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1 - Stavební část" sheetId="2" r:id="rId2"/>
    <sheet name="SO 02 - Zdravotně technic..." sheetId="3" r:id="rId3"/>
    <sheet name="SO 03 - ÚT, VZT, plyn" sheetId="4" r:id="rId4"/>
    <sheet name="SO 04 - Elektroinstalace" sheetId="5" r:id="rId5"/>
    <sheet name="SO 05 - Zpevněné plochy +..." sheetId="6" r:id="rId6"/>
    <sheet name="SO 06 - Vedlejší rozpočto..." sheetId="7" r:id="rId7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'SO 01 - Stavební část'!$C$139:$K$1487</definedName>
    <definedName name="_xlnm.Print_Area" localSheetId="1">'SO 01 - Stavební část'!$C$4:$J$76,'SO 01 - Stavební část'!$C$82:$J$121,'SO 01 - Stavební část'!$C$127:$K$1487</definedName>
    <definedName name="_xlnm.Print_Titles" localSheetId="1">'SO 01 - Stavební část'!$139:$139</definedName>
    <definedName name="_xlnm._FilterDatabase" localSheetId="2" hidden="1">'SO 02 - Zdravotně technic...'!$C$122:$K$283</definedName>
    <definedName name="_xlnm.Print_Area" localSheetId="2">'SO 02 - Zdravotně technic...'!$C$4:$J$76,'SO 02 - Zdravotně technic...'!$C$82:$J$104,'SO 02 - Zdravotně technic...'!$C$110:$K$283</definedName>
    <definedName name="_xlnm.Print_Titles" localSheetId="2">'SO 02 - Zdravotně technic...'!$122:$122</definedName>
    <definedName name="_xlnm._FilterDatabase" localSheetId="3" hidden="1">'SO 03 - ÚT, VZT, plyn'!$C$131:$K$259</definedName>
    <definedName name="_xlnm.Print_Area" localSheetId="3">'SO 03 - ÚT, VZT, plyn'!$C$4:$J$76,'SO 03 - ÚT, VZT, plyn'!$C$82:$J$113,'SO 03 - ÚT, VZT, plyn'!$C$119:$K$259</definedName>
    <definedName name="_xlnm.Print_Titles" localSheetId="3">'SO 03 - ÚT, VZT, plyn'!$131:$131</definedName>
    <definedName name="_xlnm._FilterDatabase" localSheetId="4" hidden="1">'SO 04 - Elektroinstalace'!$C$120:$K$216</definedName>
    <definedName name="_xlnm.Print_Area" localSheetId="4">'SO 04 - Elektroinstalace'!$C$4:$J$76,'SO 04 - Elektroinstalace'!$C$82:$J$102,'SO 04 - Elektroinstalace'!$C$108:$K$216</definedName>
    <definedName name="_xlnm.Print_Titles" localSheetId="4">'SO 04 - Elektroinstalace'!$120:$120</definedName>
    <definedName name="_xlnm._FilterDatabase" localSheetId="5" hidden="1">'SO 05 - Zpevněné plochy +...'!$C$129:$K$384</definedName>
    <definedName name="_xlnm.Print_Area" localSheetId="5">'SO 05 - Zpevněné plochy +...'!$C$4:$J$76,'SO 05 - Zpevněné plochy +...'!$C$82:$J$111,'SO 05 - Zpevněné plochy +...'!$C$117:$K$384</definedName>
    <definedName name="_xlnm.Print_Titles" localSheetId="5">'SO 05 - Zpevněné plochy +...'!$129:$129</definedName>
    <definedName name="_xlnm._FilterDatabase" localSheetId="6" hidden="1">'SO 06 - Vedlejší rozpočto...'!$C$119:$K$137</definedName>
    <definedName name="_xlnm.Print_Area" localSheetId="6">'SO 06 - Vedlejší rozpočto...'!$C$4:$J$76,'SO 06 - Vedlejší rozpočto...'!$C$82:$J$101,'SO 06 - Vedlejší rozpočto...'!$C$107:$K$137</definedName>
    <definedName name="_xlnm.Print_Titles" localSheetId="6">'SO 06 - Vedlejší rozpočto...'!$119:$119</definedName>
  </definedNames>
  <calcPr/>
</workbook>
</file>

<file path=xl/calcChain.xml><?xml version="1.0" encoding="utf-8"?>
<calcChain xmlns="http://schemas.openxmlformats.org/spreadsheetml/2006/main">
  <c i="7" l="1" r="J37"/>
  <c r="J36"/>
  <c i="1" r="AY100"/>
  <c i="7" r="J35"/>
  <c i="1" r="AX100"/>
  <c i="7" r="BI128"/>
  <c r="BH128"/>
  <c r="BG128"/>
  <c r="BF128"/>
  <c r="T128"/>
  <c r="T127"/>
  <c r="R128"/>
  <c r="R127"/>
  <c r="P128"/>
  <c r="P127"/>
  <c r="BI126"/>
  <c r="BH126"/>
  <c r="BG126"/>
  <c r="BF126"/>
  <c r="T126"/>
  <c r="T125"/>
  <c r="R126"/>
  <c r="R125"/>
  <c r="P126"/>
  <c r="P125"/>
  <c r="BI124"/>
  <c r="BH124"/>
  <c r="BG124"/>
  <c r="BF124"/>
  <c r="T124"/>
  <c r="R124"/>
  <c r="P124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117"/>
  <c r="J17"/>
  <c r="J12"/>
  <c r="J114"/>
  <c r="E7"/>
  <c r="E85"/>
  <c i="6" r="R382"/>
  <c r="J37"/>
  <c r="J36"/>
  <c i="1" r="AY99"/>
  <c i="6" r="J35"/>
  <c i="1" r="AX99"/>
  <c i="6" r="BI384"/>
  <c r="BH384"/>
  <c r="BG384"/>
  <c r="BF384"/>
  <c r="T384"/>
  <c r="R384"/>
  <c r="P384"/>
  <c r="BI383"/>
  <c r="BH383"/>
  <c r="BG383"/>
  <c r="BF383"/>
  <c r="T383"/>
  <c r="R383"/>
  <c r="P383"/>
  <c r="BI381"/>
  <c r="BH381"/>
  <c r="BG381"/>
  <c r="BF381"/>
  <c r="T381"/>
  <c r="R381"/>
  <c r="P381"/>
  <c r="BI380"/>
  <c r="BH380"/>
  <c r="BG380"/>
  <c r="BF380"/>
  <c r="T380"/>
  <c r="R380"/>
  <c r="P380"/>
  <c r="BI379"/>
  <c r="BH379"/>
  <c r="BG379"/>
  <c r="BF379"/>
  <c r="T379"/>
  <c r="R379"/>
  <c r="P379"/>
  <c r="BI377"/>
  <c r="BH377"/>
  <c r="BG377"/>
  <c r="BF377"/>
  <c r="T377"/>
  <c r="R377"/>
  <c r="P377"/>
  <c r="BI376"/>
  <c r="BH376"/>
  <c r="BG376"/>
  <c r="BF376"/>
  <c r="T376"/>
  <c r="R376"/>
  <c r="P376"/>
  <c r="BI373"/>
  <c r="BH373"/>
  <c r="BG373"/>
  <c r="BF373"/>
  <c r="T373"/>
  <c r="R373"/>
  <c r="P373"/>
  <c r="BI370"/>
  <c r="BH370"/>
  <c r="BG370"/>
  <c r="BF370"/>
  <c r="T370"/>
  <c r="R370"/>
  <c r="P370"/>
  <c r="BI367"/>
  <c r="BH367"/>
  <c r="BG367"/>
  <c r="BF367"/>
  <c r="T367"/>
  <c r="R367"/>
  <c r="P367"/>
  <c r="BI362"/>
  <c r="BH362"/>
  <c r="BG362"/>
  <c r="BF362"/>
  <c r="T362"/>
  <c r="R362"/>
  <c r="P362"/>
  <c r="BI359"/>
  <c r="BH359"/>
  <c r="BG359"/>
  <c r="BF359"/>
  <c r="T359"/>
  <c r="T358"/>
  <c r="R359"/>
  <c r="R358"/>
  <c r="P359"/>
  <c r="P358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4"/>
  <c r="BH354"/>
  <c r="BG354"/>
  <c r="BF354"/>
  <c r="T354"/>
  <c r="R354"/>
  <c r="P354"/>
  <c r="BI353"/>
  <c r="BH353"/>
  <c r="BG353"/>
  <c r="BF353"/>
  <c r="T353"/>
  <c r="R353"/>
  <c r="P353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7"/>
  <c r="BH347"/>
  <c r="BG347"/>
  <c r="BF347"/>
  <c r="T347"/>
  <c r="R347"/>
  <c r="P347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1"/>
  <c r="BH341"/>
  <c r="BG341"/>
  <c r="BF341"/>
  <c r="T341"/>
  <c r="R341"/>
  <c r="P341"/>
  <c r="BI338"/>
  <c r="BH338"/>
  <c r="BG338"/>
  <c r="BF338"/>
  <c r="T338"/>
  <c r="R338"/>
  <c r="P338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0"/>
  <c r="BH330"/>
  <c r="BG330"/>
  <c r="BF330"/>
  <c r="T330"/>
  <c r="R330"/>
  <c r="P330"/>
  <c r="BI327"/>
  <c r="BH327"/>
  <c r="BG327"/>
  <c r="BF327"/>
  <c r="T327"/>
  <c r="R327"/>
  <c r="P327"/>
  <c r="BI324"/>
  <c r="BH324"/>
  <c r="BG324"/>
  <c r="BF324"/>
  <c r="T324"/>
  <c r="R324"/>
  <c r="P324"/>
  <c r="BI321"/>
  <c r="BH321"/>
  <c r="BG321"/>
  <c r="BF321"/>
  <c r="T321"/>
  <c r="R321"/>
  <c r="P321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1"/>
  <c r="BH311"/>
  <c r="BG311"/>
  <c r="BF311"/>
  <c r="T311"/>
  <c r="R311"/>
  <c r="P311"/>
  <c r="BI310"/>
  <c r="BH310"/>
  <c r="BG310"/>
  <c r="BF310"/>
  <c r="T310"/>
  <c r="R310"/>
  <c r="P310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6"/>
  <c r="BH296"/>
  <c r="BG296"/>
  <c r="BF296"/>
  <c r="T296"/>
  <c r="R296"/>
  <c r="P296"/>
  <c r="BI294"/>
  <c r="BH294"/>
  <c r="BG294"/>
  <c r="BF294"/>
  <c r="T294"/>
  <c r="R294"/>
  <c r="P294"/>
  <c r="BI293"/>
  <c r="BH293"/>
  <c r="BG293"/>
  <c r="BF293"/>
  <c r="T293"/>
  <c r="R293"/>
  <c r="P293"/>
  <c r="BI291"/>
  <c r="BH291"/>
  <c r="BG291"/>
  <c r="BF291"/>
  <c r="T291"/>
  <c r="R291"/>
  <c r="P291"/>
  <c r="BI290"/>
  <c r="BH290"/>
  <c r="BG290"/>
  <c r="BF290"/>
  <c r="T290"/>
  <c r="R290"/>
  <c r="P290"/>
  <c r="BI286"/>
  <c r="BH286"/>
  <c r="BG286"/>
  <c r="BF286"/>
  <c r="T286"/>
  <c r="R286"/>
  <c r="P286"/>
  <c r="BI283"/>
  <c r="BH283"/>
  <c r="BG283"/>
  <c r="BF283"/>
  <c r="T283"/>
  <c r="R283"/>
  <c r="P283"/>
  <c r="BI277"/>
  <c r="BH277"/>
  <c r="BG277"/>
  <c r="BF277"/>
  <c r="T277"/>
  <c r="R277"/>
  <c r="P277"/>
  <c r="BI274"/>
  <c r="BH274"/>
  <c r="BG274"/>
  <c r="BF274"/>
  <c r="T274"/>
  <c r="R274"/>
  <c r="P274"/>
  <c r="BI271"/>
  <c r="BH271"/>
  <c r="BG271"/>
  <c r="BF271"/>
  <c r="T271"/>
  <c r="R271"/>
  <c r="P271"/>
  <c r="BI267"/>
  <c r="BH267"/>
  <c r="BG267"/>
  <c r="BF267"/>
  <c r="T267"/>
  <c r="R267"/>
  <c r="P267"/>
  <c r="BI264"/>
  <c r="BH264"/>
  <c r="BG264"/>
  <c r="BF264"/>
  <c r="T264"/>
  <c r="R264"/>
  <c r="P264"/>
  <c r="BI256"/>
  <c r="BH256"/>
  <c r="BG256"/>
  <c r="BF256"/>
  <c r="T256"/>
  <c r="R256"/>
  <c r="P256"/>
  <c r="BI252"/>
  <c r="BH252"/>
  <c r="BG252"/>
  <c r="BF252"/>
  <c r="T252"/>
  <c r="R252"/>
  <c r="P252"/>
  <c r="BI247"/>
  <c r="BH247"/>
  <c r="BG247"/>
  <c r="BF247"/>
  <c r="T247"/>
  <c r="R247"/>
  <c r="P247"/>
  <c r="BI243"/>
  <c r="BH243"/>
  <c r="BG243"/>
  <c r="BF243"/>
  <c r="T243"/>
  <c r="R243"/>
  <c r="P243"/>
  <c r="BI240"/>
  <c r="BH240"/>
  <c r="BG240"/>
  <c r="BF240"/>
  <c r="T240"/>
  <c r="R240"/>
  <c r="P240"/>
  <c r="BI238"/>
  <c r="BH238"/>
  <c r="BG238"/>
  <c r="BF238"/>
  <c r="T238"/>
  <c r="R238"/>
  <c r="P238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5"/>
  <c r="BH225"/>
  <c r="BG225"/>
  <c r="BF225"/>
  <c r="T225"/>
  <c r="R225"/>
  <c r="P225"/>
  <c r="BI224"/>
  <c r="BH224"/>
  <c r="BG224"/>
  <c r="BF224"/>
  <c r="T224"/>
  <c r="R224"/>
  <c r="P224"/>
  <c r="BI221"/>
  <c r="BH221"/>
  <c r="BG221"/>
  <c r="BF221"/>
  <c r="T221"/>
  <c r="R221"/>
  <c r="P221"/>
  <c r="BI217"/>
  <c r="BH217"/>
  <c r="BG217"/>
  <c r="BF217"/>
  <c r="T217"/>
  <c r="R217"/>
  <c r="P217"/>
  <c r="BI214"/>
  <c r="BH214"/>
  <c r="BG214"/>
  <c r="BF214"/>
  <c r="T214"/>
  <c r="R214"/>
  <c r="P214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4"/>
  <c r="BH164"/>
  <c r="BG164"/>
  <c r="BF164"/>
  <c r="T164"/>
  <c r="R164"/>
  <c r="P164"/>
  <c r="BI161"/>
  <c r="BH161"/>
  <c r="BG161"/>
  <c r="BF161"/>
  <c r="T161"/>
  <c r="R161"/>
  <c r="P161"/>
  <c r="BI150"/>
  <c r="BH150"/>
  <c r="BG150"/>
  <c r="BF150"/>
  <c r="T150"/>
  <c r="R150"/>
  <c r="P150"/>
  <c r="BI147"/>
  <c r="BH147"/>
  <c r="BG147"/>
  <c r="BF147"/>
  <c r="T147"/>
  <c r="R147"/>
  <c r="P147"/>
  <c r="BI143"/>
  <c r="BH143"/>
  <c r="BG143"/>
  <c r="BF143"/>
  <c r="T143"/>
  <c r="R143"/>
  <c r="P143"/>
  <c r="BI142"/>
  <c r="BH142"/>
  <c r="BG142"/>
  <c r="BF142"/>
  <c r="T142"/>
  <c r="R142"/>
  <c r="P142"/>
  <c r="BI139"/>
  <c r="BH139"/>
  <c r="BG139"/>
  <c r="BF139"/>
  <c r="T139"/>
  <c r="R139"/>
  <c r="P139"/>
  <c r="BI138"/>
  <c r="BH138"/>
  <c r="BG138"/>
  <c r="BF138"/>
  <c r="T138"/>
  <c r="R138"/>
  <c r="P138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F124"/>
  <c r="E122"/>
  <c r="F89"/>
  <c r="E87"/>
  <c r="J24"/>
  <c r="E24"/>
  <c r="J92"/>
  <c r="J23"/>
  <c r="J21"/>
  <c r="E21"/>
  <c r="J126"/>
  <c r="J20"/>
  <c r="J18"/>
  <c r="E18"/>
  <c r="F127"/>
  <c r="J17"/>
  <c r="J15"/>
  <c r="E15"/>
  <c r="F91"/>
  <c r="J14"/>
  <c r="J12"/>
  <c r="J89"/>
  <c r="E7"/>
  <c r="E85"/>
  <c i="5" r="J37"/>
  <c r="J36"/>
  <c i="1" r="AY98"/>
  <c i="5" r="J35"/>
  <c i="1" r="AX98"/>
  <c i="5"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F115"/>
  <c r="E113"/>
  <c r="F89"/>
  <c r="E87"/>
  <c r="J24"/>
  <c r="E24"/>
  <c r="J118"/>
  <c r="J23"/>
  <c r="J21"/>
  <c r="E21"/>
  <c r="J91"/>
  <c r="J20"/>
  <c r="J18"/>
  <c r="E18"/>
  <c r="F92"/>
  <c r="J17"/>
  <c r="J15"/>
  <c r="E15"/>
  <c r="F117"/>
  <c r="J14"/>
  <c r="J12"/>
  <c r="J115"/>
  <c r="E7"/>
  <c r="E85"/>
  <c i="4" r="J37"/>
  <c r="J36"/>
  <c i="1" r="AY97"/>
  <c i="4" r="J35"/>
  <c i="1" r="AX97"/>
  <c i="4" r="BI259"/>
  <c r="BH259"/>
  <c r="BG259"/>
  <c r="BF259"/>
  <c r="T259"/>
  <c r="T258"/>
  <c r="R259"/>
  <c r="R258"/>
  <c r="P259"/>
  <c r="P258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T167"/>
  <c r="R168"/>
  <c r="R167"/>
  <c r="P168"/>
  <c r="P167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T158"/>
  <c r="R159"/>
  <c r="R158"/>
  <c r="P159"/>
  <c r="P158"/>
  <c r="BI156"/>
  <c r="BH156"/>
  <c r="BG156"/>
  <c r="BF156"/>
  <c r="T156"/>
  <c r="R156"/>
  <c r="P156"/>
  <c r="BI154"/>
  <c r="BH154"/>
  <c r="BG154"/>
  <c r="BF154"/>
  <c r="T154"/>
  <c r="R154"/>
  <c r="P154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5"/>
  <c r="BH135"/>
  <c r="BG135"/>
  <c r="BF135"/>
  <c r="T135"/>
  <c r="R135"/>
  <c r="P135"/>
  <c r="J129"/>
  <c r="J128"/>
  <c r="F128"/>
  <c r="F126"/>
  <c r="E124"/>
  <c r="J92"/>
  <c r="J91"/>
  <c r="F91"/>
  <c r="F89"/>
  <c r="E87"/>
  <c r="J18"/>
  <c r="E18"/>
  <c r="F129"/>
  <c r="J17"/>
  <c r="J12"/>
  <c r="J126"/>
  <c r="E7"/>
  <c r="E122"/>
  <c i="3" r="J37"/>
  <c r="J36"/>
  <c i="1" r="AY96"/>
  <c i="3" r="J35"/>
  <c i="1" r="AX96"/>
  <c i="3" r="BI283"/>
  <c r="BH283"/>
  <c r="BG283"/>
  <c r="BF283"/>
  <c r="T283"/>
  <c r="R283"/>
  <c r="P283"/>
  <c r="BI282"/>
  <c r="BH282"/>
  <c r="BG282"/>
  <c r="BF282"/>
  <c r="T282"/>
  <c r="R282"/>
  <c r="P282"/>
  <c r="BI279"/>
  <c r="BH279"/>
  <c r="BG279"/>
  <c r="BF279"/>
  <c r="T279"/>
  <c r="R279"/>
  <c r="P279"/>
  <c r="BI273"/>
  <c r="BH273"/>
  <c r="BG273"/>
  <c r="BF273"/>
  <c r="T273"/>
  <c r="R273"/>
  <c r="P273"/>
  <c r="BI270"/>
  <c r="BH270"/>
  <c r="BG270"/>
  <c r="BF270"/>
  <c r="T270"/>
  <c r="R270"/>
  <c r="P270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7"/>
  <c r="BH257"/>
  <c r="BG257"/>
  <c r="BF257"/>
  <c r="T257"/>
  <c r="R257"/>
  <c r="P257"/>
  <c r="BI254"/>
  <c r="BH254"/>
  <c r="BG254"/>
  <c r="BF254"/>
  <c r="T254"/>
  <c r="R254"/>
  <c r="P254"/>
  <c r="BI253"/>
  <c r="BH253"/>
  <c r="BG253"/>
  <c r="BF253"/>
  <c r="T253"/>
  <c r="R253"/>
  <c r="P253"/>
  <c r="BI250"/>
  <c r="BH250"/>
  <c r="BG250"/>
  <c r="BF250"/>
  <c r="T250"/>
  <c r="R250"/>
  <c r="P250"/>
  <c r="BI249"/>
  <c r="BH249"/>
  <c r="BG249"/>
  <c r="BF249"/>
  <c r="T249"/>
  <c r="R249"/>
  <c r="P249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40"/>
  <c r="BH240"/>
  <c r="BG240"/>
  <c r="BF240"/>
  <c r="T240"/>
  <c r="R240"/>
  <c r="P240"/>
  <c r="BI239"/>
  <c r="BH239"/>
  <c r="BG239"/>
  <c r="BF239"/>
  <c r="T239"/>
  <c r="R239"/>
  <c r="P239"/>
  <c r="BI233"/>
  <c r="BH233"/>
  <c r="BG233"/>
  <c r="BF233"/>
  <c r="T233"/>
  <c r="R233"/>
  <c r="P233"/>
  <c r="BI232"/>
  <c r="BH232"/>
  <c r="BG232"/>
  <c r="BF232"/>
  <c r="T232"/>
  <c r="R232"/>
  <c r="P232"/>
  <c r="BI230"/>
  <c r="BH230"/>
  <c r="BG230"/>
  <c r="BF230"/>
  <c r="T230"/>
  <c r="R230"/>
  <c r="P230"/>
  <c r="BI229"/>
  <c r="BH229"/>
  <c r="BG229"/>
  <c r="BF229"/>
  <c r="T229"/>
  <c r="R229"/>
  <c r="P229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08"/>
  <c r="BH208"/>
  <c r="BG208"/>
  <c r="BF208"/>
  <c r="T208"/>
  <c r="R208"/>
  <c r="P208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87"/>
  <c r="BH187"/>
  <c r="BG187"/>
  <c r="BF187"/>
  <c r="T187"/>
  <c r="R187"/>
  <c r="P187"/>
  <c r="BI181"/>
  <c r="BH181"/>
  <c r="BG181"/>
  <c r="BF181"/>
  <c r="T181"/>
  <c r="R181"/>
  <c r="P181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117"/>
  <c r="E7"/>
  <c r="E85"/>
  <c i="2" r="J37"/>
  <c r="J36"/>
  <c i="1" r="AY95"/>
  <c i="2" r="J35"/>
  <c i="1" r="AX95"/>
  <c i="2" r="BI1482"/>
  <c r="BH1482"/>
  <c r="BG1482"/>
  <c r="BF1482"/>
  <c r="T1482"/>
  <c r="R1482"/>
  <c r="P1482"/>
  <c r="BI1481"/>
  <c r="BH1481"/>
  <c r="BG1481"/>
  <c r="BF1481"/>
  <c r="T1481"/>
  <c r="R1481"/>
  <c r="P1481"/>
  <c r="BI1480"/>
  <c r="BH1480"/>
  <c r="BG1480"/>
  <c r="BF1480"/>
  <c r="T1480"/>
  <c r="R1480"/>
  <c r="P1480"/>
  <c r="BI1474"/>
  <c r="BH1474"/>
  <c r="BG1474"/>
  <c r="BF1474"/>
  <c r="T1474"/>
  <c r="R1474"/>
  <c r="P1474"/>
  <c r="BI1472"/>
  <c r="BH1472"/>
  <c r="BG1472"/>
  <c r="BF1472"/>
  <c r="T1472"/>
  <c r="R1472"/>
  <c r="P1472"/>
  <c r="BI1464"/>
  <c r="BH1464"/>
  <c r="BG1464"/>
  <c r="BF1464"/>
  <c r="T1464"/>
  <c r="R1464"/>
  <c r="P1464"/>
  <c r="BI1456"/>
  <c r="BH1456"/>
  <c r="BG1456"/>
  <c r="BF1456"/>
  <c r="T1456"/>
  <c r="R1456"/>
  <c r="P1456"/>
  <c r="BI1448"/>
  <c r="BH1448"/>
  <c r="BG1448"/>
  <c r="BF1448"/>
  <c r="T1448"/>
  <c r="R1448"/>
  <c r="P1448"/>
  <c r="BI1442"/>
  <c r="BH1442"/>
  <c r="BG1442"/>
  <c r="BF1442"/>
  <c r="T1442"/>
  <c r="R1442"/>
  <c r="P1442"/>
  <c r="BI1434"/>
  <c r="BH1434"/>
  <c r="BG1434"/>
  <c r="BF1434"/>
  <c r="T1434"/>
  <c r="R1434"/>
  <c r="P1434"/>
  <c r="BI1433"/>
  <c r="BH1433"/>
  <c r="BG1433"/>
  <c r="BF1433"/>
  <c r="T1433"/>
  <c r="R1433"/>
  <c r="P1433"/>
  <c r="BI1430"/>
  <c r="BH1430"/>
  <c r="BG1430"/>
  <c r="BF1430"/>
  <c r="T1430"/>
  <c r="R1430"/>
  <c r="P1430"/>
  <c r="BI1426"/>
  <c r="BH1426"/>
  <c r="BG1426"/>
  <c r="BF1426"/>
  <c r="T1426"/>
  <c r="T1425"/>
  <c r="R1426"/>
  <c r="R1425"/>
  <c r="P1426"/>
  <c r="P1425"/>
  <c r="BI1424"/>
  <c r="BH1424"/>
  <c r="BG1424"/>
  <c r="BF1424"/>
  <c r="T1424"/>
  <c r="R1424"/>
  <c r="P1424"/>
  <c r="BI1421"/>
  <c r="BH1421"/>
  <c r="BG1421"/>
  <c r="BF1421"/>
  <c r="T1421"/>
  <c r="R1421"/>
  <c r="P1421"/>
  <c r="BI1415"/>
  <c r="BH1415"/>
  <c r="BG1415"/>
  <c r="BF1415"/>
  <c r="T1415"/>
  <c r="R1415"/>
  <c r="P1415"/>
  <c r="BI1409"/>
  <c r="BH1409"/>
  <c r="BG1409"/>
  <c r="BF1409"/>
  <c r="T1409"/>
  <c r="R1409"/>
  <c r="P1409"/>
  <c r="BI1407"/>
  <c r="BH1407"/>
  <c r="BG1407"/>
  <c r="BF1407"/>
  <c r="T1407"/>
  <c r="R1407"/>
  <c r="P1407"/>
  <c r="BI1401"/>
  <c r="BH1401"/>
  <c r="BG1401"/>
  <c r="BF1401"/>
  <c r="T1401"/>
  <c r="R1401"/>
  <c r="P1401"/>
  <c r="BI1387"/>
  <c r="BH1387"/>
  <c r="BG1387"/>
  <c r="BF1387"/>
  <c r="T1387"/>
  <c r="R1387"/>
  <c r="P1387"/>
  <c r="BI1385"/>
  <c r="BH1385"/>
  <c r="BG1385"/>
  <c r="BF1385"/>
  <c r="T1385"/>
  <c r="R1385"/>
  <c r="P1385"/>
  <c r="BI1363"/>
  <c r="BH1363"/>
  <c r="BG1363"/>
  <c r="BF1363"/>
  <c r="T1363"/>
  <c r="R1363"/>
  <c r="P1363"/>
  <c r="BI1343"/>
  <c r="BH1343"/>
  <c r="BG1343"/>
  <c r="BF1343"/>
  <c r="T1343"/>
  <c r="R1343"/>
  <c r="P1343"/>
  <c r="BI1340"/>
  <c r="BH1340"/>
  <c r="BG1340"/>
  <c r="BF1340"/>
  <c r="T1340"/>
  <c r="R1340"/>
  <c r="P1340"/>
  <c r="BI1337"/>
  <c r="BH1337"/>
  <c r="BG1337"/>
  <c r="BF1337"/>
  <c r="T1337"/>
  <c r="R1337"/>
  <c r="P1337"/>
  <c r="BI1336"/>
  <c r="BH1336"/>
  <c r="BG1336"/>
  <c r="BF1336"/>
  <c r="T1336"/>
  <c r="R1336"/>
  <c r="P1336"/>
  <c r="BI1314"/>
  <c r="BH1314"/>
  <c r="BG1314"/>
  <c r="BF1314"/>
  <c r="T1314"/>
  <c r="R1314"/>
  <c r="P1314"/>
  <c r="BI1312"/>
  <c r="BH1312"/>
  <c r="BG1312"/>
  <c r="BF1312"/>
  <c r="T1312"/>
  <c r="R1312"/>
  <c r="P1312"/>
  <c r="BI1306"/>
  <c r="BH1306"/>
  <c r="BG1306"/>
  <c r="BF1306"/>
  <c r="T1306"/>
  <c r="R1306"/>
  <c r="P1306"/>
  <c r="BI1304"/>
  <c r="BH1304"/>
  <c r="BG1304"/>
  <c r="BF1304"/>
  <c r="T1304"/>
  <c r="R1304"/>
  <c r="P1304"/>
  <c r="BI1298"/>
  <c r="BH1298"/>
  <c r="BG1298"/>
  <c r="BF1298"/>
  <c r="T1298"/>
  <c r="R1298"/>
  <c r="P1298"/>
  <c r="BI1296"/>
  <c r="BH1296"/>
  <c r="BG1296"/>
  <c r="BF1296"/>
  <c r="T1296"/>
  <c r="R1296"/>
  <c r="P1296"/>
  <c r="BI1290"/>
  <c r="BH1290"/>
  <c r="BG1290"/>
  <c r="BF1290"/>
  <c r="T1290"/>
  <c r="R1290"/>
  <c r="P1290"/>
  <c r="BI1288"/>
  <c r="BH1288"/>
  <c r="BG1288"/>
  <c r="BF1288"/>
  <c r="T1288"/>
  <c r="R1288"/>
  <c r="P1288"/>
  <c r="BI1282"/>
  <c r="BH1282"/>
  <c r="BG1282"/>
  <c r="BF1282"/>
  <c r="T1282"/>
  <c r="R1282"/>
  <c r="P1282"/>
  <c r="BI1276"/>
  <c r="BH1276"/>
  <c r="BG1276"/>
  <c r="BF1276"/>
  <c r="T1276"/>
  <c r="R1276"/>
  <c r="P1276"/>
  <c r="BI1273"/>
  <c r="BH1273"/>
  <c r="BG1273"/>
  <c r="BF1273"/>
  <c r="T1273"/>
  <c r="R1273"/>
  <c r="P1273"/>
  <c r="BI1267"/>
  <c r="BH1267"/>
  <c r="BG1267"/>
  <c r="BF1267"/>
  <c r="T1267"/>
  <c r="R1267"/>
  <c r="P1267"/>
  <c r="BI1261"/>
  <c r="BH1261"/>
  <c r="BG1261"/>
  <c r="BF1261"/>
  <c r="T1261"/>
  <c r="R1261"/>
  <c r="P1261"/>
  <c r="BI1259"/>
  <c r="BH1259"/>
  <c r="BG1259"/>
  <c r="BF1259"/>
  <c r="T1259"/>
  <c r="R1259"/>
  <c r="P1259"/>
  <c r="BI1253"/>
  <c r="BH1253"/>
  <c r="BG1253"/>
  <c r="BF1253"/>
  <c r="T1253"/>
  <c r="R1253"/>
  <c r="P1253"/>
  <c r="BI1241"/>
  <c r="BH1241"/>
  <c r="BG1241"/>
  <c r="BF1241"/>
  <c r="T1241"/>
  <c r="R1241"/>
  <c r="P1241"/>
  <c r="BI1235"/>
  <c r="BH1235"/>
  <c r="BG1235"/>
  <c r="BF1235"/>
  <c r="T1235"/>
  <c r="R1235"/>
  <c r="P1235"/>
  <c r="BI1233"/>
  <c r="BH1233"/>
  <c r="BG1233"/>
  <c r="BF1233"/>
  <c r="T1233"/>
  <c r="R1233"/>
  <c r="P1233"/>
  <c r="BI1227"/>
  <c r="BH1227"/>
  <c r="BG1227"/>
  <c r="BF1227"/>
  <c r="T1227"/>
  <c r="R1227"/>
  <c r="P1227"/>
  <c r="BI1221"/>
  <c r="BH1221"/>
  <c r="BG1221"/>
  <c r="BF1221"/>
  <c r="T1221"/>
  <c r="R1221"/>
  <c r="P1221"/>
  <c r="BI1219"/>
  <c r="BH1219"/>
  <c r="BG1219"/>
  <c r="BF1219"/>
  <c r="T1219"/>
  <c r="R1219"/>
  <c r="P1219"/>
  <c r="BI1205"/>
  <c r="BH1205"/>
  <c r="BG1205"/>
  <c r="BF1205"/>
  <c r="T1205"/>
  <c r="R1205"/>
  <c r="P1205"/>
  <c r="BI1202"/>
  <c r="BH1202"/>
  <c r="BG1202"/>
  <c r="BF1202"/>
  <c r="T1202"/>
  <c r="R1202"/>
  <c r="P1202"/>
  <c r="BI1200"/>
  <c r="BH1200"/>
  <c r="BG1200"/>
  <c r="BF1200"/>
  <c r="T1200"/>
  <c r="R1200"/>
  <c r="P1200"/>
  <c r="BI1198"/>
  <c r="BH1198"/>
  <c r="BG1198"/>
  <c r="BF1198"/>
  <c r="T1198"/>
  <c r="R1198"/>
  <c r="P1198"/>
  <c r="BI1196"/>
  <c r="BH1196"/>
  <c r="BG1196"/>
  <c r="BF1196"/>
  <c r="T1196"/>
  <c r="R1196"/>
  <c r="P1196"/>
  <c r="BI1194"/>
  <c r="BH1194"/>
  <c r="BG1194"/>
  <c r="BF1194"/>
  <c r="T1194"/>
  <c r="R1194"/>
  <c r="P1194"/>
  <c r="BI1192"/>
  <c r="BH1192"/>
  <c r="BG1192"/>
  <c r="BF1192"/>
  <c r="T1192"/>
  <c r="R1192"/>
  <c r="P1192"/>
  <c r="BI1186"/>
  <c r="BH1186"/>
  <c r="BG1186"/>
  <c r="BF1186"/>
  <c r="T1186"/>
  <c r="R1186"/>
  <c r="P1186"/>
  <c r="BI1180"/>
  <c r="BH1180"/>
  <c r="BG1180"/>
  <c r="BF1180"/>
  <c r="T1180"/>
  <c r="R1180"/>
  <c r="P1180"/>
  <c r="BI1178"/>
  <c r="BH1178"/>
  <c r="BG1178"/>
  <c r="BF1178"/>
  <c r="T1178"/>
  <c r="R1178"/>
  <c r="P1178"/>
  <c r="BI1177"/>
  <c r="BH1177"/>
  <c r="BG1177"/>
  <c r="BF1177"/>
  <c r="T1177"/>
  <c r="R1177"/>
  <c r="P1177"/>
  <c r="BI1174"/>
  <c r="BH1174"/>
  <c r="BG1174"/>
  <c r="BF1174"/>
  <c r="T1174"/>
  <c r="R1174"/>
  <c r="P1174"/>
  <c r="BI1173"/>
  <c r="BH1173"/>
  <c r="BG1173"/>
  <c r="BF1173"/>
  <c r="T1173"/>
  <c r="R1173"/>
  <c r="P1173"/>
  <c r="BI1171"/>
  <c r="BH1171"/>
  <c r="BG1171"/>
  <c r="BF1171"/>
  <c r="T1171"/>
  <c r="R1171"/>
  <c r="P1171"/>
  <c r="BI1169"/>
  <c r="BH1169"/>
  <c r="BG1169"/>
  <c r="BF1169"/>
  <c r="T1169"/>
  <c r="R1169"/>
  <c r="P1169"/>
  <c r="BI1167"/>
  <c r="BH1167"/>
  <c r="BG1167"/>
  <c r="BF1167"/>
  <c r="T1167"/>
  <c r="R1167"/>
  <c r="P1167"/>
  <c r="BI1166"/>
  <c r="BH1166"/>
  <c r="BG1166"/>
  <c r="BF1166"/>
  <c r="T1166"/>
  <c r="R1166"/>
  <c r="P1166"/>
  <c r="BI1164"/>
  <c r="BH1164"/>
  <c r="BG1164"/>
  <c r="BF1164"/>
  <c r="T1164"/>
  <c r="R1164"/>
  <c r="P1164"/>
  <c r="BI1162"/>
  <c r="BH1162"/>
  <c r="BG1162"/>
  <c r="BF1162"/>
  <c r="T1162"/>
  <c r="R1162"/>
  <c r="P1162"/>
  <c r="BI1156"/>
  <c r="BH1156"/>
  <c r="BG1156"/>
  <c r="BF1156"/>
  <c r="T1156"/>
  <c r="R1156"/>
  <c r="P1156"/>
  <c r="BI1155"/>
  <c r="BH1155"/>
  <c r="BG1155"/>
  <c r="BF1155"/>
  <c r="T1155"/>
  <c r="R1155"/>
  <c r="P1155"/>
  <c r="BI1149"/>
  <c r="BH1149"/>
  <c r="BG1149"/>
  <c r="BF1149"/>
  <c r="T1149"/>
  <c r="R1149"/>
  <c r="P1149"/>
  <c r="BI1143"/>
  <c r="BH1143"/>
  <c r="BG1143"/>
  <c r="BF1143"/>
  <c r="T1143"/>
  <c r="R1143"/>
  <c r="P1143"/>
  <c r="BI1142"/>
  <c r="BH1142"/>
  <c r="BG1142"/>
  <c r="BF1142"/>
  <c r="T1142"/>
  <c r="R1142"/>
  <c r="P1142"/>
  <c r="BI1136"/>
  <c r="BH1136"/>
  <c r="BG1136"/>
  <c r="BF1136"/>
  <c r="T1136"/>
  <c r="R1136"/>
  <c r="P1136"/>
  <c r="BI1135"/>
  <c r="BH1135"/>
  <c r="BG1135"/>
  <c r="BF1135"/>
  <c r="T1135"/>
  <c r="R1135"/>
  <c r="P1135"/>
  <c r="BI1129"/>
  <c r="BH1129"/>
  <c r="BG1129"/>
  <c r="BF1129"/>
  <c r="T1129"/>
  <c r="R1129"/>
  <c r="P1129"/>
  <c r="BI1128"/>
  <c r="BH1128"/>
  <c r="BG1128"/>
  <c r="BF1128"/>
  <c r="T1128"/>
  <c r="R1128"/>
  <c r="P1128"/>
  <c r="BI1122"/>
  <c r="BH1122"/>
  <c r="BG1122"/>
  <c r="BF1122"/>
  <c r="T1122"/>
  <c r="R1122"/>
  <c r="P1122"/>
  <c r="BI1119"/>
  <c r="BH1119"/>
  <c r="BG1119"/>
  <c r="BF1119"/>
  <c r="T1119"/>
  <c r="R1119"/>
  <c r="P1119"/>
  <c r="BI1116"/>
  <c r="BH1116"/>
  <c r="BG1116"/>
  <c r="BF1116"/>
  <c r="T1116"/>
  <c r="R1116"/>
  <c r="P1116"/>
  <c r="BI1113"/>
  <c r="BH1113"/>
  <c r="BG1113"/>
  <c r="BF1113"/>
  <c r="T1113"/>
  <c r="R1113"/>
  <c r="P1113"/>
  <c r="BI1110"/>
  <c r="BH1110"/>
  <c r="BG1110"/>
  <c r="BF1110"/>
  <c r="T1110"/>
  <c r="R1110"/>
  <c r="P1110"/>
  <c r="BI1104"/>
  <c r="BH1104"/>
  <c r="BG1104"/>
  <c r="BF1104"/>
  <c r="T1104"/>
  <c r="R1104"/>
  <c r="P1104"/>
  <c r="BI1098"/>
  <c r="BH1098"/>
  <c r="BG1098"/>
  <c r="BF1098"/>
  <c r="T1098"/>
  <c r="R1098"/>
  <c r="P1098"/>
  <c r="BI1097"/>
  <c r="BH1097"/>
  <c r="BG1097"/>
  <c r="BF1097"/>
  <c r="T1097"/>
  <c r="R1097"/>
  <c r="P1097"/>
  <c r="BI1091"/>
  <c r="BH1091"/>
  <c r="BG1091"/>
  <c r="BF1091"/>
  <c r="T1091"/>
  <c r="R1091"/>
  <c r="P1091"/>
  <c r="BI1085"/>
  <c r="BH1085"/>
  <c r="BG1085"/>
  <c r="BF1085"/>
  <c r="T1085"/>
  <c r="R1085"/>
  <c r="P1085"/>
  <c r="BI1079"/>
  <c r="BH1079"/>
  <c r="BG1079"/>
  <c r="BF1079"/>
  <c r="T1079"/>
  <c r="R1079"/>
  <c r="P1079"/>
  <c r="BI1073"/>
  <c r="BH1073"/>
  <c r="BG1073"/>
  <c r="BF1073"/>
  <c r="T1073"/>
  <c r="R1073"/>
  <c r="P1073"/>
  <c r="BI1070"/>
  <c r="BH1070"/>
  <c r="BG1070"/>
  <c r="BF1070"/>
  <c r="T1070"/>
  <c r="R1070"/>
  <c r="P1070"/>
  <c r="BI1067"/>
  <c r="BH1067"/>
  <c r="BG1067"/>
  <c r="BF1067"/>
  <c r="T1067"/>
  <c r="R1067"/>
  <c r="P1067"/>
  <c r="BI1055"/>
  <c r="BH1055"/>
  <c r="BG1055"/>
  <c r="BF1055"/>
  <c r="T1055"/>
  <c r="R1055"/>
  <c r="P1055"/>
  <c r="BI1043"/>
  <c r="BH1043"/>
  <c r="BG1043"/>
  <c r="BF1043"/>
  <c r="T1043"/>
  <c r="R1043"/>
  <c r="P1043"/>
  <c r="BI1040"/>
  <c r="BH1040"/>
  <c r="BG1040"/>
  <c r="BF1040"/>
  <c r="T1040"/>
  <c r="R1040"/>
  <c r="P1040"/>
  <c r="BI1037"/>
  <c r="BH1037"/>
  <c r="BG1037"/>
  <c r="BF1037"/>
  <c r="T1037"/>
  <c r="R1037"/>
  <c r="P1037"/>
  <c r="BI1036"/>
  <c r="BH1036"/>
  <c r="BG1036"/>
  <c r="BF1036"/>
  <c r="T1036"/>
  <c r="R1036"/>
  <c r="P1036"/>
  <c r="BI1020"/>
  <c r="BH1020"/>
  <c r="BG1020"/>
  <c r="BF1020"/>
  <c r="T1020"/>
  <c r="R1020"/>
  <c r="P1020"/>
  <c r="BI1017"/>
  <c r="BH1017"/>
  <c r="BG1017"/>
  <c r="BF1017"/>
  <c r="T1017"/>
  <c r="R1017"/>
  <c r="P1017"/>
  <c r="BI1014"/>
  <c r="BH1014"/>
  <c r="BG1014"/>
  <c r="BF1014"/>
  <c r="T1014"/>
  <c r="R1014"/>
  <c r="P1014"/>
  <c r="BI1008"/>
  <c r="BH1008"/>
  <c r="BG1008"/>
  <c r="BF1008"/>
  <c r="T1008"/>
  <c r="R1008"/>
  <c r="P1008"/>
  <c r="BI1002"/>
  <c r="BH1002"/>
  <c r="BG1002"/>
  <c r="BF1002"/>
  <c r="T1002"/>
  <c r="R1002"/>
  <c r="P1002"/>
  <c r="BI992"/>
  <c r="BH992"/>
  <c r="BG992"/>
  <c r="BF992"/>
  <c r="T992"/>
  <c r="R992"/>
  <c r="P992"/>
  <c r="BI982"/>
  <c r="BH982"/>
  <c r="BG982"/>
  <c r="BF982"/>
  <c r="T982"/>
  <c r="R982"/>
  <c r="P982"/>
  <c r="BI981"/>
  <c r="BH981"/>
  <c r="BG981"/>
  <c r="BF981"/>
  <c r="T981"/>
  <c r="R981"/>
  <c r="P981"/>
  <c r="BI978"/>
  <c r="BH978"/>
  <c r="BG978"/>
  <c r="BF978"/>
  <c r="T978"/>
  <c r="R978"/>
  <c r="P978"/>
  <c r="BI975"/>
  <c r="BH975"/>
  <c r="BG975"/>
  <c r="BF975"/>
  <c r="T975"/>
  <c r="R975"/>
  <c r="P975"/>
  <c r="BI972"/>
  <c r="BH972"/>
  <c r="BG972"/>
  <c r="BF972"/>
  <c r="T972"/>
  <c r="R972"/>
  <c r="P972"/>
  <c r="BI970"/>
  <c r="BH970"/>
  <c r="BG970"/>
  <c r="BF970"/>
  <c r="T970"/>
  <c r="R970"/>
  <c r="P970"/>
  <c r="BI968"/>
  <c r="BH968"/>
  <c r="BG968"/>
  <c r="BF968"/>
  <c r="T968"/>
  <c r="R968"/>
  <c r="P968"/>
  <c r="BI967"/>
  <c r="BH967"/>
  <c r="BG967"/>
  <c r="BF967"/>
  <c r="T967"/>
  <c r="R967"/>
  <c r="P967"/>
  <c r="BI966"/>
  <c r="BH966"/>
  <c r="BG966"/>
  <c r="BF966"/>
  <c r="T966"/>
  <c r="R966"/>
  <c r="P966"/>
  <c r="BI964"/>
  <c r="BH964"/>
  <c r="BG964"/>
  <c r="BF964"/>
  <c r="T964"/>
  <c r="R964"/>
  <c r="P964"/>
  <c r="BI963"/>
  <c r="BH963"/>
  <c r="BG963"/>
  <c r="BF963"/>
  <c r="T963"/>
  <c r="R963"/>
  <c r="P963"/>
  <c r="BI962"/>
  <c r="BH962"/>
  <c r="BG962"/>
  <c r="BF962"/>
  <c r="T962"/>
  <c r="R962"/>
  <c r="P962"/>
  <c r="BI960"/>
  <c r="BH960"/>
  <c r="BG960"/>
  <c r="BF960"/>
  <c r="T960"/>
  <c r="R960"/>
  <c r="P960"/>
  <c r="BI959"/>
  <c r="BH959"/>
  <c r="BG959"/>
  <c r="BF959"/>
  <c r="T959"/>
  <c r="R959"/>
  <c r="P959"/>
  <c r="BI958"/>
  <c r="BH958"/>
  <c r="BG958"/>
  <c r="BF958"/>
  <c r="T958"/>
  <c r="R958"/>
  <c r="P958"/>
  <c r="BI956"/>
  <c r="BH956"/>
  <c r="BG956"/>
  <c r="BF956"/>
  <c r="T956"/>
  <c r="R956"/>
  <c r="P956"/>
  <c r="BI955"/>
  <c r="BH955"/>
  <c r="BG955"/>
  <c r="BF955"/>
  <c r="T955"/>
  <c r="R955"/>
  <c r="P955"/>
  <c r="BI954"/>
  <c r="BH954"/>
  <c r="BG954"/>
  <c r="BF954"/>
  <c r="T954"/>
  <c r="R954"/>
  <c r="P954"/>
  <c r="BI952"/>
  <c r="BH952"/>
  <c r="BG952"/>
  <c r="BF952"/>
  <c r="T952"/>
  <c r="R952"/>
  <c r="P952"/>
  <c r="BI951"/>
  <c r="BH951"/>
  <c r="BG951"/>
  <c r="BF951"/>
  <c r="T951"/>
  <c r="R951"/>
  <c r="P951"/>
  <c r="BI950"/>
  <c r="BH950"/>
  <c r="BG950"/>
  <c r="BF950"/>
  <c r="T950"/>
  <c r="R950"/>
  <c r="P950"/>
  <c r="BI944"/>
  <c r="BH944"/>
  <c r="BG944"/>
  <c r="BF944"/>
  <c r="T944"/>
  <c r="R944"/>
  <c r="P944"/>
  <c r="BI943"/>
  <c r="BH943"/>
  <c r="BG943"/>
  <c r="BF943"/>
  <c r="T943"/>
  <c r="R943"/>
  <c r="P943"/>
  <c r="BI941"/>
  <c r="BH941"/>
  <c r="BG941"/>
  <c r="BF941"/>
  <c r="T941"/>
  <c r="R941"/>
  <c r="P941"/>
  <c r="BI939"/>
  <c r="BH939"/>
  <c r="BG939"/>
  <c r="BF939"/>
  <c r="T939"/>
  <c r="R939"/>
  <c r="P939"/>
  <c r="BI938"/>
  <c r="BH938"/>
  <c r="BG938"/>
  <c r="BF938"/>
  <c r="T938"/>
  <c r="R938"/>
  <c r="P938"/>
  <c r="BI935"/>
  <c r="BH935"/>
  <c r="BG935"/>
  <c r="BF935"/>
  <c r="T935"/>
  <c r="R935"/>
  <c r="P935"/>
  <c r="BI933"/>
  <c r="BH933"/>
  <c r="BG933"/>
  <c r="BF933"/>
  <c r="T933"/>
  <c r="R933"/>
  <c r="P933"/>
  <c r="BI931"/>
  <c r="BH931"/>
  <c r="BG931"/>
  <c r="BF931"/>
  <c r="T931"/>
  <c r="R931"/>
  <c r="P931"/>
  <c r="BI925"/>
  <c r="BH925"/>
  <c r="BG925"/>
  <c r="BF925"/>
  <c r="T925"/>
  <c r="R925"/>
  <c r="P925"/>
  <c r="BI924"/>
  <c r="BH924"/>
  <c r="BG924"/>
  <c r="BF924"/>
  <c r="T924"/>
  <c r="R924"/>
  <c r="P924"/>
  <c r="BI921"/>
  <c r="BH921"/>
  <c r="BG921"/>
  <c r="BF921"/>
  <c r="T921"/>
  <c r="R921"/>
  <c r="P921"/>
  <c r="BI919"/>
  <c r="BH919"/>
  <c r="BG919"/>
  <c r="BF919"/>
  <c r="T919"/>
  <c r="R919"/>
  <c r="P919"/>
  <c r="BI915"/>
  <c r="BH915"/>
  <c r="BG915"/>
  <c r="BF915"/>
  <c r="T915"/>
  <c r="R915"/>
  <c r="P915"/>
  <c r="BI911"/>
  <c r="BH911"/>
  <c r="BG911"/>
  <c r="BF911"/>
  <c r="T911"/>
  <c r="R911"/>
  <c r="P911"/>
  <c r="BI907"/>
  <c r="BH907"/>
  <c r="BG907"/>
  <c r="BF907"/>
  <c r="T907"/>
  <c r="R907"/>
  <c r="P907"/>
  <c r="BI899"/>
  <c r="BH899"/>
  <c r="BG899"/>
  <c r="BF899"/>
  <c r="T899"/>
  <c r="R899"/>
  <c r="P899"/>
  <c r="BI896"/>
  <c r="BH896"/>
  <c r="BG896"/>
  <c r="BF896"/>
  <c r="T896"/>
  <c r="R896"/>
  <c r="P896"/>
  <c r="BI894"/>
  <c r="BH894"/>
  <c r="BG894"/>
  <c r="BF894"/>
  <c r="T894"/>
  <c r="R894"/>
  <c r="P894"/>
  <c r="BI886"/>
  <c r="BH886"/>
  <c r="BG886"/>
  <c r="BF886"/>
  <c r="T886"/>
  <c r="R886"/>
  <c r="P886"/>
  <c r="BI880"/>
  <c r="BH880"/>
  <c r="BG880"/>
  <c r="BF880"/>
  <c r="T880"/>
  <c r="R880"/>
  <c r="P880"/>
  <c r="BI877"/>
  <c r="BH877"/>
  <c r="BG877"/>
  <c r="BF877"/>
  <c r="T877"/>
  <c r="R877"/>
  <c r="P877"/>
  <c r="BI875"/>
  <c r="BH875"/>
  <c r="BG875"/>
  <c r="BF875"/>
  <c r="T875"/>
  <c r="R875"/>
  <c r="P875"/>
  <c r="BI874"/>
  <c r="BH874"/>
  <c r="BG874"/>
  <c r="BF874"/>
  <c r="T874"/>
  <c r="R874"/>
  <c r="P874"/>
  <c r="BI872"/>
  <c r="BH872"/>
  <c r="BG872"/>
  <c r="BF872"/>
  <c r="T872"/>
  <c r="R872"/>
  <c r="P872"/>
  <c r="BI869"/>
  <c r="BH869"/>
  <c r="BG869"/>
  <c r="BF869"/>
  <c r="T869"/>
  <c r="R869"/>
  <c r="P869"/>
  <c r="BI866"/>
  <c r="BH866"/>
  <c r="BG866"/>
  <c r="BF866"/>
  <c r="T866"/>
  <c r="R866"/>
  <c r="P866"/>
  <c r="BI863"/>
  <c r="BH863"/>
  <c r="BG863"/>
  <c r="BF863"/>
  <c r="T863"/>
  <c r="R863"/>
  <c r="P863"/>
  <c r="BI860"/>
  <c r="BH860"/>
  <c r="BG860"/>
  <c r="BF860"/>
  <c r="T860"/>
  <c r="R860"/>
  <c r="P860"/>
  <c r="BI857"/>
  <c r="BH857"/>
  <c r="BG857"/>
  <c r="BF857"/>
  <c r="T857"/>
  <c r="R857"/>
  <c r="P857"/>
  <c r="BI855"/>
  <c r="BH855"/>
  <c r="BG855"/>
  <c r="BF855"/>
  <c r="T855"/>
  <c r="R855"/>
  <c r="P855"/>
  <c r="BI852"/>
  <c r="BH852"/>
  <c r="BG852"/>
  <c r="BF852"/>
  <c r="T852"/>
  <c r="R852"/>
  <c r="P852"/>
  <c r="BI849"/>
  <c r="BH849"/>
  <c r="BG849"/>
  <c r="BF849"/>
  <c r="T849"/>
  <c r="R849"/>
  <c r="P849"/>
  <c r="BI847"/>
  <c r="BH847"/>
  <c r="BG847"/>
  <c r="BF847"/>
  <c r="T847"/>
  <c r="R847"/>
  <c r="P847"/>
  <c r="BI844"/>
  <c r="BH844"/>
  <c r="BG844"/>
  <c r="BF844"/>
  <c r="T844"/>
  <c r="R844"/>
  <c r="P844"/>
  <c r="BI843"/>
  <c r="BH843"/>
  <c r="BG843"/>
  <c r="BF843"/>
  <c r="T843"/>
  <c r="R843"/>
  <c r="P843"/>
  <c r="BI841"/>
  <c r="BH841"/>
  <c r="BG841"/>
  <c r="BF841"/>
  <c r="T841"/>
  <c r="R841"/>
  <c r="P841"/>
  <c r="BI838"/>
  <c r="BH838"/>
  <c r="BG838"/>
  <c r="BF838"/>
  <c r="T838"/>
  <c r="R838"/>
  <c r="P838"/>
  <c r="BI836"/>
  <c r="BH836"/>
  <c r="BG836"/>
  <c r="BF836"/>
  <c r="T836"/>
  <c r="R836"/>
  <c r="P836"/>
  <c r="BI834"/>
  <c r="BH834"/>
  <c r="BG834"/>
  <c r="BF834"/>
  <c r="T834"/>
  <c r="R834"/>
  <c r="P834"/>
  <c r="BI831"/>
  <c r="BH831"/>
  <c r="BG831"/>
  <c r="BF831"/>
  <c r="T831"/>
  <c r="R831"/>
  <c r="P831"/>
  <c r="BI829"/>
  <c r="BH829"/>
  <c r="BG829"/>
  <c r="BF829"/>
  <c r="T829"/>
  <c r="R829"/>
  <c r="P829"/>
  <c r="BI826"/>
  <c r="BH826"/>
  <c r="BG826"/>
  <c r="BF826"/>
  <c r="T826"/>
  <c r="R826"/>
  <c r="P826"/>
  <c r="BI823"/>
  <c r="BH823"/>
  <c r="BG823"/>
  <c r="BF823"/>
  <c r="T823"/>
  <c r="R823"/>
  <c r="P823"/>
  <c r="BI821"/>
  <c r="BH821"/>
  <c r="BG821"/>
  <c r="BF821"/>
  <c r="T821"/>
  <c r="R821"/>
  <c r="P821"/>
  <c r="BI819"/>
  <c r="BH819"/>
  <c r="BG819"/>
  <c r="BF819"/>
  <c r="T819"/>
  <c r="R819"/>
  <c r="P819"/>
  <c r="BI818"/>
  <c r="BH818"/>
  <c r="BG818"/>
  <c r="BF818"/>
  <c r="T818"/>
  <c r="R818"/>
  <c r="P818"/>
  <c r="BI816"/>
  <c r="BH816"/>
  <c r="BG816"/>
  <c r="BF816"/>
  <c r="T816"/>
  <c r="R816"/>
  <c r="P816"/>
  <c r="BI813"/>
  <c r="BH813"/>
  <c r="BG813"/>
  <c r="BF813"/>
  <c r="T813"/>
  <c r="R813"/>
  <c r="P813"/>
  <c r="BI810"/>
  <c r="BH810"/>
  <c r="BG810"/>
  <c r="BF810"/>
  <c r="T810"/>
  <c r="T809"/>
  <c r="R810"/>
  <c r="R809"/>
  <c r="P810"/>
  <c r="P809"/>
  <c r="BI808"/>
  <c r="BH808"/>
  <c r="BG808"/>
  <c r="BF808"/>
  <c r="T808"/>
  <c r="R808"/>
  <c r="P808"/>
  <c r="BI806"/>
  <c r="BH806"/>
  <c r="BG806"/>
  <c r="BF806"/>
  <c r="T806"/>
  <c r="R806"/>
  <c r="P806"/>
  <c r="BI805"/>
  <c r="BH805"/>
  <c r="BG805"/>
  <c r="BF805"/>
  <c r="T805"/>
  <c r="R805"/>
  <c r="P805"/>
  <c r="BI804"/>
  <c r="BH804"/>
  <c r="BG804"/>
  <c r="BF804"/>
  <c r="T804"/>
  <c r="R804"/>
  <c r="P804"/>
  <c r="BI802"/>
  <c r="BH802"/>
  <c r="BG802"/>
  <c r="BF802"/>
  <c r="T802"/>
  <c r="R802"/>
  <c r="P802"/>
  <c r="BI801"/>
  <c r="BH801"/>
  <c r="BG801"/>
  <c r="BF801"/>
  <c r="T801"/>
  <c r="R801"/>
  <c r="P801"/>
  <c r="BI799"/>
  <c r="BH799"/>
  <c r="BG799"/>
  <c r="BF799"/>
  <c r="T799"/>
  <c r="R799"/>
  <c r="P799"/>
  <c r="BI745"/>
  <c r="BH745"/>
  <c r="BG745"/>
  <c r="BF745"/>
  <c r="T745"/>
  <c r="R745"/>
  <c r="P745"/>
  <c r="BI691"/>
  <c r="BH691"/>
  <c r="BG691"/>
  <c r="BF691"/>
  <c r="T691"/>
  <c r="R691"/>
  <c r="P691"/>
  <c r="BI661"/>
  <c r="BH661"/>
  <c r="BG661"/>
  <c r="BF661"/>
  <c r="T661"/>
  <c r="R661"/>
  <c r="P661"/>
  <c r="BI658"/>
  <c r="BH658"/>
  <c r="BG658"/>
  <c r="BF658"/>
  <c r="T658"/>
  <c r="R658"/>
  <c r="P658"/>
  <c r="BI655"/>
  <c r="BH655"/>
  <c r="BG655"/>
  <c r="BF655"/>
  <c r="T655"/>
  <c r="R655"/>
  <c r="P655"/>
  <c r="BI652"/>
  <c r="BH652"/>
  <c r="BG652"/>
  <c r="BF652"/>
  <c r="T652"/>
  <c r="R652"/>
  <c r="P652"/>
  <c r="BI649"/>
  <c r="BH649"/>
  <c r="BG649"/>
  <c r="BF649"/>
  <c r="T649"/>
  <c r="R649"/>
  <c r="P649"/>
  <c r="BI635"/>
  <c r="BH635"/>
  <c r="BG635"/>
  <c r="BF635"/>
  <c r="T635"/>
  <c r="R635"/>
  <c r="P635"/>
  <c r="BI629"/>
  <c r="BH629"/>
  <c r="BG629"/>
  <c r="BF629"/>
  <c r="T629"/>
  <c r="R629"/>
  <c r="P629"/>
  <c r="BI626"/>
  <c r="BH626"/>
  <c r="BG626"/>
  <c r="BF626"/>
  <c r="T626"/>
  <c r="R626"/>
  <c r="P626"/>
  <c r="BI618"/>
  <c r="BH618"/>
  <c r="BG618"/>
  <c r="BF618"/>
  <c r="T618"/>
  <c r="R618"/>
  <c r="P618"/>
  <c r="BI610"/>
  <c r="BH610"/>
  <c r="BG610"/>
  <c r="BF610"/>
  <c r="T610"/>
  <c r="R610"/>
  <c r="P610"/>
  <c r="BI609"/>
  <c r="BH609"/>
  <c r="BG609"/>
  <c r="BF609"/>
  <c r="T609"/>
  <c r="R609"/>
  <c r="P609"/>
  <c r="BI608"/>
  <c r="BH608"/>
  <c r="BG608"/>
  <c r="BF608"/>
  <c r="T608"/>
  <c r="R608"/>
  <c r="P608"/>
  <c r="BI602"/>
  <c r="BH602"/>
  <c r="BG602"/>
  <c r="BF602"/>
  <c r="T602"/>
  <c r="R602"/>
  <c r="P602"/>
  <c r="BI592"/>
  <c r="BH592"/>
  <c r="BG592"/>
  <c r="BF592"/>
  <c r="T592"/>
  <c r="R592"/>
  <c r="P592"/>
  <c r="BI589"/>
  <c r="BH589"/>
  <c r="BG589"/>
  <c r="BF589"/>
  <c r="T589"/>
  <c r="R589"/>
  <c r="P589"/>
  <c r="BI571"/>
  <c r="BH571"/>
  <c r="BG571"/>
  <c r="BF571"/>
  <c r="T571"/>
  <c r="R571"/>
  <c r="P571"/>
  <c r="BI563"/>
  <c r="BH563"/>
  <c r="BG563"/>
  <c r="BF563"/>
  <c r="T563"/>
  <c r="R563"/>
  <c r="P563"/>
  <c r="BI556"/>
  <c r="BH556"/>
  <c r="BG556"/>
  <c r="BF556"/>
  <c r="T556"/>
  <c r="R556"/>
  <c r="P556"/>
  <c r="BI553"/>
  <c r="BH553"/>
  <c r="BG553"/>
  <c r="BF553"/>
  <c r="T553"/>
  <c r="R553"/>
  <c r="P553"/>
  <c r="BI550"/>
  <c r="BH550"/>
  <c r="BG550"/>
  <c r="BF550"/>
  <c r="T550"/>
  <c r="R550"/>
  <c r="P550"/>
  <c r="BI547"/>
  <c r="BH547"/>
  <c r="BG547"/>
  <c r="BF547"/>
  <c r="T547"/>
  <c r="R547"/>
  <c r="P547"/>
  <c r="BI541"/>
  <c r="BH541"/>
  <c r="BG541"/>
  <c r="BF541"/>
  <c r="T541"/>
  <c r="R541"/>
  <c r="P541"/>
  <c r="BI538"/>
  <c r="BH538"/>
  <c r="BG538"/>
  <c r="BF538"/>
  <c r="T538"/>
  <c r="R538"/>
  <c r="P538"/>
  <c r="BI531"/>
  <c r="BH531"/>
  <c r="BG531"/>
  <c r="BF531"/>
  <c r="T531"/>
  <c r="R531"/>
  <c r="P531"/>
  <c r="BI528"/>
  <c r="BH528"/>
  <c r="BG528"/>
  <c r="BF528"/>
  <c r="T528"/>
  <c r="R528"/>
  <c r="P528"/>
  <c r="BI527"/>
  <c r="BH527"/>
  <c r="BG527"/>
  <c r="BF527"/>
  <c r="T527"/>
  <c r="R527"/>
  <c r="P527"/>
  <c r="BI525"/>
  <c r="BH525"/>
  <c r="BG525"/>
  <c r="BF525"/>
  <c r="T525"/>
  <c r="R525"/>
  <c r="P525"/>
  <c r="BI524"/>
  <c r="BH524"/>
  <c r="BG524"/>
  <c r="BF524"/>
  <c r="T524"/>
  <c r="R524"/>
  <c r="P524"/>
  <c r="BI520"/>
  <c r="BH520"/>
  <c r="BG520"/>
  <c r="BF520"/>
  <c r="T520"/>
  <c r="R520"/>
  <c r="P520"/>
  <c r="BI517"/>
  <c r="BH517"/>
  <c r="BG517"/>
  <c r="BF517"/>
  <c r="T517"/>
  <c r="R517"/>
  <c r="P517"/>
  <c r="BI514"/>
  <c r="BH514"/>
  <c r="BG514"/>
  <c r="BF514"/>
  <c r="T514"/>
  <c r="R514"/>
  <c r="P514"/>
  <c r="BI511"/>
  <c r="BH511"/>
  <c r="BG511"/>
  <c r="BF511"/>
  <c r="T511"/>
  <c r="R511"/>
  <c r="P511"/>
  <c r="BI508"/>
  <c r="BH508"/>
  <c r="BG508"/>
  <c r="BF508"/>
  <c r="T508"/>
  <c r="R508"/>
  <c r="P508"/>
  <c r="BI505"/>
  <c r="BH505"/>
  <c r="BG505"/>
  <c r="BF505"/>
  <c r="T505"/>
  <c r="R505"/>
  <c r="P505"/>
  <c r="BI502"/>
  <c r="BH502"/>
  <c r="BG502"/>
  <c r="BF502"/>
  <c r="T502"/>
  <c r="R502"/>
  <c r="P502"/>
  <c r="BI499"/>
  <c r="BH499"/>
  <c r="BG499"/>
  <c r="BF499"/>
  <c r="T499"/>
  <c r="R499"/>
  <c r="P499"/>
  <c r="BI496"/>
  <c r="BH496"/>
  <c r="BG496"/>
  <c r="BF496"/>
  <c r="T496"/>
  <c r="R496"/>
  <c r="P496"/>
  <c r="BI493"/>
  <c r="BH493"/>
  <c r="BG493"/>
  <c r="BF493"/>
  <c r="T493"/>
  <c r="R493"/>
  <c r="P493"/>
  <c r="BI490"/>
  <c r="BH490"/>
  <c r="BG490"/>
  <c r="BF490"/>
  <c r="T490"/>
  <c r="R490"/>
  <c r="P490"/>
  <c r="BI487"/>
  <c r="BH487"/>
  <c r="BG487"/>
  <c r="BF487"/>
  <c r="T487"/>
  <c r="R487"/>
  <c r="P487"/>
  <c r="BI481"/>
  <c r="BH481"/>
  <c r="BG481"/>
  <c r="BF481"/>
  <c r="T481"/>
  <c r="R481"/>
  <c r="P481"/>
  <c r="BI478"/>
  <c r="BH478"/>
  <c r="BG478"/>
  <c r="BF478"/>
  <c r="T478"/>
  <c r="R478"/>
  <c r="P478"/>
  <c r="BI475"/>
  <c r="BH475"/>
  <c r="BG475"/>
  <c r="BF475"/>
  <c r="T475"/>
  <c r="R475"/>
  <c r="P475"/>
  <c r="BI472"/>
  <c r="BH472"/>
  <c r="BG472"/>
  <c r="BF472"/>
  <c r="T472"/>
  <c r="R472"/>
  <c r="P472"/>
  <c r="BI470"/>
  <c r="BH470"/>
  <c r="BG470"/>
  <c r="BF470"/>
  <c r="T470"/>
  <c r="R470"/>
  <c r="P470"/>
  <c r="BI469"/>
  <c r="BH469"/>
  <c r="BG469"/>
  <c r="BF469"/>
  <c r="T469"/>
  <c r="R469"/>
  <c r="P469"/>
  <c r="BI465"/>
  <c r="BH465"/>
  <c r="BG465"/>
  <c r="BF465"/>
  <c r="T465"/>
  <c r="R465"/>
  <c r="P465"/>
  <c r="BI462"/>
  <c r="BH462"/>
  <c r="BG462"/>
  <c r="BF462"/>
  <c r="T462"/>
  <c r="R462"/>
  <c r="P462"/>
  <c r="BI455"/>
  <c r="BH455"/>
  <c r="BG455"/>
  <c r="BF455"/>
  <c r="T455"/>
  <c r="R455"/>
  <c r="P455"/>
  <c r="BI447"/>
  <c r="BH447"/>
  <c r="BG447"/>
  <c r="BF447"/>
  <c r="T447"/>
  <c r="R447"/>
  <c r="P447"/>
  <c r="BI445"/>
  <c r="BH445"/>
  <c r="BG445"/>
  <c r="BF445"/>
  <c r="T445"/>
  <c r="R445"/>
  <c r="P445"/>
  <c r="BI442"/>
  <c r="BH442"/>
  <c r="BG442"/>
  <c r="BF442"/>
  <c r="T442"/>
  <c r="R442"/>
  <c r="P442"/>
  <c r="BI440"/>
  <c r="BH440"/>
  <c r="BG440"/>
  <c r="BF440"/>
  <c r="T440"/>
  <c r="R440"/>
  <c r="P440"/>
  <c r="BI434"/>
  <c r="BH434"/>
  <c r="BG434"/>
  <c r="BF434"/>
  <c r="T434"/>
  <c r="R434"/>
  <c r="P434"/>
  <c r="BI432"/>
  <c r="BH432"/>
  <c r="BG432"/>
  <c r="BF432"/>
  <c r="T432"/>
  <c r="R432"/>
  <c r="P432"/>
  <c r="BI423"/>
  <c r="BH423"/>
  <c r="BG423"/>
  <c r="BF423"/>
  <c r="T423"/>
  <c r="R423"/>
  <c r="P423"/>
  <c r="BI421"/>
  <c r="BH421"/>
  <c r="BG421"/>
  <c r="BF421"/>
  <c r="T421"/>
  <c r="R421"/>
  <c r="P421"/>
  <c r="BI418"/>
  <c r="BH418"/>
  <c r="BG418"/>
  <c r="BF418"/>
  <c r="T418"/>
  <c r="R418"/>
  <c r="P418"/>
  <c r="BI416"/>
  <c r="BH416"/>
  <c r="BG416"/>
  <c r="BF416"/>
  <c r="T416"/>
  <c r="R416"/>
  <c r="P416"/>
  <c r="BI415"/>
  <c r="BH415"/>
  <c r="BG415"/>
  <c r="BF415"/>
  <c r="T415"/>
  <c r="R415"/>
  <c r="P415"/>
  <c r="BI413"/>
  <c r="BH413"/>
  <c r="BG413"/>
  <c r="BF413"/>
  <c r="T413"/>
  <c r="R413"/>
  <c r="P413"/>
  <c r="BI407"/>
  <c r="BH407"/>
  <c r="BG407"/>
  <c r="BF407"/>
  <c r="T407"/>
  <c r="R407"/>
  <c r="P407"/>
  <c r="BI404"/>
  <c r="BH404"/>
  <c r="BG404"/>
  <c r="BF404"/>
  <c r="T404"/>
  <c r="R404"/>
  <c r="P404"/>
  <c r="BI401"/>
  <c r="BH401"/>
  <c r="BG401"/>
  <c r="BF401"/>
  <c r="T401"/>
  <c r="R401"/>
  <c r="P401"/>
  <c r="BI399"/>
  <c r="BH399"/>
  <c r="BG399"/>
  <c r="BF399"/>
  <c r="T399"/>
  <c r="R399"/>
  <c r="P399"/>
  <c r="BI396"/>
  <c r="BH396"/>
  <c r="BG396"/>
  <c r="BF396"/>
  <c r="T396"/>
  <c r="R396"/>
  <c r="P396"/>
  <c r="BI393"/>
  <c r="BH393"/>
  <c r="BG393"/>
  <c r="BF393"/>
  <c r="T393"/>
  <c r="R393"/>
  <c r="P393"/>
  <c r="BI339"/>
  <c r="BH339"/>
  <c r="BG339"/>
  <c r="BF339"/>
  <c r="T339"/>
  <c r="R339"/>
  <c r="P339"/>
  <c r="BI336"/>
  <c r="BH336"/>
  <c r="BG336"/>
  <c r="BF336"/>
  <c r="T336"/>
  <c r="R336"/>
  <c r="P336"/>
  <c r="BI328"/>
  <c r="BH328"/>
  <c r="BG328"/>
  <c r="BF328"/>
  <c r="T328"/>
  <c r="R328"/>
  <c r="P328"/>
  <c r="BI298"/>
  <c r="BH298"/>
  <c r="BG298"/>
  <c r="BF298"/>
  <c r="T298"/>
  <c r="R298"/>
  <c r="P298"/>
  <c r="BI295"/>
  <c r="BH295"/>
  <c r="BG295"/>
  <c r="BF295"/>
  <c r="T295"/>
  <c r="R295"/>
  <c r="P295"/>
  <c r="BI263"/>
  <c r="BH263"/>
  <c r="BG263"/>
  <c r="BF263"/>
  <c r="T263"/>
  <c r="R263"/>
  <c r="P263"/>
  <c r="BI259"/>
  <c r="BH259"/>
  <c r="BG259"/>
  <c r="BF259"/>
  <c r="T259"/>
  <c r="R259"/>
  <c r="P259"/>
  <c r="BI258"/>
  <c r="BH258"/>
  <c r="BG258"/>
  <c r="BF258"/>
  <c r="T258"/>
  <c r="R258"/>
  <c r="P258"/>
  <c r="BI255"/>
  <c r="BH255"/>
  <c r="BG255"/>
  <c r="BF255"/>
  <c r="T255"/>
  <c r="R255"/>
  <c r="P255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1"/>
  <c r="BH241"/>
  <c r="BG241"/>
  <c r="BF241"/>
  <c r="T241"/>
  <c r="R241"/>
  <c r="P241"/>
  <c r="BI227"/>
  <c r="BH227"/>
  <c r="BG227"/>
  <c r="BF227"/>
  <c r="T227"/>
  <c r="R227"/>
  <c r="P227"/>
  <c r="BI225"/>
  <c r="BH225"/>
  <c r="BG225"/>
  <c r="BF225"/>
  <c r="T225"/>
  <c r="R225"/>
  <c r="P225"/>
  <c r="BI222"/>
  <c r="BH222"/>
  <c r="BG222"/>
  <c r="BF222"/>
  <c r="T222"/>
  <c r="R222"/>
  <c r="P222"/>
  <c r="BI216"/>
  <c r="BH216"/>
  <c r="BG216"/>
  <c r="BF216"/>
  <c r="T216"/>
  <c r="R216"/>
  <c r="P216"/>
  <c r="BI213"/>
  <c r="BH213"/>
  <c r="BG213"/>
  <c r="BF213"/>
  <c r="T213"/>
  <c r="R213"/>
  <c r="P213"/>
  <c r="BI205"/>
  <c r="BH205"/>
  <c r="BG205"/>
  <c r="BF205"/>
  <c r="T205"/>
  <c r="R205"/>
  <c r="P205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87"/>
  <c r="BH187"/>
  <c r="BG187"/>
  <c r="BF187"/>
  <c r="T187"/>
  <c r="R187"/>
  <c r="P187"/>
  <c r="BI184"/>
  <c r="BH184"/>
  <c r="BG184"/>
  <c r="BF184"/>
  <c r="T184"/>
  <c r="R184"/>
  <c r="P184"/>
  <c r="BI175"/>
  <c r="BH175"/>
  <c r="BG175"/>
  <c r="BF175"/>
  <c r="T175"/>
  <c r="R175"/>
  <c r="P175"/>
  <c r="BI166"/>
  <c r="BH166"/>
  <c r="BG166"/>
  <c r="BF166"/>
  <c r="T166"/>
  <c r="R166"/>
  <c r="P166"/>
  <c r="BI158"/>
  <c r="BH158"/>
  <c r="BG158"/>
  <c r="BF158"/>
  <c r="T158"/>
  <c r="R158"/>
  <c r="P158"/>
  <c r="BI152"/>
  <c r="BH152"/>
  <c r="BG152"/>
  <c r="BF152"/>
  <c r="T152"/>
  <c r="R152"/>
  <c r="P152"/>
  <c r="BI146"/>
  <c r="BH146"/>
  <c r="BG146"/>
  <c r="BF146"/>
  <c r="T146"/>
  <c r="R146"/>
  <c r="P146"/>
  <c r="BI143"/>
  <c r="BH143"/>
  <c r="BG143"/>
  <c r="BF143"/>
  <c r="T143"/>
  <c r="R143"/>
  <c r="P143"/>
  <c r="J137"/>
  <c r="J136"/>
  <c r="F136"/>
  <c r="F134"/>
  <c r="E132"/>
  <c r="J92"/>
  <c r="J91"/>
  <c r="F91"/>
  <c r="F89"/>
  <c r="E87"/>
  <c r="J18"/>
  <c r="E18"/>
  <c r="F137"/>
  <c r="J17"/>
  <c r="J12"/>
  <c r="J134"/>
  <c r="E7"/>
  <c r="E85"/>
  <c i="1" r="L90"/>
  <c r="AM90"/>
  <c r="AM89"/>
  <c r="L89"/>
  <c r="AM87"/>
  <c r="L87"/>
  <c r="L85"/>
  <c r="L84"/>
  <c i="2" r="BK421"/>
  <c r="J691"/>
  <c r="BK610"/>
  <c r="J527"/>
  <c r="J462"/>
  <c r="J225"/>
  <c r="BK455"/>
  <c r="J205"/>
  <c r="J805"/>
  <c r="J745"/>
  <c r="J655"/>
  <c r="BK608"/>
  <c r="BK553"/>
  <c r="BK462"/>
  <c r="J258"/>
  <c r="J158"/>
  <c r="J416"/>
  <c r="J514"/>
  <c r="J255"/>
  <c r="J146"/>
  <c r="J1448"/>
  <c r="BK1430"/>
  <c r="J1424"/>
  <c r="BK1407"/>
  <c r="J1385"/>
  <c r="BK1340"/>
  <c r="J1312"/>
  <c r="J1290"/>
  <c r="BK1273"/>
  <c r="J1259"/>
  <c r="J1235"/>
  <c r="BK1219"/>
  <c r="J1200"/>
  <c r="BK1192"/>
  <c r="J1178"/>
  <c r="J1171"/>
  <c r="J1164"/>
  <c r="BK1149"/>
  <c r="BK1135"/>
  <c r="BK1119"/>
  <c r="J1113"/>
  <c r="BK1091"/>
  <c r="BK1073"/>
  <c r="J1055"/>
  <c r="BK1036"/>
  <c r="J1017"/>
  <c r="BK981"/>
  <c r="BK970"/>
  <c r="J966"/>
  <c r="BK959"/>
  <c r="BK955"/>
  <c r="J951"/>
  <c r="BK939"/>
  <c r="J933"/>
  <c r="BK924"/>
  <c r="J915"/>
  <c r="BK896"/>
  <c r="BK880"/>
  <c r="BK872"/>
  <c r="J866"/>
  <c r="BK852"/>
  <c r="J841"/>
  <c r="J831"/>
  <c r="BK821"/>
  <c r="J813"/>
  <c r="J608"/>
  <c r="J531"/>
  <c r="BK481"/>
  <c r="BK423"/>
  <c r="BK258"/>
  <c r="J517"/>
  <c r="BK445"/>
  <c r="J143"/>
  <c i="3" r="BK199"/>
  <c r="BK229"/>
  <c r="BK139"/>
  <c r="J202"/>
  <c r="BK135"/>
  <c r="BK175"/>
  <c r="J162"/>
  <c r="J223"/>
  <c r="BK152"/>
  <c r="J261"/>
  <c r="BK165"/>
  <c r="J257"/>
  <c r="BK220"/>
  <c r="BK149"/>
  <c r="BK282"/>
  <c r="J181"/>
  <c r="BK145"/>
  <c i="4" r="J223"/>
  <c r="BK174"/>
  <c r="J242"/>
  <c r="BK216"/>
  <c r="J182"/>
  <c r="J149"/>
  <c r="BK230"/>
  <c r="J203"/>
  <c r="J164"/>
  <c r="BK225"/>
  <c r="J204"/>
  <c r="J154"/>
  <c r="J225"/>
  <c r="BK201"/>
  <c r="J249"/>
  <c r="BK220"/>
  <c r="J181"/>
  <c r="J207"/>
  <c r="BK181"/>
  <c r="J252"/>
  <c r="J215"/>
  <c r="J193"/>
  <c i="5" r="J204"/>
  <c r="J173"/>
  <c r="BK139"/>
  <c r="BK194"/>
  <c r="J178"/>
  <c r="J135"/>
  <c r="J201"/>
  <c r="BK168"/>
  <c r="BK135"/>
  <c r="J177"/>
  <c r="J144"/>
  <c r="BK205"/>
  <c r="J165"/>
  <c r="J141"/>
  <c r="J181"/>
  <c r="J161"/>
  <c r="BK213"/>
  <c r="J187"/>
  <c r="BK165"/>
  <c r="BK137"/>
  <c r="BK192"/>
  <c r="BK147"/>
  <c i="6" r="BK348"/>
  <c r="BK291"/>
  <c r="J221"/>
  <c r="J379"/>
  <c r="J324"/>
  <c r="BK228"/>
  <c r="J138"/>
  <c r="BK367"/>
  <c r="J243"/>
  <c r="J376"/>
  <c r="J347"/>
  <c r="J234"/>
  <c r="BK188"/>
  <c r="BK380"/>
  <c r="J334"/>
  <c r="J267"/>
  <c r="J383"/>
  <c r="J305"/>
  <c r="BK252"/>
  <c r="J143"/>
  <c r="J353"/>
  <c r="BK304"/>
  <c r="BK230"/>
  <c r="J133"/>
  <c r="J294"/>
  <c r="J228"/>
  <c i="7" r="BK123"/>
  <c i="2" r="BK432"/>
  <c r="BK745"/>
  <c r="J602"/>
  <c r="BK528"/>
  <c r="J481"/>
  <c r="J241"/>
  <c r="BK447"/>
  <c r="J196"/>
  <c r="BK805"/>
  <c r="J801"/>
  <c r="BK649"/>
  <c r="J563"/>
  <c r="J524"/>
  <c r="BK399"/>
  <c r="BK248"/>
  <c r="BK508"/>
  <c r="BK416"/>
  <c r="J295"/>
  <c r="J493"/>
  <c r="BK413"/>
  <c r="BK158"/>
  <c r="BK1474"/>
  <c r="BK1448"/>
  <c r="J1434"/>
  <c r="BK1421"/>
  <c r="J1401"/>
  <c r="J1340"/>
  <c r="BK1312"/>
  <c r="BK1290"/>
  <c r="J1273"/>
  <c r="BK1241"/>
  <c r="J1227"/>
  <c r="BK1200"/>
  <c r="J1194"/>
  <c r="J1174"/>
  <c r="J1169"/>
  <c r="BK1162"/>
  <c r="BK1143"/>
  <c r="J1135"/>
  <c r="J1119"/>
  <c r="BK1098"/>
  <c r="J1079"/>
  <c r="BK1043"/>
  <c r="BK1020"/>
  <c r="BK1002"/>
  <c r="J982"/>
  <c r="BK972"/>
  <c r="BK966"/>
  <c r="BK960"/>
  <c r="J955"/>
  <c r="J950"/>
  <c r="J939"/>
  <c r="BK925"/>
  <c r="BK915"/>
  <c r="BK894"/>
  <c r="BK877"/>
  <c r="J872"/>
  <c r="BK863"/>
  <c r="J857"/>
  <c r="J849"/>
  <c r="J843"/>
  <c r="J834"/>
  <c r="J823"/>
  <c r="BK810"/>
  <c r="J629"/>
  <c r="J528"/>
  <c r="BK478"/>
  <c r="BK295"/>
  <c r="J213"/>
  <c r="BK328"/>
  <c i="3" r="J270"/>
  <c r="J145"/>
  <c r="J233"/>
  <c r="BK148"/>
  <c r="BK245"/>
  <c r="BK153"/>
  <c r="BK246"/>
  <c r="J172"/>
  <c r="J279"/>
  <c r="BK169"/>
  <c r="J128"/>
  <c r="J175"/>
  <c r="BK264"/>
  <c r="BK166"/>
  <c r="J282"/>
  <c r="J171"/>
  <c i="4" r="BK238"/>
  <c r="BK202"/>
  <c r="BK244"/>
  <c r="BK208"/>
  <c r="J178"/>
  <c r="J243"/>
  <c r="J221"/>
  <c r="BK159"/>
  <c r="BK227"/>
  <c r="BK194"/>
  <c r="J254"/>
  <c r="J222"/>
  <c r="BK184"/>
  <c r="J246"/>
  <c r="J205"/>
  <c r="J179"/>
  <c r="J212"/>
  <c r="BK188"/>
  <c r="J259"/>
  <c r="BK233"/>
  <c r="BK187"/>
  <c i="5" r="J197"/>
  <c r="J158"/>
  <c r="J132"/>
  <c r="J191"/>
  <c r="BK181"/>
  <c r="BK138"/>
  <c r="BK198"/>
  <c r="J166"/>
  <c r="BK133"/>
  <c r="J206"/>
  <c r="BK175"/>
  <c r="BK161"/>
  <c r="BK211"/>
  <c r="BK186"/>
  <c r="J167"/>
  <c r="BK207"/>
  <c r="BK183"/>
  <c r="J159"/>
  <c r="BK199"/>
  <c r="BK179"/>
  <c r="J155"/>
  <c r="BK216"/>
  <c r="J186"/>
  <c r="J139"/>
  <c i="6" r="BK341"/>
  <c r="J286"/>
  <c r="J200"/>
  <c r="BK362"/>
  <c r="BK317"/>
  <c r="BK175"/>
  <c r="J348"/>
  <c r="BK225"/>
  <c r="J354"/>
  <c r="J283"/>
  <c r="J182"/>
  <c r="BK370"/>
  <c r="J316"/>
  <c r="BK240"/>
  <c r="J139"/>
  <c r="BK350"/>
  <c r="J327"/>
  <c r="J291"/>
  <c r="J170"/>
  <c r="J362"/>
  <c r="J333"/>
  <c r="BK277"/>
  <c r="J179"/>
  <c r="J311"/>
  <c r="BK234"/>
  <c r="J197"/>
  <c i="7" r="BK128"/>
  <c i="2" r="J399"/>
  <c r="J661"/>
  <c r="J556"/>
  <c r="J525"/>
  <c r="J478"/>
  <c r="BK254"/>
  <c r="J475"/>
  <c r="BK222"/>
  <c r="BK146"/>
  <c r="BK802"/>
  <c r="BK661"/>
  <c r="BK618"/>
  <c r="BK571"/>
  <c r="BK538"/>
  <c r="J421"/>
  <c r="J193"/>
  <c r="J470"/>
  <c r="BK298"/>
  <c r="BK487"/>
  <c r="J248"/>
  <c r="BK1481"/>
  <c r="J1474"/>
  <c r="J1456"/>
  <c r="J1430"/>
  <c r="BK1409"/>
  <c r="BK1385"/>
  <c r="J1337"/>
  <c r="J1306"/>
  <c r="BK1296"/>
  <c r="J1276"/>
  <c r="BK1253"/>
  <c r="BK1221"/>
  <c r="J1202"/>
  <c r="BK1194"/>
  <c r="BK1180"/>
  <c r="BK1174"/>
  <c r="BK1169"/>
  <c r="BK1156"/>
  <c r="J1136"/>
  <c r="BK1128"/>
  <c r="BK1113"/>
  <c r="J1097"/>
  <c r="J1070"/>
  <c r="J1040"/>
  <c r="J1020"/>
  <c r="J1008"/>
  <c r="BK975"/>
  <c r="J970"/>
  <c r="J964"/>
  <c r="J959"/>
  <c r="BK952"/>
  <c r="BK941"/>
  <c r="J935"/>
  <c r="BK919"/>
  <c r="BK899"/>
  <c r="J880"/>
  <c r="J874"/>
  <c r="J860"/>
  <c r="BK849"/>
  <c r="BK844"/>
  <c r="J838"/>
  <c r="BK829"/>
  <c r="BK819"/>
  <c r="BK808"/>
  <c r="BK609"/>
  <c r="J538"/>
  <c r="BK470"/>
  <c r="BK415"/>
  <c r="BK175"/>
  <c r="BK440"/>
  <c r="BK227"/>
  <c i="3" r="J220"/>
  <c r="BK242"/>
  <c r="J164"/>
  <c r="J217"/>
  <c r="J273"/>
  <c r="BK187"/>
  <c r="BK137"/>
  <c r="J199"/>
  <c r="J155"/>
  <c r="J245"/>
  <c r="J126"/>
  <c r="J159"/>
  <c r="BK126"/>
  <c r="J242"/>
  <c r="J165"/>
  <c r="J140"/>
  <c i="4" r="J209"/>
  <c r="BK171"/>
  <c r="BK234"/>
  <c r="BK200"/>
  <c r="J175"/>
  <c r="J235"/>
  <c r="BK205"/>
  <c r="BK145"/>
  <c r="J247"/>
  <c r="BK211"/>
  <c r="J180"/>
  <c r="BK137"/>
  <c r="J230"/>
  <c r="BK168"/>
  <c r="J244"/>
  <c r="BK215"/>
  <c r="J183"/>
  <c r="BK226"/>
  <c r="J196"/>
  <c r="J171"/>
  <c r="J220"/>
  <c i="5" r="J215"/>
  <c r="J192"/>
  <c r="BK157"/>
  <c r="J131"/>
  <c r="BK190"/>
  <c r="J150"/>
  <c r="BK215"/>
  <c r="BK182"/>
  <c r="J154"/>
  <c r="J123"/>
  <c r="BK167"/>
  <c r="J140"/>
  <c r="BK185"/>
  <c r="BK149"/>
  <c r="J127"/>
  <c r="J175"/>
  <c r="BK144"/>
  <c r="J194"/>
  <c r="BK169"/>
  <c r="BK124"/>
  <c r="J199"/>
  <c r="J151"/>
  <c i="6" r="J373"/>
  <c r="J310"/>
  <c r="J240"/>
  <c r="J172"/>
  <c r="J367"/>
  <c r="J318"/>
  <c r="BK214"/>
  <c r="J134"/>
  <c r="BK357"/>
  <c r="BK324"/>
  <c r="J147"/>
  <c r="BK303"/>
  <c r="BK217"/>
  <c r="BK381"/>
  <c r="J349"/>
  <c r="BK296"/>
  <c r="J206"/>
  <c r="BK376"/>
  <c r="BK321"/>
  <c r="BK271"/>
  <c r="J224"/>
  <c r="BK379"/>
  <c r="J345"/>
  <c r="BK302"/>
  <c r="BK182"/>
  <c r="BK330"/>
  <c r="J277"/>
  <c r="J203"/>
  <c i="7" r="J126"/>
  <c i="2" r="J413"/>
  <c r="J649"/>
  <c r="BK592"/>
  <c r="BK531"/>
  <c r="BK465"/>
  <c r="BK499"/>
  <c r="J328"/>
  <c r="BK193"/>
  <c r="J804"/>
  <c r="BK691"/>
  <c r="J610"/>
  <c r="BK556"/>
  <c r="BK520"/>
  <c r="BK263"/>
  <c r="BK199"/>
  <c r="J442"/>
  <c r="J184"/>
  <c r="J465"/>
  <c r="BK205"/>
  <c r="BK1480"/>
  <c r="J1464"/>
  <c r="BK1434"/>
  <c r="BK1415"/>
  <c r="BK1401"/>
  <c r="J1343"/>
  <c r="J1314"/>
  <c r="BK1298"/>
  <c r="BK1282"/>
  <c r="J1261"/>
  <c r="BK1235"/>
  <c r="BK1205"/>
  <c r="J1192"/>
  <c r="BK1177"/>
  <c r="BK1167"/>
  <c r="J1155"/>
  <c r="BK1136"/>
  <c r="J1122"/>
  <c r="BK1104"/>
  <c r="BK1085"/>
  <c r="BK1070"/>
  <c r="BK1037"/>
  <c r="BK1014"/>
  <c r="BK982"/>
  <c r="J972"/>
  <c r="BK964"/>
  <c r="J960"/>
  <c r="J958"/>
  <c r="J954"/>
  <c r="BK943"/>
  <c r="J938"/>
  <c r="BK921"/>
  <c r="J911"/>
  <c r="BK886"/>
  <c r="J875"/>
  <c r="BK866"/>
  <c r="J852"/>
  <c r="BK843"/>
  <c r="BK834"/>
  <c r="BK823"/>
  <c r="BK818"/>
  <c r="BK813"/>
  <c r="BK655"/>
  <c r="J547"/>
  <c r="BK496"/>
  <c r="BK442"/>
  <c r="J245"/>
  <c r="BK472"/>
  <c i="3" r="J254"/>
  <c r="J130"/>
  <c r="J193"/>
  <c r="J264"/>
  <c r="J166"/>
  <c r="BK239"/>
  <c r="BK164"/>
  <c r="BK273"/>
  <c r="J187"/>
  <c r="BK157"/>
  <c r="BK196"/>
  <c r="BK240"/>
  <c r="BK141"/>
  <c r="BK279"/>
  <c r="BK202"/>
  <c r="BK155"/>
  <c i="4" r="J239"/>
  <c r="BK203"/>
  <c r="BK253"/>
  <c r="BK218"/>
  <c r="J188"/>
  <c r="BK154"/>
  <c r="J229"/>
  <c r="BK162"/>
  <c r="BK248"/>
  <c r="J208"/>
  <c r="BK156"/>
  <c r="BK241"/>
  <c r="J187"/>
  <c r="J135"/>
  <c r="BK219"/>
  <c r="J184"/>
  <c r="J257"/>
  <c r="BK191"/>
  <c r="J240"/>
  <c r="J218"/>
  <c r="J200"/>
  <c i="5" r="J171"/>
  <c r="J137"/>
  <c r="J213"/>
  <c r="J182"/>
  <c r="J153"/>
  <c r="J216"/>
  <c r="BK158"/>
  <c r="J149"/>
  <c r="BK204"/>
  <c r="BK164"/>
  <c r="BK130"/>
  <c r="BK202"/>
  <c r="BK162"/>
  <c r="BK129"/>
  <c r="BK171"/>
  <c r="BK141"/>
  <c r="BK191"/>
  <c r="J172"/>
  <c r="BK134"/>
  <c r="BK208"/>
  <c r="J164"/>
  <c r="J125"/>
  <c i="6" r="J321"/>
  <c r="J264"/>
  <c r="BK161"/>
  <c r="BK334"/>
  <c r="J217"/>
  <c r="BK373"/>
  <c r="BK294"/>
  <c r="BK359"/>
  <c r="J300"/>
  <c r="BK197"/>
  <c r="BK377"/>
  <c r="BK306"/>
  <c r="BK243"/>
  <c r="BK135"/>
  <c r="BK345"/>
  <c r="BK318"/>
  <c r="J164"/>
  <c r="BK356"/>
  <c r="J306"/>
  <c r="J191"/>
  <c r="J317"/>
  <c r="J256"/>
  <c r="BK143"/>
  <c i="2" r="J254"/>
  <c r="J618"/>
  <c r="BK541"/>
  <c r="J490"/>
  <c r="J393"/>
  <c r="J152"/>
  <c r="BK336"/>
  <c r="J187"/>
  <c r="J806"/>
  <c r="BK801"/>
  <c r="J635"/>
  <c r="J589"/>
  <c r="BK525"/>
  <c r="J404"/>
  <c r="BK251"/>
  <c r="BK493"/>
  <c r="J336"/>
  <c r="BK505"/>
  <c r="BK401"/>
  <c r="J1482"/>
  <c r="J1472"/>
  <c r="J1442"/>
  <c r="J1426"/>
  <c r="J1415"/>
  <c r="J1387"/>
  <c r="BK1337"/>
  <c r="BK1306"/>
  <c r="J1296"/>
  <c r="J1282"/>
  <c r="BK1259"/>
  <c r="BK1233"/>
  <c r="BK1202"/>
  <c r="J1196"/>
  <c r="J1180"/>
  <c r="J1177"/>
  <c r="J1167"/>
  <c r="J1162"/>
  <c r="J1149"/>
  <c r="BK1129"/>
  <c r="BK1116"/>
  <c r="J1104"/>
  <c r="BK1079"/>
  <c r="BK1055"/>
  <c r="J1037"/>
  <c r="BK1008"/>
  <c r="J975"/>
  <c r="J967"/>
  <c r="BK962"/>
  <c r="BK956"/>
  <c r="BK951"/>
  <c r="J943"/>
  <c r="BK933"/>
  <c r="J925"/>
  <c r="BK911"/>
  <c r="J886"/>
  <c r="BK869"/>
  <c r="BK857"/>
  <c r="J847"/>
  <c r="BK836"/>
  <c r="J829"/>
  <c r="J819"/>
  <c r="J810"/>
  <c r="BK626"/>
  <c r="BK589"/>
  <c r="J511"/>
  <c r="J445"/>
  <c r="J508"/>
  <c r="BK339"/>
  <c i="3" r="J249"/>
  <c r="BK261"/>
  <c r="BK151"/>
  <c r="BK249"/>
  <c r="J157"/>
  <c r="BK232"/>
  <c r="J141"/>
  <c r="J258"/>
  <c r="BK172"/>
  <c r="J135"/>
  <c r="BK168"/>
  <c r="BK250"/>
  <c r="BK217"/>
  <c r="BK127"/>
  <c r="BK214"/>
  <c r="J152"/>
  <c i="4" r="J236"/>
  <c r="BK180"/>
  <c r="BK256"/>
  <c r="BK214"/>
  <c r="BK196"/>
  <c r="J256"/>
  <c r="J227"/>
  <c r="BK195"/>
  <c r="BK141"/>
  <c r="BK228"/>
  <c r="J216"/>
  <c r="BK179"/>
  <c r="BK247"/>
  <c r="J206"/>
  <c r="J141"/>
  <c r="J241"/>
  <c r="J198"/>
  <c r="BK164"/>
  <c r="BK229"/>
  <c r="BK206"/>
  <c r="J253"/>
  <c r="J219"/>
  <c r="J211"/>
  <c i="5" r="J198"/>
  <c r="BK163"/>
  <c r="J126"/>
  <c r="J188"/>
  <c r="BK154"/>
  <c r="BK126"/>
  <c r="BK195"/>
  <c r="BK155"/>
  <c r="J128"/>
  <c r="J193"/>
  <c r="BK150"/>
  <c r="BK123"/>
  <c r="BK193"/>
  <c r="BK173"/>
  <c r="J208"/>
  <c r="BK180"/>
  <c r="BK145"/>
  <c r="BK197"/>
  <c r="BK170"/>
  <c r="BK132"/>
  <c r="BK200"/>
  <c r="BK148"/>
  <c i="6" r="J380"/>
  <c r="J296"/>
  <c r="J237"/>
  <c r="BK142"/>
  <c r="BK347"/>
  <c r="J271"/>
  <c r="BK150"/>
  <c r="J346"/>
  <c r="J304"/>
  <c r="J377"/>
  <c r="BK290"/>
  <c r="J214"/>
  <c r="J135"/>
  <c r="J359"/>
  <c r="BK283"/>
  <c r="BK172"/>
  <c r="BK354"/>
  <c r="BK316"/>
  <c r="BK231"/>
  <c r="J357"/>
  <c r="J299"/>
  <c r="BK203"/>
  <c r="J301"/>
  <c r="J231"/>
  <c r="J176"/>
  <c i="7" r="J123"/>
  <c i="2" r="J447"/>
  <c r="BK213"/>
  <c r="J626"/>
  <c r="BK550"/>
  <c r="BK502"/>
  <c r="J339"/>
  <c r="J472"/>
  <c r="J199"/>
  <c r="BK806"/>
  <c r="J802"/>
  <c r="BK658"/>
  <c r="J609"/>
  <c r="J541"/>
  <c r="J432"/>
  <c r="J298"/>
  <c r="BK245"/>
  <c r="J505"/>
  <c r="BK404"/>
  <c r="J216"/>
  <c r="BK475"/>
  <c r="BK241"/>
  <c r="J1481"/>
  <c r="BK1464"/>
  <c r="J1433"/>
  <c r="J1421"/>
  <c r="J1407"/>
  <c r="J1363"/>
  <c r="BK1314"/>
  <c r="J1304"/>
  <c r="BK1288"/>
  <c r="BK1267"/>
  <c r="J1253"/>
  <c r="BK1227"/>
  <c r="J1205"/>
  <c r="BK1196"/>
  <c r="BK1178"/>
  <c r="BK1171"/>
  <c r="J1166"/>
  <c r="J1156"/>
  <c r="J1143"/>
  <c r="J1129"/>
  <c r="BK1110"/>
  <c r="J1091"/>
  <c r="BK1067"/>
  <c r="BK1040"/>
  <c r="J1014"/>
  <c r="J992"/>
  <c r="J978"/>
  <c r="BK967"/>
  <c r="J963"/>
  <c r="BK958"/>
  <c r="J952"/>
  <c r="J944"/>
  <c r="BK938"/>
  <c r="BK931"/>
  <c r="J921"/>
  <c r="J899"/>
  <c r="J877"/>
  <c r="J869"/>
  <c r="J855"/>
  <c r="J844"/>
  <c r="J836"/>
  <c r="J826"/>
  <c r="BK816"/>
  <c r="J808"/>
  <c r="BK602"/>
  <c r="BK524"/>
  <c r="J487"/>
  <c r="BK469"/>
  <c r="J259"/>
  <c r="BK196"/>
  <c r="J423"/>
  <c r="BK152"/>
  <c i="3" r="J214"/>
  <c r="J243"/>
  <c r="J133"/>
  <c r="BK181"/>
  <c r="BK254"/>
  <c r="BK173"/>
  <c r="BK128"/>
  <c r="BK233"/>
  <c r="J139"/>
  <c r="J153"/>
  <c r="BK223"/>
  <c r="J137"/>
  <c r="BK257"/>
  <c r="J196"/>
  <c r="BK130"/>
  <c i="4" r="J228"/>
  <c r="J159"/>
  <c r="BK221"/>
  <c r="J194"/>
  <c r="J156"/>
  <c r="BK232"/>
  <c r="BK198"/>
  <c r="J147"/>
  <c r="BK243"/>
  <c r="J217"/>
  <c r="BK183"/>
  <c r="J145"/>
  <c r="J232"/>
  <c r="BK175"/>
  <c r="J248"/>
  <c r="BK207"/>
  <c r="BK182"/>
  <c r="BK239"/>
  <c r="BK209"/>
  <c r="BK178"/>
  <c r="BK236"/>
  <c r="J214"/>
  <c r="J191"/>
  <c i="5" r="J200"/>
  <c r="J168"/>
  <c r="J133"/>
  <c r="BK189"/>
  <c r="J160"/>
  <c r="BK128"/>
  <c r="J209"/>
  <c r="J157"/>
  <c r="BK131"/>
  <c r="J196"/>
  <c r="BK160"/>
  <c r="J124"/>
  <c r="BK201"/>
  <c r="BK152"/>
  <c r="BK140"/>
  <c r="BK188"/>
  <c r="J169"/>
  <c r="BK136"/>
  <c r="J183"/>
  <c r="J136"/>
  <c r="J211"/>
  <c r="BK153"/>
  <c i="6" r="J355"/>
  <c r="BK299"/>
  <c r="BK256"/>
  <c r="J150"/>
  <c r="J356"/>
  <c r="BK314"/>
  <c r="BK176"/>
  <c r="J351"/>
  <c r="BK206"/>
  <c r="BK349"/>
  <c r="BK237"/>
  <c r="J142"/>
  <c r="BK355"/>
  <c r="BK305"/>
  <c r="J188"/>
  <c r="BK338"/>
  <c r="J302"/>
  <c r="BK267"/>
  <c r="BK147"/>
  <c r="J350"/>
  <c r="J303"/>
  <c r="BK224"/>
  <c r="J338"/>
  <c r="BK310"/>
  <c r="J238"/>
  <c r="BK200"/>
  <c i="7" r="BK124"/>
  <c i="2" r="J440"/>
  <c r="J799"/>
  <c r="BK629"/>
  <c r="BK563"/>
  <c r="J499"/>
  <c r="BK434"/>
  <c r="BK187"/>
  <c r="J251"/>
  <c i="1" r="AS94"/>
  <c i="2" r="BK547"/>
  <c r="BK514"/>
  <c r="BK393"/>
  <c r="BK225"/>
  <c r="J496"/>
  <c r="J401"/>
  <c r="BK166"/>
  <c r="BK490"/>
  <c r="J396"/>
  <c r="BK1482"/>
  <c r="BK1472"/>
  <c r="BK1442"/>
  <c r="BK1426"/>
  <c r="J1409"/>
  <c r="BK1363"/>
  <c r="J1336"/>
  <c r="J1298"/>
  <c r="BK1276"/>
  <c r="J1267"/>
  <c r="J1241"/>
  <c r="J1221"/>
  <c r="BK1198"/>
  <c r="BK1186"/>
  <c r="BK1173"/>
  <c r="BK1166"/>
  <c r="BK1155"/>
  <c r="J1142"/>
  <c r="J1128"/>
  <c r="J1116"/>
  <c r="J1098"/>
  <c r="J1085"/>
  <c r="J1067"/>
  <c r="J1036"/>
  <c r="J1002"/>
  <c r="BK978"/>
  <c r="BK968"/>
  <c r="J962"/>
  <c r="BK954"/>
  <c r="BK944"/>
  <c r="BK935"/>
  <c r="J924"/>
  <c r="J907"/>
  <c r="J894"/>
  <c r="BK874"/>
  <c r="J863"/>
  <c r="BK855"/>
  <c r="BK838"/>
  <c r="BK826"/>
  <c r="J818"/>
  <c r="J658"/>
  <c r="J550"/>
  <c r="BK517"/>
  <c r="BK418"/>
  <c r="J227"/>
  <c r="J502"/>
  <c r="J263"/>
  <c i="3" r="BK230"/>
  <c r="BK270"/>
  <c r="J208"/>
  <c r="J149"/>
  <c r="J240"/>
  <c r="BK143"/>
  <c r="J230"/>
  <c r="J169"/>
  <c r="J246"/>
  <c r="J168"/>
  <c r="BK133"/>
  <c r="J173"/>
  <c r="BK243"/>
  <c r="BK208"/>
  <c r="BK283"/>
  <c r="BK159"/>
  <c i="4" r="BK254"/>
  <c r="BK212"/>
  <c r="BK135"/>
  <c r="J226"/>
  <c r="J202"/>
  <c r="BK252"/>
  <c r="BK217"/>
  <c r="BK176"/>
  <c r="BK242"/>
  <c r="J195"/>
  <c r="BK246"/>
  <c r="BK204"/>
  <c r="J162"/>
  <c r="BK240"/>
  <c r="BK189"/>
  <c r="BK149"/>
  <c r="J224"/>
  <c r="J189"/>
  <c r="BK259"/>
  <c r="J234"/>
  <c r="J168"/>
  <c i="5" r="J180"/>
  <c r="J146"/>
  <c r="BK125"/>
  <c r="BK187"/>
  <c r="BK151"/>
  <c r="J212"/>
  <c r="BK176"/>
  <c r="J152"/>
  <c r="J202"/>
  <c r="J147"/>
  <c r="BK206"/>
  <c r="J179"/>
  <c r="BK143"/>
  <c r="J195"/>
  <c r="J162"/>
  <c r="J130"/>
  <c r="J190"/>
  <c r="J176"/>
  <c r="J143"/>
  <c r="BK212"/>
  <c r="BK184"/>
  <c r="BK146"/>
  <c i="6" r="BK301"/>
  <c r="BK238"/>
  <c r="BK138"/>
  <c r="J341"/>
  <c r="BK315"/>
  <c r="J381"/>
  <c r="BK333"/>
  <c r="BK164"/>
  <c r="BK311"/>
  <c r="BK221"/>
  <c r="BK179"/>
  <c r="BK353"/>
  <c r="BK300"/>
  <c r="J175"/>
  <c r="J384"/>
  <c r="J330"/>
  <c r="J274"/>
  <c r="BK139"/>
  <c r="BK335"/>
  <c r="J290"/>
  <c r="J335"/>
  <c r="J293"/>
  <c r="J230"/>
  <c i="7" r="J124"/>
  <c i="2" r="J418"/>
  <c r="BK143"/>
  <c r="BK635"/>
  <c r="J571"/>
  <c r="BK511"/>
  <c r="BK255"/>
  <c r="J434"/>
  <c r="J175"/>
  <c r="BK804"/>
  <c r="BK799"/>
  <c r="BK652"/>
  <c r="J592"/>
  <c r="BK527"/>
  <c r="J407"/>
  <c r="BK259"/>
  <c r="J166"/>
  <c r="J415"/>
  <c r="J222"/>
  <c r="J469"/>
  <c r="BK184"/>
  <c r="J1480"/>
  <c r="BK1456"/>
  <c r="BK1433"/>
  <c r="BK1424"/>
  <c r="BK1387"/>
  <c r="BK1343"/>
  <c r="BK1336"/>
  <c r="BK1304"/>
  <c r="J1288"/>
  <c r="BK1261"/>
  <c r="J1233"/>
  <c r="J1219"/>
  <c r="J1198"/>
  <c r="J1186"/>
  <c r="J1173"/>
  <c r="BK1164"/>
  <c r="BK1142"/>
  <c r="BK1122"/>
  <c r="J1110"/>
  <c r="BK1097"/>
  <c r="J1073"/>
  <c r="J1043"/>
  <c r="BK1017"/>
  <c r="BK992"/>
  <c r="J981"/>
  <c r="J968"/>
  <c r="BK963"/>
  <c r="J956"/>
  <c r="BK950"/>
  <c r="J941"/>
  <c r="J931"/>
  <c r="J919"/>
  <c r="BK907"/>
  <c r="J896"/>
  <c r="BK875"/>
  <c r="BK860"/>
  <c r="BK847"/>
  <c r="BK841"/>
  <c r="BK831"/>
  <c r="J821"/>
  <c r="J816"/>
  <c r="J652"/>
  <c r="J553"/>
  <c r="J520"/>
  <c r="J455"/>
  <c r="BK407"/>
  <c r="BK216"/>
  <c r="BK396"/>
  <c i="3" r="BK253"/>
  <c r="BK140"/>
  <c r="J239"/>
  <c r="J161"/>
  <c r="J253"/>
  <c r="BK162"/>
  <c r="J250"/>
  <c r="BK171"/>
  <c r="J127"/>
  <c r="BK193"/>
  <c r="BK161"/>
  <c r="BK258"/>
  <c r="J143"/>
  <c r="J232"/>
  <c r="J151"/>
  <c r="J283"/>
  <c r="J229"/>
  <c r="J148"/>
  <c i="4" r="BK235"/>
  <c r="J201"/>
  <c r="BK147"/>
  <c r="J213"/>
  <c r="BK173"/>
  <c r="J237"/>
  <c r="BK222"/>
  <c r="J173"/>
  <c r="BK249"/>
  <c r="BK224"/>
  <c r="J176"/>
  <c r="J233"/>
  <c r="J185"/>
  <c r="BK257"/>
  <c r="BK237"/>
  <c r="BK185"/>
  <c r="J137"/>
  <c r="BK223"/>
  <c r="BK193"/>
  <c r="J174"/>
  <c r="J238"/>
  <c r="BK213"/>
  <c i="5" r="BK209"/>
  <c r="J184"/>
  <c r="BK142"/>
  <c r="BK127"/>
  <c r="J163"/>
  <c r="J129"/>
  <c r="J205"/>
  <c r="J170"/>
  <c r="J142"/>
  <c r="BK214"/>
  <c r="BK172"/>
  <c r="BK159"/>
  <c r="J134"/>
  <c r="BK196"/>
  <c r="BK178"/>
  <c r="J145"/>
  <c r="J189"/>
  <c r="BK166"/>
  <c r="J214"/>
  <c r="J185"/>
  <c r="J148"/>
  <c r="J207"/>
  <c r="BK177"/>
  <c r="J138"/>
  <c i="6" r="BK346"/>
  <c r="BK274"/>
  <c r="BK191"/>
  <c r="BK133"/>
  <c r="BK327"/>
  <c r="BK286"/>
  <c r="J161"/>
  <c r="J370"/>
  <c r="J194"/>
  <c r="BK351"/>
  <c r="BK264"/>
  <c r="BK194"/>
  <c r="BK383"/>
  <c r="BK344"/>
  <c r="J225"/>
  <c r="BK134"/>
  <c r="J344"/>
  <c r="BK293"/>
  <c r="J247"/>
  <c r="BK384"/>
  <c r="J314"/>
  <c r="BK247"/>
  <c r="BK170"/>
  <c r="J315"/>
  <c r="J252"/>
  <c i="7" r="BK126"/>
  <c r="J128"/>
  <c i="2" l="1" r="BK195"/>
  <c r="J195"/>
  <c r="J99"/>
  <c r="R244"/>
  <c r="P523"/>
  <c r="T812"/>
  <c r="R842"/>
  <c r="P876"/>
  <c r="BK920"/>
  <c r="J920"/>
  <c r="J111"/>
  <c r="BK957"/>
  <c r="J957"/>
  <c r="J112"/>
  <c r="R1179"/>
  <c r="BK1260"/>
  <c r="J1260"/>
  <c r="J116"/>
  <c r="T1429"/>
  <c i="3" r="BK125"/>
  <c r="J125"/>
  <c r="J98"/>
  <c r="P132"/>
  <c r="P154"/>
  <c r="P170"/>
  <c i="4" r="R170"/>
  <c r="R166"/>
  <c r="BK186"/>
  <c r="J186"/>
  <c r="J105"/>
  <c r="P190"/>
  <c r="T199"/>
  <c r="T231"/>
  <c i="5" r="BK174"/>
  <c r="J174"/>
  <c r="J99"/>
  <c i="6" r="T132"/>
  <c r="P229"/>
  <c r="R246"/>
  <c r="P289"/>
  <c r="BK352"/>
  <c r="J352"/>
  <c r="J105"/>
  <c r="R361"/>
  <c i="2" r="R195"/>
  <c r="P244"/>
  <c r="T523"/>
  <c r="P822"/>
  <c r="P837"/>
  <c r="P971"/>
  <c r="P1163"/>
  <c r="BK1313"/>
  <c r="J1313"/>
  <c r="J117"/>
  <c r="T1473"/>
  <c i="3" r="P174"/>
  <c r="P131"/>
  <c i="5" r="R122"/>
  <c r="R156"/>
  <c r="T174"/>
  <c r="T203"/>
  <c r="T210"/>
  <c i="6" r="P220"/>
  <c r="R229"/>
  <c r="T239"/>
  <c r="BK309"/>
  <c r="J309"/>
  <c r="J104"/>
  <c r="R378"/>
  <c i="2" r="P195"/>
  <c r="T244"/>
  <c r="R523"/>
  <c r="T822"/>
  <c r="T837"/>
  <c r="T971"/>
  <c r="T1163"/>
  <c r="P1313"/>
  <c r="R1473"/>
  <c i="3" r="R174"/>
  <c i="4" r="R134"/>
  <c r="T161"/>
  <c r="BK251"/>
  <c r="J251"/>
  <c r="J111"/>
  <c i="5" r="BK122"/>
  <c r="P156"/>
  <c r="P174"/>
  <c r="BK203"/>
  <c r="J203"/>
  <c r="J100"/>
  <c r="R203"/>
  <c r="P210"/>
  <c i="2" r="BK142"/>
  <c r="J142"/>
  <c r="J98"/>
  <c r="R262"/>
  <c r="T803"/>
  <c r="R822"/>
  <c r="R837"/>
  <c r="BK971"/>
  <c r="J971"/>
  <c r="J113"/>
  <c r="BK1163"/>
  <c r="J1163"/>
  <c r="J114"/>
  <c r="R1313"/>
  <c r="BK1473"/>
  <c r="J1473"/>
  <c r="J120"/>
  <c i="3" r="T174"/>
  <c i="4" r="R177"/>
  <c r="T190"/>
  <c r="T210"/>
  <c r="T251"/>
  <c r="T250"/>
  <c i="5" r="BK156"/>
  <c r="J156"/>
  <c r="J98"/>
  <c r="T156"/>
  <c r="R174"/>
  <c r="P203"/>
  <c r="BK210"/>
  <c r="J210"/>
  <c r="J101"/>
  <c r="R210"/>
  <c i="6" r="BK220"/>
  <c r="J220"/>
  <c r="J99"/>
  <c r="T229"/>
  <c r="R239"/>
  <c r="P309"/>
  <c r="P361"/>
  <c r="BK382"/>
  <c r="J382"/>
  <c r="J110"/>
  <c i="2" r="P142"/>
  <c r="P262"/>
  <c r="BK803"/>
  <c r="J803"/>
  <c r="J103"/>
  <c r="BK822"/>
  <c r="J822"/>
  <c r="J107"/>
  <c r="T842"/>
  <c r="R876"/>
  <c r="R920"/>
  <c r="R957"/>
  <c r="BK1179"/>
  <c r="J1179"/>
  <c r="J115"/>
  <c r="T1260"/>
  <c r="R1429"/>
  <c i="3" r="R125"/>
  <c r="R124"/>
  <c r="T132"/>
  <c r="R154"/>
  <c r="R170"/>
  <c i="4" r="R161"/>
  <c r="T170"/>
  <c r="P186"/>
  <c r="BK199"/>
  <c r="J199"/>
  <c r="J107"/>
  <c r="R199"/>
  <c r="BK231"/>
  <c r="J231"/>
  <c r="J109"/>
  <c r="P251"/>
  <c r="P250"/>
  <c i="6" r="R132"/>
  <c r="BK229"/>
  <c r="J229"/>
  <c r="J100"/>
  <c r="P246"/>
  <c r="BK289"/>
  <c r="J289"/>
  <c r="J103"/>
  <c r="T289"/>
  <c r="R352"/>
  <c r="P378"/>
  <c i="7" r="BK122"/>
  <c r="J122"/>
  <c r="J98"/>
  <c i="2" r="R142"/>
  <c r="R141"/>
  <c r="T262"/>
  <c r="R803"/>
  <c r="BK812"/>
  <c r="J812"/>
  <c r="J106"/>
  <c r="BK842"/>
  <c r="J842"/>
  <c r="J109"/>
  <c r="T876"/>
  <c r="T920"/>
  <c r="T957"/>
  <c r="T1179"/>
  <c r="P1260"/>
  <c r="BK1429"/>
  <c r="J1429"/>
  <c r="J119"/>
  <c i="3" r="BK174"/>
  <c r="J174"/>
  <c r="J103"/>
  <c i="4" r="P134"/>
  <c r="BK161"/>
  <c r="J161"/>
  <c r="J100"/>
  <c r="BK170"/>
  <c r="J170"/>
  <c r="J103"/>
  <c r="P177"/>
  <c r="R186"/>
  <c r="P199"/>
  <c r="P210"/>
  <c r="R231"/>
  <c i="5" r="T122"/>
  <c r="T121"/>
  <c i="6" r="P132"/>
  <c r="BK246"/>
  <c r="J246"/>
  <c r="J102"/>
  <c r="R309"/>
  <c r="BK361"/>
  <c r="J361"/>
  <c r="J108"/>
  <c r="T378"/>
  <c i="7" r="T122"/>
  <c r="T121"/>
  <c r="T120"/>
  <c i="2" r="T195"/>
  <c r="BK262"/>
  <c r="J262"/>
  <c r="J101"/>
  <c r="P803"/>
  <c r="R812"/>
  <c r="BK837"/>
  <c r="J837"/>
  <c r="J108"/>
  <c r="R971"/>
  <c r="R1163"/>
  <c r="T1313"/>
  <c r="P1473"/>
  <c i="3" r="T125"/>
  <c r="T124"/>
  <c r="R132"/>
  <c r="T154"/>
  <c r="T170"/>
  <c i="4" r="T134"/>
  <c r="T133"/>
  <c r="P161"/>
  <c r="BK177"/>
  <c r="J177"/>
  <c r="J104"/>
  <c r="T186"/>
  <c r="R190"/>
  <c r="R210"/>
  <c r="R251"/>
  <c r="R250"/>
  <c i="6" r="BK132"/>
  <c r="J132"/>
  <c r="J98"/>
  <c r="T220"/>
  <c r="BK239"/>
  <c r="J239"/>
  <c r="J101"/>
  <c r="P239"/>
  <c r="T309"/>
  <c r="T352"/>
  <c r="BK378"/>
  <c r="J378"/>
  <c r="J109"/>
  <c r="T382"/>
  <c i="7" r="R122"/>
  <c r="R121"/>
  <c r="R120"/>
  <c i="2" r="T142"/>
  <c r="T141"/>
  <c r="BK244"/>
  <c r="J244"/>
  <c r="J100"/>
  <c r="BK523"/>
  <c r="J523"/>
  <c r="J102"/>
  <c r="P812"/>
  <c r="P842"/>
  <c r="BK876"/>
  <c r="J876"/>
  <c r="J110"/>
  <c r="P920"/>
  <c r="P957"/>
  <c r="P1179"/>
  <c r="R1260"/>
  <c r="P1429"/>
  <c i="3" r="P125"/>
  <c r="P124"/>
  <c r="P123"/>
  <c i="1" r="AU96"/>
  <c i="3" r="BK132"/>
  <c r="J132"/>
  <c r="J100"/>
  <c r="BK154"/>
  <c r="J154"/>
  <c r="J101"/>
  <c r="BK170"/>
  <c r="J170"/>
  <c r="J102"/>
  <c i="4" r="BK134"/>
  <c r="J134"/>
  <c r="J98"/>
  <c r="P170"/>
  <c r="T177"/>
  <c r="BK190"/>
  <c r="J190"/>
  <c r="J106"/>
  <c r="BK210"/>
  <c r="J210"/>
  <c r="J108"/>
  <c r="P231"/>
  <c i="5" r="P122"/>
  <c r="P121"/>
  <c i="1" r="AU98"/>
  <c i="6" r="R220"/>
  <c r="T246"/>
  <c r="R289"/>
  <c r="P352"/>
  <c r="T361"/>
  <c r="T360"/>
  <c r="P382"/>
  <c i="7" r="P122"/>
  <c r="P121"/>
  <c r="P120"/>
  <c i="1" r="AU100"/>
  <c i="4" r="BK167"/>
  <c r="J167"/>
  <c r="J102"/>
  <c i="2" r="BK1425"/>
  <c r="J1425"/>
  <c r="J118"/>
  <c i="4" r="BK158"/>
  <c r="J158"/>
  <c r="J99"/>
  <c i="6" r="BK358"/>
  <c r="J358"/>
  <c r="J106"/>
  <c i="4" r="BK258"/>
  <c r="J258"/>
  <c r="J112"/>
  <c i="7" r="BK125"/>
  <c r="J125"/>
  <c r="J99"/>
  <c i="2" r="BK809"/>
  <c r="J809"/>
  <c r="J104"/>
  <c i="7" r="BK127"/>
  <c r="J127"/>
  <c r="J100"/>
  <c i="6" r="BK131"/>
  <c r="J131"/>
  <c r="J97"/>
  <c i="7" r="J89"/>
  <c r="E110"/>
  <c r="BE123"/>
  <c i="6" r="BK360"/>
  <c r="J360"/>
  <c r="J107"/>
  <c i="7" r="F92"/>
  <c r="BE124"/>
  <c r="BE126"/>
  <c r="BE128"/>
  <c i="6" r="J124"/>
  <c r="BE164"/>
  <c r="BE203"/>
  <c r="BE267"/>
  <c r="BE271"/>
  <c r="BE296"/>
  <c r="BE303"/>
  <c r="BE345"/>
  <c r="BE349"/>
  <c r="BE135"/>
  <c r="BE138"/>
  <c r="BE142"/>
  <c r="BE175"/>
  <c r="BE217"/>
  <c r="BE225"/>
  <c r="BE237"/>
  <c r="BE243"/>
  <c r="BE310"/>
  <c r="BE348"/>
  <c r="BE355"/>
  <c r="BE377"/>
  <c r="BE380"/>
  <c i="5" r="J122"/>
  <c r="J97"/>
  <c i="6" r="E120"/>
  <c r="J127"/>
  <c r="BE206"/>
  <c r="BE214"/>
  <c r="BE230"/>
  <c r="BE283"/>
  <c r="BE301"/>
  <c r="BE333"/>
  <c r="BE359"/>
  <c r="BE367"/>
  <c r="BE370"/>
  <c r="BE373"/>
  <c r="BE381"/>
  <c r="F92"/>
  <c r="BE221"/>
  <c r="BE228"/>
  <c r="BE252"/>
  <c r="BE256"/>
  <c r="BE294"/>
  <c r="BE314"/>
  <c r="BE318"/>
  <c r="BE321"/>
  <c r="BE346"/>
  <c r="BE347"/>
  <c r="BE376"/>
  <c r="J91"/>
  <c r="F126"/>
  <c r="BE133"/>
  <c r="BE143"/>
  <c r="BE161"/>
  <c r="BE170"/>
  <c r="BE172"/>
  <c r="BE191"/>
  <c r="BE305"/>
  <c r="BE315"/>
  <c r="BE317"/>
  <c r="BE324"/>
  <c r="BE338"/>
  <c r="BE357"/>
  <c r="BE139"/>
  <c r="BE150"/>
  <c r="BE176"/>
  <c r="BE179"/>
  <c r="BE188"/>
  <c r="BE234"/>
  <c r="BE238"/>
  <c r="BE264"/>
  <c r="BE274"/>
  <c r="BE277"/>
  <c r="BE286"/>
  <c r="BE299"/>
  <c r="BE311"/>
  <c r="BE316"/>
  <c r="BE327"/>
  <c r="BE341"/>
  <c r="BE356"/>
  <c r="BE379"/>
  <c r="BE384"/>
  <c r="BE147"/>
  <c r="BE200"/>
  <c r="BE224"/>
  <c r="BE240"/>
  <c r="BE247"/>
  <c r="BE290"/>
  <c r="BE291"/>
  <c r="BE293"/>
  <c r="BE300"/>
  <c r="BE302"/>
  <c r="BE304"/>
  <c r="BE383"/>
  <c r="BE134"/>
  <c r="BE182"/>
  <c r="BE194"/>
  <c r="BE197"/>
  <c r="BE231"/>
  <c r="BE306"/>
  <c r="BE330"/>
  <c r="BE334"/>
  <c r="BE335"/>
  <c r="BE344"/>
  <c r="BE350"/>
  <c r="BE351"/>
  <c r="BE353"/>
  <c r="BE354"/>
  <c r="BE362"/>
  <c i="4" r="BK250"/>
  <c r="J250"/>
  <c r="J110"/>
  <c i="5" r="J89"/>
  <c r="J117"/>
  <c r="BE129"/>
  <c r="BE134"/>
  <c r="BE136"/>
  <c r="BE158"/>
  <c r="BE159"/>
  <c r="BE160"/>
  <c r="BE162"/>
  <c r="BE166"/>
  <c r="BE193"/>
  <c r="BE195"/>
  <c r="BE202"/>
  <c r="BE216"/>
  <c r="F91"/>
  <c r="J92"/>
  <c r="BE123"/>
  <c r="BE133"/>
  <c r="BE146"/>
  <c r="BE152"/>
  <c r="BE163"/>
  <c r="BE188"/>
  <c r="BE206"/>
  <c r="BE209"/>
  <c r="BE127"/>
  <c r="BE128"/>
  <c r="BE138"/>
  <c r="BE154"/>
  <c r="BE155"/>
  <c r="BE157"/>
  <c r="BE172"/>
  <c r="BE177"/>
  <c r="BE184"/>
  <c r="BE187"/>
  <c r="BE196"/>
  <c r="BE200"/>
  <c r="BE212"/>
  <c i="4" r="BK133"/>
  <c r="BK166"/>
  <c r="J166"/>
  <c r="J101"/>
  <c i="5" r="E111"/>
  <c r="F118"/>
  <c r="BE135"/>
  <c r="BE150"/>
  <c r="BE170"/>
  <c r="BE171"/>
  <c r="BE175"/>
  <c r="BE176"/>
  <c r="BE180"/>
  <c r="BE191"/>
  <c r="BE192"/>
  <c r="BE208"/>
  <c r="BE213"/>
  <c r="BE131"/>
  <c r="BE132"/>
  <c r="BE142"/>
  <c r="BE145"/>
  <c r="BE151"/>
  <c r="BE153"/>
  <c r="BE168"/>
  <c r="BE181"/>
  <c r="BE182"/>
  <c r="BE186"/>
  <c r="BE194"/>
  <c r="BE199"/>
  <c r="BE215"/>
  <c r="BE125"/>
  <c r="BE126"/>
  <c r="BE137"/>
  <c r="BE139"/>
  <c r="BE144"/>
  <c r="BE147"/>
  <c r="BE164"/>
  <c r="BE183"/>
  <c r="BE185"/>
  <c r="BE190"/>
  <c r="BE197"/>
  <c r="BE214"/>
  <c r="BE124"/>
  <c r="BE141"/>
  <c r="BE148"/>
  <c r="BE165"/>
  <c r="BE167"/>
  <c r="BE173"/>
  <c r="BE179"/>
  <c r="BE198"/>
  <c r="BE201"/>
  <c r="BE204"/>
  <c r="BE205"/>
  <c r="BE207"/>
  <c r="BE130"/>
  <c r="BE140"/>
  <c r="BE143"/>
  <c r="BE149"/>
  <c r="BE161"/>
  <c r="BE169"/>
  <c r="BE178"/>
  <c r="BE189"/>
  <c r="BE211"/>
  <c i="4" r="J89"/>
  <c r="BE137"/>
  <c r="BE147"/>
  <c r="BE159"/>
  <c r="BE162"/>
  <c r="BE174"/>
  <c r="BE175"/>
  <c r="BE196"/>
  <c r="BE204"/>
  <c r="BE205"/>
  <c r="BE207"/>
  <c r="BE208"/>
  <c r="BE221"/>
  <c r="BE222"/>
  <c r="BE241"/>
  <c r="BE243"/>
  <c r="BE244"/>
  <c r="BE259"/>
  <c i="3" r="BK131"/>
  <c r="J131"/>
  <c r="J99"/>
  <c i="4" r="F92"/>
  <c r="BE135"/>
  <c r="BE141"/>
  <c r="BE149"/>
  <c r="BE185"/>
  <c r="BE200"/>
  <c r="BE213"/>
  <c r="BE214"/>
  <c r="BE228"/>
  <c r="BE230"/>
  <c r="BE247"/>
  <c r="BE253"/>
  <c r="BE171"/>
  <c r="BE176"/>
  <c r="BE187"/>
  <c r="BE194"/>
  <c r="BE201"/>
  <c r="BE209"/>
  <c r="BE212"/>
  <c r="BE232"/>
  <c r="BE233"/>
  <c r="BE254"/>
  <c r="E85"/>
  <c r="BE145"/>
  <c r="BE156"/>
  <c r="BE178"/>
  <c r="BE179"/>
  <c r="BE180"/>
  <c r="BE191"/>
  <c r="BE211"/>
  <c r="BE218"/>
  <c r="BE219"/>
  <c r="BE223"/>
  <c r="BE229"/>
  <c r="BE235"/>
  <c r="BE236"/>
  <c r="BE237"/>
  <c r="BE242"/>
  <c r="BE249"/>
  <c r="BE252"/>
  <c r="BE256"/>
  <c r="BE188"/>
  <c r="BE189"/>
  <c r="BE193"/>
  <c r="BE202"/>
  <c r="BE238"/>
  <c r="BE240"/>
  <c r="BE216"/>
  <c r="BE224"/>
  <c r="BE226"/>
  <c r="BE234"/>
  <c r="BE246"/>
  <c r="BE248"/>
  <c r="BE164"/>
  <c r="BE184"/>
  <c r="BE195"/>
  <c r="BE203"/>
  <c r="BE225"/>
  <c r="BE227"/>
  <c r="BE239"/>
  <c r="BE257"/>
  <c r="BE154"/>
  <c r="BE168"/>
  <c r="BE173"/>
  <c r="BE181"/>
  <c r="BE182"/>
  <c r="BE183"/>
  <c r="BE198"/>
  <c r="BE206"/>
  <c r="BE215"/>
  <c r="BE217"/>
  <c r="BE220"/>
  <c i="3" r="J89"/>
  <c r="BE127"/>
  <c r="BE141"/>
  <c r="BE162"/>
  <c r="BE217"/>
  <c r="BE230"/>
  <c r="BE250"/>
  <c r="BE264"/>
  <c r="BE282"/>
  <c r="BE283"/>
  <c r="E113"/>
  <c r="BE152"/>
  <c r="BE161"/>
  <c r="BE171"/>
  <c r="BE172"/>
  <c r="BE175"/>
  <c r="BE181"/>
  <c r="BE249"/>
  <c r="BE258"/>
  <c r="BE273"/>
  <c i="2" r="BK141"/>
  <c r="J141"/>
  <c r="J97"/>
  <c r="BK811"/>
  <c r="J811"/>
  <c r="J105"/>
  <c i="3" r="BE128"/>
  <c r="BE135"/>
  <c r="BE151"/>
  <c r="BE157"/>
  <c r="BE187"/>
  <c r="BE208"/>
  <c r="BE220"/>
  <c r="BE233"/>
  <c r="BE240"/>
  <c r="BE246"/>
  <c r="BE270"/>
  <c r="BE130"/>
  <c r="BE140"/>
  <c r="BE145"/>
  <c r="BE214"/>
  <c r="BE242"/>
  <c r="BE133"/>
  <c r="BE143"/>
  <c r="BE159"/>
  <c r="BE196"/>
  <c r="BE202"/>
  <c r="BE243"/>
  <c r="F92"/>
  <c r="BE148"/>
  <c r="BE149"/>
  <c r="BE165"/>
  <c r="BE168"/>
  <c r="BE173"/>
  <c r="BE223"/>
  <c r="BE229"/>
  <c r="BE232"/>
  <c r="BE254"/>
  <c r="BE279"/>
  <c r="BE126"/>
  <c r="BE137"/>
  <c r="BE153"/>
  <c r="BE155"/>
  <c r="BE199"/>
  <c r="BE253"/>
  <c r="BE257"/>
  <c r="BE139"/>
  <c r="BE164"/>
  <c r="BE166"/>
  <c r="BE169"/>
  <c r="BE193"/>
  <c r="BE239"/>
  <c r="BE245"/>
  <c r="BE261"/>
  <c i="2" r="E130"/>
  <c r="BE216"/>
  <c r="BE254"/>
  <c r="BE407"/>
  <c r="BE478"/>
  <c r="F92"/>
  <c r="BE143"/>
  <c r="BE146"/>
  <c r="BE166"/>
  <c r="BE251"/>
  <c r="BE298"/>
  <c r="BE336"/>
  <c r="BE339"/>
  <c r="BE475"/>
  <c r="BE493"/>
  <c r="BE505"/>
  <c r="BE514"/>
  <c r="BE520"/>
  <c r="BE550"/>
  <c r="BE571"/>
  <c r="BE592"/>
  <c r="BE610"/>
  <c r="BE618"/>
  <c r="BE806"/>
  <c r="BE808"/>
  <c r="BE810"/>
  <c r="BE813"/>
  <c r="BE816"/>
  <c r="BE818"/>
  <c r="BE819"/>
  <c r="BE821"/>
  <c r="BE823"/>
  <c r="BE826"/>
  <c r="BE829"/>
  <c r="BE831"/>
  <c r="BE834"/>
  <c r="BE836"/>
  <c r="BE838"/>
  <c r="BE841"/>
  <c r="BE843"/>
  <c r="BE844"/>
  <c r="BE847"/>
  <c r="BE849"/>
  <c r="BE852"/>
  <c r="BE855"/>
  <c r="BE857"/>
  <c r="BE860"/>
  <c r="BE863"/>
  <c r="BE866"/>
  <c r="BE869"/>
  <c r="BE872"/>
  <c r="BE874"/>
  <c r="BE875"/>
  <c r="BE877"/>
  <c r="BE880"/>
  <c r="BE886"/>
  <c r="BE894"/>
  <c r="BE896"/>
  <c r="BE899"/>
  <c r="BE907"/>
  <c r="BE911"/>
  <c r="BE915"/>
  <c r="BE919"/>
  <c r="BE921"/>
  <c r="BE924"/>
  <c r="BE925"/>
  <c r="BE931"/>
  <c r="BE933"/>
  <c r="BE935"/>
  <c r="BE938"/>
  <c r="BE939"/>
  <c r="BE941"/>
  <c r="BE943"/>
  <c r="BE944"/>
  <c r="BE950"/>
  <c r="BE951"/>
  <c r="BE952"/>
  <c r="BE954"/>
  <c r="BE955"/>
  <c r="BE956"/>
  <c r="BE958"/>
  <c r="BE959"/>
  <c r="BE960"/>
  <c r="BE962"/>
  <c r="BE963"/>
  <c r="BE964"/>
  <c r="BE966"/>
  <c r="BE967"/>
  <c r="BE968"/>
  <c r="BE970"/>
  <c r="BE972"/>
  <c r="BE975"/>
  <c r="BE978"/>
  <c r="BE981"/>
  <c r="BE982"/>
  <c r="BE992"/>
  <c r="BE1002"/>
  <c r="BE1008"/>
  <c r="BE1014"/>
  <c r="BE1017"/>
  <c r="BE1020"/>
  <c r="BE1036"/>
  <c r="BE1037"/>
  <c r="BE1040"/>
  <c r="BE1043"/>
  <c r="BE1055"/>
  <c r="BE1067"/>
  <c r="BE1070"/>
  <c r="BE1073"/>
  <c r="BE1079"/>
  <c r="BE1085"/>
  <c r="BE1091"/>
  <c r="BE1097"/>
  <c r="BE1098"/>
  <c r="BE1104"/>
  <c r="BE1110"/>
  <c r="BE1113"/>
  <c r="BE1116"/>
  <c r="BE1119"/>
  <c r="BE1122"/>
  <c r="BE1128"/>
  <c r="BE1129"/>
  <c r="BE1135"/>
  <c r="BE1136"/>
  <c r="BE1142"/>
  <c r="BE1143"/>
  <c r="BE1149"/>
  <c r="BE1155"/>
  <c r="BE1156"/>
  <c r="BE1162"/>
  <c r="BE1164"/>
  <c r="BE1166"/>
  <c r="BE1167"/>
  <c r="BE1169"/>
  <c r="BE1171"/>
  <c r="BE1173"/>
  <c r="BE1174"/>
  <c r="BE1177"/>
  <c r="BE1178"/>
  <c r="BE1180"/>
  <c r="BE1186"/>
  <c r="BE1192"/>
  <c r="BE1194"/>
  <c r="BE1196"/>
  <c r="BE1198"/>
  <c r="BE1200"/>
  <c r="BE1202"/>
  <c r="BE1205"/>
  <c r="BE1219"/>
  <c r="BE1221"/>
  <c r="BE1227"/>
  <c r="BE1233"/>
  <c r="BE1235"/>
  <c r="BE1241"/>
  <c r="BE1253"/>
  <c r="BE1259"/>
  <c r="BE1261"/>
  <c r="BE1267"/>
  <c r="BE1273"/>
  <c r="BE1276"/>
  <c r="BE1282"/>
  <c r="BE1288"/>
  <c r="BE1290"/>
  <c r="BE1296"/>
  <c r="BE1298"/>
  <c r="BE1304"/>
  <c r="BE1306"/>
  <c r="BE1312"/>
  <c r="BE1314"/>
  <c r="BE1336"/>
  <c r="BE1337"/>
  <c r="BE1340"/>
  <c r="BE1343"/>
  <c r="BE1363"/>
  <c r="BE1385"/>
  <c r="BE1387"/>
  <c r="BE1401"/>
  <c r="BE1407"/>
  <c r="BE1409"/>
  <c r="BE1415"/>
  <c r="BE1421"/>
  <c r="BE1424"/>
  <c r="BE1426"/>
  <c r="BE1430"/>
  <c r="BE1433"/>
  <c r="BE1434"/>
  <c r="BE1442"/>
  <c r="BE1448"/>
  <c r="BE1456"/>
  <c r="BE1464"/>
  <c r="BE1472"/>
  <c r="BE1474"/>
  <c r="BE1480"/>
  <c r="BE1481"/>
  <c r="BE1482"/>
  <c r="J89"/>
  <c r="BE222"/>
  <c r="BE263"/>
  <c r="BE415"/>
  <c r="BE418"/>
  <c r="BE423"/>
  <c r="BE447"/>
  <c r="BE455"/>
  <c r="BE472"/>
  <c r="BE481"/>
  <c r="BE499"/>
  <c r="BE517"/>
  <c r="BE152"/>
  <c r="BE193"/>
  <c r="BE205"/>
  <c r="BE245"/>
  <c r="BE248"/>
  <c r="BE396"/>
  <c r="BE416"/>
  <c r="BE421"/>
  <c r="BE465"/>
  <c r="BE487"/>
  <c r="BE175"/>
  <c r="BE196"/>
  <c r="BE255"/>
  <c r="BE440"/>
  <c r="BE442"/>
  <c r="BE445"/>
  <c r="BE470"/>
  <c r="BE511"/>
  <c r="BE524"/>
  <c r="BE525"/>
  <c r="BE527"/>
  <c r="BE528"/>
  <c r="BE531"/>
  <c r="BE541"/>
  <c r="BE553"/>
  <c r="BE563"/>
  <c r="BE602"/>
  <c r="BE608"/>
  <c r="BE626"/>
  <c r="BE629"/>
  <c r="BE635"/>
  <c r="BE649"/>
  <c r="BE655"/>
  <c r="BE658"/>
  <c r="BE661"/>
  <c r="BE691"/>
  <c r="BE745"/>
  <c r="BE799"/>
  <c r="BE801"/>
  <c r="BE802"/>
  <c r="BE804"/>
  <c r="BE805"/>
  <c r="BE158"/>
  <c r="BE184"/>
  <c r="BE225"/>
  <c r="BE241"/>
  <c r="BE295"/>
  <c r="BE399"/>
  <c r="BE490"/>
  <c r="BE502"/>
  <c r="BE199"/>
  <c r="BE213"/>
  <c r="BE328"/>
  <c r="BE413"/>
  <c r="BE432"/>
  <c r="BE469"/>
  <c r="BE508"/>
  <c r="BE538"/>
  <c r="BE547"/>
  <c r="BE556"/>
  <c r="BE589"/>
  <c r="BE609"/>
  <c r="BE652"/>
  <c r="BE187"/>
  <c r="BE227"/>
  <c r="BE258"/>
  <c r="BE259"/>
  <c r="BE393"/>
  <c r="BE401"/>
  <c r="BE404"/>
  <c r="BE434"/>
  <c r="BE462"/>
  <c r="BE496"/>
  <c r="F36"/>
  <c i="1" r="BC95"/>
  <c i="2" r="J34"/>
  <c i="1" r="AW95"/>
  <c i="3" r="F37"/>
  <c i="1" r="BD96"/>
  <c i="3" r="F36"/>
  <c i="1" r="BC96"/>
  <c i="4" r="F36"/>
  <c i="1" r="BC97"/>
  <c i="5" r="F35"/>
  <c i="1" r="BB98"/>
  <c i="5" r="F37"/>
  <c i="1" r="BD98"/>
  <c i="6" r="F35"/>
  <c i="1" r="BB99"/>
  <c i="7" r="F34"/>
  <c i="1" r="BA100"/>
  <c i="7" r="J34"/>
  <c i="1" r="AW100"/>
  <c i="7" r="F35"/>
  <c i="1" r="BB100"/>
  <c i="7" r="F37"/>
  <c i="1" r="BD100"/>
  <c i="7" r="F36"/>
  <c i="1" r="BC100"/>
  <c i="3" r="F35"/>
  <c i="1" r="BB96"/>
  <c i="3" r="F34"/>
  <c i="1" r="BA96"/>
  <c i="4" r="F37"/>
  <c i="1" r="BD97"/>
  <c i="4" r="F34"/>
  <c i="1" r="BA97"/>
  <c i="5" r="F36"/>
  <c i="1" r="BC98"/>
  <c i="5" r="J34"/>
  <c i="1" r="AW98"/>
  <c i="6" r="J34"/>
  <c i="1" r="AW99"/>
  <c i="6" r="F36"/>
  <c i="1" r="BC99"/>
  <c i="2" r="F35"/>
  <c i="1" r="BB95"/>
  <c i="3" r="J34"/>
  <c i="1" r="AW96"/>
  <c i="4" r="F35"/>
  <c i="1" r="BB97"/>
  <c i="4" r="J34"/>
  <c i="1" r="AW97"/>
  <c i="5" r="F34"/>
  <c i="1" r="BA98"/>
  <c i="6" r="F34"/>
  <c i="1" r="BA99"/>
  <c i="6" r="F37"/>
  <c i="1" r="BD99"/>
  <c i="2" r="F34"/>
  <c i="1" r="BA95"/>
  <c i="2" r="F37"/>
  <c i="1" r="BD95"/>
  <c i="4" l="1" r="T166"/>
  <c r="T132"/>
  <c i="3" r="R131"/>
  <c r="R123"/>
  <c i="5" r="R121"/>
  <c i="6" r="T131"/>
  <c r="T130"/>
  <c i="2" r="P811"/>
  <c i="3" r="T131"/>
  <c r="T123"/>
  <c i="4" r="R133"/>
  <c r="R132"/>
  <c r="P133"/>
  <c i="5" r="BK121"/>
  <c r="J121"/>
  <c i="2" r="T811"/>
  <c r="T140"/>
  <c r="R811"/>
  <c r="R140"/>
  <c i="4" r="P166"/>
  <c i="2" r="P141"/>
  <c r="P140"/>
  <c i="1" r="AU95"/>
  <c i="6" r="R360"/>
  <c r="P131"/>
  <c r="R131"/>
  <c r="R130"/>
  <c r="P360"/>
  <c i="7" r="BK121"/>
  <c r="J121"/>
  <c r="J97"/>
  <c i="3" r="BK124"/>
  <c r="J124"/>
  <c r="J97"/>
  <c i="6" r="BK130"/>
  <c r="J130"/>
  <c i="4" r="BK132"/>
  <c r="J132"/>
  <c r="J133"/>
  <c r="J97"/>
  <c i="3" r="BK123"/>
  <c r="J123"/>
  <c r="J96"/>
  <c i="2" r="BK140"/>
  <c r="J140"/>
  <c i="5" r="J30"/>
  <c i="1" r="AG98"/>
  <c i="2" r="F33"/>
  <c i="1" r="AZ95"/>
  <c i="4" r="F33"/>
  <c i="1" r="AZ97"/>
  <c i="6" r="J30"/>
  <c i="1" r="AG99"/>
  <c i="7" r="J33"/>
  <c i="1" r="AV100"/>
  <c r="AT100"/>
  <c r="BD94"/>
  <c r="W33"/>
  <c i="2" r="J30"/>
  <c i="1" r="AG95"/>
  <c i="3" r="J33"/>
  <c i="1" r="AV96"/>
  <c r="AT96"/>
  <c i="6" r="J33"/>
  <c i="1" r="AV99"/>
  <c r="AT99"/>
  <c i="2" r="J33"/>
  <c i="1" r="AV95"/>
  <c r="AT95"/>
  <c i="3" r="F33"/>
  <c i="1" r="AZ96"/>
  <c i="6" r="F33"/>
  <c i="1" r="AZ99"/>
  <c i="4" r="J33"/>
  <c i="1" r="AV97"/>
  <c r="AT97"/>
  <c r="BA94"/>
  <c r="AW94"/>
  <c r="AK30"/>
  <c r="BC94"/>
  <c r="W32"/>
  <c i="4" r="J30"/>
  <c i="1" r="AG97"/>
  <c i="5" r="J33"/>
  <c i="1" r="AV98"/>
  <c r="AT98"/>
  <c r="AN98"/>
  <c r="BB94"/>
  <c r="W31"/>
  <c i="5" r="F33"/>
  <c i="1" r="AZ98"/>
  <c i="7" r="F33"/>
  <c i="1" r="AZ100"/>
  <c i="4" l="1" r="P132"/>
  <c i="1" r="AU97"/>
  <c i="6" r="P130"/>
  <c i="1" r="AU99"/>
  <c i="7" r="BK120"/>
  <c r="J120"/>
  <c r="J96"/>
  <c i="5" r="J96"/>
  <c i="1" r="AN99"/>
  <c i="6" r="J96"/>
  <c r="J39"/>
  <c i="1" r="AN97"/>
  <c i="4" r="J96"/>
  <c i="5" r="J39"/>
  <c i="4" r="J39"/>
  <c i="1" r="AN95"/>
  <c i="2" r="J96"/>
  <c r="J39"/>
  <c i="3" r="J30"/>
  <c i="1" r="AG96"/>
  <c r="AN96"/>
  <c r="AY94"/>
  <c r="W30"/>
  <c r="AZ94"/>
  <c r="W29"/>
  <c r="AX94"/>
  <c i="3" l="1" r="J39"/>
  <c i="7" r="J30"/>
  <c i="1" r="AG100"/>
  <c r="AG94"/>
  <c r="AK26"/>
  <c r="AU94"/>
  <c r="AV94"/>
  <c r="AK29"/>
  <c i="7" l="1" r="J39"/>
  <c i="1" r="AK35"/>
  <c r="AN100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<sst xmlns="http://schemas.openxmlformats.org/spreadsheetml/2006/main">
  <si>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</si>
  <si>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</si>
  <si>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</si>
  <si>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</si>
  <si>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</si>
  <si>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{b4f6280a-fda8-494d-82a9-5dedbec53054}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</si>
  <si>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</si>
  <si>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</si>
  <si>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</si>
  <si>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</si>
  <si>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</si>
  <si>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</si>
  <si>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</si>
  <si>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</si>
  <si>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LS2024-105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</si>
  <si>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</si>
  <si>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</si>
  <si>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úpravy-nová škola v objektu bývalé sokolovny</t>
  </si>
  <si>
    <t>KSO:</t>
  </si>
  <si>
    <t>CC-CZ:</t>
  </si>
  <si>
    <t>Místo:</t>
  </si>
  <si>
    <t>Planá u M.L</t>
  </si>
  <si>
    <t>Datum:</t>
  </si>
  <si>
    <t>2. 12. 2024</t>
  </si>
  <si>
    <t>Zadavatel:</t>
  </si>
  <si>
    <t>IČ:</t>
  </si>
  <si>
    <t>Město Planá</t>
  </si>
  <si>
    <t>DIČ:</t>
  </si>
  <si>
    <t>Uchazeč:</t>
  </si>
  <si>
    <t>Vyplň údaj</t>
  </si>
  <si>
    <t>Projektant:</t>
  </si>
  <si>
    <t>ing.Pavel Kodýtek</t>
  </si>
  <si>
    <t>True</t>
  </si>
  <si>
    <t>Zpracovatel:</t>
  </si>
  <si>
    <t>15759491</t>
  </si>
  <si>
    <t>Sadílek Ladislav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</si>
  <si>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</si>
  <si>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</si>
  <si>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</si>
  <si>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</si>
  <si>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</si>
  <si>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</si>
  <si>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</si>
  <si>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</si>
  <si>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</si>
  <si>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</si>
  <si>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</si>
  <si>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</si>
  <si>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</si>
  <si>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</si>
  <si>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</si>
  <si>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</si>
  <si>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</si>
  <si>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</si>
  <si>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</si>
  <si>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</si>
  <si>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</si>
  <si>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</si>
  <si>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</si>
  <si>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</si>
  <si>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</si>
  <si>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</si>
  <si>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</si>
  <si>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</si>
  <si>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</si>
  <si>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</si>
  <si>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</si>
  <si>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</si>
  <si>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</si>
  <si>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</si>
  <si>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</si>
  <si>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</si>
  <si>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</si>
  <si>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</si>
  <si>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</si>
  <si>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</si>
  <si>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</si>
  <si>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</si>
  <si>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</si>
  <si>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</si>
  <si>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</si>
  <si>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</si>
  <si>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</si>
  <si>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Stavební část</t>
  </si>
  <si>
    <t>STA</t>
  </si>
  <si>
    <t>1</t>
  </si>
  <si>
    <t>{ecf5d6bf-32fa-4e25-8391-219b55527301}</t>
  </si>
  <si>
    <t>2</t>
  </si>
  <si>
    <t>SO 02</t>
  </si>
  <si>
    <t>Zdravotně technické instalace</t>
  </si>
  <si>
    <t>{576b65e6-b5b8-4633-a515-13fa8ae2989b}</t>
  </si>
  <si>
    <t>SO 03</t>
  </si>
  <si>
    <t>ÚT, VZT, plyn</t>
  </si>
  <si>
    <t>{cb9fccd2-0584-4b68-a323-f23ac7308d81}</t>
  </si>
  <si>
    <t>SO 04</t>
  </si>
  <si>
    <t>Elektroinstalace</t>
  </si>
  <si>
    <t>{46df46d7-829b-4c62-8bcf-ae0609f2fcf0}</t>
  </si>
  <si>
    <t>SO 05</t>
  </si>
  <si>
    <t>Zpevněné plochy + dešťová kanalizace</t>
  </si>
  <si>
    <t>{7e5e5c37-021e-4e7c-bdb4-360e66a4a817}</t>
  </si>
  <si>
    <t>SO 06</t>
  </si>
  <si>
    <t>Vedlejší rozpočtové náklady</t>
  </si>
  <si>
    <t>{c2fd0afe-1da6-4364-9572-cbe3545d8a2d}</t>
  </si>
  <si>
    <t>KRYCÍ LIST SOUPISU PRACÍ</t>
  </si>
  <si>
    <t>Objekt:</t>
  </si>
  <si>
    <t>SO 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</si>
  <si>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</si>
  <si>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</si>
  <si>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</si>
  <si>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</si>
  <si>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</si>
  <si>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</si>
  <si>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</si>
  <si>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</si>
  <si>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</si>
  <si>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</si>
  <si>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</si>
  <si>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</si>
  <si>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</si>
  <si>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</si>
  <si>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</si>
  <si>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</si>
  <si>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761 - Konstrukce prosvětlovací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</si>
  <si>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</si>
  <si>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</si>
  <si>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</si>
  <si>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</si>
  <si>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</si>
  <si>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</si>
  <si>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</si>
  <si>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</si>
  <si>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</si>
  <si>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782 - Dokončovací práce - obklady z kamene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</si>
  <si>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</si>
  <si>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</si>
  <si>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</si>
  <si>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</si>
  <si>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</si>
  <si>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</si>
  <si>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</si>
  <si>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</si>
  <si>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</si>
  <si>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</si>
  <si>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</si>
  <si>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</si>
  <si>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</si>
  <si>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</si>
  <si>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</si>
  <si>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</si>
  <si>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</si>
  <si>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</si>
  <si>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</si>
  <si>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</si>
  <si>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132212131</t>
  </si>
  <si>
    <t>Hloubení nezapažených rýh šířky do 800 mm v soudržných horninách třídy těžitelnosti I skupiny 3 ručně</t>
  </si>
  <si>
    <t>m3</t>
  </si>
  <si>
    <t>CS ÚRS 2024 02</t>
  </si>
  <si>
    <t>4</t>
  </si>
  <si>
    <t>-1862901184</t>
  </si>
  <si>
    <t>VV</t>
  </si>
  <si>
    <t>výkop venkovní pro kanalizaci</t>
  </si>
  <si>
    <t>21*0,35*0,6</t>
  </si>
  <si>
    <t>139711111</t>
  </si>
  <si>
    <t>Vykopávky v uzavřených prostorech v hornině třídy těžitelnosti I skupiny 1 až 3 ručně</t>
  </si>
  <si>
    <t>1904625782</t>
  </si>
  <si>
    <t>sklep - pro jímku</t>
  </si>
  <si>
    <t>0,6*0,6*0,6</t>
  </si>
  <si>
    <t>rýhy pro vodu a kanalizaci</t>
  </si>
  <si>
    <t>(5,5+12+10+5)*0,3*0,4</t>
  </si>
  <si>
    <t>Součet</t>
  </si>
  <si>
    <t>3</t>
  </si>
  <si>
    <t>162211201</t>
  </si>
  <si>
    <t>Vodorovné přemístění do 10 m nošením výkopku z horniny třídy těžitelnosti I skupiny 1 až 3</t>
  </si>
  <si>
    <t>1430217465</t>
  </si>
  <si>
    <t>162751117</t>
  </si>
  <si>
    <t>Vodorovné přemístění přes 9 000 do 10000 m výkopku/sypaniny z horniny třídy těžitelnosti I skupiny 1 až 3</t>
  </si>
  <si>
    <t>-2094200710</t>
  </si>
  <si>
    <t>rýhy pro vodu a kanalizaci vnitřní</t>
  </si>
  <si>
    <t>21*0,35*0,3</t>
  </si>
  <si>
    <t>5</t>
  </si>
  <si>
    <t>162751119</t>
  </si>
  <si>
    <t>Příplatek k vodorovnému přemístění výkopku/sypaniny z horniny třídy těžitelnosti I skupiny 1 až 3 ZKD 1000 m přes 10000 m</t>
  </si>
  <si>
    <t>-2134950934</t>
  </si>
  <si>
    <t>6,321*5 'Přepočtené koeficientem množství</t>
  </si>
  <si>
    <t>6</t>
  </si>
  <si>
    <t>171201231</t>
  </si>
  <si>
    <t>Poplatek za uložení zeminy a kamení na recyklační skládce (skládkovné) kód odpadu 17 05 04</t>
  </si>
  <si>
    <t>t</t>
  </si>
  <si>
    <t>-745806752</t>
  </si>
  <si>
    <t>6,321*2 'Přepočtené koeficientem množství</t>
  </si>
  <si>
    <t>7</t>
  </si>
  <si>
    <t>174111101</t>
  </si>
  <si>
    <t>Zásyp jam, šachet rýh nebo kolem objektů sypaninou se zhutněním ručně</t>
  </si>
  <si>
    <t>-198680594</t>
  </si>
  <si>
    <t>8</t>
  </si>
  <si>
    <t>175111101</t>
  </si>
  <si>
    <t>Obsypání potrubí ručně sypaninou bez prohození, uloženou do 3 m</t>
  </si>
  <si>
    <t>291524467</t>
  </si>
  <si>
    <t>vodu a kanalizaci vnitřní</t>
  </si>
  <si>
    <t>(5,5+12+10+5)*0,3*0,25</t>
  </si>
  <si>
    <t>ve výkopu venkovním</t>
  </si>
  <si>
    <t>21*0,35*0,25</t>
  </si>
  <si>
    <t>9</t>
  </si>
  <si>
    <t>M</t>
  </si>
  <si>
    <t>58337308</t>
  </si>
  <si>
    <t>štěrkopísek frakce 0/2</t>
  </si>
  <si>
    <t>1137447015</t>
  </si>
  <si>
    <t>4,276*2 'Přepočtené koeficientem množství</t>
  </si>
  <si>
    <t>Svislé a kompletní konstrukce</t>
  </si>
  <si>
    <t>10</t>
  </si>
  <si>
    <t>310238211</t>
  </si>
  <si>
    <t>Zazdívka otvorů pl přes 0,25 do 1 m2 ve zdivu nadzákladovém cihlami pálenými na MVC</t>
  </si>
  <si>
    <t>-1325021351</t>
  </si>
  <si>
    <t>m.č.107a</t>
  </si>
  <si>
    <t>0,6*1,2*0,45</t>
  </si>
  <si>
    <t>11</t>
  </si>
  <si>
    <t>310239211</t>
  </si>
  <si>
    <t>Zazdívka otvorů pl přes 1 do 4 m2 ve zdivu nadzákladovém cihlami pálenými na MVC</t>
  </si>
  <si>
    <t>1793191402</t>
  </si>
  <si>
    <t>m.č.106</t>
  </si>
  <si>
    <t>2*0,95*0,45</t>
  </si>
  <si>
    <t>m.č.111a</t>
  </si>
  <si>
    <t>2,65*0,89*0,45</t>
  </si>
  <si>
    <t>317944321</t>
  </si>
  <si>
    <t>Válcované nosníky do č.12 dodatečně osazované do připravených otvorů</t>
  </si>
  <si>
    <t>1998780883</t>
  </si>
  <si>
    <t>m.č.110-111</t>
  </si>
  <si>
    <t>1,6*3*0,0112</t>
  </si>
  <si>
    <t>m.č.116</t>
  </si>
  <si>
    <t>1,6*2*0,0112</t>
  </si>
  <si>
    <t>m.č.115</t>
  </si>
  <si>
    <t>13</t>
  </si>
  <si>
    <t>317944323</t>
  </si>
  <si>
    <t>Válcované nosníky č.14 až 22 dodatečně osazované do připravených otvorů</t>
  </si>
  <si>
    <t>1887554336</t>
  </si>
  <si>
    <t>m.č.114</t>
  </si>
  <si>
    <t>2,3*3*0,0143</t>
  </si>
  <si>
    <t>14</t>
  </si>
  <si>
    <t>342272225</t>
  </si>
  <si>
    <t>Příčka z pórobetonových hladkých tvárnic na tenkovrstvou maltu tl 100 mm</t>
  </si>
  <si>
    <t>m2</t>
  </si>
  <si>
    <t>229461476</t>
  </si>
  <si>
    <t>m.č.111</t>
  </si>
  <si>
    <t>(5,35*2,65)-1,8-(0,75*1,7)</t>
  </si>
  <si>
    <t>m.č.105,108</t>
  </si>
  <si>
    <t>((5,4+1,65+1,65)*2,65)-1,6-(2*1,2)</t>
  </si>
  <si>
    <t>15</t>
  </si>
  <si>
    <t>342272245</t>
  </si>
  <si>
    <t>Příčka z pórobetonových hladkých tvárnic na tenkovrstvou maltu tl 150 mm</t>
  </si>
  <si>
    <t>1415356333</t>
  </si>
  <si>
    <t>m.č.106,107,107a</t>
  </si>
  <si>
    <t>((1,65+1,65+2,85)*2,65)-1,8-1,6</t>
  </si>
  <si>
    <t>16</t>
  </si>
  <si>
    <t>342291121</t>
  </si>
  <si>
    <t>Ukotvení příček k cihelným konstrukcím plochými kotvami</t>
  </si>
  <si>
    <t>m</t>
  </si>
  <si>
    <t>1009549405</t>
  </si>
  <si>
    <t>8*2,65</t>
  </si>
  <si>
    <t>17</t>
  </si>
  <si>
    <t>346244381</t>
  </si>
  <si>
    <t>Plentování jednostranné v do 200 mm válcovaných nosníků cihlami</t>
  </si>
  <si>
    <t>16373082</t>
  </si>
  <si>
    <t>1,6*0,12*2</t>
  </si>
  <si>
    <t>2,3*0,14*2</t>
  </si>
  <si>
    <t>m.č.208</t>
  </si>
  <si>
    <t>1,4*0,1*2</t>
  </si>
  <si>
    <t>m.č.202</t>
  </si>
  <si>
    <t>1,5*0,1*2</t>
  </si>
  <si>
    <t>18</t>
  </si>
  <si>
    <t>386381111</t>
  </si>
  <si>
    <t>Jímka 600x600x600 mm ze ŽB</t>
  </si>
  <si>
    <t>kus</t>
  </si>
  <si>
    <t>-2120108330</t>
  </si>
  <si>
    <t>sklep</t>
  </si>
  <si>
    <t>Vodorovné konstrukce</t>
  </si>
  <si>
    <t>19</t>
  </si>
  <si>
    <t>430321515</t>
  </si>
  <si>
    <t>Schodišťová konstrukce a rampa ze ŽB tř. C 20/25</t>
  </si>
  <si>
    <t>1603521156</t>
  </si>
  <si>
    <t>z 1.do 2.np</t>
  </si>
  <si>
    <t>((1,5+4+1,5)*1,05*0,2)+(((0,17*0,3)/2)*1,05*12)</t>
  </si>
  <si>
    <t>20</t>
  </si>
  <si>
    <t>430361821</t>
  </si>
  <si>
    <t>Výztuž schodišťové konstrukce a rampy betonářskou ocelí 10 505</t>
  </si>
  <si>
    <t>2123131090</t>
  </si>
  <si>
    <t>1,791*0,12</t>
  </si>
  <si>
    <t>431351125</t>
  </si>
  <si>
    <t>Zřízení bednění podest schodišť a ramp křivočarých v do 4 m</t>
  </si>
  <si>
    <t>-339579963</t>
  </si>
  <si>
    <t>((1,5+4+1,5)*1,05)</t>
  </si>
  <si>
    <t>22</t>
  </si>
  <si>
    <t>431351126</t>
  </si>
  <si>
    <t>Odstranění bednění podest schodišť a ramp křivočarých v do 4 m</t>
  </si>
  <si>
    <t>-404508681</t>
  </si>
  <si>
    <t>23</t>
  </si>
  <si>
    <t>433351131</t>
  </si>
  <si>
    <t>Zřízení bednění schodnic přímočarých schodišť v do 4 m</t>
  </si>
  <si>
    <t>-575384025</t>
  </si>
  <si>
    <t>1,05*0,17*12</t>
  </si>
  <si>
    <t>24</t>
  </si>
  <si>
    <t>433351132</t>
  </si>
  <si>
    <t>Odstranění bednění schodnic přímočarých schodišť v do 4 m</t>
  </si>
  <si>
    <t>-1303683838</t>
  </si>
  <si>
    <t>25</t>
  </si>
  <si>
    <t>451572111</t>
  </si>
  <si>
    <t>Lože pod potrubí otevřený výkop z kameniva drobného těženého</t>
  </si>
  <si>
    <t>-657416859</t>
  </si>
  <si>
    <t>21*0,35*0,1</t>
  </si>
  <si>
    <t>Úpravy povrchů, podlahy a osazování výplní</t>
  </si>
  <si>
    <t>26</t>
  </si>
  <si>
    <t>611131121</t>
  </si>
  <si>
    <t>Penetrační disperzní nátěr vnitřních stropů nanášený ručně</t>
  </si>
  <si>
    <t>1410189355</t>
  </si>
  <si>
    <t>m.č.101</t>
  </si>
  <si>
    <t>5,4</t>
  </si>
  <si>
    <t>m.č.102</t>
  </si>
  <si>
    <t>2,33</t>
  </si>
  <si>
    <t>m.č.103</t>
  </si>
  <si>
    <t>1,35</t>
  </si>
  <si>
    <t>m.č.105</t>
  </si>
  <si>
    <t>6,11</t>
  </si>
  <si>
    <t>2,81</t>
  </si>
  <si>
    <t>m.č. 107a</t>
  </si>
  <si>
    <t>1,49</t>
  </si>
  <si>
    <t>m.č.109</t>
  </si>
  <si>
    <t>5,13</t>
  </si>
  <si>
    <t>16,05</t>
  </si>
  <si>
    <t>8,28</t>
  </si>
  <si>
    <t>m.č.112</t>
  </si>
  <si>
    <t>8,6</t>
  </si>
  <si>
    <t>m.č.113</t>
  </si>
  <si>
    <t>2,4</t>
  </si>
  <si>
    <t>20,28</t>
  </si>
  <si>
    <t>11,09</t>
  </si>
  <si>
    <t>m.č.117</t>
  </si>
  <si>
    <t>5,39</t>
  </si>
  <si>
    <t>27</t>
  </si>
  <si>
    <t>611321141</t>
  </si>
  <si>
    <t>Vápenocementová omítka štuková dvouvrstvá vnitřních stropů rovných nanášená ručně</t>
  </si>
  <si>
    <t>1490479781</t>
  </si>
  <si>
    <t>28</t>
  </si>
  <si>
    <t>611325417</t>
  </si>
  <si>
    <t>Oprava vnitřní vápenocementové hladké omítky tl do 20 mm stropů v rozsahu plochy přes 10 do 30 % s celoplošným přeštukováním tl do 3 mm</t>
  </si>
  <si>
    <t>1699380622</t>
  </si>
  <si>
    <t>29</t>
  </si>
  <si>
    <t>612131121</t>
  </si>
  <si>
    <t>Penetrační disperzní nátěr vnitřních stěn nanášený ručně</t>
  </si>
  <si>
    <t>-1216759981</t>
  </si>
  <si>
    <t>opravované stěny 1.np</t>
  </si>
  <si>
    <t>532,94</t>
  </si>
  <si>
    <t>nové omítky 1.np</t>
  </si>
  <si>
    <t>64,833</t>
  </si>
  <si>
    <t>opravované stěny 2.np</t>
  </si>
  <si>
    <t>270,735</t>
  </si>
  <si>
    <t>30</t>
  </si>
  <si>
    <t>612321141</t>
  </si>
  <si>
    <t>Vápenocementová omítka štuková dvouvrstvá vnitřních stěn nanášená ručně</t>
  </si>
  <si>
    <t>611990584</t>
  </si>
  <si>
    <t>nové příčky 1.np</t>
  </si>
  <si>
    <t>(5,35*2,65*2)-(2*1,8)-(1,275*2)+((1,75+5,55+1,1+2,85)*2,65)+(1,65*0,55*8)+(1,7*0,55*2)+(0,9*0,55*4)+(1,55*0,55*2)</t>
  </si>
  <si>
    <t>31</t>
  </si>
  <si>
    <t>612325417</t>
  </si>
  <si>
    <t>Oprava vnitřní vápenocementové hladké omítky tl do 20 mm stěn v rozsahu plochy přes 10 do 30 % s celoplošným přeštukováním tl do 3 mm</t>
  </si>
  <si>
    <t>1190518902</t>
  </si>
  <si>
    <t>((1,8+3+1,8)*2,65)</t>
  </si>
  <si>
    <t>((1,55+1,5)*2*0,55)</t>
  </si>
  <si>
    <t>((1,5+0,9)*2*0,55)</t>
  </si>
  <si>
    <t>m.č.104</t>
  </si>
  <si>
    <t>((2,6+1,2)*2*0,35)</t>
  </si>
  <si>
    <t>((5,4+1,1)*2*2,65)</t>
  </si>
  <si>
    <t>(1,7*0,55)</t>
  </si>
  <si>
    <t>m.č.107, 107a</t>
  </si>
  <si>
    <t>(0,9*0,45*2)</t>
  </si>
  <si>
    <t>m.č.108</t>
  </si>
  <si>
    <t>(1,55*0,3)</t>
  </si>
  <si>
    <t>((1,8+2,85+1,8)*2,55)</t>
  </si>
  <si>
    <t>m.č.110</t>
  </si>
  <si>
    <t>((14,6+7,7)*2*3,875)+(7,7*2*1)-(1,5*1*2)</t>
  </si>
  <si>
    <t>((3+5,35+3)*2,65)</t>
  </si>
  <si>
    <t>((1,7+5,35+1,7)*2,475)</t>
  </si>
  <si>
    <t>((3,85+4,8)*2*2,475)+((2+1,9)*2*2,475)</t>
  </si>
  <si>
    <t>((1,55+1,55)*2*2,475)</t>
  </si>
  <si>
    <t>((4,1+4,8)*2*2,55)</t>
  </si>
  <si>
    <t>((4,1+2,9)*2*2,6)</t>
  </si>
  <si>
    <t>((3+2,1)*2*2,55)</t>
  </si>
  <si>
    <t>((5,05+1)*2*2,6)</t>
  </si>
  <si>
    <t>m.č.201</t>
  </si>
  <si>
    <t>((4,8+3,85)*2*2,7)</t>
  </si>
  <si>
    <t>((5,35+4,8)*2*2,75)</t>
  </si>
  <si>
    <t>m.č.203</t>
  </si>
  <si>
    <t>(3,8+3)*2*2,7</t>
  </si>
  <si>
    <t>m.č.204</t>
  </si>
  <si>
    <t>((1,35+1,6)*2*2,6)</t>
  </si>
  <si>
    <t>m.č.205</t>
  </si>
  <si>
    <t>((2,85+1,8)*2*0,5)</t>
  </si>
  <si>
    <t>m.č.206</t>
  </si>
  <si>
    <t>((1,4+1,05)*2*1,1)</t>
  </si>
  <si>
    <t>m.č.207</t>
  </si>
  <si>
    <t>((5,75+4,8)*2*2,5)</t>
  </si>
  <si>
    <t>((5,15+4,55)*2*2,75)</t>
  </si>
  <si>
    <t>32</t>
  </si>
  <si>
    <t>621151031</t>
  </si>
  <si>
    <t>Penetrační silikonový nátěr vnějších pastovitých tenkovrstvých omítek podhledů</t>
  </si>
  <si>
    <t>-1657112819</t>
  </si>
  <si>
    <t>m.č.209</t>
  </si>
  <si>
    <t>15,3</t>
  </si>
  <si>
    <t>33</t>
  </si>
  <si>
    <t>621221003</t>
  </si>
  <si>
    <t>Montáž kontaktního zateplení vnějších podhledů lepením a mechanickým kotvením desek z minerální vlny s podélnou orientací do dřeva do 40 mm</t>
  </si>
  <si>
    <t>-796380227</t>
  </si>
  <si>
    <t>34</t>
  </si>
  <si>
    <t>63140348</t>
  </si>
  <si>
    <t>deska tepelně izolační minerální kontaktních fasád podélné vlákno λ=0,041 tl 30mm</t>
  </si>
  <si>
    <t>300285478</t>
  </si>
  <si>
    <t>15,3*1,05 'Přepočtené koeficientem množství</t>
  </si>
  <si>
    <t>35</t>
  </si>
  <si>
    <t>621531012</t>
  </si>
  <si>
    <t>Tenkovrstvá silikonová zatíraná omítka zrnitost 1,5 mm vnějších podhledů</t>
  </si>
  <si>
    <t>528739877</t>
  </si>
  <si>
    <t>36</t>
  </si>
  <si>
    <t>622143001</t>
  </si>
  <si>
    <t>Montáž omítkových plastových nebo pozinkovaných soklových profilů</t>
  </si>
  <si>
    <t>1704694583</t>
  </si>
  <si>
    <t>fasáda</t>
  </si>
  <si>
    <t>(37,25+9,8)*2</t>
  </si>
  <si>
    <t>37</t>
  </si>
  <si>
    <t>622143004</t>
  </si>
  <si>
    <t>Montáž omítkových samolepících začišťovacích profilů pro spojení s okenním rámem</t>
  </si>
  <si>
    <t>1301700016</t>
  </si>
  <si>
    <t>((1,55+3,05)*2*2)+((1,55+2,25)*2*3)+4,8+((0,95+2)*2)</t>
  </si>
  <si>
    <t>((1,3+0,65)*2)+((0,9+1,3)*2*2)+((1,2+1,4)*2*2)+((0,9+1,2)*2)</t>
  </si>
  <si>
    <t>((0,6+1,2)*2*5)+5,8+((1,5+1,2)*2*6)+((0,8+1,85)*2)</t>
  </si>
  <si>
    <t>((1,1+1,2)*2)+5,2+((0,6+1,2)*2)</t>
  </si>
  <si>
    <t>38</t>
  </si>
  <si>
    <t>28342201</t>
  </si>
  <si>
    <t>profil začišťovací PVC 9mm</t>
  </si>
  <si>
    <t>-957790664</t>
  </si>
  <si>
    <t>154,1*1,05 'Přepočtené koeficientem množství</t>
  </si>
  <si>
    <t>39</t>
  </si>
  <si>
    <t>622151021</t>
  </si>
  <si>
    <t>Penetrační akrylátový nátěr vnějších mozaikových tenkovrstvých omítek stěn</t>
  </si>
  <si>
    <t>555978793</t>
  </si>
  <si>
    <t>40</t>
  </si>
  <si>
    <t>622151031</t>
  </si>
  <si>
    <t>Penetrační silikonový nátěr vnějších pastovitých tenkovrstvých omítek stěn</t>
  </si>
  <si>
    <t>-937211677</t>
  </si>
  <si>
    <t>457,291+53,935</t>
  </si>
  <si>
    <t>41</t>
  </si>
  <si>
    <t>622211021</t>
  </si>
  <si>
    <t>Montáž kontaktního zateplení vnějších stěn lepením a mechanickým kotvením polystyrénových desek do betonu a zdiva tl přes 80 do 120 mm</t>
  </si>
  <si>
    <t>-863429683</t>
  </si>
  <si>
    <t>zateplení soklu</t>
  </si>
  <si>
    <t>((15,24+8,7+15,09)*0,6)+((22,29+6,13+9,35+0,65+3,43+13,23+1,29)*0,5)</t>
  </si>
  <si>
    <t>42</t>
  </si>
  <si>
    <t>28376443</t>
  </si>
  <si>
    <t>deska XPS hrana rovná a strukturovaný povrch 300kPA λ=0,035 tl 100mm</t>
  </si>
  <si>
    <t>1059355436</t>
  </si>
  <si>
    <t>51,603*1,05 'Přepočtené koeficientem množství</t>
  </si>
  <si>
    <t>43</t>
  </si>
  <si>
    <t>622221031</t>
  </si>
  <si>
    <t>Montáž kontaktního zateplení vnějších stěn lepením a mechanickým kotvením TI z minerální vlny s podélnou orientací do zdiva a betonu tl přes 120 do 160 mm</t>
  </si>
  <si>
    <t>120350231</t>
  </si>
  <si>
    <t>((15,24+8,98+14,95+(4*0,15))*4,175)+(4,49*2,8)</t>
  </si>
  <si>
    <t>(-1,55*3,05*2)+(-1,55*2,25*3)</t>
  </si>
  <si>
    <t>((5,74+6,13+5,74)*5,7)-1,6-(0,95*2)-(1,3*0,65)-(0,9*1,3*2)</t>
  </si>
  <si>
    <t>((16,69+0,65+3,75+3,43+13,23+1,15)*6)</t>
  </si>
  <si>
    <t>(-1,2*1,4*2)+(-0,9*1,2)-(0,6*1,2*5)+(-1,6*2,1)+(-1,5*1,2)</t>
  </si>
  <si>
    <t>(-1,5*1,2*5)+(-0,8*1,85)+(-1,1*1,2)+(-1,5*1,85)+(-0,6*1,2)</t>
  </si>
  <si>
    <t>44</t>
  </si>
  <si>
    <t>63152265</t>
  </si>
  <si>
    <t>deska tepelně izolační minerální kontaktních fasád podélné vlákno λ=0,034 tl 140mm</t>
  </si>
  <si>
    <t>1344877435</t>
  </si>
  <si>
    <t>457,291*1,05 'Přepočtené koeficientem množství</t>
  </si>
  <si>
    <t>45</t>
  </si>
  <si>
    <t>622222051</t>
  </si>
  <si>
    <t>Montáž kontaktního zateplení vnějšího ostění, nadpraží nebo parapetu hl. špalety do 400 mm lepením desek z minerální vlny tl do 40 mm</t>
  </si>
  <si>
    <t>-249207375</t>
  </si>
  <si>
    <t>46</t>
  </si>
  <si>
    <t>1734520904</t>
  </si>
  <si>
    <t>154,1*0,35 'Přepočtené koeficientem množství</t>
  </si>
  <si>
    <t>47</t>
  </si>
  <si>
    <t>622252001</t>
  </si>
  <si>
    <t>Montáž profilů kontaktního zateplení připevněných mechanicky</t>
  </si>
  <si>
    <t>-1391374385</t>
  </si>
  <si>
    <t>48</t>
  </si>
  <si>
    <t>59051651</t>
  </si>
  <si>
    <t>profil zakládací Al tl 0,7mm pro ETICS pro izolant tl 140mm</t>
  </si>
  <si>
    <t>1822192941</t>
  </si>
  <si>
    <t>94,1*1,05 'Přepočtené koeficientem množství</t>
  </si>
  <si>
    <t>49</t>
  </si>
  <si>
    <t>622252002</t>
  </si>
  <si>
    <t>Montáž profilů kontaktního zateplení lepených</t>
  </si>
  <si>
    <t>315852595</t>
  </si>
  <si>
    <t>rohové</t>
  </si>
  <si>
    <t>218,7</t>
  </si>
  <si>
    <t>nadpraží</t>
  </si>
  <si>
    <t>25,5+0,8+0,95+1,6+(2*1,55)</t>
  </si>
  <si>
    <t>parapet</t>
  </si>
  <si>
    <t>25,5</t>
  </si>
  <si>
    <t>50</t>
  </si>
  <si>
    <t>63127464</t>
  </si>
  <si>
    <t>profil rohový Al s výztužnou tkaninou š 100/100mm</t>
  </si>
  <si>
    <t>-583389870</t>
  </si>
  <si>
    <t>ostění oken</t>
  </si>
  <si>
    <t>154,1</t>
  </si>
  <si>
    <t>rohy</t>
  </si>
  <si>
    <t>4,5+(6,325*4)+(5,7*2)+(6*2)+(5,7*2)</t>
  </si>
  <si>
    <t>218,7*1,05 'Přepočtené koeficientem množství</t>
  </si>
  <si>
    <t>51</t>
  </si>
  <si>
    <t>28341022</t>
  </si>
  <si>
    <t>profil napojovací parapetní PVC s výztužnou tkaninou</t>
  </si>
  <si>
    <t>1896969488</t>
  </si>
  <si>
    <t>52</t>
  </si>
  <si>
    <t>59051510</t>
  </si>
  <si>
    <t>profil napojovací nadokenní PVC s okapnicí s výztužnou tkaninou</t>
  </si>
  <si>
    <t>1820295053</t>
  </si>
  <si>
    <t>31,95*1,05 'Přepočtené koeficientem množství</t>
  </si>
  <si>
    <t>53</t>
  </si>
  <si>
    <t>622511112</t>
  </si>
  <si>
    <t>Tenkovrstvá akrylátová mozaiková střednězrnná omítka vnějších stěn</t>
  </si>
  <si>
    <t>-178136222</t>
  </si>
  <si>
    <t>54</t>
  </si>
  <si>
    <t>622531012</t>
  </si>
  <si>
    <t>Tenkovrstvá silikonová zatíraná omítka zrnitost 1,5 mm vnějších stěn</t>
  </si>
  <si>
    <t>-2090535152</t>
  </si>
  <si>
    <t>55</t>
  </si>
  <si>
    <t>631311115</t>
  </si>
  <si>
    <t>Mazanina tl přes 50 do 80 mm z betonu prostého bez zvýšených nároků na prostředí tř. C 20/25</t>
  </si>
  <si>
    <t>-961248678</t>
  </si>
  <si>
    <t>16,05*0,075</t>
  </si>
  <si>
    <t>56</t>
  </si>
  <si>
    <t>631311135</t>
  </si>
  <si>
    <t>Mazanina tl přes 120 do 240 mm z betonu prostého bez zvýšených nároků na prostředí tř. C 20/25</t>
  </si>
  <si>
    <t>1374028839</t>
  </si>
  <si>
    <t>4*1,7*0,17</t>
  </si>
  <si>
    <t>57</t>
  </si>
  <si>
    <t>631312141</t>
  </si>
  <si>
    <t>Doplnění rýh v dosavadních mazaninách betonem prostým</t>
  </si>
  <si>
    <t>-1851385417</t>
  </si>
  <si>
    <t>(5,5+12+10+5)*0,3*0,15</t>
  </si>
  <si>
    <t>58</t>
  </si>
  <si>
    <t>631362021</t>
  </si>
  <si>
    <t>Výztuž mazanin svařovanými sítěmi Kari</t>
  </si>
  <si>
    <t>-1398930490</t>
  </si>
  <si>
    <t>16,05*0,00303</t>
  </si>
  <si>
    <t>4*1,7*0,00303</t>
  </si>
  <si>
    <t>59</t>
  </si>
  <si>
    <t>632451101</t>
  </si>
  <si>
    <t>Cementový samonivelační potěr ze suchých směsí tl přes 2 do 5 mm</t>
  </si>
  <si>
    <t>1310241639</t>
  </si>
  <si>
    <t>2.np pod dlažbu</t>
  </si>
  <si>
    <t>1,42+4,66+1,47+15,3</t>
  </si>
  <si>
    <t>60</t>
  </si>
  <si>
    <t>632451103</t>
  </si>
  <si>
    <t>Cementový samonivelační potěr ze suchých směsí tl přes 5 do 10 mm</t>
  </si>
  <si>
    <t>-1514909043</t>
  </si>
  <si>
    <t>1.np pod dlažbu</t>
  </si>
  <si>
    <t>5,4+2,33+1,35+3,12+6,11+2,81+1,49+1,49+2,56+5,13+16,05+2,4+8</t>
  </si>
  <si>
    <t>61</t>
  </si>
  <si>
    <t>632451105</t>
  </si>
  <si>
    <t>Cementový samonivelační potěr ze suchých směsí tl přes 10 do 15 mm</t>
  </si>
  <si>
    <t>1078731860</t>
  </si>
  <si>
    <t>1.np - pod lino</t>
  </si>
  <si>
    <t>112,42+8,28+8,6+20,28+11,09</t>
  </si>
  <si>
    <t>62</t>
  </si>
  <si>
    <t>632451234</t>
  </si>
  <si>
    <t>Potěr cementový samonivelační litý C25 tl přes 45 do 50 mm</t>
  </si>
  <si>
    <t>804029227</t>
  </si>
  <si>
    <t>63</t>
  </si>
  <si>
    <t>632481213</t>
  </si>
  <si>
    <t>Separační vrstva z PE fólie</t>
  </si>
  <si>
    <t>892879889</t>
  </si>
  <si>
    <t>64</t>
  </si>
  <si>
    <t>634112113</t>
  </si>
  <si>
    <t>Obvodová dilatace podlahovým páskem z pěnového PE mezi stěnou a mazaninou nebo potěrem v 80 mm</t>
  </si>
  <si>
    <t>1772395434</t>
  </si>
  <si>
    <t>((5,35+3)*2)</t>
  </si>
  <si>
    <t>65</t>
  </si>
  <si>
    <t>642942111</t>
  </si>
  <si>
    <t>Osazování zárubní nebo rámů dveřních kovových do 2,5 m2 na MC</t>
  </si>
  <si>
    <t>1822842367</t>
  </si>
  <si>
    <t>1.np</t>
  </si>
  <si>
    <t>66</t>
  </si>
  <si>
    <t>55331480</t>
  </si>
  <si>
    <t>zárubeň jednokřídlá ocelová pro zdění tl stěny 75-100mm rozměru 600/1970, 2100mm</t>
  </si>
  <si>
    <t>330485642</t>
  </si>
  <si>
    <t>m.č.,107,107a</t>
  </si>
  <si>
    <t>67</t>
  </si>
  <si>
    <t>55331482</t>
  </si>
  <si>
    <t>zárubeň jednokřídlá ocelová pro zdění tl stěny 75-100mm rozměru 800/1970, 2100mm</t>
  </si>
  <si>
    <t>-595165341</t>
  </si>
  <si>
    <t>m.č.116, 108</t>
  </si>
  <si>
    <t>1+1</t>
  </si>
  <si>
    <t>68</t>
  </si>
  <si>
    <t>55331488</t>
  </si>
  <si>
    <t>zárubeň jednokřídlá ocelová pro zdění tl stěny 110-150mm rozměru 900/1970, 2100mm</t>
  </si>
  <si>
    <t>1010657020</t>
  </si>
  <si>
    <t>69</t>
  </si>
  <si>
    <t>55331487</t>
  </si>
  <si>
    <t>zárubeň jednokřídlá ocelová pro zdění tl stěny 110-150mm rozměru 800/1970, 2100mm</t>
  </si>
  <si>
    <t>1767387269</t>
  </si>
  <si>
    <t>70</t>
  </si>
  <si>
    <t>55331483</t>
  </si>
  <si>
    <t>zárubeň jednokřídlá ocelová pro zdění tl stěny 75-100mm rozměru 900/1970, 2100mm</t>
  </si>
  <si>
    <t>339937020</t>
  </si>
  <si>
    <t>m.č.111. 111a</t>
  </si>
  <si>
    <t>2+1</t>
  </si>
  <si>
    <t>Ostatní konstrukce a práce, bourání</t>
  </si>
  <si>
    <t>71</t>
  </si>
  <si>
    <t>941211111</t>
  </si>
  <si>
    <t>Montáž lešení řadového rámového lehkého zatížení do 200 kg/m2 š od 0,6 do 0,9 m v do 10 m</t>
  </si>
  <si>
    <t>308242530</t>
  </si>
  <si>
    <t>72</t>
  </si>
  <si>
    <t>941211211</t>
  </si>
  <si>
    <t>Příplatek k lešení řadovému rámovému lehkému do 200 kg/m2 š od 0,6 do 0,9 m v do 10 m za každý den použití</t>
  </si>
  <si>
    <t>1999011202</t>
  </si>
  <si>
    <t>564*60 'Přepočtené koeficientem množství</t>
  </si>
  <si>
    <t>73</t>
  </si>
  <si>
    <t>941211811</t>
  </si>
  <si>
    <t>Demontáž lešení řadového rámového lehkého zatížení do 200 kg/m2 š od 0,6 do 0,9 m v do 10 m</t>
  </si>
  <si>
    <t>610424534</t>
  </si>
  <si>
    <t>74</t>
  </si>
  <si>
    <t>949101112</t>
  </si>
  <si>
    <t>Lešení pomocné pro objekty pozemních staveb s lešeňovou podlahou v přes 1,9 do 3,5 m zatížení do 150 kg/m2</t>
  </si>
  <si>
    <t>1196991890</t>
  </si>
  <si>
    <t>112,42</t>
  </si>
  <si>
    <t>75</t>
  </si>
  <si>
    <t>952901111</t>
  </si>
  <si>
    <t>Vyčištění budov bytové a občanské výstavby při výšce podlaží do 4 m</t>
  </si>
  <si>
    <t>-1518547794</t>
  </si>
  <si>
    <t>5,4+2,33+1,35+3,12+6,11+2,81+1,49+1,49+2,56+5,13+112,42+16,05</t>
  </si>
  <si>
    <t>8,28+8,6+2,4+20,28+11,09+8+5,39</t>
  </si>
  <si>
    <t>2.np</t>
  </si>
  <si>
    <t>14,56+25,68+11,4+1,42+4,66+1,47+20,28+24,39</t>
  </si>
  <si>
    <t>76</t>
  </si>
  <si>
    <t>962031011</t>
  </si>
  <si>
    <t>Bourání příček nebo přizdívek z cihel děrovaných tl do 100 mm</t>
  </si>
  <si>
    <t>21777190</t>
  </si>
  <si>
    <t>m.č.105-108</t>
  </si>
  <si>
    <t>(1,55*2,65*2)+(2,9*2,65)-(3*1,2)</t>
  </si>
  <si>
    <t>77</t>
  </si>
  <si>
    <t>962031013</t>
  </si>
  <si>
    <t>Bourání příček nebo přizdívek z cihel děrovaných tl přes 100 do 150 mm</t>
  </si>
  <si>
    <t>-1832366403</t>
  </si>
  <si>
    <t>m.č.101, 109</t>
  </si>
  <si>
    <t>(2,85*2,65*2)-1,6-1,8</t>
  </si>
  <si>
    <t>1*2*3</t>
  </si>
  <si>
    <t>78</t>
  </si>
  <si>
    <t>962032181</t>
  </si>
  <si>
    <t>Bourání zdiva z pórobetonových tvárnic nebo bloků do 1 m3</t>
  </si>
  <si>
    <t>1249531053</t>
  </si>
  <si>
    <t>0,8*0,8*0,6</t>
  </si>
  <si>
    <t>79</t>
  </si>
  <si>
    <t>965042221</t>
  </si>
  <si>
    <t>Bourání podkladů pod dlažby nebo mazanin betonových nebo z litého asfaltu tl přes 100 mm pl do 1 m2</t>
  </si>
  <si>
    <t>-1235545761</t>
  </si>
  <si>
    <t>pro jímku</t>
  </si>
  <si>
    <t>0,6*0,6*0,3</t>
  </si>
  <si>
    <t>80</t>
  </si>
  <si>
    <t>965042241</t>
  </si>
  <si>
    <t>Bourání podkladů pod dlažby nebo mazanin betonových nebo z litého asfaltu tl přes 100 mm pl přes 4 m2</t>
  </si>
  <si>
    <t>-1243827499</t>
  </si>
  <si>
    <t>81</t>
  </si>
  <si>
    <t>965046111</t>
  </si>
  <si>
    <t>Broušení stávajících betonových podlah úběr do 3 mm</t>
  </si>
  <si>
    <t>-402546810</t>
  </si>
  <si>
    <t>5,4+2,33+1,35+3,12+3,48+1,55+1,32+1,32+12,26+112,42+24,61</t>
  </si>
  <si>
    <t>8,6+2,4+20,28+11,09+8</t>
  </si>
  <si>
    <t>82</t>
  </si>
  <si>
    <t>968062374</t>
  </si>
  <si>
    <t>Vybourání dřevěných rámů oken zdvojených včetně křídel pl do 1 m2</t>
  </si>
  <si>
    <t>357677975</t>
  </si>
  <si>
    <t>0,5*0,45</t>
  </si>
  <si>
    <t>m.č.106-108, 103,104</t>
  </si>
  <si>
    <t>0,6*1,2*5</t>
  </si>
  <si>
    <t>0,6*1,2</t>
  </si>
  <si>
    <t>83</t>
  </si>
  <si>
    <t>968062375</t>
  </si>
  <si>
    <t>Vybourání dřevěných rámů oken zdvojených včetně křídel pl do 2 m2</t>
  </si>
  <si>
    <t>-1828931122</t>
  </si>
  <si>
    <t>m.č.1.11</t>
  </si>
  <si>
    <t>1,2*1,4*2</t>
  </si>
  <si>
    <t>m.č.1.09</t>
  </si>
  <si>
    <t>1,5*1,2</t>
  </si>
  <si>
    <t>1,55*2,25*5</t>
  </si>
  <si>
    <t>0,8*1,85</t>
  </si>
  <si>
    <t>m.č.203,205,207</t>
  </si>
  <si>
    <t>1,5*1,2*4</t>
  </si>
  <si>
    <t>0,9*1,3</t>
  </si>
  <si>
    <t>84</t>
  </si>
  <si>
    <t>968062456</t>
  </si>
  <si>
    <t>Vybourání dřevěných dveřních zárubní pl přes 2 m2</t>
  </si>
  <si>
    <t>-199471518</t>
  </si>
  <si>
    <t>1,5*1,85*2</t>
  </si>
  <si>
    <t>85</t>
  </si>
  <si>
    <t>968072455</t>
  </si>
  <si>
    <t>Vybourání kovových dveřních zárubní pl do 2 m2</t>
  </si>
  <si>
    <t>-582035976</t>
  </si>
  <si>
    <t>1,2</t>
  </si>
  <si>
    <t>1,8+1,6+(3*1,2)</t>
  </si>
  <si>
    <t>1,6+1,8</t>
  </si>
  <si>
    <t>1,6</t>
  </si>
  <si>
    <t>86</t>
  </si>
  <si>
    <t>968072456</t>
  </si>
  <si>
    <t>Vybourání kovových dveřních zárubní pl přes 2 m2</t>
  </si>
  <si>
    <t>-316764386</t>
  </si>
  <si>
    <t>1,6*2,1</t>
  </si>
  <si>
    <t>1,8</t>
  </si>
  <si>
    <t>87</t>
  </si>
  <si>
    <t>969031111</t>
  </si>
  <si>
    <t>Vybourání vnitřního ocelového potrubí do DN 50</t>
  </si>
  <si>
    <t>-1095162230</t>
  </si>
  <si>
    <t>88</t>
  </si>
  <si>
    <t>969041111</t>
  </si>
  <si>
    <t>Vybourání vnitřního plastového potrubí do DN 50</t>
  </si>
  <si>
    <t>210794095</t>
  </si>
  <si>
    <t>89</t>
  </si>
  <si>
    <t>971033561</t>
  </si>
  <si>
    <t>Vybourání otvorů ve zdivu cihelném pl do 1 m2 na MVC nebo MV tl do 600 mm</t>
  </si>
  <si>
    <t>1388141244</t>
  </si>
  <si>
    <t>ubourání parapetů m.č.110</t>
  </si>
  <si>
    <t>(1,55*1,8*0,5*2)+(1,55*1*0,5*3)</t>
  </si>
  <si>
    <t>0,75*0,65*0,35</t>
  </si>
  <si>
    <t>0,55*0,6*2,65</t>
  </si>
  <si>
    <t>90</t>
  </si>
  <si>
    <t>971033651</t>
  </si>
  <si>
    <t>Vybourání otvorů ve zdivu cihelném pl do 4 m2 na MVC nebo MV tl do 600 mm</t>
  </si>
  <si>
    <t>-489745502</t>
  </si>
  <si>
    <t>1,1*2,1*0,35</t>
  </si>
  <si>
    <t>0,9*1,3*0,35</t>
  </si>
  <si>
    <t>1,1*1,2*0,4</t>
  </si>
  <si>
    <t>91</t>
  </si>
  <si>
    <t>971033681</t>
  </si>
  <si>
    <t>Vybourání otvorů ve zdivu cihelném pl do 4 m2 na MVC nebo MV tl do 900 mm</t>
  </si>
  <si>
    <t>553100327</t>
  </si>
  <si>
    <t>1,1*2,1*0,89</t>
  </si>
  <si>
    <t>92</t>
  </si>
  <si>
    <t>973031335</t>
  </si>
  <si>
    <t>Vysekání kapes ve zdivu cihelném na MV nebo MVC pl do 0,16 m2 hl do 300 mm</t>
  </si>
  <si>
    <t>1477439396</t>
  </si>
  <si>
    <t>93</t>
  </si>
  <si>
    <t>974031664</t>
  </si>
  <si>
    <t>Vysekání rýh ve zdivu cihelném pro vtahování nosníků hl do 150 mm v do 150 mm</t>
  </si>
  <si>
    <t>964303825</t>
  </si>
  <si>
    <t>1,6*2</t>
  </si>
  <si>
    <t>2,3*2</t>
  </si>
  <si>
    <t>1,4*2</t>
  </si>
  <si>
    <t>1,5*2</t>
  </si>
  <si>
    <t>94</t>
  </si>
  <si>
    <t>977151114</t>
  </si>
  <si>
    <t>Jádrové vrty diamantovými korunkami do stavebních materiálů D přes 50 do 60 mm</t>
  </si>
  <si>
    <t>82514778</t>
  </si>
  <si>
    <t xml:space="preserve">pro  kanalizaci</t>
  </si>
  <si>
    <t>1*0,45</t>
  </si>
  <si>
    <t>95</t>
  </si>
  <si>
    <t>977151116</t>
  </si>
  <si>
    <t>Jádrové vrty diamantovými korunkami do stavebních materiálů D přes 70 do 80 mm</t>
  </si>
  <si>
    <t>-1880778592</t>
  </si>
  <si>
    <t>2*0,45</t>
  </si>
  <si>
    <t>96</t>
  </si>
  <si>
    <t>977151121</t>
  </si>
  <si>
    <t>Jádrové vrty diamantovými korunkami do stavebních materiálů D přes 110 do 120 mm</t>
  </si>
  <si>
    <t>158033915</t>
  </si>
  <si>
    <t>4*0,45</t>
  </si>
  <si>
    <t>97</t>
  </si>
  <si>
    <t>977151122</t>
  </si>
  <si>
    <t>Jádrové vrty diamantovými korunkami do stavebních materiálů D přes 120 do 130 mm</t>
  </si>
  <si>
    <t>1357669721</t>
  </si>
  <si>
    <t>98</t>
  </si>
  <si>
    <t>978011141</t>
  </si>
  <si>
    <t>Otlučení (osekání) vnitřní vápenné nebo vápenocementové omítky stropů v rozsahu přes 10 do 30 %</t>
  </si>
  <si>
    <t>-1722144868</t>
  </si>
  <si>
    <t>99</t>
  </si>
  <si>
    <t>978013141</t>
  </si>
  <si>
    <t>Otlučení (osekání) vnitřní vápenné nebo vápenocementové omítky stěn v rozsahu přes 10 do 30 %</t>
  </si>
  <si>
    <t>-75466239</t>
  </si>
  <si>
    <t>100</t>
  </si>
  <si>
    <t>978035127</t>
  </si>
  <si>
    <t>Odstranění tenkovrstvé omítky tl přes 2 mm odsekáním v rozsahu přes 50 do 100 %</t>
  </si>
  <si>
    <t>-109602870</t>
  </si>
  <si>
    <t>5,4+((1,8+3+1,8)*2,65)</t>
  </si>
  <si>
    <t>2,33+((1,55+1,5)*2*0,55)</t>
  </si>
  <si>
    <t>1,35+((1,5+0,9)*2*0,55)</t>
  </si>
  <si>
    <t>3,12+((2,6+1,2)*2*0,35)</t>
  </si>
  <si>
    <t>6,11+((5,4+1,1)*2*2,65)</t>
  </si>
  <si>
    <t>2,81+(1,7*0,55)</t>
  </si>
  <si>
    <t>(1,49*2)+(0,9*0,45*2)</t>
  </si>
  <si>
    <t>2,56+(1,55*0,3)</t>
  </si>
  <si>
    <t>5,13+((1,8+2,85+1,8)*2,55)</t>
  </si>
  <si>
    <t>(14,6*8,3)+((14,6+7,7)*2*3,875)+(7,7*2*1)-(1,5*1*2)</t>
  </si>
  <si>
    <t>16,05+((3+5,35+3)*2,65)</t>
  </si>
  <si>
    <t>8,28+((1,7+5,35+1,7)*2,475)</t>
  </si>
  <si>
    <t>8,6+((3,85+4,8)*2*2,475)+((2+1,9)*2*2,475)</t>
  </si>
  <si>
    <t>2,4+((1,55+1,55)*2*2,475)</t>
  </si>
  <si>
    <t>20,28+((4,1+4,8)*2*2,55)</t>
  </si>
  <si>
    <t>11,09+((4,1+2,9)*2*2,6)</t>
  </si>
  <si>
    <t>Mezisoučet</t>
  </si>
  <si>
    <t>101</t>
  </si>
  <si>
    <t>985622222</t>
  </si>
  <si>
    <t>Spínání objektů - vložení a dodání táhla z betonářské oceli D přes 20 do 28 mm s napínací maticí</t>
  </si>
  <si>
    <t>1116586154</t>
  </si>
  <si>
    <t>8,7*2</t>
  </si>
  <si>
    <t>102</t>
  </si>
  <si>
    <t>985622411</t>
  </si>
  <si>
    <t>Spínání objektů - kotevní oblast pro táhlo s vysekáním a zapravením s deskou do 300x300x25 mm</t>
  </si>
  <si>
    <t>-1862988383</t>
  </si>
  <si>
    <t>103</t>
  </si>
  <si>
    <t>HZS1301</t>
  </si>
  <si>
    <t>Hodinová zúčtovací sazba zedník - stavební přípomoce k ZTI, VZT, elektro</t>
  </si>
  <si>
    <t>hod</t>
  </si>
  <si>
    <t>512</t>
  </si>
  <si>
    <t>-1188505843</t>
  </si>
  <si>
    <t>997</t>
  </si>
  <si>
    <t>Přesun sutě</t>
  </si>
  <si>
    <t>104</t>
  </si>
  <si>
    <t>997013152</t>
  </si>
  <si>
    <t>Vnitrostaveništní doprava suti a vybouraných hmot pro budovy v přes 6 do 9 m s omezením mechanizace</t>
  </si>
  <si>
    <t>1323549171</t>
  </si>
  <si>
    <t>105</t>
  </si>
  <si>
    <t>997013501</t>
  </si>
  <si>
    <t>Odvoz suti a vybouraných hmot na skládku nebo meziskládku do 1 km se složením</t>
  </si>
  <si>
    <t>796458166</t>
  </si>
  <si>
    <t>106</t>
  </si>
  <si>
    <t>997013509</t>
  </si>
  <si>
    <t>Příplatek k odvozu suti a vybouraných hmot na skládku ZKD 1 km přes 1 km</t>
  </si>
  <si>
    <t>-786646094</t>
  </si>
  <si>
    <t>59,838*14 'Přepočtené koeficientem množství</t>
  </si>
  <si>
    <t>107</t>
  </si>
  <si>
    <t>997013631</t>
  </si>
  <si>
    <t>Poplatek za uložení na skládce (skládkovné) stavebního odpadu směsného kód odpadu 17 09 04</t>
  </si>
  <si>
    <t>590897237</t>
  </si>
  <si>
    <t>998</t>
  </si>
  <si>
    <t>Přesun hmot</t>
  </si>
  <si>
    <t>108</t>
  </si>
  <si>
    <t>998011009</t>
  </si>
  <si>
    <t>Přesun hmot pro budovy zděné s omezením mechanizace pro budovy v přes 6 do 12 m</t>
  </si>
  <si>
    <t>431485103</t>
  </si>
  <si>
    <t>PSV</t>
  </si>
  <si>
    <t>Práce a dodávky PSV</t>
  </si>
  <si>
    <t>711</t>
  </si>
  <si>
    <t>Izolace proti vodě, vlhkosti a plynům</t>
  </si>
  <si>
    <t>109</t>
  </si>
  <si>
    <t>711111001</t>
  </si>
  <si>
    <t>Provedení izolace proti zemní vlhkosti vodorovné za studena nátěrem penetračním</t>
  </si>
  <si>
    <t>-1791892330</t>
  </si>
  <si>
    <t>(5,5+12+10+5)*0,3</t>
  </si>
  <si>
    <t>110</t>
  </si>
  <si>
    <t>11163150</t>
  </si>
  <si>
    <t>lak penetrační asfaltový</t>
  </si>
  <si>
    <t>1438737746</t>
  </si>
  <si>
    <t>9,75*0,0003 'Přepočtené koeficientem množství</t>
  </si>
  <si>
    <t>111</t>
  </si>
  <si>
    <t>711141559</t>
  </si>
  <si>
    <t>Provedení izolace proti zemní vlhkosti pásy přitavením vodorovné NAIP</t>
  </si>
  <si>
    <t>690980550</t>
  </si>
  <si>
    <t>112</t>
  </si>
  <si>
    <t>62832001</t>
  </si>
  <si>
    <t>pás asfaltový natavitelný oxidovaný s vložkou ze skleněné rohože typu V60 s jemnozrnným minerálním posypem tl 3,5mm</t>
  </si>
  <si>
    <t>-899717092</t>
  </si>
  <si>
    <t>9,75*1,1655 'Přepočtené koeficientem množství</t>
  </si>
  <si>
    <t>113</t>
  </si>
  <si>
    <t>998711112</t>
  </si>
  <si>
    <t>Přesun hmot tonážní pro izolace proti vodě, vlhkosti a plynům s omezením mechanizace v objektech v přes 6 do 12 m</t>
  </si>
  <si>
    <t>572982863</t>
  </si>
  <si>
    <t>713</t>
  </si>
  <si>
    <t>Izolace tepelné</t>
  </si>
  <si>
    <t>114</t>
  </si>
  <si>
    <t>713110851</t>
  </si>
  <si>
    <t>Odstranění tepelné izolace stropů lepené z polystyrenu suchého tl do 100 mm</t>
  </si>
  <si>
    <t>-2139318581</t>
  </si>
  <si>
    <t>strop m.č.110</t>
  </si>
  <si>
    <t>14,6*3,8</t>
  </si>
  <si>
    <t>115</t>
  </si>
  <si>
    <t>713121111</t>
  </si>
  <si>
    <t>Montáž izolace tepelné podlah volně kladenými rohožemi, pásy, dílci, deskami 1 vrstva</t>
  </si>
  <si>
    <t>-633637390</t>
  </si>
  <si>
    <t>116</t>
  </si>
  <si>
    <t>28372305</t>
  </si>
  <si>
    <t>deska EPS 100 pro konstrukce s běžným zatížením λ=0,037 tl 50mm</t>
  </si>
  <si>
    <t>1700317617</t>
  </si>
  <si>
    <t>16,05*1,05 'Přepočtené koeficientem množství</t>
  </si>
  <si>
    <t>117</t>
  </si>
  <si>
    <t>713121121</t>
  </si>
  <si>
    <t>Montáž izolace tepelné podlah volně kladenými rohožemi, pásy, dílci, deskami 2 vrstvy</t>
  </si>
  <si>
    <t>1110370576</t>
  </si>
  <si>
    <t>půda</t>
  </si>
  <si>
    <t>4,8*15</t>
  </si>
  <si>
    <t>118</t>
  </si>
  <si>
    <t>63148106</t>
  </si>
  <si>
    <t>deska tepelně izolační minerální univerzální λ=0,038-0,039 tl 140mm</t>
  </si>
  <si>
    <t>2126624309</t>
  </si>
  <si>
    <t>72*2,1 'Přepočtené koeficientem množství</t>
  </si>
  <si>
    <t>119</t>
  </si>
  <si>
    <t>998713112</t>
  </si>
  <si>
    <t>Přesun hmot tonážní pro izolace tepelné s omezením mechanizace v objektech v přes 6 do 12 m</t>
  </si>
  <si>
    <t>1741798182</t>
  </si>
  <si>
    <t>761</t>
  </si>
  <si>
    <t>Konstrukce prosvětlovací</t>
  </si>
  <si>
    <t>120</t>
  </si>
  <si>
    <t>761111114</t>
  </si>
  <si>
    <t>Stěna zděná ze skleněných tvárnic 190x190x80 mm bezbarvých lesklých dezén struktura</t>
  </si>
  <si>
    <t>-1165756719</t>
  </si>
  <si>
    <t>(0,75*1,7)</t>
  </si>
  <si>
    <t>121</t>
  </si>
  <si>
    <t>998761112</t>
  </si>
  <si>
    <t>Přesun hmot tonážní pro konstrukce prosvětlovací s omezením mechanizace v objektech v přes 6 do 12 m</t>
  </si>
  <si>
    <t>-1198214490</t>
  </si>
  <si>
    <t>762</t>
  </si>
  <si>
    <t>Konstrukce tesařské</t>
  </si>
  <si>
    <t>122</t>
  </si>
  <si>
    <t>762342214</t>
  </si>
  <si>
    <t>Montáž laťování na střechách jednoduchých sklonu do 60° osové vzdálenosti přes 150 do 360 mm</t>
  </si>
  <si>
    <t>1351488814</t>
  </si>
  <si>
    <t>123</t>
  </si>
  <si>
    <t>60514106</t>
  </si>
  <si>
    <t>řezivo jehličnaté lať pevnostní třída S10-13 průřez 40x60mm</t>
  </si>
  <si>
    <t>-1259694916</t>
  </si>
  <si>
    <t>181,665*3,5*0,04*0,06</t>
  </si>
  <si>
    <t>1,526*1,1 'Přepočtené koeficientem množství</t>
  </si>
  <si>
    <t>124</t>
  </si>
  <si>
    <t>762342511</t>
  </si>
  <si>
    <t>Montáž kontralatí na podklad bez tepelné izolace</t>
  </si>
  <si>
    <t>74099318</t>
  </si>
  <si>
    <t>190</t>
  </si>
  <si>
    <t>125</t>
  </si>
  <si>
    <t>1640181657</t>
  </si>
  <si>
    <t>190*0,04*0,06</t>
  </si>
  <si>
    <t>0,456*1,1 'Přepočtené koeficientem množství</t>
  </si>
  <si>
    <t>126</t>
  </si>
  <si>
    <t>762342812</t>
  </si>
  <si>
    <t>Demontáž laťování střech z latí osové vzdálenosti do 0,50 m</t>
  </si>
  <si>
    <t>1232026048</t>
  </si>
  <si>
    <t>střecha nad centrální částí</t>
  </si>
  <si>
    <t>(((10,2+17,7)/2)*10,2)+(7,5*5,25)</t>
  </si>
  <si>
    <t>127</t>
  </si>
  <si>
    <t>762395000</t>
  </si>
  <si>
    <t>Spojovací prostředky krovů, bednění, laťování, nadstřešních konstrukcí</t>
  </si>
  <si>
    <t>-819732547</t>
  </si>
  <si>
    <t>1,679+0,502</t>
  </si>
  <si>
    <t>128</t>
  </si>
  <si>
    <t>762421024</t>
  </si>
  <si>
    <t>Obložení stropu z desek OSB tl 18 mm nebroušených na pero a drážku šroubovaných</t>
  </si>
  <si>
    <t>1855352926</t>
  </si>
  <si>
    <t>129</t>
  </si>
  <si>
    <t>762511223</t>
  </si>
  <si>
    <t>Podlahové kce podkladové z desek OSB tl 15 mm nebroušených na pero a drážku lepených</t>
  </si>
  <si>
    <t>-1791032109</t>
  </si>
  <si>
    <t>14,56+25,68+11,4+20,28+24,39</t>
  </si>
  <si>
    <t>130</t>
  </si>
  <si>
    <t>762521104</t>
  </si>
  <si>
    <t>Položení podlahy z hrubých prken na sraz</t>
  </si>
  <si>
    <t>-952294208</t>
  </si>
  <si>
    <t>lávka na půdě</t>
  </si>
  <si>
    <t>0,6*15</t>
  </si>
  <si>
    <t>131</t>
  </si>
  <si>
    <t>60515111</t>
  </si>
  <si>
    <t>řezivo jehličnaté boční prkno 20-30mm</t>
  </si>
  <si>
    <t>896927880</t>
  </si>
  <si>
    <t>9*0,6*0,025</t>
  </si>
  <si>
    <t>0,135*1,1 'Přepočtené koeficientem množství</t>
  </si>
  <si>
    <t>132</t>
  </si>
  <si>
    <t>762526811</t>
  </si>
  <si>
    <t>Demontáž podlah z dřevotřísky, překližky, sololitu tloušťky do 20 mm bez polštářů</t>
  </si>
  <si>
    <t>426861314</t>
  </si>
  <si>
    <t>133</t>
  </si>
  <si>
    <t>762595001</t>
  </si>
  <si>
    <t>Spojovací prostředky pro položení dřevěných podlah a zakrytí kanálů</t>
  </si>
  <si>
    <t>486031350</t>
  </si>
  <si>
    <t>96,31+9</t>
  </si>
  <si>
    <t>134</t>
  </si>
  <si>
    <t>762880001R</t>
  </si>
  <si>
    <t>Oprava krovu - cena odhadní</t>
  </si>
  <si>
    <t>sou</t>
  </si>
  <si>
    <t>-1551242477</t>
  </si>
  <si>
    <t>135</t>
  </si>
  <si>
    <t>998762112</t>
  </si>
  <si>
    <t>Přesun hmot tonážní pro kce tesařské s omezením mechanizace v objektech v přes 6 do 12 m</t>
  </si>
  <si>
    <t>518985264</t>
  </si>
  <si>
    <t>763</t>
  </si>
  <si>
    <t>Konstrukce suché výstavby</t>
  </si>
  <si>
    <t>136</t>
  </si>
  <si>
    <t>763131411</t>
  </si>
  <si>
    <t>SDK podhled desky 1xA 12,5 bez izolace dvouvrstvá spodní kce profil CD+UD</t>
  </si>
  <si>
    <t>1131292669</t>
  </si>
  <si>
    <t>m.č. 201 - 204, 206, 207</t>
  </si>
  <si>
    <t>14,56+25,68+11,4+1,42+1,47+20,28</t>
  </si>
  <si>
    <t>137</t>
  </si>
  <si>
    <t>763131431</t>
  </si>
  <si>
    <t>SDK podhled deska 1xDF 12,5 bez izolace dvouvrstvá spodní kce profil CD+UD REI do 90</t>
  </si>
  <si>
    <t>-2048596293</t>
  </si>
  <si>
    <t>14,6*8,3</t>
  </si>
  <si>
    <t>24,39</t>
  </si>
  <si>
    <t>138</t>
  </si>
  <si>
    <t>763131451</t>
  </si>
  <si>
    <t>SDK podhled deska 1xH2 12,5 bez izolace dvouvrstvá spodní kce profil CD+UD</t>
  </si>
  <si>
    <t>2079370220</t>
  </si>
  <si>
    <t>3,12</t>
  </si>
  <si>
    <t>m.č.107,108</t>
  </si>
  <si>
    <t>1,49+2,56</t>
  </si>
  <si>
    <t>4,66</t>
  </si>
  <si>
    <t>139</t>
  </si>
  <si>
    <t>763131751</t>
  </si>
  <si>
    <t>Montáž parotěsné zábrany do SDK podhledu</t>
  </si>
  <si>
    <t>-1307770393</t>
  </si>
  <si>
    <t>74,81+145,57+11,83</t>
  </si>
  <si>
    <t>140</t>
  </si>
  <si>
    <t>28329027</t>
  </si>
  <si>
    <t>fólie PE vyztužená Al vrstvou pro parotěsnou vrstvu 150g/m2</t>
  </si>
  <si>
    <t>-892816873</t>
  </si>
  <si>
    <t>232,21</t>
  </si>
  <si>
    <t>232,21*1,1235 'Přepočtené koeficientem množství</t>
  </si>
  <si>
    <t>141</t>
  </si>
  <si>
    <t>763131752</t>
  </si>
  <si>
    <t>Montáž jedné vrstvy tepelné izolace do SDK podhledu</t>
  </si>
  <si>
    <t>-676464388</t>
  </si>
  <si>
    <t>m.č.204-206</t>
  </si>
  <si>
    <t>1,42+4,66+1,47</t>
  </si>
  <si>
    <t>142</t>
  </si>
  <si>
    <t>63152133</t>
  </si>
  <si>
    <t>pás tepelně izolační univerzální λ=0,034-0,035 tl 100mm</t>
  </si>
  <si>
    <t>-74867515</t>
  </si>
  <si>
    <t>24,39*1,02 'Přepočtené koeficientem množství</t>
  </si>
  <si>
    <t>143</t>
  </si>
  <si>
    <t>63152136</t>
  </si>
  <si>
    <t>pás tepelně izolační univerzální λ=0,034-0,035 tl 160mm</t>
  </si>
  <si>
    <t>-360863986</t>
  </si>
  <si>
    <t>7,55*1,02 'Přepočtené koeficientem množství</t>
  </si>
  <si>
    <t>144</t>
  </si>
  <si>
    <t>63152138</t>
  </si>
  <si>
    <t>pás tepelně izolační univerzální λ=0,034-0,035 tl 200mm</t>
  </si>
  <si>
    <t>-193633801</t>
  </si>
  <si>
    <t>121,18*1,02 'Přepočtené koeficientem množství</t>
  </si>
  <si>
    <t>145</t>
  </si>
  <si>
    <t>998763322</t>
  </si>
  <si>
    <t>Přesun hmot tonážní pro konstrukce montované z desek s omezením mechanizace v objektech v přes 6 do 12 m</t>
  </si>
  <si>
    <t>355518292</t>
  </si>
  <si>
    <t>764</t>
  </si>
  <si>
    <t>Konstrukce klempířské</t>
  </si>
  <si>
    <t>146</t>
  </si>
  <si>
    <t>764001841</t>
  </si>
  <si>
    <t>Demontáž krytiny ze šablon do suti</t>
  </si>
  <si>
    <t>1355095805</t>
  </si>
  <si>
    <t>147</t>
  </si>
  <si>
    <t>764002821</t>
  </si>
  <si>
    <t>Demontáž střešního výlezu do suti</t>
  </si>
  <si>
    <t>664424973</t>
  </si>
  <si>
    <t>148</t>
  </si>
  <si>
    <t>764002851</t>
  </si>
  <si>
    <t>Demontáž oplechování parapetů do suti</t>
  </si>
  <si>
    <t>1878544899</t>
  </si>
  <si>
    <t>0,5+(1,2*2)+(1,55*5)+1,5+(0,6*5)+1,5</t>
  </si>
  <si>
    <t>1,5+0,8+(1,5*4)+0,9</t>
  </si>
  <si>
    <t>149</t>
  </si>
  <si>
    <t>764004801</t>
  </si>
  <si>
    <t>Demontáž podokapního žlabu do suti</t>
  </si>
  <si>
    <t>214937771</t>
  </si>
  <si>
    <t>(17,7*2)-2,4</t>
  </si>
  <si>
    <t>150</t>
  </si>
  <si>
    <t>764004861</t>
  </si>
  <si>
    <t>Demontáž svodu do suti</t>
  </si>
  <si>
    <t>2139427418</t>
  </si>
  <si>
    <t>2*6,5</t>
  </si>
  <si>
    <t>151</t>
  </si>
  <si>
    <t>764111653</t>
  </si>
  <si>
    <t>Krytina střechy rovné z taškových tabulí z Pz plechu s povrchovou úpravou sklonu přes 30 do 60°</t>
  </si>
  <si>
    <t>465464760</t>
  </si>
  <si>
    <t>152</t>
  </si>
  <si>
    <t>764211615</t>
  </si>
  <si>
    <t>Oplechování větraného hřebene s těsněním a perforovaným plechem z Pz s povrch úpravou rš 400 mm</t>
  </si>
  <si>
    <t>722873912</t>
  </si>
  <si>
    <t>153</t>
  </si>
  <si>
    <t>764211674</t>
  </si>
  <si>
    <t>Oplechování nevětraného nároží s nárožním plechem z Pz s povrchovou úpravou rš 330 mm</t>
  </si>
  <si>
    <t>747169289</t>
  </si>
  <si>
    <t>5,25*4</t>
  </si>
  <si>
    <t>154</t>
  </si>
  <si>
    <t>764212684</t>
  </si>
  <si>
    <t>Oplechování rovné okapové hrany krytiny z taškových tabulí systémovou okapovou lištou z Pz s povrchovou úpravou rš 250 mm</t>
  </si>
  <si>
    <t>213976276</t>
  </si>
  <si>
    <t>(17,7+7,5)*2</t>
  </si>
  <si>
    <t>155</t>
  </si>
  <si>
    <t>764213652</t>
  </si>
  <si>
    <t>Střešní výlez pro krytinu skládanou nebo plechovou z Pz s povrchovou úpravou</t>
  </si>
  <si>
    <t>-1243340466</t>
  </si>
  <si>
    <t>156</t>
  </si>
  <si>
    <t>764216644</t>
  </si>
  <si>
    <t>Oplechování rovných parapetů celoplošně lepené z Pz s povrchovou úpravou rš 330 mm</t>
  </si>
  <si>
    <t>-368895839</t>
  </si>
  <si>
    <t>1,3+(1,2*2)+(1,55*3)+0,9+(5*0,6)+1,5</t>
  </si>
  <si>
    <t>1,5+0,8+1,1+(1,5*4)+0,6+(0,9*2)</t>
  </si>
  <si>
    <t>157</t>
  </si>
  <si>
    <t>764314612</t>
  </si>
  <si>
    <t>Lemování prostupů střech s krytinou skládanou nebo plechovou bez lišty z Pz s povrchovou úpravou</t>
  </si>
  <si>
    <t>-1728259196</t>
  </si>
  <si>
    <t>158</t>
  </si>
  <si>
    <t>764316622</t>
  </si>
  <si>
    <t>Lemování ventilačních nástavců z Pz s povrch úpravou na skládané krytině D přes 75 do 100 mm</t>
  </si>
  <si>
    <t>824083037</t>
  </si>
  <si>
    <t>159</t>
  </si>
  <si>
    <t>764511602</t>
  </si>
  <si>
    <t>Žlab podokapní půlkruhový z Pz s povrchovou úpravou rš 330 mm</t>
  </si>
  <si>
    <t>-2019962625</t>
  </si>
  <si>
    <t>35,4-2,4</t>
  </si>
  <si>
    <t>160</t>
  </si>
  <si>
    <t>764511642</t>
  </si>
  <si>
    <t>Kotlík oválný (trychtýřový) pro podokapní žlaby z Pz s povrchovou úpravou 330/100 mm</t>
  </si>
  <si>
    <t>-878723538</t>
  </si>
  <si>
    <t>161</t>
  </si>
  <si>
    <t>764518622</t>
  </si>
  <si>
    <t>Svody kruhové včetně objímek, kolen, odskoků z Pz s povrchovou úpravou průměru 100 mm</t>
  </si>
  <si>
    <t>584294618</t>
  </si>
  <si>
    <t>162</t>
  </si>
  <si>
    <t>998764112</t>
  </si>
  <si>
    <t>Přesun hmot tonážní pro konstrukce klempířské s omezením mechanizace v objektech v přes 6 do 12 m</t>
  </si>
  <si>
    <t>-1947483434</t>
  </si>
  <si>
    <t>765</t>
  </si>
  <si>
    <t>Krytina skládaná</t>
  </si>
  <si>
    <t>163</t>
  </si>
  <si>
    <t>765135221</t>
  </si>
  <si>
    <t>Montáž stoupací plošiny d do 1,0 m</t>
  </si>
  <si>
    <t>-631195525</t>
  </si>
  <si>
    <t>164</t>
  </si>
  <si>
    <t>55342210</t>
  </si>
  <si>
    <t>plošina stoupací 250x800mm</t>
  </si>
  <si>
    <t>365895441</t>
  </si>
  <si>
    <t>165</t>
  </si>
  <si>
    <t>765135243</t>
  </si>
  <si>
    <t xml:space="preserve">Montáž mříže protisněhové zábrany </t>
  </si>
  <si>
    <t>-1933886900</t>
  </si>
  <si>
    <t>(3+3,5+12+14+17)/2</t>
  </si>
  <si>
    <t>166</t>
  </si>
  <si>
    <t>55343067</t>
  </si>
  <si>
    <t>tyč sněhové zábrany D 20, 2000mm</t>
  </si>
  <si>
    <t>1736367279</t>
  </si>
  <si>
    <t>167</t>
  </si>
  <si>
    <t>55343066</t>
  </si>
  <si>
    <t>držák pro tyčovou zábranu D 20 pro skládané střechy</t>
  </si>
  <si>
    <t>1986924154</t>
  </si>
  <si>
    <t>168</t>
  </si>
  <si>
    <t>55343068</t>
  </si>
  <si>
    <t>spojka pro tyč sněhové zábrany D 25</t>
  </si>
  <si>
    <t>1150653352</t>
  </si>
  <si>
    <t>1+1+5+6+8</t>
  </si>
  <si>
    <t>169</t>
  </si>
  <si>
    <t>55343069</t>
  </si>
  <si>
    <t>koncovka pro tyč sněhové zábrany D 25</t>
  </si>
  <si>
    <t>893535826</t>
  </si>
  <si>
    <t>170</t>
  </si>
  <si>
    <t>765191021</t>
  </si>
  <si>
    <t>Montáž pojistné hydroizolační nebo parotěsné fólie kladené ve sklonu přes 20° s lepenými spoji na krokve</t>
  </si>
  <si>
    <t>784371114</t>
  </si>
  <si>
    <t>171</t>
  </si>
  <si>
    <t>28329028</t>
  </si>
  <si>
    <t>fólie PE vyztužená Al vrstvou pro parotěsnou vrstvu 150g/m2 s integrovanou lepící páskou</t>
  </si>
  <si>
    <t>1115845806</t>
  </si>
  <si>
    <t>181,665*1,1 'Přepočtené koeficientem množství</t>
  </si>
  <si>
    <t>172</t>
  </si>
  <si>
    <t>998765112</t>
  </si>
  <si>
    <t>Přesun hmot tonážní pro krytiny skládané s omezením mechanizace v objektech v přes 6 do 12 m</t>
  </si>
  <si>
    <t>1119633781</t>
  </si>
  <si>
    <t>766</t>
  </si>
  <si>
    <t>Konstrukce truhlářské</t>
  </si>
  <si>
    <t>173</t>
  </si>
  <si>
    <t>766211812</t>
  </si>
  <si>
    <t>Demontáž schodišťového madla upevněného na stěnovou konstrukci</t>
  </si>
  <si>
    <t>-984300721</t>
  </si>
  <si>
    <t>schodiště</t>
  </si>
  <si>
    <t>2,5+3</t>
  </si>
  <si>
    <t>174</t>
  </si>
  <si>
    <t>766221812R</t>
  </si>
  <si>
    <t>Demontáž celodřevěného samonosného schodiště včetně podest</t>
  </si>
  <si>
    <t>-651952875</t>
  </si>
  <si>
    <t>175</t>
  </si>
  <si>
    <t>766231113</t>
  </si>
  <si>
    <t>Montáž sklápěcích půdních schodů</t>
  </si>
  <si>
    <t>-688314276</t>
  </si>
  <si>
    <t>176</t>
  </si>
  <si>
    <t>61233154</t>
  </si>
  <si>
    <t>schody půdní skládací dřevěné smrkové s bílou MDF deskou 110x60cm, pro výšku 220 - 280cm, 12 schodnic</t>
  </si>
  <si>
    <t>-257298119</t>
  </si>
  <si>
    <t>177</t>
  </si>
  <si>
    <t>766411811</t>
  </si>
  <si>
    <t>Demontáž truhlářského obložení stěn z panelů plochy do 1,5 m2</t>
  </si>
  <si>
    <t>609866281</t>
  </si>
  <si>
    <t>(3+1,8)*2</t>
  </si>
  <si>
    <t>2,9*2</t>
  </si>
  <si>
    <t>(3,85+3,75)*1,5</t>
  </si>
  <si>
    <t>(5,35+4,8)*2*1,5</t>
  </si>
  <si>
    <t>178</t>
  </si>
  <si>
    <t>766411821</t>
  </si>
  <si>
    <t>Demontáž truhlářského obložení stěn z palubek</t>
  </si>
  <si>
    <t>-2102672544</t>
  </si>
  <si>
    <t>(3,65+3,85)*1</t>
  </si>
  <si>
    <t>3,8</t>
  </si>
  <si>
    <t>(5,75+4,8)*2*1</t>
  </si>
  <si>
    <t>179</t>
  </si>
  <si>
    <t>766411822</t>
  </si>
  <si>
    <t>Demontáž truhlářského obložení stěn podkladových roštů</t>
  </si>
  <si>
    <t>1167587131</t>
  </si>
  <si>
    <t>15,4+11,5</t>
  </si>
  <si>
    <t>11,4+30,45+3,8+21,1</t>
  </si>
  <si>
    <t>180</t>
  </si>
  <si>
    <t>766421821</t>
  </si>
  <si>
    <t>Demontáž truhlářského obložení podhledů z palubek</t>
  </si>
  <si>
    <t>2092985630</t>
  </si>
  <si>
    <t>3,75</t>
  </si>
  <si>
    <t>181</t>
  </si>
  <si>
    <t>766421822</t>
  </si>
  <si>
    <t>Demontáž truhlářského obložení podhledů podkladových roštů</t>
  </si>
  <si>
    <t>68643813</t>
  </si>
  <si>
    <t>3,75+24,39</t>
  </si>
  <si>
    <t>182</t>
  </si>
  <si>
    <t>766491851</t>
  </si>
  <si>
    <t>Demontáž prahů dveří jednokřídlových</t>
  </si>
  <si>
    <t>1988431059</t>
  </si>
  <si>
    <t>183</t>
  </si>
  <si>
    <t>766622131</t>
  </si>
  <si>
    <t>Montáž plastových oken plochy přes 1 m2 otevíravých v do 1,5 m s rámem do zdiva</t>
  </si>
  <si>
    <t>-167315745</t>
  </si>
  <si>
    <t>0,9*1,2</t>
  </si>
  <si>
    <t>(1,1*1,2)+(1,5*1,2)</t>
  </si>
  <si>
    <t>m.č. 203,205,207</t>
  </si>
  <si>
    <t>0,9*1,3*2</t>
  </si>
  <si>
    <t>184</t>
  </si>
  <si>
    <t>61140052</t>
  </si>
  <si>
    <t>okno plastové otevíravé/sklopné trojsklo přes plochu 1m2 do v 1,5m, dekor</t>
  </si>
  <si>
    <t>1662723891</t>
  </si>
  <si>
    <t>185</t>
  </si>
  <si>
    <t>766622132</t>
  </si>
  <si>
    <t>Montáž plastových oken plochy přes 1 m2 otevíravých v do 2,5 m s rámem do zdiva</t>
  </si>
  <si>
    <t>691448818</t>
  </si>
  <si>
    <t>1,55*2,25*3</t>
  </si>
  <si>
    <t>186</t>
  </si>
  <si>
    <t>61140054</t>
  </si>
  <si>
    <t>okno plastové otevíravé/sklopné trojsklo přes plochu 1m2 v 1,5-2,5m, dekor</t>
  </si>
  <si>
    <t>-4499314</t>
  </si>
  <si>
    <t>187</t>
  </si>
  <si>
    <t>766622216</t>
  </si>
  <si>
    <t>Montáž plastových oken plochy do 1 m2 otevíravých s rámem do zdiva</t>
  </si>
  <si>
    <t>709477161</t>
  </si>
  <si>
    <t>188</t>
  </si>
  <si>
    <t>61140050</t>
  </si>
  <si>
    <t>okno plastové otevíravé/sklopné trojsklo do plochy 1m2, dekor</t>
  </si>
  <si>
    <t>-2072476693</t>
  </si>
  <si>
    <t>0,6*1,2*2</t>
  </si>
  <si>
    <t>1,3*0,65</t>
  </si>
  <si>
    <t>189</t>
  </si>
  <si>
    <t>766641161</t>
  </si>
  <si>
    <t>Montáž balkónových dveří zdvojených dvoukřídlových bez nadsvětlíku včetně rámu do zdiva</t>
  </si>
  <si>
    <t>197979613</t>
  </si>
  <si>
    <t>61140066</t>
  </si>
  <si>
    <t>dveře plastové balkonové dvoukřídlové trojsklo, dekor</t>
  </si>
  <si>
    <t>-1264790755</t>
  </si>
  <si>
    <t>1,5*1,85</t>
  </si>
  <si>
    <t>191</t>
  </si>
  <si>
    <t>766660001</t>
  </si>
  <si>
    <t>Montáž dveřních křídel otvíravých jednokřídlových š do 0,8 m do ocelové zárubně</t>
  </si>
  <si>
    <t>293003455</t>
  </si>
  <si>
    <t>5+6</t>
  </si>
  <si>
    <t>2+4</t>
  </si>
  <si>
    <t>192</t>
  </si>
  <si>
    <t>61162072</t>
  </si>
  <si>
    <t>dveře jednokřídlé voštinové povrch laminátový plné 600x1970-2100mm</t>
  </si>
  <si>
    <t>-2062070879</t>
  </si>
  <si>
    <t>193</t>
  </si>
  <si>
    <t>61162074</t>
  </si>
  <si>
    <t>dveře jednokřídlé voštinové povrch laminátový plné 800x1970-2100mm</t>
  </si>
  <si>
    <t>-483202365</t>
  </si>
  <si>
    <t>194</t>
  </si>
  <si>
    <t>766660002</t>
  </si>
  <si>
    <t>Montáž dveřních křídel otvíravých jednokřídlových š přes 0,8 m do ocelové zárubně</t>
  </si>
  <si>
    <t>-1601669121</t>
  </si>
  <si>
    <t>195</t>
  </si>
  <si>
    <t>61162075</t>
  </si>
  <si>
    <t>dveře jednokřídlé voštinové povrch laminátový plné 900x1970-2100mm</t>
  </si>
  <si>
    <t>1968335946</t>
  </si>
  <si>
    <t>196</t>
  </si>
  <si>
    <t>766660411</t>
  </si>
  <si>
    <t>Montáž vchodových dveří včetně rámu jednokřídlových bez nadsvětlíku do zdiva</t>
  </si>
  <si>
    <t>-661777601</t>
  </si>
  <si>
    <t>197</t>
  </si>
  <si>
    <t>61140501</t>
  </si>
  <si>
    <t>dveře jednokřídlé plastové s dekorem plné max rozměru otvoru 2,42m2 bezpečnostní třídy RC2</t>
  </si>
  <si>
    <t>-1549269021</t>
  </si>
  <si>
    <t>0,8*2</t>
  </si>
  <si>
    <t>0,95*2</t>
  </si>
  <si>
    <t>198</t>
  </si>
  <si>
    <t>766660451</t>
  </si>
  <si>
    <t>Montáž vchodových dveří včetně rámu dvoukřídlových bez nadsvětlíku do zdiva</t>
  </si>
  <si>
    <t>1356257323</t>
  </si>
  <si>
    <t>199</t>
  </si>
  <si>
    <t>61140511</t>
  </si>
  <si>
    <t>dveře dvoukřídlé plastové s dekorem prosklené max rozměru otvoru 4,84m2 bezpečnostní třídy RC2</t>
  </si>
  <si>
    <t>52097685</t>
  </si>
  <si>
    <t>200</t>
  </si>
  <si>
    <t>766660461</t>
  </si>
  <si>
    <t>Montáž vchodových dveří včetně rámu dvoukřídlových s nadsvětlíkem do zdiva</t>
  </si>
  <si>
    <t>-756228541</t>
  </si>
  <si>
    <t>201</t>
  </si>
  <si>
    <t>61140512</t>
  </si>
  <si>
    <t>dveře dvoukřídlé s nadsvětlíkem plastové s dekorem prosklené max rozměru otvoru 4,84m2 bezpečnostní třídy RC2</t>
  </si>
  <si>
    <t>-248913547</t>
  </si>
  <si>
    <t>1,55*3,05*2</t>
  </si>
  <si>
    <t>202</t>
  </si>
  <si>
    <t>766660729</t>
  </si>
  <si>
    <t>Montáž dveřního interiérového kování - štítku s klikou</t>
  </si>
  <si>
    <t>-1286341340</t>
  </si>
  <si>
    <t>203</t>
  </si>
  <si>
    <t>54914123</t>
  </si>
  <si>
    <t>kování rozetové klika/klika</t>
  </si>
  <si>
    <t>442447613</t>
  </si>
  <si>
    <t>204</t>
  </si>
  <si>
    <t>766660730</t>
  </si>
  <si>
    <t>Montáž dveřního interiérového kování - WC kliky se zámkem</t>
  </si>
  <si>
    <t>-1676599544</t>
  </si>
  <si>
    <t>205</t>
  </si>
  <si>
    <t>54914128</t>
  </si>
  <si>
    <t>kování rozetové spodní pro WC</t>
  </si>
  <si>
    <t>-1941980102</t>
  </si>
  <si>
    <t>206</t>
  </si>
  <si>
    <t>766660733</t>
  </si>
  <si>
    <t>Montáž dveřního bezpečnostního kování - štítku s klikou</t>
  </si>
  <si>
    <t>-1940229213</t>
  </si>
  <si>
    <t>207</t>
  </si>
  <si>
    <t>54914132</t>
  </si>
  <si>
    <t>kování bezpečnostní madlo/klika RC3</t>
  </si>
  <si>
    <t>597849057</t>
  </si>
  <si>
    <t>208</t>
  </si>
  <si>
    <t>766691914</t>
  </si>
  <si>
    <t>Vyvěšení nebo zavěšení dřevěných křídel dveří pl do 2 m2</t>
  </si>
  <si>
    <t>-1499713652</t>
  </si>
  <si>
    <t>209</t>
  </si>
  <si>
    <t>766694126</t>
  </si>
  <si>
    <t>Montáž parapetních desek dřevěných nebo plastových š přes 30 cm</t>
  </si>
  <si>
    <t>1146706259</t>
  </si>
  <si>
    <t>(3*1,55)+0,9+1,5+1,3+(2*1,2)</t>
  </si>
  <si>
    <t>(1,5*5)+0,8+1,1+(0,9*2)</t>
  </si>
  <si>
    <t>210</t>
  </si>
  <si>
    <t>60794104</t>
  </si>
  <si>
    <t>parapet dřevotřískový vnitřní povrch laminátový š 340mm</t>
  </si>
  <si>
    <t>1578921624</t>
  </si>
  <si>
    <t>211</t>
  </si>
  <si>
    <t>60794121</t>
  </si>
  <si>
    <t>koncovka PVC k parapetním dřevotřískovým deskám 600mm</t>
  </si>
  <si>
    <t>359375155</t>
  </si>
  <si>
    <t>8*2</t>
  </si>
  <si>
    <t>9*2</t>
  </si>
  <si>
    <t>212</t>
  </si>
  <si>
    <t>998766112</t>
  </si>
  <si>
    <t>Přesun hmot tonážní pro kce truhlářské s omezením mechanizace v objektech v přes 6 do 12 m</t>
  </si>
  <si>
    <t>-52277222</t>
  </si>
  <si>
    <t>767</t>
  </si>
  <si>
    <t>Konstrukce zámečnické</t>
  </si>
  <si>
    <t>213</t>
  </si>
  <si>
    <t>767165111</t>
  </si>
  <si>
    <t>Montáž madel šroubováním</t>
  </si>
  <si>
    <t>1228879301</t>
  </si>
  <si>
    <t>1,5+4+1,5</t>
  </si>
  <si>
    <t>214</t>
  </si>
  <si>
    <t>55342299</t>
  </si>
  <si>
    <t>nerezové madlo na zeď</t>
  </si>
  <si>
    <t>-1957505763</t>
  </si>
  <si>
    <t>215</t>
  </si>
  <si>
    <t>54889030</t>
  </si>
  <si>
    <t>uchycení madla na zeď nerezové D 42,4mm</t>
  </si>
  <si>
    <t>300118995</t>
  </si>
  <si>
    <t>216</t>
  </si>
  <si>
    <t>55343055</t>
  </si>
  <si>
    <t>koncovka madla, nerez</t>
  </si>
  <si>
    <t>1693993693</t>
  </si>
  <si>
    <t>217</t>
  </si>
  <si>
    <t>767223221</t>
  </si>
  <si>
    <t>Montáž přímého kovového zábradlí do betonu konstrukce na schodišti v interiéru</t>
  </si>
  <si>
    <t>-1424355833</t>
  </si>
  <si>
    <t>1,7+1,25</t>
  </si>
  <si>
    <t>218</t>
  </si>
  <si>
    <t>55342295</t>
  </si>
  <si>
    <t>zábradlí nerezové s vertikální výplní schodišťové kotvení vrchní v 900mm</t>
  </si>
  <si>
    <t>-1039143208</t>
  </si>
  <si>
    <t>219</t>
  </si>
  <si>
    <t>767649194</t>
  </si>
  <si>
    <t>Montáž dveřního madla</t>
  </si>
  <si>
    <t>-2112606018</t>
  </si>
  <si>
    <t>220</t>
  </si>
  <si>
    <t>54914114R</t>
  </si>
  <si>
    <t>madlo dveřní oboustranné pro ZTI</t>
  </si>
  <si>
    <t>-982366954</t>
  </si>
  <si>
    <t>221</t>
  </si>
  <si>
    <t>998767112</t>
  </si>
  <si>
    <t>Přesun hmot tonážní pro zámečnické konstrukce s omezením mechanizace v objektech v přes 6 do 12 m</t>
  </si>
  <si>
    <t>647448249</t>
  </si>
  <si>
    <t>771</t>
  </si>
  <si>
    <t>Podlahy z dlaždic</t>
  </si>
  <si>
    <t>222</t>
  </si>
  <si>
    <t>771111011</t>
  </si>
  <si>
    <t>Vysátí podkladu před pokládkou dlažby</t>
  </si>
  <si>
    <t>1226924380</t>
  </si>
  <si>
    <t>5,4+2,33+1,35+3,12+6,11+2,81+1,49+1,49+2,56+5,13+16,05+2,4+8+(1*1,2)+(1,3*1,2)</t>
  </si>
  <si>
    <t xml:space="preserve">2.np </t>
  </si>
  <si>
    <t>223</t>
  </si>
  <si>
    <t>771121011</t>
  </si>
  <si>
    <t>Nátěr penetrační na podlahu</t>
  </si>
  <si>
    <t>780664100</t>
  </si>
  <si>
    <t>224</t>
  </si>
  <si>
    <t>771161022</t>
  </si>
  <si>
    <t>Montáž profilu pro schodové hrany nebo ukončení dlažby</t>
  </si>
  <si>
    <t>-397260458</t>
  </si>
  <si>
    <t>12*1,05</t>
  </si>
  <si>
    <t>225</t>
  </si>
  <si>
    <t>59054144</t>
  </si>
  <si>
    <t>profil schodový protiskluzový ušlechtilá ocel V2A R10 V6 11x1000mm</t>
  </si>
  <si>
    <t>48180822</t>
  </si>
  <si>
    <t>12,6*1,1 'Přepočtené koeficientem množství</t>
  </si>
  <si>
    <t>226</t>
  </si>
  <si>
    <t>771274113</t>
  </si>
  <si>
    <t>Montáž obkladů stupnic z dlaždic keramických hladkých lepených cementovým flexibilním lepidlem š přes 250 do 300 mm</t>
  </si>
  <si>
    <t>1975136922</t>
  </si>
  <si>
    <t>227</t>
  </si>
  <si>
    <t>771274232</t>
  </si>
  <si>
    <t>Montáž obkladů podstupnic z dlaždic keramických hladkých lepených cementovým flexibilním lepidlem v přes 150 do 200 mm</t>
  </si>
  <si>
    <t>276892826</t>
  </si>
  <si>
    <t>228</t>
  </si>
  <si>
    <t>59761127</t>
  </si>
  <si>
    <t>dlažba keramická slinutá mrazuvzdorná R10/B povrch hladký/matný tl do 10mm přes 9 do 12ks/m2</t>
  </si>
  <si>
    <t>1731564282</t>
  </si>
  <si>
    <t>12,6*0,55 'Přepočtené koeficientem množství</t>
  </si>
  <si>
    <t>229</t>
  </si>
  <si>
    <t>771473810</t>
  </si>
  <si>
    <t>Demontáž soklíků z dlaždic keramických lepených rovných</t>
  </si>
  <si>
    <t>-354753049</t>
  </si>
  <si>
    <t>m.č.1.15</t>
  </si>
  <si>
    <t>((4,1+2,9)*2)-0,8</t>
  </si>
  <si>
    <t>230</t>
  </si>
  <si>
    <t>771474112</t>
  </si>
  <si>
    <t>Montáž soklů z dlaždic keramických rovných lepených cementovým flexibilním lepidlem v přes 65 do 90 mm</t>
  </si>
  <si>
    <t>1918762737</t>
  </si>
  <si>
    <t>((1,8+3)*2)-1,6-0,8-1,6-1,1-0,9</t>
  </si>
  <si>
    <t>((5,4+1,1)*2)-1,1-(0,8*2)</t>
  </si>
  <si>
    <t>((1,55+1,55)*2)-0,6</t>
  </si>
  <si>
    <t>((3+2,1)*2)-0,95-0,8</t>
  </si>
  <si>
    <t>((1,35+1,6)*2)-0,6-0,6-0,8</t>
  </si>
  <si>
    <t>3,3+4,96</t>
  </si>
  <si>
    <t>231</t>
  </si>
  <si>
    <t>59761195</t>
  </si>
  <si>
    <t>sokl keramický mrazuvzdorný s požlábkem povrch hladký/matný tl do 10mm výšky přes 65 do 90mm</t>
  </si>
  <si>
    <t>1724787583</t>
  </si>
  <si>
    <t>40,11*1,1 'Přepočtené koeficientem množství</t>
  </si>
  <si>
    <t>232</t>
  </si>
  <si>
    <t>771573810</t>
  </si>
  <si>
    <t>Demontáž podlah z dlaždic keramických lepených</t>
  </si>
  <si>
    <t>-908080718</t>
  </si>
  <si>
    <t>5,4+2,33+1,35+3,12+3,48+1,55+1,32+1,32+8,6+2,4+20,28+11,09+8</t>
  </si>
  <si>
    <t>233</t>
  </si>
  <si>
    <t>771574416</t>
  </si>
  <si>
    <t>Montáž podlah keramických hladkých lepených cementovým flexibilním lepidlem přes 9 do 12 ks/m2</t>
  </si>
  <si>
    <t>1850377809</t>
  </si>
  <si>
    <t>234</t>
  </si>
  <si>
    <t>-22231884</t>
  </si>
  <si>
    <t>83,85*1,1 'Přepočtené koeficientem množství</t>
  </si>
  <si>
    <t>235</t>
  </si>
  <si>
    <t>771591112</t>
  </si>
  <si>
    <t>Izolace pod dlažbu nátěrem nebo stěrkou ve dvou vrstvách</t>
  </si>
  <si>
    <t>-1202331879</t>
  </si>
  <si>
    <t>236</t>
  </si>
  <si>
    <t>771591115</t>
  </si>
  <si>
    <t>Podlahy spárování silikonem</t>
  </si>
  <si>
    <t>-909179511</t>
  </si>
  <si>
    <t>sokly</t>
  </si>
  <si>
    <t>27,95+1+(2*1,2)+(2*1,3)+(2*1,2)+(8*1,05)</t>
  </si>
  <si>
    <t>styk slažba -obklad</t>
  </si>
  <si>
    <t>((1,55+1,5)*2)+((0,9+1,5)*2)+((2,6+1,2)*2)+((1,7+1,65)*2)+((0,9+1,65)*2*2)+((1,55+1,65)*2)</t>
  </si>
  <si>
    <t>3,9+8,26</t>
  </si>
  <si>
    <t>styk dlažba obklad</t>
  </si>
  <si>
    <t>((2,85+1,8)*2)+((1,05+1,4)*2)</t>
  </si>
  <si>
    <t>237</t>
  </si>
  <si>
    <t>771591264</t>
  </si>
  <si>
    <t>Izolace těsnícími pásy mezi podlahou a stěnou</t>
  </si>
  <si>
    <t>1236422843</t>
  </si>
  <si>
    <t>((2,85+1,8)*2)</t>
  </si>
  <si>
    <t>5,41+3,16</t>
  </si>
  <si>
    <t>238</t>
  </si>
  <si>
    <t>998771112</t>
  </si>
  <si>
    <t>Přesun hmot tonážní pro podlahy z dlaždic s omezením mechanizace v objektech v přes 6 do 12 m</t>
  </si>
  <si>
    <t>-2080822315</t>
  </si>
  <si>
    <t>776</t>
  </si>
  <si>
    <t>Podlahy povlakové</t>
  </si>
  <si>
    <t>239</t>
  </si>
  <si>
    <t>776111311</t>
  </si>
  <si>
    <t>Vysátí podkladu povlakových podlah</t>
  </si>
  <si>
    <t>-1847327719</t>
  </si>
  <si>
    <t>240</t>
  </si>
  <si>
    <t>776121112</t>
  </si>
  <si>
    <t>Vodou ředitelná penetrace savého podkladu povlakových podlah</t>
  </si>
  <si>
    <t>-331115059</t>
  </si>
  <si>
    <t>241</t>
  </si>
  <si>
    <t>776145121</t>
  </si>
  <si>
    <t>Fólie pěnová podkladní z PP plovoucího podlahového systému povlakových podlah tl 4,5 mm</t>
  </si>
  <si>
    <t>-1748236987</t>
  </si>
  <si>
    <t>242</t>
  </si>
  <si>
    <t>776201812</t>
  </si>
  <si>
    <t>Demontáž lepených povlakových podlah s podložkou ručně</t>
  </si>
  <si>
    <t>-50122689</t>
  </si>
  <si>
    <t>12,26+112,42+24,61</t>
  </si>
  <si>
    <t>243</t>
  </si>
  <si>
    <t>776221111</t>
  </si>
  <si>
    <t>Lepení pásů z PVC standardním lepidlem</t>
  </si>
  <si>
    <t>2130244550</t>
  </si>
  <si>
    <t>244</t>
  </si>
  <si>
    <t>28411151</t>
  </si>
  <si>
    <t>PVC vinyl heterogenní zátěžová tl 2,00mm nášlapná vrstva 0,70mm, hořlavost Bfl-s1, třída zátěže 34/43, útlum 4dB, bodová zátěž &lt;= 0,10mm, protiskluznost R10</t>
  </si>
  <si>
    <t>526535155</t>
  </si>
  <si>
    <t>256,98*1,1 'Přepočtené koeficientem množství</t>
  </si>
  <si>
    <t>245</t>
  </si>
  <si>
    <t>776411111</t>
  </si>
  <si>
    <t>Montáž obvodových soklíků výšky do 80 mm</t>
  </si>
  <si>
    <t>-1767413344</t>
  </si>
  <si>
    <t>((14,6+7,7)*2)+((5,35+1,7)*2)+((3,85+2,7)*2)+((4,1+4,8)*2)+((4,1+2,9)*2)</t>
  </si>
  <si>
    <t>((3,75+3,85)*2)+((5,35+4,8)*2)+((3,8+3)*2)+((5,45+4,8)*2)+((4,5+5,15)*2)</t>
  </si>
  <si>
    <t>246</t>
  </si>
  <si>
    <t>28411008</t>
  </si>
  <si>
    <t>lišta soklová PVC 16x60mm</t>
  </si>
  <si>
    <t>889764906</t>
  </si>
  <si>
    <t>192,5*1,02 'Přepočtené koeficientem množství</t>
  </si>
  <si>
    <t>247</t>
  </si>
  <si>
    <t>776421312</t>
  </si>
  <si>
    <t>Montáž přechodových šroubovaných lišt</t>
  </si>
  <si>
    <t>-802025387</t>
  </si>
  <si>
    <t>(6*0,8)+(2*0,6)+(4*0,9)</t>
  </si>
  <si>
    <t>0,9+(4*0,8)</t>
  </si>
  <si>
    <t>248</t>
  </si>
  <si>
    <t>55343124</t>
  </si>
  <si>
    <t>profil přechodový Al vrtaný 30mm bronz</t>
  </si>
  <si>
    <t>1499108338</t>
  </si>
  <si>
    <t>13,7*1,02 'Přepočtené koeficientem množství</t>
  </si>
  <si>
    <t>249</t>
  </si>
  <si>
    <t>776501811</t>
  </si>
  <si>
    <t>Demontáž povlakových podlahovin ze stěn výšky do 2 m</t>
  </si>
  <si>
    <t>1855432876</t>
  </si>
  <si>
    <t>m.č. 116, 114, 111</t>
  </si>
  <si>
    <t>(3+2,1)*2*1</t>
  </si>
  <si>
    <t>(4,1+4,8)*2*1</t>
  </si>
  <si>
    <t>(4,8+5,35)*2*1</t>
  </si>
  <si>
    <t>250</t>
  </si>
  <si>
    <t>998776112</t>
  </si>
  <si>
    <t>Přesun hmot tonážní pro podlahy povlakové s omezením mechanizace v objektech v přes 6 do 12 m</t>
  </si>
  <si>
    <t>1839275577</t>
  </si>
  <si>
    <t>781</t>
  </si>
  <si>
    <t>Dokončovací práce - obklady</t>
  </si>
  <si>
    <t>251</t>
  </si>
  <si>
    <t>781111011</t>
  </si>
  <si>
    <t>Ometení (oprášení) stěny při přípravě podkladu</t>
  </si>
  <si>
    <t>1961403403</t>
  </si>
  <si>
    <t>((1,55+1,5)*2*2,1)-1,6-1,2</t>
  </si>
  <si>
    <t>((1,5+0,9)*2*2,1)-1,2</t>
  </si>
  <si>
    <t>((2,6+1,2)*2*2,1)</t>
  </si>
  <si>
    <t>((1,7+1,65)*2*2,1)-1,8</t>
  </si>
  <si>
    <t>((1,65+0,9)*2*2,1)-(2*1,2)</t>
  </si>
  <si>
    <t>((1,55+1,65)*2*2,1)-1,6-(2*1,2)</t>
  </si>
  <si>
    <t>1,8*1,5</t>
  </si>
  <si>
    <t>(0,6+5,35+0,6)*0,6</t>
  </si>
  <si>
    <t>((2,8+1,8)*2*2,1)-1,2</t>
  </si>
  <si>
    <t>((1,4+1,05)*2*1,5)-(0,6*1,5)</t>
  </si>
  <si>
    <t>252</t>
  </si>
  <si>
    <t>781121011</t>
  </si>
  <si>
    <t>Nátěr penetrační na stěnu</t>
  </si>
  <si>
    <t>78258047</t>
  </si>
  <si>
    <t>253</t>
  </si>
  <si>
    <t>781131112</t>
  </si>
  <si>
    <t>Izolace pod obklad nátěrem nebo stěrkou ve dvou vrstvách</t>
  </si>
  <si>
    <t>1366156038</t>
  </si>
  <si>
    <t>2.np sprchový kout</t>
  </si>
  <si>
    <t>254</t>
  </si>
  <si>
    <t>781131241</t>
  </si>
  <si>
    <t>Izolace pod obklad těsnícími pásy vnitřní kout</t>
  </si>
  <si>
    <t>1023318619</t>
  </si>
  <si>
    <t>255</t>
  </si>
  <si>
    <t>781151031</t>
  </si>
  <si>
    <t>Celoplošné vyrovnání podkladu stěrkou tl 3 mm</t>
  </si>
  <si>
    <t>-1618385420</t>
  </si>
  <si>
    <t>((2,6+1,2)*2*2,1)-1,2</t>
  </si>
  <si>
    <t>(1,7*2,1)</t>
  </si>
  <si>
    <t>(0,9*2,1*2)</t>
  </si>
  <si>
    <t>(1,55*2,1)</t>
  </si>
  <si>
    <t>256</t>
  </si>
  <si>
    <t>781472219</t>
  </si>
  <si>
    <t>Montáž obkladů keramických hladkých lepených cementovým flexibilním lepidlem přes 22 do 25 ks/m2</t>
  </si>
  <si>
    <t>-1680738511</t>
  </si>
  <si>
    <t>257</t>
  </si>
  <si>
    <t>59761704</t>
  </si>
  <si>
    <t>obklad keramický nemrazuvzdorný povrch hladký/lesklý tl do 10mm přes 22 do 25ks/m2</t>
  </si>
  <si>
    <t>57775707</t>
  </si>
  <si>
    <t>96,07*1,1 'Přepočtené koeficientem množství</t>
  </si>
  <si>
    <t>258</t>
  </si>
  <si>
    <t>781473810</t>
  </si>
  <si>
    <t>Demontáž obkladů z obkladaček keramických lepených</t>
  </si>
  <si>
    <t>502788825</t>
  </si>
  <si>
    <t>((1,5+1,55)*2*2)-1,6-1,2</t>
  </si>
  <si>
    <t>((0,9+1,5)*2*2)-1,2</t>
  </si>
  <si>
    <t>((2,6+1,2)*2*2)-1,2</t>
  </si>
  <si>
    <t>m.č.106-108</t>
  </si>
  <si>
    <t>(2,85+1,8)*2*2</t>
  </si>
  <si>
    <t>(1,05+1,4)*2*1,5</t>
  </si>
  <si>
    <t>259</t>
  </si>
  <si>
    <t>781491021</t>
  </si>
  <si>
    <t>Montáž zrcadel plochy do 1 m2 lepených silikonovým tmelem na keramický obklad</t>
  </si>
  <si>
    <t>1771612877</t>
  </si>
  <si>
    <t>1.np u umyvadel</t>
  </si>
  <si>
    <t>0,6*0,6*7</t>
  </si>
  <si>
    <t>0,6*0,6*3</t>
  </si>
  <si>
    <t>260</t>
  </si>
  <si>
    <t>63465124</t>
  </si>
  <si>
    <t>zrcadlo nemontované čiré tl 4mm max rozměr 3210x2250mm</t>
  </si>
  <si>
    <t>-1691306413</t>
  </si>
  <si>
    <t>3,6*1,1 'Přepočtené koeficientem množství</t>
  </si>
  <si>
    <t>261</t>
  </si>
  <si>
    <t>781495115</t>
  </si>
  <si>
    <t>Spárování vnitřních obkladů silikonem</t>
  </si>
  <si>
    <t>-1175589118</t>
  </si>
  <si>
    <t>(7*4*2,1)+(2*1,5)</t>
  </si>
  <si>
    <t>(4*2,1)+(4*1,5)</t>
  </si>
  <si>
    <t>262</t>
  </si>
  <si>
    <t>781495141</t>
  </si>
  <si>
    <t>Průnik obkladem kruhový do DN 30</t>
  </si>
  <si>
    <t>-1917291837</t>
  </si>
  <si>
    <t>7+2+5+6+2+9+2+1</t>
  </si>
  <si>
    <t>2+8</t>
  </si>
  <si>
    <t>263</t>
  </si>
  <si>
    <t>781495213</t>
  </si>
  <si>
    <t>Roh kamenický obkladaček s klasickým střepem maloformátových</t>
  </si>
  <si>
    <t>-1888385508</t>
  </si>
  <si>
    <t>1.np m.č.102-104</t>
  </si>
  <si>
    <t>4*2,1</t>
  </si>
  <si>
    <t>264</t>
  </si>
  <si>
    <t>998781112</t>
  </si>
  <si>
    <t>Přesun hmot tonážní pro obklady keramické s omezením mechanizace v objektech v přes 6 do 12 m</t>
  </si>
  <si>
    <t>-774153064</t>
  </si>
  <si>
    <t>782</t>
  </si>
  <si>
    <t>Dokončovací práce - obklady z kamene</t>
  </si>
  <si>
    <t>265</t>
  </si>
  <si>
    <t>782111811</t>
  </si>
  <si>
    <t>Demontáž obkladů stěn z kamene do suti z měkkých kamenů kladených do malty</t>
  </si>
  <si>
    <t>2063847222</t>
  </si>
  <si>
    <t>783</t>
  </si>
  <si>
    <t>Dokončovací práce - nátěry</t>
  </si>
  <si>
    <t>266</t>
  </si>
  <si>
    <t>783201201</t>
  </si>
  <si>
    <t>Obroušení tesařských konstrukcí před provedením nátěru</t>
  </si>
  <si>
    <t>212285803</t>
  </si>
  <si>
    <t>(5,41+1,15)*2*2</t>
  </si>
  <si>
    <t>267</t>
  </si>
  <si>
    <t>783218111</t>
  </si>
  <si>
    <t>Lazurovací dvojnásobný syntetický nátěr tesařských konstrukcí</t>
  </si>
  <si>
    <t>390751202</t>
  </si>
  <si>
    <t>268</t>
  </si>
  <si>
    <t>783301401</t>
  </si>
  <si>
    <t>Ometení zámečnických konstrukcí</t>
  </si>
  <si>
    <t>2022505255</t>
  </si>
  <si>
    <t xml:space="preserve">1.np nové zárubně </t>
  </si>
  <si>
    <t>9*1,5</t>
  </si>
  <si>
    <t>1.np původní zárubně</t>
  </si>
  <si>
    <t>6*1,5</t>
  </si>
  <si>
    <t>7*1,5</t>
  </si>
  <si>
    <t>269</t>
  </si>
  <si>
    <t>783306801</t>
  </si>
  <si>
    <t>Odstranění nátěru ze zámečnických konstrukcí obroušením</t>
  </si>
  <si>
    <t>1738247426</t>
  </si>
  <si>
    <t>270</t>
  </si>
  <si>
    <t>783314101</t>
  </si>
  <si>
    <t>Základní jednonásobný syntetický nátěr zámečnických konstrukcí</t>
  </si>
  <si>
    <t>-1098798009</t>
  </si>
  <si>
    <t>271</t>
  </si>
  <si>
    <t>783315101</t>
  </si>
  <si>
    <t>Mezinátěr jednonásobný syntetický standardní zámečnických konstrukcí</t>
  </si>
  <si>
    <t>551393398</t>
  </si>
  <si>
    <t>272</t>
  </si>
  <si>
    <t>783317101</t>
  </si>
  <si>
    <t>Krycí jednonásobný syntetický standardní nátěr zámečnických konstrukcí</t>
  </si>
  <si>
    <t>707342814</t>
  </si>
  <si>
    <t>273</t>
  </si>
  <si>
    <t>783317108R</t>
  </si>
  <si>
    <t>Protipožární nátěr táhel</t>
  </si>
  <si>
    <t>1765587164</t>
  </si>
  <si>
    <t>784</t>
  </si>
  <si>
    <t>Dokončovací práce - malby a tapety</t>
  </si>
  <si>
    <t>274</t>
  </si>
  <si>
    <t>784111001</t>
  </si>
  <si>
    <t>Oprášení (ometení ) podkladu v místnostech v do 3,80 m</t>
  </si>
  <si>
    <t>1579778537</t>
  </si>
  <si>
    <t>5,39+99,32+64,833+532,94+121,18+7,17</t>
  </si>
  <si>
    <t>74,81+24,39+4,66+270,735</t>
  </si>
  <si>
    <t>275</t>
  </si>
  <si>
    <t>784181101</t>
  </si>
  <si>
    <t>Základní akrylátová jednonásobná bezbarvá penetrace podkladu v místnostech v do 3,80 m</t>
  </si>
  <si>
    <t>-2108566214</t>
  </si>
  <si>
    <t>276</t>
  </si>
  <si>
    <t>784211111</t>
  </si>
  <si>
    <t>Dvojnásobné bílé malby ze směsí za mokra velmi dobře oděruvzdorných v místnostech v do 3,80 m</t>
  </si>
  <si>
    <t>-1905738133</t>
  </si>
  <si>
    <t>277</t>
  </si>
  <si>
    <t>784211163</t>
  </si>
  <si>
    <t>Příplatek k cenám 2x maleb ze směsí za mokra oděruvzdorných za barevnou malbu středně sytého odstínu</t>
  </si>
  <si>
    <t>-1826743260</t>
  </si>
  <si>
    <t>stěny 1.np</t>
  </si>
  <si>
    <t>64,833+532,94</t>
  </si>
  <si>
    <t>stěny 2.np</t>
  </si>
  <si>
    <t>SO 02 - Zdravotně technické instalace</t>
  </si>
  <si>
    <t xml:space="preserve">    721 - Zdravotechnika - vnitřní kanalizace</t>
  </si>
  <si>
    <t xml:space="preserve">    722 - Zdravotechnika - vnitřní vodovod</t>
  </si>
  <si>
    <t xml:space="preserve">    724 - Zdravotechnika - strojní vybavení</t>
  </si>
  <si>
    <t xml:space="preserve">    725 - Zdravotechnika - zařizovací předměty</t>
  </si>
  <si>
    <t>1821637623</t>
  </si>
  <si>
    <t>-1858513794</t>
  </si>
  <si>
    <t>-2075387253</t>
  </si>
  <si>
    <t>0,43*14 'Přepočtené koeficientem množství</t>
  </si>
  <si>
    <t>1347378367</t>
  </si>
  <si>
    <t>721</t>
  </si>
  <si>
    <t>Zdravotechnika - vnitřní kanalizace</t>
  </si>
  <si>
    <t>721174004</t>
  </si>
  <si>
    <t>Potrubí kanalizační z PP svodné DN 75</t>
  </si>
  <si>
    <t>-1378839066</t>
  </si>
  <si>
    <t>6,5+2+2</t>
  </si>
  <si>
    <t>721174005</t>
  </si>
  <si>
    <t>Potrubí kanalizační z PP svodné DN 110</t>
  </si>
  <si>
    <t>111673740</t>
  </si>
  <si>
    <t>12,5+2</t>
  </si>
  <si>
    <t>721174006</t>
  </si>
  <si>
    <t>Potrubí kanalizační z PP svodné DN 125</t>
  </si>
  <si>
    <t>1318321227</t>
  </si>
  <si>
    <t>1,75+10+2</t>
  </si>
  <si>
    <t>721174007</t>
  </si>
  <si>
    <t>Potrubí kanalizační z PP svodné DN 160</t>
  </si>
  <si>
    <t>-1248207190</t>
  </si>
  <si>
    <t>721174025</t>
  </si>
  <si>
    <t>Potrubí kanalizační z PP odpadní DN 110</t>
  </si>
  <si>
    <t>1705817036</t>
  </si>
  <si>
    <t>721174042</t>
  </si>
  <si>
    <t>Potrubí kanalizační z PP připojovací DN 40</t>
  </si>
  <si>
    <t>977289290</t>
  </si>
  <si>
    <t>13,5+2</t>
  </si>
  <si>
    <t>721174043</t>
  </si>
  <si>
    <t>Potrubí kanalizační z PP připojovací DN 50</t>
  </si>
  <si>
    <t>-880427814</t>
  </si>
  <si>
    <t>6+3+5+5+3+2</t>
  </si>
  <si>
    <t>721174044</t>
  </si>
  <si>
    <t>Potrubí kanalizační z PP připojovací DN 75</t>
  </si>
  <si>
    <t>-314714884</t>
  </si>
  <si>
    <t>pro ponorné čerpadlo</t>
  </si>
  <si>
    <t>721273153</t>
  </si>
  <si>
    <t>Hlavice ventilační polypropylen PP DN 110</t>
  </si>
  <si>
    <t>-35313817</t>
  </si>
  <si>
    <t>721290111</t>
  </si>
  <si>
    <t>Zkouška těsnosti potrubí kanalizace vodou DN do 125</t>
  </si>
  <si>
    <t>821287594</t>
  </si>
  <si>
    <t>10,5+14,5+13,75+8+15,5+24+8</t>
  </si>
  <si>
    <t>721290112</t>
  </si>
  <si>
    <t>Zkouška těsnosti potrubí kanalizace vodou DN 150/DN 200</t>
  </si>
  <si>
    <t>-1117285623</t>
  </si>
  <si>
    <t>721298801R</t>
  </si>
  <si>
    <t>Napojení kanalizace do šachty vč. otvoru</t>
  </si>
  <si>
    <t>-1633170840</t>
  </si>
  <si>
    <t>998721112</t>
  </si>
  <si>
    <t>Přesun hmot tonážní pro vnitřní kanalizaci s omezením mechanizace v objektech v přes 6 do 12 m</t>
  </si>
  <si>
    <t>297035194</t>
  </si>
  <si>
    <t>722</t>
  </si>
  <si>
    <t>Zdravotechnika - vnitřní vodovod</t>
  </si>
  <si>
    <t>722174002</t>
  </si>
  <si>
    <t>Potrubí vodovodní plastové PPR svar polyfúze PN 16 D 20x2,8 mm</t>
  </si>
  <si>
    <t>-829252926</t>
  </si>
  <si>
    <t>(2*6)+4+20+17+29,5+5</t>
  </si>
  <si>
    <t>722174003</t>
  </si>
  <si>
    <t>Potrubí vodovodní plastové PPR svar polyfúze PN 16 D 25x3,5 mm</t>
  </si>
  <si>
    <t>2068642142</t>
  </si>
  <si>
    <t>13+2,5+4+6+4</t>
  </si>
  <si>
    <t>722174004</t>
  </si>
  <si>
    <t>Potrubí vodovodní plastové PPR svar polyfúze PN 16 D 32x4,4 mm</t>
  </si>
  <si>
    <t>-36440642</t>
  </si>
  <si>
    <t>7+2</t>
  </si>
  <si>
    <t>722181221</t>
  </si>
  <si>
    <t>Ochrana vodovodního potrubí přilepenými termoizolačními trubicemi z PE tl přes 6 do 9 mm DN do 22 mm</t>
  </si>
  <si>
    <t>1472672139</t>
  </si>
  <si>
    <t>722181222</t>
  </si>
  <si>
    <t>Ochrana vodovodního potrubí přilepenými termoizolačními trubicemi z PE tl přes 6 do 9 mm DN přes 22 do 45 mm</t>
  </si>
  <si>
    <t>-775278594</t>
  </si>
  <si>
    <t>29,5+9</t>
  </si>
  <si>
    <t>722230103</t>
  </si>
  <si>
    <t>Ventil přímý G 1" se dvěma závity</t>
  </si>
  <si>
    <t>-49142408</t>
  </si>
  <si>
    <t>722290234</t>
  </si>
  <si>
    <t>Proplach a dezinfekce vodovodního potrubí DN do 80</t>
  </si>
  <si>
    <t>-609935242</t>
  </si>
  <si>
    <t>722290246</t>
  </si>
  <si>
    <t>Zkouška těsnosti vodovodního potrubí plastového DN do 40</t>
  </si>
  <si>
    <t>337256049</t>
  </si>
  <si>
    <t>87,5+38,5</t>
  </si>
  <si>
    <t>722298801R</t>
  </si>
  <si>
    <t>Napojení na stávající rozvod</t>
  </si>
  <si>
    <t>926421672</t>
  </si>
  <si>
    <t>998722112</t>
  </si>
  <si>
    <t>Přesun hmot tonážní pro vnitřní vodovod s omezením mechanizace v objektech v přes 6 do 12 m</t>
  </si>
  <si>
    <t>1259659846</t>
  </si>
  <si>
    <t>724</t>
  </si>
  <si>
    <t>Zdravotechnika - strojní vybavení</t>
  </si>
  <si>
    <t>724149102</t>
  </si>
  <si>
    <t>Montáž čerpadla vodovodního ponorného výkonu přes 56 do 108 l/min bez potrubí a příslušenství</t>
  </si>
  <si>
    <t>-854493718</t>
  </si>
  <si>
    <t>42611004</t>
  </si>
  <si>
    <t>čerpadlo ponorné Hmax 55m Qmax 1,25l/s 230V</t>
  </si>
  <si>
    <t>1139621417</t>
  </si>
  <si>
    <t>998724112</t>
  </si>
  <si>
    <t>Přesun hmot tonážní pro strojní vybavení s omezením mechanizace v objektech v přes 6 do 12 m</t>
  </si>
  <si>
    <t>-220629891</t>
  </si>
  <si>
    <t>725</t>
  </si>
  <si>
    <t>Zdravotechnika - zařizovací předměty</t>
  </si>
  <si>
    <t>725110814</t>
  </si>
  <si>
    <t>Demontáž klozetu Kombi</t>
  </si>
  <si>
    <t>soubor</t>
  </si>
  <si>
    <t>499160663</t>
  </si>
  <si>
    <t>725111231</t>
  </si>
  <si>
    <t>Splachovač nádržkový keramický s armaturou boční nebo spodní napouštění</t>
  </si>
  <si>
    <t>355965582</t>
  </si>
  <si>
    <t>725112002</t>
  </si>
  <si>
    <t>Klozet keramický standardní samostatně stojící s hlubokým splachováním odpad svislý</t>
  </si>
  <si>
    <t>1977875303</t>
  </si>
  <si>
    <t>725112173</t>
  </si>
  <si>
    <t>Kombi klozet s hlubokým splachováním pro handicapované odpad svislý</t>
  </si>
  <si>
    <t>-1489710525</t>
  </si>
  <si>
    <t>725121502</t>
  </si>
  <si>
    <t>Pisoárový záchodek keramický bez splachovací nádrže bez odsávání a s otvorem pro ventil</t>
  </si>
  <si>
    <t>473172398</t>
  </si>
  <si>
    <t>725130811</t>
  </si>
  <si>
    <t>Demontáž pisoárových stání s nádrží jednodílných</t>
  </si>
  <si>
    <t>1185614358</t>
  </si>
  <si>
    <t>725210821</t>
  </si>
  <si>
    <t>Demontáž umyvadel bez výtokových armatur</t>
  </si>
  <si>
    <t>312849773</t>
  </si>
  <si>
    <t>725211615</t>
  </si>
  <si>
    <t>Umyvadlo keramické bílé šířky 500 mm s krytem na sifon připevněné na stěnu šrouby</t>
  </si>
  <si>
    <t>241832204</t>
  </si>
  <si>
    <t>725211681</t>
  </si>
  <si>
    <t>Umyvadlo keramické bílé zdravotní šířky 640 mm připevněné na stěnu šrouby</t>
  </si>
  <si>
    <t>-1920203634</t>
  </si>
  <si>
    <t>725241213</t>
  </si>
  <si>
    <t>Vanička sprchová z litého polymermramoru čtvercová 900x900 mm</t>
  </si>
  <si>
    <t>-121226718</t>
  </si>
  <si>
    <t>725244523</t>
  </si>
  <si>
    <t>Zástěna sprchová rohová rámová se skleněnou výplní tl. 4 a 5 mm dveře posuvné dvoudílné vstup z rohu na vaničku 900x900 mm</t>
  </si>
  <si>
    <t>1594303408</t>
  </si>
  <si>
    <t>725291652</t>
  </si>
  <si>
    <t>Montáž dávkovače tekutého mýdla</t>
  </si>
  <si>
    <t>1276907771</t>
  </si>
  <si>
    <t>6+1</t>
  </si>
  <si>
    <t>55431099</t>
  </si>
  <si>
    <t>dávkovač tekutého mýdla bílý 0,35L</t>
  </si>
  <si>
    <t>-2021262431</t>
  </si>
  <si>
    <t>725291653</t>
  </si>
  <si>
    <t>Montáž zásobníku toaletních papírů</t>
  </si>
  <si>
    <t>-728791911</t>
  </si>
  <si>
    <t>4+1</t>
  </si>
  <si>
    <t>55431092</t>
  </si>
  <si>
    <t>zásobník toaletních papírů komaxit bílý D 310mm</t>
  </si>
  <si>
    <t>495546271</t>
  </si>
  <si>
    <t>725291654</t>
  </si>
  <si>
    <t>Montáž zásobníku papírových ručníků</t>
  </si>
  <si>
    <t>1469039611</t>
  </si>
  <si>
    <t>55431086</t>
  </si>
  <si>
    <t>zásobník papírových ručníků skládaných komaxit bílý</t>
  </si>
  <si>
    <t>1275300419</t>
  </si>
  <si>
    <t>725291664</t>
  </si>
  <si>
    <t>Montáž štětky závěsné</t>
  </si>
  <si>
    <t>1430097730</t>
  </si>
  <si>
    <t>55779012</t>
  </si>
  <si>
    <t>štětka na WC závěsná nebo na podlahu kartáč nylon nerezové záchytné pouzdro lesk</t>
  </si>
  <si>
    <t>1798408224</t>
  </si>
  <si>
    <t>725291666</t>
  </si>
  <si>
    <t>Montáž háčku</t>
  </si>
  <si>
    <t>500698197</t>
  </si>
  <si>
    <t>55441011</t>
  </si>
  <si>
    <t>háček koupelnový</t>
  </si>
  <si>
    <t>-860792387</t>
  </si>
  <si>
    <t>725291667</t>
  </si>
  <si>
    <t>Montáž piktogramu</t>
  </si>
  <si>
    <t>-959442173</t>
  </si>
  <si>
    <t>označení dveří</t>
  </si>
  <si>
    <t>73558009</t>
  </si>
  <si>
    <t>piktogram 120x120 nalepovací různé symboly matný nerez</t>
  </si>
  <si>
    <t>-1323875079</t>
  </si>
  <si>
    <t>725291668</t>
  </si>
  <si>
    <t>Montáž madla invalidního rovného</t>
  </si>
  <si>
    <t>-1471301153</t>
  </si>
  <si>
    <t>55147055</t>
  </si>
  <si>
    <t>madlo invalidní rovné bílé 800mm</t>
  </si>
  <si>
    <t>-361988371</t>
  </si>
  <si>
    <t>725291670</t>
  </si>
  <si>
    <t>Montáž madla invalidního krakorcového sklopného</t>
  </si>
  <si>
    <t>-1255113824</t>
  </si>
  <si>
    <t>55147060</t>
  </si>
  <si>
    <t>madlo invalidní krakorcové sklopné bílé 600mm</t>
  </si>
  <si>
    <t>-1500961037</t>
  </si>
  <si>
    <t>725331111</t>
  </si>
  <si>
    <t>Výlevka bez výtokových armatur keramická se sklopnou plastovou mřížkou stojící výšky 425 mm</t>
  </si>
  <si>
    <t>42198423</t>
  </si>
  <si>
    <t>725530823</t>
  </si>
  <si>
    <t>Demontáž ohřívač elektrický tlakový přes 50 do 200 l</t>
  </si>
  <si>
    <t>-971390223</t>
  </si>
  <si>
    <t>725532118</t>
  </si>
  <si>
    <t>Elektrický ohřívač zásobníkový akumulační závěsný svislý 120 l / 3 kW</t>
  </si>
  <si>
    <t>371910862</t>
  </si>
  <si>
    <t>725821312</t>
  </si>
  <si>
    <t>Baterie dřezová nástěnná páková s otáčivým kulatým ústím a délkou ramínka 300 mm</t>
  </si>
  <si>
    <t>1396542433</t>
  </si>
  <si>
    <t>1.np - k výlevce</t>
  </si>
  <si>
    <t>725822611</t>
  </si>
  <si>
    <t>Baterie umyvadlová stojánková páková bez výpusti</t>
  </si>
  <si>
    <t>-610477379</t>
  </si>
  <si>
    <t>725849411</t>
  </si>
  <si>
    <t>Montáž baterie sprchové nástěnná s nastavitelnou výškou sprchy</t>
  </si>
  <si>
    <t>-526450914</t>
  </si>
  <si>
    <t>55145590</t>
  </si>
  <si>
    <t>baterie sprchová páková včetně sprchové soupravy 150mm chrom</t>
  </si>
  <si>
    <t>-534219608</t>
  </si>
  <si>
    <t>998725112</t>
  </si>
  <si>
    <t>Přesun hmot tonážní pro zařizovací předměty s omezením mechanizace v objektech v přes 6 do 12 m</t>
  </si>
  <si>
    <t>701564595</t>
  </si>
  <si>
    <t>SO 03 - ÚT, VZT, plyn</t>
  </si>
  <si>
    <t xml:space="preserve"> </t>
  </si>
  <si>
    <t xml:space="preserve">    8 - Trubní vedení</t>
  </si>
  <si>
    <t xml:space="preserve">    723 - Zdravotechnika - vnitřní plynovod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</si>
  <si>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</si>
  <si>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</si>
  <si>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</si>
  <si>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</si>
  <si>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</si>
  <si>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751 - Vzduchotechnika</t>
  </si>
  <si>
    <t>M - Práce a dodávky M</t>
  </si>
  <si>
    <t xml:space="preserve">    23-M - Montáže potrubí</t>
  </si>
  <si>
    <t>HZS - Hodinové zúčtovací sazby</t>
  </si>
  <si>
    <t>132251102</t>
  </si>
  <si>
    <t>Hloubení rýh nezapažených š do 800 mm v hornině třídy těžitelnosti I skupiny 3 objem do 50 m3 strojně</t>
  </si>
  <si>
    <t>255950018</t>
  </si>
  <si>
    <t>"pro plynové pozrubí"31,00*0,80*1,20</t>
  </si>
  <si>
    <t>162251101</t>
  </si>
  <si>
    <t>Vodorovné přemístění do 20 m výkopku/sypaniny z horniny třídy těžitelnosti I skupiny 1 až 3</t>
  </si>
  <si>
    <t>-601869381</t>
  </si>
  <si>
    <t>"pro zásyp"17,36</t>
  </si>
  <si>
    <t>"zpět na zásyp"17,36</t>
  </si>
  <si>
    <t>-976697098</t>
  </si>
  <si>
    <t>"podsyp"2,48</t>
  </si>
  <si>
    <t>"obsyp"9,92</t>
  </si>
  <si>
    <t>167151101</t>
  </si>
  <si>
    <t>Nakládání výkopku z hornin třídy těžitelnosti I skupiny 1 až 3 do 100 m3</t>
  </si>
  <si>
    <t>2078699095</t>
  </si>
  <si>
    <t>"zásyp"17,06</t>
  </si>
  <si>
    <t>171201221</t>
  </si>
  <si>
    <t>Poplatek za uložení na skládce (skládkovné) zeminy a kamení kód odpadu 17 05 04</t>
  </si>
  <si>
    <t>-94238968</t>
  </si>
  <si>
    <t>12,40*1,800</t>
  </si>
  <si>
    <t>174152101</t>
  </si>
  <si>
    <t>Zásyp jam, šachet a rýh do 30 m3 sypaninou se zhutněním při překopech inženýrských sítí</t>
  </si>
  <si>
    <t>2049176912</t>
  </si>
  <si>
    <t>29,76</t>
  </si>
  <si>
    <t>"podsyp"-2,48</t>
  </si>
  <si>
    <t>"obsyp"-9,92</t>
  </si>
  <si>
    <t>175151101</t>
  </si>
  <si>
    <t>Obsypání potrubí strojně sypaninou bez prohození, uloženou do 3 m</t>
  </si>
  <si>
    <t>-1344486787</t>
  </si>
  <si>
    <t>31,00*0,80*0,40</t>
  </si>
  <si>
    <t>617905394</t>
  </si>
  <si>
    <t>9,92*2 "Přepočtené koeficientem množství</t>
  </si>
  <si>
    <t>265419352</t>
  </si>
  <si>
    <t>31,00*0,80*0,10</t>
  </si>
  <si>
    <t>Trubní vedení</t>
  </si>
  <si>
    <t>899721111</t>
  </si>
  <si>
    <t>Signalizační vodič DN do 150 mm na potrubí</t>
  </si>
  <si>
    <t>-49977935</t>
  </si>
  <si>
    <t>31,0</t>
  </si>
  <si>
    <t>899722114</t>
  </si>
  <si>
    <t>Krytí potrubí z plastů výstražnou fólií z PVC přes 34 do 40 cm</t>
  </si>
  <si>
    <t>130219987</t>
  </si>
  <si>
    <t>31,00</t>
  </si>
  <si>
    <t>722181241</t>
  </si>
  <si>
    <t>Ochrana vodovodního potrubí přilepenými termoizolačními trubicemi z PE tl přes 13 do 20 mm DN do 22 mm</t>
  </si>
  <si>
    <t>927611326</t>
  </si>
  <si>
    <t>5+20</t>
  </si>
  <si>
    <t>723</t>
  </si>
  <si>
    <t>Zdravotechnika - vnitřní plynovod</t>
  </si>
  <si>
    <t>723181013</t>
  </si>
  <si>
    <t>Potrubí měděné polotvrdé spojované lisováním D 22x1 mm</t>
  </si>
  <si>
    <t>-1537717587</t>
  </si>
  <si>
    <t>4,0</t>
  </si>
  <si>
    <t>723190253</t>
  </si>
  <si>
    <t>Výpustky plynovodní vedení a upevnění DN 25</t>
  </si>
  <si>
    <t>214124423</t>
  </si>
  <si>
    <t>723230103</t>
  </si>
  <si>
    <t>Kulový uzávěr přímý PN 5 G 3/4" FF s protipožární armaturou a 2x vnitřním závitem</t>
  </si>
  <si>
    <t>-1212076398</t>
  </si>
  <si>
    <t>723230104</t>
  </si>
  <si>
    <t>Kulový uzávěr přímý PN 5 G 1" FF s protipožární armaturou a 2x vnitřním závitem</t>
  </si>
  <si>
    <t>-13138846</t>
  </si>
  <si>
    <t>998723311</t>
  </si>
  <si>
    <t>Přesun hmot procentní pro vnitřní plynovod ruční v objektech v do 6 m</t>
  </si>
  <si>
    <t>%</t>
  </si>
  <si>
    <t>691512867</t>
  </si>
  <si>
    <t>731</t>
  </si>
  <si>
    <t>Ústřední vytápění - kotelny</t>
  </si>
  <si>
    <t>731101</t>
  </si>
  <si>
    <t>D+M čidlo teploty venkovního vzduch</t>
  </si>
  <si>
    <t>ks</t>
  </si>
  <si>
    <t>293071836</t>
  </si>
  <si>
    <t>731100</t>
  </si>
  <si>
    <t xml:space="preserve">D+M ekvitermní regulátor </t>
  </si>
  <si>
    <t>-1281152014</t>
  </si>
  <si>
    <t>731102</t>
  </si>
  <si>
    <t>D+M termohydraulický rozdělovač vč. čidla teploty vody</t>
  </si>
  <si>
    <t>1758312061</t>
  </si>
  <si>
    <t>731103</t>
  </si>
  <si>
    <t>D+M neutralizační box</t>
  </si>
  <si>
    <t>597419379</t>
  </si>
  <si>
    <t>731104</t>
  </si>
  <si>
    <t>D+M úpravna vody + dopouštěcí stanice</t>
  </si>
  <si>
    <t>-2116022885</t>
  </si>
  <si>
    <t>731105</t>
  </si>
  <si>
    <t>D+M koaxiální odkouření poptzrubím 80/125 mm včetně prostupu střechou šikmou, typová ukončovací hlavice</t>
  </si>
  <si>
    <t>327471866</t>
  </si>
  <si>
    <t>731244004</t>
  </si>
  <si>
    <t>Kotel ocelový závěsný na plyn kondenzační o výkonu 2,65-24,9 kW pro vytápění</t>
  </si>
  <si>
    <t>-1834771475</t>
  </si>
  <si>
    <t>998731311</t>
  </si>
  <si>
    <t>Přesun hmot procentní pro kotelny ruční v objektech v do 6 m</t>
  </si>
  <si>
    <t>135743230</t>
  </si>
  <si>
    <t>732</t>
  </si>
  <si>
    <t>Ústřední vytápění - strojovny</t>
  </si>
  <si>
    <t>732331103</t>
  </si>
  <si>
    <t>Nádoba tlaková expanzní pro solární, topnou a chladící soustavu s membránou závitové připojení PN 1,0 o objemu 18 l</t>
  </si>
  <si>
    <t>-440097255</t>
  </si>
  <si>
    <t>732421401</t>
  </si>
  <si>
    <t>Čerpadlo teplovodní mokroběžné závitové oběhové DN 25 výtlak do 4,0 m průtok 2,0 m3/h PN 10 pro vytápění</t>
  </si>
  <si>
    <t>-1615783106</t>
  </si>
  <si>
    <t>998732311</t>
  </si>
  <si>
    <t>Přesun hmot procentní pro strojovny ruční v objektech v do 6 m</t>
  </si>
  <si>
    <t>-1460234007</t>
  </si>
  <si>
    <t>733</t>
  </si>
  <si>
    <t>Ústřední vytápění - rozvodné potrubí</t>
  </si>
  <si>
    <t>733122202</t>
  </si>
  <si>
    <t>Potrubí z uhlíkové oceli tenkostěnné vnější PP opláštění spojované lisováním D 15x1,2 mm</t>
  </si>
  <si>
    <t>1953707099</t>
  </si>
  <si>
    <t>200+5+20</t>
  </si>
  <si>
    <t>733122203</t>
  </si>
  <si>
    <t>Potrubí z uhlíkové oceli tenkostěnné vnější PP opláštění spojované lisováním D 18x1,2 mm</t>
  </si>
  <si>
    <t>1479938656</t>
  </si>
  <si>
    <t>733122204</t>
  </si>
  <si>
    <t>Potrubí z uhlíkové oceli tenkostěnné vnější PP opláštění spojované lisováním D 22x1,5 mm</t>
  </si>
  <si>
    <t>1385644726</t>
  </si>
  <si>
    <t>733122205</t>
  </si>
  <si>
    <t>Potrubí z uhlíkové oceli tenkostěnné vnější PP opláštění spojované lisováním D 28x1,5 mm</t>
  </si>
  <si>
    <t>831539580</t>
  </si>
  <si>
    <t>733190217</t>
  </si>
  <si>
    <t>Zkouška těsnosti potrubí ocelové hladké D do 51x2,6</t>
  </si>
  <si>
    <t>2133627403</t>
  </si>
  <si>
    <t>200+5+20+44+20+19</t>
  </si>
  <si>
    <t>998733311</t>
  </si>
  <si>
    <t>Přesun hmot procentní pro rozvody potrubí ruční v objektech v do 6 m</t>
  </si>
  <si>
    <t>-1112770654</t>
  </si>
  <si>
    <t>734</t>
  </si>
  <si>
    <t>Ústřední vytápění - armatury</t>
  </si>
  <si>
    <t>734211120</t>
  </si>
  <si>
    <t>Ventil závitový odvzdušňovací G 1/2 PN 14 do 120°C automatický</t>
  </si>
  <si>
    <t>1168240660</t>
  </si>
  <si>
    <t>734220101</t>
  </si>
  <si>
    <t>Ventil závitový regulační přímý G 3/4 PN 20 do 100°C vyvažovací bez vypouštění</t>
  </si>
  <si>
    <t>1005209049</t>
  </si>
  <si>
    <t>734221536</t>
  </si>
  <si>
    <t>Ventil závitový termostatický rohový dvouregulační G 1/2 PN 16 do 110°C bez hlavice ovládání</t>
  </si>
  <si>
    <t>1435660649</t>
  </si>
  <si>
    <t>734242414</t>
  </si>
  <si>
    <t>Ventil závitový zpětný přímý G 1 PN 16 do 110°C</t>
  </si>
  <si>
    <t>-959763232</t>
  </si>
  <si>
    <t>734261406</t>
  </si>
  <si>
    <t>Armatura připojovací přímá G 1/2x18 PN 10 do 110°C radiátorů typu VK</t>
  </si>
  <si>
    <t>-160511127</t>
  </si>
  <si>
    <t>734291274</t>
  </si>
  <si>
    <t>Filtr závitový pro topné a chladicí systémy přímý G 1 PN 30 do 110°C s vnitřními závity a integrovaným magnetem</t>
  </si>
  <si>
    <t>1362216953</t>
  </si>
  <si>
    <t>734292715</t>
  </si>
  <si>
    <t>Kohout kulový přímý G 1 PN 42 do 185°C vnitřní závit</t>
  </si>
  <si>
    <t>1746981740</t>
  </si>
  <si>
    <t>734292723</t>
  </si>
  <si>
    <t>Kohout kulový přímý G 1/2 PN 42 do 185°C vnitřní závit s vypouštěním</t>
  </si>
  <si>
    <t>-1662537757</t>
  </si>
  <si>
    <t>734411101</t>
  </si>
  <si>
    <t>Teploměr technický s pevným stonkem a jímkou zadní připojení průměr 63 mm délky 50 mm</t>
  </si>
  <si>
    <t>2052763677</t>
  </si>
  <si>
    <t>734421101</t>
  </si>
  <si>
    <t>Tlakoměr s pevným stonkem a zpětnou klapkou tlak 0-16 bar průměr 50 mm spodní připojení</t>
  </si>
  <si>
    <t>449206483</t>
  </si>
  <si>
    <t>735</t>
  </si>
  <si>
    <t>Ústřední vytápění - otopná tělesa</t>
  </si>
  <si>
    <t>735152172</t>
  </si>
  <si>
    <t>Otopné těleso panel VK jednodeskové bez přídavné přestupní plochy výška/délka 600/500 mm výkon 302 W</t>
  </si>
  <si>
    <t>-1902357388</t>
  </si>
  <si>
    <t>735152173</t>
  </si>
  <si>
    <t>Otopné těleso panel VK jednodeskové bez přídavné přestupní plochy výška/délka 600/600 mm výkon 362 W</t>
  </si>
  <si>
    <t>1873562281</t>
  </si>
  <si>
    <t>735152178</t>
  </si>
  <si>
    <t>Otopné těleso panel VK jednodeskové bez přídavné přestupní plochy výška/délka 600/1100 mm výkon 664 W</t>
  </si>
  <si>
    <t>320320440</t>
  </si>
  <si>
    <t>735152179</t>
  </si>
  <si>
    <t>Otopné těleso panel VK jednodeskové bez přídavné přestupní plochy výška/délka 600/1200 mm výkon 725 W</t>
  </si>
  <si>
    <t>-2000916771</t>
  </si>
  <si>
    <t>735152272</t>
  </si>
  <si>
    <t>Otopné těleso panelové VK jednodeskové 1 přídavná přestupní plocha výška/délka 600/500 mm výkon 501 W</t>
  </si>
  <si>
    <t>1617160819</t>
  </si>
  <si>
    <t>735152273</t>
  </si>
  <si>
    <t>Otopné těleso panelové VK jednodeskové 1 přídavná přestupní plocha výška/délka 600/600 mm výkon 601 W</t>
  </si>
  <si>
    <t>240285168</t>
  </si>
  <si>
    <t>735152276</t>
  </si>
  <si>
    <t>Otopné těleso panelové VK jednodeskové 1 přídavná přestupní plocha výška/délka 600/900 mm výkon 902 W</t>
  </si>
  <si>
    <t>1296933783</t>
  </si>
  <si>
    <t>735152277</t>
  </si>
  <si>
    <t>Otopné těleso panel VK jednodeskové 1 přídavná přestupní plocha výška/délka 600/1000 mm výkon 1002 W</t>
  </si>
  <si>
    <t>349868610</t>
  </si>
  <si>
    <t>735152278</t>
  </si>
  <si>
    <t>Otopné těleso panel VK jednodeskové 1 přídavná přestupní plocha výška/délka 600/1100 mm výkon 1102 W</t>
  </si>
  <si>
    <t>-357804009</t>
  </si>
  <si>
    <t>735152279</t>
  </si>
  <si>
    <t>Otopné těleso panel VK jednodeskové 1 přídavná přestupní plocha výška/délka 600/1200 mm výkon 1202 W</t>
  </si>
  <si>
    <t>-1078971831</t>
  </si>
  <si>
    <t>735152354</t>
  </si>
  <si>
    <t>Otopné těleso panelové VK dvoudeskové bez přídavné přestupní plochy výška/délka 500/700 mm výkon 587 W</t>
  </si>
  <si>
    <t>-1887714397</t>
  </si>
  <si>
    <t>735152360</t>
  </si>
  <si>
    <t>Otopné těleso panel VK dvoudeskové bez přídavné přestupní plochy výška/délka 500/1400 mm výkon 1173 W</t>
  </si>
  <si>
    <t>768125389</t>
  </si>
  <si>
    <t>735152374</t>
  </si>
  <si>
    <t>Otopné těleso panelové VK dvoudeskové bez přídavné přestupní plochy výška/délka 600/700 mm výkon 685 W</t>
  </si>
  <si>
    <t>310881720</t>
  </si>
  <si>
    <t>735152375</t>
  </si>
  <si>
    <t>Otopné těleso panelové VK dvoudeskové bez přídavné přestupní plochy výška/délka 600/800 mm výkon 782 W</t>
  </si>
  <si>
    <t>-567910084</t>
  </si>
  <si>
    <t>735152376</t>
  </si>
  <si>
    <t>Otopné těleso panelové VK dvoudeskové bez přídavné přestupní plochy výška/délka 600/900 mm výkon 880 W</t>
  </si>
  <si>
    <t>941825248</t>
  </si>
  <si>
    <t>735152473</t>
  </si>
  <si>
    <t>Otopné těleso panelové VK dvoudeskové 1 přídavná přestupní plocha výška/délka 600/600 mm výkon 773 W</t>
  </si>
  <si>
    <t>787284752</t>
  </si>
  <si>
    <t>735152481</t>
  </si>
  <si>
    <t>Otopné těleso panelové VK dvoudeskové 1 přídavná přestupní plocha výška/délka 600/1600 mm výkon 2061 W</t>
  </si>
  <si>
    <t>-894965226</t>
  </si>
  <si>
    <t>751100</t>
  </si>
  <si>
    <t>Uvedení do provozu</t>
  </si>
  <si>
    <t>332171401</t>
  </si>
  <si>
    <t>751101</t>
  </si>
  <si>
    <t>dodprava meteriálu</t>
  </si>
  <si>
    <t>Kč</t>
  </si>
  <si>
    <t>1116361161</t>
  </si>
  <si>
    <t>998735311</t>
  </si>
  <si>
    <t>Přesun hmot procentní pro otopná tělesa ruční v objektech v do 6 m</t>
  </si>
  <si>
    <t>957713669</t>
  </si>
  <si>
    <t>751</t>
  </si>
  <si>
    <t>Vzduchotechnika</t>
  </si>
  <si>
    <t>751111012</t>
  </si>
  <si>
    <t>Montáž ventilátoru axiálního nízkotlakého nástěnného základního D přes 100 do 200 mm</t>
  </si>
  <si>
    <t>1616391995</t>
  </si>
  <si>
    <t>42914115</t>
  </si>
  <si>
    <t>ventilátor axiální stěnový skříň z plastu IP44 25W D 125mm</t>
  </si>
  <si>
    <t>2100613075</t>
  </si>
  <si>
    <t>42914120</t>
  </si>
  <si>
    <t>ventilátor axiální stěnový skříň z plastu IP44 35W D 150mm</t>
  </si>
  <si>
    <t>603578514</t>
  </si>
  <si>
    <t>751322011</t>
  </si>
  <si>
    <t>Montáž talířového ventilu D do 100 mm</t>
  </si>
  <si>
    <t>-129908401</t>
  </si>
  <si>
    <t>42972201</t>
  </si>
  <si>
    <t>ventil talířový pro přívod a odvod vzduchu plastový D 100mm</t>
  </si>
  <si>
    <t>766738810</t>
  </si>
  <si>
    <t>751322012</t>
  </si>
  <si>
    <t>Montáž talířového ventilu D přes 100 do 200 mm</t>
  </si>
  <si>
    <t>919751616</t>
  </si>
  <si>
    <t>42972202</t>
  </si>
  <si>
    <t>ventil talířový pro přívod a odvod vzduchu plastový D 125mm</t>
  </si>
  <si>
    <t>983058388</t>
  </si>
  <si>
    <t>42972204</t>
  </si>
  <si>
    <t>ventil talířový pro přívod a odvod vzduchu plastový D 200mm</t>
  </si>
  <si>
    <t>981858599</t>
  </si>
  <si>
    <t>751398041</t>
  </si>
  <si>
    <t>Montáž protidešťové žaluzie nebo žaluziové klapky na kruhové potrubí D do 300 mm</t>
  </si>
  <si>
    <t>-893468445</t>
  </si>
  <si>
    <t>42972901</t>
  </si>
  <si>
    <t>žaluzie protidešťová plastová s pevnými lamelami, pro potrubí D 160mm</t>
  </si>
  <si>
    <t>-1036578459</t>
  </si>
  <si>
    <t>42974021</t>
  </si>
  <si>
    <t>stříška protidešťová plastová s pevnou přírubou PP D 125mm</t>
  </si>
  <si>
    <t>-117314959</t>
  </si>
  <si>
    <t>751510041</t>
  </si>
  <si>
    <t>Vzduchotechnické potrubí z pozinkovaného plechu kruhové spirálně vinutá trouba bez příruby D do 100 mm</t>
  </si>
  <si>
    <t>1767987967</t>
  </si>
  <si>
    <t>751510042</t>
  </si>
  <si>
    <t>Vzduchotechnické potrubí z pozinkovaného plechu kruhové spirálně vinutá trouba bez příruby D přes 100 do 200 mm</t>
  </si>
  <si>
    <t>-1801395015</t>
  </si>
  <si>
    <t>8+45+0,5</t>
  </si>
  <si>
    <t>751514662</t>
  </si>
  <si>
    <t>Montáž škrtící klapky nebo zpětné klapky do plechového potrubí kruhové s přírubou D přes 100 do 200 mm</t>
  </si>
  <si>
    <t>-476700205</t>
  </si>
  <si>
    <t>42981002</t>
  </si>
  <si>
    <t>klapka kruhová regulační Pz D 125mm</t>
  </si>
  <si>
    <t>398763629</t>
  </si>
  <si>
    <t>42981004</t>
  </si>
  <si>
    <t>klapka kruhová regulační Pz D 160mm</t>
  </si>
  <si>
    <t>1189834045</t>
  </si>
  <si>
    <t>998751311</t>
  </si>
  <si>
    <t>Přesun hmot procentní pro vzduchotechniku ruční v objektech v do 12 m</t>
  </si>
  <si>
    <t>1813012315</t>
  </si>
  <si>
    <t>Práce a dodávky M</t>
  </si>
  <si>
    <t>23-M</t>
  </si>
  <si>
    <t>Montáže potrubí</t>
  </si>
  <si>
    <t>230202011</t>
  </si>
  <si>
    <t>Montáž chráničky ocelové celé průměru do 60,3 mm</t>
  </si>
  <si>
    <t>-847423663</t>
  </si>
  <si>
    <t>14011016</t>
  </si>
  <si>
    <t>trubka ocelová bezešvá hladká jakost 11 353 31,8x4,0mm</t>
  </si>
  <si>
    <t>1823470176</t>
  </si>
  <si>
    <t>230205025</t>
  </si>
  <si>
    <t>Montáž potrubí plastového svařované na tupo nebo elektrospojkou dn 32 mm en 3,0 mm</t>
  </si>
  <si>
    <t>2134743429</t>
  </si>
  <si>
    <t>28613921</t>
  </si>
  <si>
    <t>potrubí plynovodní z PE 100+ opláštěné vrstvou z pěnového PE, SDR 11, 32x3,0 mm</t>
  </si>
  <si>
    <t>1004469932</t>
  </si>
  <si>
    <t>230230016</t>
  </si>
  <si>
    <t>Hlavní tlaková zkouška vzduchem 0,6 MPa DN 50</t>
  </si>
  <si>
    <t>647748352</t>
  </si>
  <si>
    <t>HZS</t>
  </si>
  <si>
    <t>Hodinové zúčtovací sazby</t>
  </si>
  <si>
    <t>HZS2491</t>
  </si>
  <si>
    <t>Hodinová zúčtovací sazba dělník zednických výpomocí</t>
  </si>
  <si>
    <t>871098935</t>
  </si>
  <si>
    <t>SO 04 - Elektroinstalace</t>
  </si>
  <si>
    <t xml:space="preserve">D1 - Silnoproudá  elektroinstalace </t>
  </si>
  <si>
    <t>D5 - HROMOSVOD</t>
  </si>
  <si>
    <t>D8 - Rozvody VO</t>
  </si>
  <si>
    <t>D9 - DODÁVKY včetně montáže</t>
  </si>
  <si>
    <t>D10 - HZS</t>
  </si>
  <si>
    <t>D1</t>
  </si>
  <si>
    <t xml:space="preserve">Silnoproudá  elektroinstalace </t>
  </si>
  <si>
    <t>Pol1</t>
  </si>
  <si>
    <t>trubka KOPOFLEX Typ 40 R=40mm (PO)</t>
  </si>
  <si>
    <t>Pol2</t>
  </si>
  <si>
    <t>trubka oheb.el.inst. typ 23 R=23mm (PO)</t>
  </si>
  <si>
    <t>Pol3</t>
  </si>
  <si>
    <t>trubka oheb.el.inst. typ 23 R=16mm (PO)</t>
  </si>
  <si>
    <t>Pol4</t>
  </si>
  <si>
    <t>krab.přístrojová (1901; KP 68; KZ 3) bez zapojení</t>
  </si>
  <si>
    <t>Pol5</t>
  </si>
  <si>
    <t>krab.odboč.s víčkem.svor.(1903;KR 68) kruh.vč.zap.</t>
  </si>
  <si>
    <t>Pol6</t>
  </si>
  <si>
    <t>CYKY-CYKYm 4Bx10 mm2 750V (PU)</t>
  </si>
  <si>
    <t>Pol7</t>
  </si>
  <si>
    <t>CYKY-CYKYm 5Cx2.5 mm2 750V (PU)</t>
  </si>
  <si>
    <t>Pol8</t>
  </si>
  <si>
    <t>CYKY-CYKYm 3Cx2.5 mm2 750V (PU)</t>
  </si>
  <si>
    <t>Pol9</t>
  </si>
  <si>
    <t>CYKY-CYKYm 3Cx1.5 mm2 750V (PU)</t>
  </si>
  <si>
    <t>Pol10</t>
  </si>
  <si>
    <t>CYKY-CYKYm 3Ax1.5 mm2 750V (PU)</t>
  </si>
  <si>
    <t>Pol11</t>
  </si>
  <si>
    <t>CYKY-CYKYm 2Ax1.5 mm2 750V (PU)</t>
  </si>
  <si>
    <t>Pol12</t>
  </si>
  <si>
    <t>CY 6 mm2 750V (PU), zž</t>
  </si>
  <si>
    <t>Pol13</t>
  </si>
  <si>
    <t>UTP Cat. 6(PU)</t>
  </si>
  <si>
    <t>Pol14</t>
  </si>
  <si>
    <t>KOAX</t>
  </si>
  <si>
    <t>Pol15</t>
  </si>
  <si>
    <t>spín.nást.prost.obyč. 1-pólový - řazení 1</t>
  </si>
  <si>
    <t>Pol16</t>
  </si>
  <si>
    <t>přepínač - řazení 6 nást.prost.obyč stmívatelný DALI.</t>
  </si>
  <si>
    <t>Pol17</t>
  </si>
  <si>
    <t>přepínač - řazení 6 nást.prost.obyč.</t>
  </si>
  <si>
    <t>Pol18</t>
  </si>
  <si>
    <t>spín.řazení 1 nást. prostř.obyč. DALI</t>
  </si>
  <si>
    <t>Pol19</t>
  </si>
  <si>
    <t>zás.polozap./zapuštěné 10/16A 250V 2P+Z .</t>
  </si>
  <si>
    <t>Pol20</t>
  </si>
  <si>
    <t>zás.polozap./zapuštěné 10/16A 250V 2P+Z .+ svodič p.</t>
  </si>
  <si>
    <t>Pol21</t>
  </si>
  <si>
    <t>zásuvka GO 16A/230V</t>
  </si>
  <si>
    <t>Pol22</t>
  </si>
  <si>
    <t>zás.polozap./zapuštěné DVOJITÁ DATOVÁ</t>
  </si>
  <si>
    <t>Pol23</t>
  </si>
  <si>
    <t>zás.polozap./zapuštěné STA koncová</t>
  </si>
  <si>
    <t>Pol24</t>
  </si>
  <si>
    <t>sv. MODUS EXAL6000CM3KOPBD/ND</t>
  </si>
  <si>
    <t>Pol25</t>
  </si>
  <si>
    <t>sv. MODUS QP2A600/1050/DALI</t>
  </si>
  <si>
    <t>Pol26</t>
  </si>
  <si>
    <t>sv. MODUS QP2A600/1050/ND</t>
  </si>
  <si>
    <t>Pol27</t>
  </si>
  <si>
    <t>sv. MODUS QN2600/1050/DALI včetně závěsu</t>
  </si>
  <si>
    <t>Pol28</t>
  </si>
  <si>
    <t>sv. MODUS PL5000L2W4/ND</t>
  </si>
  <si>
    <t>Pol29</t>
  </si>
  <si>
    <t>sv. MODUS BRS3KO300V1/ND</t>
  </si>
  <si>
    <t>Pol30</t>
  </si>
  <si>
    <t>sv. MODUS BRS3KO300V1/NDSM</t>
  </si>
  <si>
    <t>Pol31</t>
  </si>
  <si>
    <t>sv. MODUS BRS3KO375V2/ND</t>
  </si>
  <si>
    <t>Pol32</t>
  </si>
  <si>
    <t>sv. MODUS BRS3KO375V2/NDSM</t>
  </si>
  <si>
    <t>Pol33</t>
  </si>
  <si>
    <t>sv. MODUS BRSB3KO375V2/NDSM</t>
  </si>
  <si>
    <t>D5</t>
  </si>
  <si>
    <t>HROMOSVOD</t>
  </si>
  <si>
    <t>Pol34</t>
  </si>
  <si>
    <t>uzem. v zemi FeZn 30/4mm</t>
  </si>
  <si>
    <t>Pol35</t>
  </si>
  <si>
    <t>FeZn 10mm, včetně izolace (napojení svodů)</t>
  </si>
  <si>
    <t>Pol36</t>
  </si>
  <si>
    <t>svodové vodiče AlMgSi 8mm2 vč. ukotvení na podpěry</t>
  </si>
  <si>
    <t>Pol37</t>
  </si>
  <si>
    <t>svorky hromosvodové do 2 šroubů</t>
  </si>
  <si>
    <t>Pol38</t>
  </si>
  <si>
    <t>svorky hromosvodové nad 2 šrouby</t>
  </si>
  <si>
    <t>Pol39</t>
  </si>
  <si>
    <t>tvarování montážního dílu-pom.jímače, ochran. trubky, izolace sv</t>
  </si>
  <si>
    <t>Pol40</t>
  </si>
  <si>
    <t>podpěra svislého vedení s příchytkou do zdi</t>
  </si>
  <si>
    <t>Pol41</t>
  </si>
  <si>
    <t>podpěra vedení pro střechu/atiku</t>
  </si>
  <si>
    <t>Pol42</t>
  </si>
  <si>
    <t>pomocný jímač do délky 1,5m</t>
  </si>
  <si>
    <t>Pol43</t>
  </si>
  <si>
    <t>AlMgSi 8mm</t>
  </si>
  <si>
    <t>Pol44</t>
  </si>
  <si>
    <t>Pol45</t>
  </si>
  <si>
    <t>Pol46</t>
  </si>
  <si>
    <t>Pol47</t>
  </si>
  <si>
    <t>svorka S0</t>
  </si>
  <si>
    <t>Pol48</t>
  </si>
  <si>
    <t>svorka SZ</t>
  </si>
  <si>
    <t>Pol49</t>
  </si>
  <si>
    <t>svorka SS, SU</t>
  </si>
  <si>
    <t>D8</t>
  </si>
  <si>
    <t>Rozvody VO</t>
  </si>
  <si>
    <t>Pol50</t>
  </si>
  <si>
    <t>trubka ochr z PE, R=40mm</t>
  </si>
  <si>
    <t>Pol51</t>
  </si>
  <si>
    <t>stožár sadový ocelový bezpaticový do 6m</t>
  </si>
  <si>
    <t>Pol52</t>
  </si>
  <si>
    <t>elektrovýzbroj stožáru pro 1 okruh</t>
  </si>
  <si>
    <t>Pol53</t>
  </si>
  <si>
    <t>PHILIPS BRP102 LED55/740 II DM42-60A, 39W, 4000K</t>
  </si>
  <si>
    <t>Pol54</t>
  </si>
  <si>
    <t>uzem. v zemi FeZn 30/4mm vč. Svorek, propoj. aj.</t>
  </si>
  <si>
    <t>Pol55</t>
  </si>
  <si>
    <t>FeZn R=10mm</t>
  </si>
  <si>
    <t>Pol56</t>
  </si>
  <si>
    <t>Pol57</t>
  </si>
  <si>
    <t>Pol58</t>
  </si>
  <si>
    <t>ukonč.kabelu smršť.zákl. do 4x10mm2</t>
  </si>
  <si>
    <t>Pol59</t>
  </si>
  <si>
    <t>vytyčení trati venk.sil.vedení nn v přehledném terénu</t>
  </si>
  <si>
    <t>km</t>
  </si>
  <si>
    <t>Pol60</t>
  </si>
  <si>
    <t>kabel.rýha 35cm/šiř. 80cm/hl.zem.tř.3</t>
  </si>
  <si>
    <t>Pol61</t>
  </si>
  <si>
    <t>zřízení kabel.lože z pros.zem.písku ve sm.35cm</t>
  </si>
  <si>
    <t>Pol62</t>
  </si>
  <si>
    <t>fólie výstražná PVC šířka 33cm</t>
  </si>
  <si>
    <t>Pol63</t>
  </si>
  <si>
    <t>ruč.zához kabel.rýha 35cm/šiř. 80cm/hl.zem.tř.3</t>
  </si>
  <si>
    <t>Pol64</t>
  </si>
  <si>
    <t>pouzdrový základ pro stožár VO v trase 250x1500</t>
  </si>
  <si>
    <t>Pol65</t>
  </si>
  <si>
    <t>Pol66</t>
  </si>
  <si>
    <t>stožár KOOPERATIVA GA 5-114/89/76 ŽZ</t>
  </si>
  <si>
    <t>Pol67</t>
  </si>
  <si>
    <t>Pol68</t>
  </si>
  <si>
    <t>Pol69</t>
  </si>
  <si>
    <t>FeZn 30/4mm</t>
  </si>
  <si>
    <t>Pol70</t>
  </si>
  <si>
    <t>Pol71</t>
  </si>
  <si>
    <t>propojovací svorka SS spojovací</t>
  </si>
  <si>
    <t>Pol72</t>
  </si>
  <si>
    <t>Pol73</t>
  </si>
  <si>
    <t>Pol74</t>
  </si>
  <si>
    <t>beton. Směs</t>
  </si>
  <si>
    <t>Pol75</t>
  </si>
  <si>
    <t>trubka betonová pro VO základ</t>
  </si>
  <si>
    <t>Pol76</t>
  </si>
  <si>
    <t>fólie výstražná šíře 330</t>
  </si>
  <si>
    <t>Pol77</t>
  </si>
  <si>
    <t>písek kopaný</t>
  </si>
  <si>
    <t>D9</t>
  </si>
  <si>
    <t>DODÁVKY včetně montáže</t>
  </si>
  <si>
    <t>Pol78</t>
  </si>
  <si>
    <t>autonomní detektor kouře</t>
  </si>
  <si>
    <t>Pol79</t>
  </si>
  <si>
    <t>zařízení pro příjem STA</t>
  </si>
  <si>
    <t>sestava</t>
  </si>
  <si>
    <t>Pol80</t>
  </si>
  <si>
    <t>zprovoznění datové sítě</t>
  </si>
  <si>
    <t>Pol81</t>
  </si>
  <si>
    <t>rozvaděč RO</t>
  </si>
  <si>
    <t>Pol82</t>
  </si>
  <si>
    <t>HLAVNÍ POTENC. PŘÍPOJNICE</t>
  </si>
  <si>
    <t>Pol83</t>
  </si>
  <si>
    <t>sestava DVT pro 5 účastníků</t>
  </si>
  <si>
    <t>D10</t>
  </si>
  <si>
    <t>Pol84</t>
  </si>
  <si>
    <t>zapojení ventilátoru včetně relé</t>
  </si>
  <si>
    <t>Pol85</t>
  </si>
  <si>
    <t>revize elektro a hromosvodu</t>
  </si>
  <si>
    <t>Pol86</t>
  </si>
  <si>
    <t>dokumentace skutečného provedení stavby</t>
  </si>
  <si>
    <t>Pol87</t>
  </si>
  <si>
    <t>podružný materiál, prořez</t>
  </si>
  <si>
    <t>Pol88</t>
  </si>
  <si>
    <t>sekání a odvoz suti</t>
  </si>
  <si>
    <t>Pol89</t>
  </si>
  <si>
    <t>demontáž st. Rozvodů</t>
  </si>
  <si>
    <t>SO 05 - Zpevněné plochy + dešťová kanalizace</t>
  </si>
  <si>
    <t xml:space="preserve">    2 - Zakládání</t>
  </si>
  <si>
    <t xml:space="preserve">    5 - Komunikace pozemní</t>
  </si>
  <si>
    <t>VRN - Vedlejší rozpočtové náklady</t>
  </si>
  <si>
    <t>113106171</t>
  </si>
  <si>
    <t>Rozebrání dlažeb vozovek ze zámkové dlažby s ložem z kameniva ručně</t>
  </si>
  <si>
    <t>113107183</t>
  </si>
  <si>
    <t>Odstranění podkladu živičného tl přes 100 do 150 mm strojně pl přes 50 do 200 m2</t>
  </si>
  <si>
    <t>113107321</t>
  </si>
  <si>
    <t>Odstranění podkladu z kameniva drceného tl do 100 mm strojně pl do 50 m2</t>
  </si>
  <si>
    <t>30 "nezpevněná plocha (štěrk) vč. zatravnění</t>
  </si>
  <si>
    <t>113107331</t>
  </si>
  <si>
    <t>Odstranění podkladu z betonu prostého tl přes 100 do 150 mm strojně pl do 50 m2</t>
  </si>
  <si>
    <t>113154513</t>
  </si>
  <si>
    <t>Frézování živičného krytu tl 50 mm pruh š do 0,5 m pl do 500 m2</t>
  </si>
  <si>
    <t>12 "pracovní spára</t>
  </si>
  <si>
    <t>113154518</t>
  </si>
  <si>
    <t>Frézování živičného krytu tl 100 mm pruh š do 0,5 m pl do 500 m2</t>
  </si>
  <si>
    <t>113202111</t>
  </si>
  <si>
    <t>Vytrhání obrub krajníků obrubníků stojatých</t>
  </si>
  <si>
    <t>45 "obruba silniční</t>
  </si>
  <si>
    <t>26 "obruba chodníková</t>
  </si>
  <si>
    <t>121103111</t>
  </si>
  <si>
    <t>Skrývka zemin schopných zúrodnění v rovině a svahu do 1:5</t>
  </si>
  <si>
    <t>235*0,2</t>
  </si>
  <si>
    <t>122251104</t>
  </si>
  <si>
    <t>Odkopávky a prokopávky nezapažené v hornině třídy těžitelnosti I skupiny 3 objem do 500 m3 strojně</t>
  </si>
  <si>
    <t>262*0,52 " komunikace - bet.dlažba 80 mm</t>
  </si>
  <si>
    <t>151*0,52 "parkoviště - bet.dlažba 80 mm</t>
  </si>
  <si>
    <t>56*0,29 "chodník - bet.dlažba 60 mm</t>
  </si>
  <si>
    <t>5*0,29 "reliéfní bet. dlažba 60 mm</t>
  </si>
  <si>
    <t>14*0,15 "asf.recyklát</t>
  </si>
  <si>
    <t>51*0,52 "sjezdy - bet.dlažba 80 mm</t>
  </si>
  <si>
    <t>262*0,3 " komunikace - bet.dlažba 80 mm - sanace</t>
  </si>
  <si>
    <t>151*0,3 "parkoviště - bet.dlažba 80 mm - sanace</t>
  </si>
  <si>
    <t>51*0,3 "sjezdy - bet.dlažba 80 mm - sanace</t>
  </si>
  <si>
    <t>131251100</t>
  </si>
  <si>
    <t>Hloubení jam nezapažených v hornině třídy těžitelnosti I skupiny 3 objem do 20 m3 strojně</t>
  </si>
  <si>
    <t>-1837803541</t>
  </si>
  <si>
    <t>pro AN</t>
  </si>
  <si>
    <t>132251101</t>
  </si>
  <si>
    <t>Hloubení rýh nezapažených š do 800 mm v hornině třídy těžitelnosti I skupiny 3 objem do 20 m3 strojně</t>
  </si>
  <si>
    <t>7,6*0,5*0,5 "palisáda</t>
  </si>
  <si>
    <t>35*0,3*0,5 "drenáž</t>
  </si>
  <si>
    <t>dešťová kanalizace</t>
  </si>
  <si>
    <t>(14,6+34,3)*0,6*1,5</t>
  </si>
  <si>
    <t>400,27+32,274+2</t>
  </si>
  <si>
    <t>434,544</t>
  </si>
  <si>
    <t>434,544*2 'Přepočtené koeficientem množství</t>
  </si>
  <si>
    <t>171251201</t>
  </si>
  <si>
    <t>Uložení sypaniny na skládky nebo meziskládky</t>
  </si>
  <si>
    <t>7,6*0,3*0,3 "palisáda</t>
  </si>
  <si>
    <t>58331200</t>
  </si>
  <si>
    <t>štěrkopísek netříděný</t>
  </si>
  <si>
    <t>0,684*2 "Přepočtené koeficientem množství</t>
  </si>
  <si>
    <t>174151101</t>
  </si>
  <si>
    <t>Zásyp jam, šachet rýh nebo kolem objektů sypaninou se zhutněním</t>
  </si>
  <si>
    <t>(14,6+34,3)*0,6*1</t>
  </si>
  <si>
    <t>AN</t>
  </si>
  <si>
    <t>13,5*2 "Přepočtené koeficientem množství</t>
  </si>
  <si>
    <t xml:space="preserve">(14,6+34,3)*0,6*0,4 </t>
  </si>
  <si>
    <t>7,5*2 "Přepočtené koeficientem množství</t>
  </si>
  <si>
    <t>181411131</t>
  </si>
  <si>
    <t>Založení parkového trávníku výsevem pl do 1000 m2 v rovině a ve svahu do 1:5</t>
  </si>
  <si>
    <t>200 "zatravnění</t>
  </si>
  <si>
    <t>00572410</t>
  </si>
  <si>
    <t>osivo směs travní parková</t>
  </si>
  <si>
    <t>kg</t>
  </si>
  <si>
    <t>200*0,015 "Přepočtené koeficientem množství</t>
  </si>
  <si>
    <t>181951111</t>
  </si>
  <si>
    <t>Úprava pláně v hornině třídy těžitelnosti I skupiny 1 až 3 bez zhutnění strojně</t>
  </si>
  <si>
    <t>181951112</t>
  </si>
  <si>
    <t>Úprava pláně v hornině třídy těžitelnosti I skupiny 1 až 3 se zhutněním strojně</t>
  </si>
  <si>
    <t>262 " komunikace - bet.dlažba 80 mm</t>
  </si>
  <si>
    <t>151 "parkoviště - bet.dlažba 80 mm</t>
  </si>
  <si>
    <t>56 "chodník - bet.dlažba 60 mm</t>
  </si>
  <si>
    <t>5 "reliéfní bet. dlažba 60 mm</t>
  </si>
  <si>
    <t>14 "asf.recyklát</t>
  </si>
  <si>
    <t>51 "sjezdy - bet.dlažba 80 mm</t>
  </si>
  <si>
    <t>182351023</t>
  </si>
  <si>
    <t>Rozprostření ornice pl do 100 m2 ve svahu přes 1:5 tl vrstvy do 200 mm strojně</t>
  </si>
  <si>
    <t>10321100</t>
  </si>
  <si>
    <t>zahradní substrát pro výsadbu VL</t>
  </si>
  <si>
    <t>200*0,15 "Přepočtené koeficientem množství</t>
  </si>
  <si>
    <t>Zakládání</t>
  </si>
  <si>
    <t>211531111</t>
  </si>
  <si>
    <t>Výplň odvodňovacích žeber nebo trativodů kamenivem hrubým drceným frakce 16 až 63 mm</t>
  </si>
  <si>
    <t>35*0,3*0,5</t>
  </si>
  <si>
    <t>211971110</t>
  </si>
  <si>
    <t>Zřízení opláštění žeber nebo trativodů geotextilií v rýze nebo zářezu sklonu do 1:2</t>
  </si>
  <si>
    <t>69311172</t>
  </si>
  <si>
    <t>geotextilie PP s ÚV stabilizací 300g/m2</t>
  </si>
  <si>
    <t>42*1,1 "Přepočtené koeficientem množství</t>
  </si>
  <si>
    <t>212755216</t>
  </si>
  <si>
    <t>Trativody z drenážních trubek plastových flexibilních D 160 mm bez lože</t>
  </si>
  <si>
    <t>339921132</t>
  </si>
  <si>
    <t>Osazování betonových palisád do betonového základu v řadě výšky prvku přes 0,5 do 1 m</t>
  </si>
  <si>
    <t>59228413</t>
  </si>
  <si>
    <t>palisáda tyčová kruhová betonová 175x200mm v 800mm přírodní</t>
  </si>
  <si>
    <t>44*1,02 "Přepočtené koeficientem množství</t>
  </si>
  <si>
    <t>382413112</t>
  </si>
  <si>
    <t>Osazení jímky z PP na obetonování objemu 2000 l pro usazení do terénu</t>
  </si>
  <si>
    <t>1919654968</t>
  </si>
  <si>
    <t>56241612R</t>
  </si>
  <si>
    <t>nádrž akumulační podzemní samostatná plastová plochá 2000L, pojezdová</t>
  </si>
  <si>
    <t>743727122</t>
  </si>
  <si>
    <t>56241633</t>
  </si>
  <si>
    <t>poklop pojízdný pro OA akumulační nádrže, nastavitelný 750-1050mm, (kategorie B 125)</t>
  </si>
  <si>
    <t>-741486805</t>
  </si>
  <si>
    <t xml:space="preserve">(14,6+34,3)*0,6*0,1 </t>
  </si>
  <si>
    <t>452311141</t>
  </si>
  <si>
    <t>Podkladní desky z betonu prostého bez zvýšených nároků na prostředí tř. C 16/20 otevřený výkop</t>
  </si>
  <si>
    <t>-1715450466</t>
  </si>
  <si>
    <t>pod AN</t>
  </si>
  <si>
    <t>2*2*0,1</t>
  </si>
  <si>
    <t>Komunikace pozemní</t>
  </si>
  <si>
    <t>564751111</t>
  </si>
  <si>
    <t>Podklad z kameniva hrubého drceného vel. 32-63 mm plochy přes 100 m2 tl 150 mm</t>
  </si>
  <si>
    <t>262*2 " komunikace - bet.dlažba 80 mm - sanace</t>
  </si>
  <si>
    <t>151*2 "parkoviště - bet.dlažba 80 mm - sanace</t>
  </si>
  <si>
    <t>51*2 "sjezdy - bet.dlažba 80 mm - sanace</t>
  </si>
  <si>
    <t>564861011</t>
  </si>
  <si>
    <t>Podklad ze štěrkodrtě ŠD plochy do 100 m2 tl 200 mm</t>
  </si>
  <si>
    <t>56 "chodník - bet.dlažba 60 mm fr. 0-32</t>
  </si>
  <si>
    <t>5 "reliéfní bet. dlažba 60 mm fr. 0-32</t>
  </si>
  <si>
    <t>564861111</t>
  </si>
  <si>
    <t>Podklad ze štěrkodrtě ŠD plochy přes 100 m2 tl 200 mm</t>
  </si>
  <si>
    <t xml:space="preserve">262 " komunikace - bet.dlažba 80 mm fr. 0-32 </t>
  </si>
  <si>
    <t>151 "parkoviště - bet.dlažba 80 mm fr. 0-32</t>
  </si>
  <si>
    <t>51 "sjezdy - bet.dlažba 80 mm fr. 0-32</t>
  </si>
  <si>
    <t>262 " komunikace - bet.dlažba 80 mm fr. 0-63</t>
  </si>
  <si>
    <t>151 "parkoviště - bet.dlažba 80 mm fr. 0-63</t>
  </si>
  <si>
    <t>51 "sjezdy - bet.dlažba 80 mm fr. 0-63</t>
  </si>
  <si>
    <t>564950413</t>
  </si>
  <si>
    <t>Podklad z asfaltového recyklátu plochy do 100 m2 tl 150 mm</t>
  </si>
  <si>
    <t>596211110</t>
  </si>
  <si>
    <t>Kladení zámkové dlažby komunikací pro pěší ručně tl 60 mm skupiny A pl do 50 m2</t>
  </si>
  <si>
    <t>59245018</t>
  </si>
  <si>
    <t>dlažba skladebná betonová 200x100mm tl 60mm přírodní</t>
  </si>
  <si>
    <t>56*1,03 "Přepočtené koeficientem množství</t>
  </si>
  <si>
    <t>59245006</t>
  </si>
  <si>
    <t>dlažba pro nevidomé betonová 200x100mm tl 60mm barevná</t>
  </si>
  <si>
    <t>5*1,03 "Přepočtené koeficientem množství</t>
  </si>
  <si>
    <t>596212212</t>
  </si>
  <si>
    <t>Kladení zámkové dlažby pozemních komunikací ručně tl 80 mm skupiny A pl přes 100 do 300 m2</t>
  </si>
  <si>
    <t>151-53*0,2 "parkoviště - bet.dlažba 80 mm</t>
  </si>
  <si>
    <t>53*0,2 "oddělení parkovacích stání - bet. dlažba 200x200x80 červená</t>
  </si>
  <si>
    <t>59245020</t>
  </si>
  <si>
    <t>dlažba skladebná betonová 200x100mm tl 80mm přírodní</t>
  </si>
  <si>
    <t>453,4*1,02 "Přepočtené koeficientem množství</t>
  </si>
  <si>
    <t>59245004</t>
  </si>
  <si>
    <t>dlažba skladebná betonová 200x200mm tl 80mm barevná</t>
  </si>
  <si>
    <t>10,6*1,02 "Přepočtené koeficientem množství</t>
  </si>
  <si>
    <t>871270310</t>
  </si>
  <si>
    <t>Montáž kanalizačního potrubí hladkého plnostěnného SN 10 z polypropylenu DN 125</t>
  </si>
  <si>
    <t>1325573170</t>
  </si>
  <si>
    <t>28617002</t>
  </si>
  <si>
    <t>trubka kanalizační PP plnostěnná třívrstvá DN 125x1000mm SN10</t>
  </si>
  <si>
    <t>1957919197</t>
  </si>
  <si>
    <t>14,6*1,015 'Přepočtené koeficientem množství</t>
  </si>
  <si>
    <t>871-V</t>
  </si>
  <si>
    <t>Vyústění do stávajícho koryta - obložení lomovým kamenem</t>
  </si>
  <si>
    <t>871310310</t>
  </si>
  <si>
    <t>Montáž kanalizačního potrubí hladkého plnostěnného SN 10 z polypropylenu DN 150</t>
  </si>
  <si>
    <t>24,1+10,2</t>
  </si>
  <si>
    <t>28617011</t>
  </si>
  <si>
    <t>trubka kanalizační PP plnostěnná třívrstvá DN 150x3000mm SN10</t>
  </si>
  <si>
    <t>34,3*1,05 'Přepočtené koeficientem množství</t>
  </si>
  <si>
    <t>877270310</t>
  </si>
  <si>
    <t>Montáž kolen na kanalizačním potrubí z PP nebo tvrdého PVC-U trub hladkých plnostěnných DN 125</t>
  </si>
  <si>
    <t>407900381</t>
  </si>
  <si>
    <t>28617171</t>
  </si>
  <si>
    <t>koleno kanalizační PP třívrstvé SN16 DN 125x30°</t>
  </si>
  <si>
    <t>-1201382914</t>
  </si>
  <si>
    <t>877310310</t>
  </si>
  <si>
    <t>Montáž kolen na kanalizačním potrubí z PP nebo tvrdého PVC-U trub hladkých plnostěnných DN 150</t>
  </si>
  <si>
    <t>28617172</t>
  </si>
  <si>
    <t>koleno kanalizační PP třívrstvé SN16 DN 150x30°</t>
  </si>
  <si>
    <t>877310320</t>
  </si>
  <si>
    <t>Montáž odboček na kanalizačním potrubí z PP nebo tvrdého PVC-U trub hladkých plnostěnných DN 150</t>
  </si>
  <si>
    <t>-1347270138</t>
  </si>
  <si>
    <t>28617204</t>
  </si>
  <si>
    <t>odbočka kanalizační PP třívrstvá SN16 45° DN 150/125</t>
  </si>
  <si>
    <t>1354270792</t>
  </si>
  <si>
    <t>28617205</t>
  </si>
  <si>
    <t>odbočka kanalizační PP třívrstvá SN16 45° DN 150/150</t>
  </si>
  <si>
    <t>-1662304999</t>
  </si>
  <si>
    <t>899620131</t>
  </si>
  <si>
    <t>Obetonování plastové šachty z polypropylenu betonem prostým tř. C 16/20 otevřený výkop</t>
  </si>
  <si>
    <t>-1278704575</t>
  </si>
  <si>
    <t>914111111</t>
  </si>
  <si>
    <t>Montáž svislé dopravní značky do velikosti 1 m2 objímkami na sloupek nebo konzolu</t>
  </si>
  <si>
    <t>40445625</t>
  </si>
  <si>
    <t>informativní značky provozní IP8, IP9, IP11-IP13 500x700mm</t>
  </si>
  <si>
    <t>1 "IP12</t>
  </si>
  <si>
    <t>914511111</t>
  </si>
  <si>
    <t>Montáž sloupku dopravních značek délky do 3,5 m s betonovým základem</t>
  </si>
  <si>
    <t>40445230</t>
  </si>
  <si>
    <t>sloupek pro dopravní značku Zn D 70mm v 3,5m</t>
  </si>
  <si>
    <t>40445257</t>
  </si>
  <si>
    <t>svorka upínací na sloupek D 70mm</t>
  </si>
  <si>
    <t>40445254</t>
  </si>
  <si>
    <t>víčko plastové na sloupek D 70mm</t>
  </si>
  <si>
    <t>915231111</t>
  </si>
  <si>
    <t>Vodorovné dopravní značení přechody pro chodce, šipky, symboly bílý plast</t>
  </si>
  <si>
    <t>2 "V10f</t>
  </si>
  <si>
    <t>915621111</t>
  </si>
  <si>
    <t>Předznačení vodorovného plošného značení</t>
  </si>
  <si>
    <t>916131213</t>
  </si>
  <si>
    <t>Osazení silničního obrubníku betonového stojatého s boční opěrou do lože z betonu prostého</t>
  </si>
  <si>
    <t>CS ÚRS 2023 02</t>
  </si>
  <si>
    <t>126+21+6</t>
  </si>
  <si>
    <t>59217032</t>
  </si>
  <si>
    <t>obrubník betonový silniční 1000x150x150mm</t>
  </si>
  <si>
    <t>21*1,02 "Přepočtené koeficientem množství</t>
  </si>
  <si>
    <t>59217031</t>
  </si>
  <si>
    <t>obrubník betonový silniční 1000x150x250mm</t>
  </si>
  <si>
    <t>126*1,02 "Přepočtené koeficientem množství</t>
  </si>
  <si>
    <t>59217030</t>
  </si>
  <si>
    <t>obrubník betonový silniční přechodový 1000x150x150-250mm</t>
  </si>
  <si>
    <t>916331112</t>
  </si>
  <si>
    <t>Osazení zahradního obrubníku betonového do lože z betonu s boční opěrou</t>
  </si>
  <si>
    <t>59217012</t>
  </si>
  <si>
    <t>obrubník zahradní betonový 500x80x250mm</t>
  </si>
  <si>
    <t>88*1,02 "Přepočtené koeficientem množství</t>
  </si>
  <si>
    <t>919121111</t>
  </si>
  <si>
    <t>Těsnění spár zálivkou za studena pro komůrky š 10 mm hl 20 mm s těsnicím profilem</t>
  </si>
  <si>
    <t>54 "pracovní spára</t>
  </si>
  <si>
    <t>919735112</t>
  </si>
  <si>
    <t>Řezání stávajícího živičného krytu hl přes 50 do 100 mm</t>
  </si>
  <si>
    <t>935113111</t>
  </si>
  <si>
    <t>Osazení odvodňovacího polymerbetonového žlabu s krycím roštem šířky do 200 mm</t>
  </si>
  <si>
    <t>59227006</t>
  </si>
  <si>
    <t>žlab odvodňovací z polymerbetonu se spádem dna 0,5% 130x155/160mm</t>
  </si>
  <si>
    <t>56241406</t>
  </si>
  <si>
    <t>čelo plné na začátek a konec odvodňovacího žlabu PE/PP š 100 mm</t>
  </si>
  <si>
    <t>59227058</t>
  </si>
  <si>
    <t>čelo s odtokem na konec odvodňovacího žlabu monolitického z polymerbetonu š 100mm</t>
  </si>
  <si>
    <t>56241034</t>
  </si>
  <si>
    <t>rošt mřížkový D400 Pz pro žlab š 200mm</t>
  </si>
  <si>
    <t>IP 01</t>
  </si>
  <si>
    <t>Přechodné dopravní značení (max. částka)</t>
  </si>
  <si>
    <t>IP 02</t>
  </si>
  <si>
    <t>Vytyčení stávajících inženýrských sítí (max. částka)</t>
  </si>
  <si>
    <t>IP 03</t>
  </si>
  <si>
    <t>Informační tabule s údaji stavby (max. částka)</t>
  </si>
  <si>
    <t>997221551</t>
  </si>
  <si>
    <t>Vodorovná doprava suti ze sypkých materiálů do 1 km</t>
  </si>
  <si>
    <t>997221559</t>
  </si>
  <si>
    <t>Příplatek ZKD 1 km u vodorovné dopravy suti ze sypkých materiálů</t>
  </si>
  <si>
    <t>997221861</t>
  </si>
  <si>
    <t>Poplatek za uložení na recyklační skládce (skládkovné) stavebního odpadu z prostého betonu pod kódem 17 01 01</t>
  </si>
  <si>
    <t>997221873</t>
  </si>
  <si>
    <t>Poplatek za uložení na recyklační skládce (skládkovné) stavebního odpadu zeminy a kamení zatříděného do Katalogu odpadů pod kódem 17 05 04</t>
  </si>
  <si>
    <t>997221875</t>
  </si>
  <si>
    <t>Poplatek za uložení na recyklační skládce (skládkovné) stavebního odpadu asfaltového bez obsahu dehtu zatříděného do Katalogu odpadů pod kódem 17 03 02</t>
  </si>
  <si>
    <t>998225111</t>
  </si>
  <si>
    <t>Přesun hmot pro pozemní komunikace s krytem z kamene, monolitickým betonovým nebo živičným</t>
  </si>
  <si>
    <t>711131101</t>
  </si>
  <si>
    <t>Provedení izolace proti zemní vlhkosti pásy na sucho vodorovné AIP nebo tkaninou</t>
  </si>
  <si>
    <t>262 " komunikace - bet.dlažba 80 mm - sanace</t>
  </si>
  <si>
    <t>151 "parkoviště - bet.dlažba 80 mm - sanace</t>
  </si>
  <si>
    <t>51 "sjezdy - bet.dlažba 80 mm - sanace</t>
  </si>
  <si>
    <t>69311175</t>
  </si>
  <si>
    <t>geotextilie PP s ÚV stabilizací 500g/m2</t>
  </si>
  <si>
    <t>464*1,15 "Přepočtené koeficientem množství</t>
  </si>
  <si>
    <t>711161112</t>
  </si>
  <si>
    <t>Izolace proti zemní vlhkosti nopovou fólií vodorovná, nopek v 8,0 mm, tl do 0,6 mm</t>
  </si>
  <si>
    <t>CS ÚRS 2022 02</t>
  </si>
  <si>
    <t>43*1</t>
  </si>
  <si>
    <t>711161212</t>
  </si>
  <si>
    <t>Izolace proti zemní vlhkosti nopovou fólií svislá, nopek v 8,0 mm, tl do 0,6 mm</t>
  </si>
  <si>
    <t>43*0,4</t>
  </si>
  <si>
    <t>711161384</t>
  </si>
  <si>
    <t>Izolace proti zemní vlhkosti nopovou fólií ukončení provětrávací lištou</t>
  </si>
  <si>
    <t>998711201</t>
  </si>
  <si>
    <t>Přesun hmot procentní pro izolace proti vodě, vlhkosti a plynům v objektech v do 6 m</t>
  </si>
  <si>
    <t>721242803</t>
  </si>
  <si>
    <t>Demontáž lapače střešních splavenin DN 110</t>
  </si>
  <si>
    <t>721249116</t>
  </si>
  <si>
    <t>Montáž lapače střešních splavenin z PP DN 125 ostatní typ</t>
  </si>
  <si>
    <t>-2020485893</t>
  </si>
  <si>
    <t>28341110</t>
  </si>
  <si>
    <t>lapače střešních splavenin okapová vpusť s klapkou+inspekční poklop z PP</t>
  </si>
  <si>
    <t>-1734399064</t>
  </si>
  <si>
    <t>VRN</t>
  </si>
  <si>
    <t>043134000</t>
  </si>
  <si>
    <t>Zkoušky zatěžovací</t>
  </si>
  <si>
    <t>999-VRN-10</t>
  </si>
  <si>
    <t>Geolog (geotechnik) - posouzení únosnosti zemní pláně</t>
  </si>
  <si>
    <t>---</t>
  </si>
  <si>
    <t>SO 06 - Vedlejší rozpočtové náklady</t>
  </si>
  <si>
    <t xml:space="preserve">    VRN1 - Průzkumné, geodetické a projektové práce</t>
  </si>
  <si>
    <t xml:space="preserve">    VRN3 - Zařízení staveniště</t>
  </si>
  <si>
    <t xml:space="preserve">    VRN9 - Ostatní náklady</t>
  </si>
  <si>
    <t>VRN1</t>
  </si>
  <si>
    <t>Průzkumné, geodetické a projektové práce</t>
  </si>
  <si>
    <t>013203000</t>
  </si>
  <si>
    <t>Dokumentace stavby - nutné detaily pro realizaci ( např.schodiště, překlady apod. )</t>
  </si>
  <si>
    <t>1024</t>
  </si>
  <si>
    <t>1433811526</t>
  </si>
  <si>
    <t>013254000</t>
  </si>
  <si>
    <t>Dokumentace skutečného provedení stavby</t>
  </si>
  <si>
    <t>316823871</t>
  </si>
  <si>
    <t>VRN3</t>
  </si>
  <si>
    <t>Zařízení staveniště</t>
  </si>
  <si>
    <t>030001000</t>
  </si>
  <si>
    <t>246435137</t>
  </si>
  <si>
    <t>VRN9</t>
  </si>
  <si>
    <t>Ostatní náklady</t>
  </si>
  <si>
    <t>094103000</t>
  </si>
  <si>
    <t>Náklady na vyklizení objektu</t>
  </si>
  <si>
    <t>-1458557141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</si>
</sst>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34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37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38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39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40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41</v>
      </c>
      <c r="E29" s="48"/>
      <c r="F29" s="33" t="s">
        <v>42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43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44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45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46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47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48</v>
      </c>
      <c r="U35" s="55"/>
      <c r="V35" s="55"/>
      <c r="W35" s="55"/>
      <c r="X35" s="57" t="s">
        <v>49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50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51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52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53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52</v>
      </c>
      <c r="AI60" s="43"/>
      <c r="AJ60" s="43"/>
      <c r="AK60" s="43"/>
      <c r="AL60" s="43"/>
      <c r="AM60" s="65" t="s">
        <v>53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54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55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52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53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52</v>
      </c>
      <c r="AI75" s="43"/>
      <c r="AJ75" s="43"/>
      <c r="AK75" s="43"/>
      <c r="AL75" s="43"/>
      <c r="AM75" s="65" t="s">
        <v>53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56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LS2024-105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Stavební úpravy-nová škola v objektu bývalé sokolovny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Planá u M.L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2. 12. 2024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Planá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ing.Pavel Kodýtek</v>
      </c>
      <c r="AN89" s="72"/>
      <c r="AO89" s="72"/>
      <c r="AP89" s="72"/>
      <c r="AQ89" s="41"/>
      <c r="AR89" s="45"/>
      <c r="AS89" s="82" t="s">
        <v>57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>Sadílek Ladislav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58</v>
      </c>
      <c r="D92" s="95"/>
      <c r="E92" s="95"/>
      <c r="F92" s="95"/>
      <c r="G92" s="95"/>
      <c r="H92" s="96"/>
      <c r="I92" s="97" t="s">
        <v>59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60</v>
      </c>
      <c r="AH92" s="95"/>
      <c r="AI92" s="95"/>
      <c r="AJ92" s="95"/>
      <c r="AK92" s="95"/>
      <c r="AL92" s="95"/>
      <c r="AM92" s="95"/>
      <c r="AN92" s="97" t="s">
        <v>61</v>
      </c>
      <c r="AO92" s="95"/>
      <c r="AP92" s="99"/>
      <c r="AQ92" s="100" t="s">
        <v>62</v>
      </c>
      <c r="AR92" s="45"/>
      <c r="AS92" s="101" t="s">
        <v>63</v>
      </c>
      <c r="AT92" s="102" t="s">
        <v>64</v>
      </c>
      <c r="AU92" s="102" t="s">
        <v>65</v>
      </c>
      <c r="AV92" s="102" t="s">
        <v>66</v>
      </c>
      <c r="AW92" s="102" t="s">
        <v>67</v>
      </c>
      <c r="AX92" s="102" t="s">
        <v>68</v>
      </c>
      <c r="AY92" s="102" t="s">
        <v>69</v>
      </c>
      <c r="AZ92" s="102" t="s">
        <v>70</v>
      </c>
      <c r="BA92" s="102" t="s">
        <v>71</v>
      </c>
      <c r="BB92" s="102" t="s">
        <v>72</v>
      </c>
      <c r="BC92" s="102" t="s">
        <v>73</v>
      </c>
      <c r="BD92" s="103" t="s">
        <v>74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75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ROUND(SUM(AG95:AG100),2)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ROUND(SUM(AS95:AS100),2)</f>
        <v>0</v>
      </c>
      <c r="AT94" s="115">
        <f>ROUND(SUM(AV94:AW94),2)</f>
        <v>0</v>
      </c>
      <c r="AU94" s="116">
        <f>ROUND(SUM(AU95:AU100),5)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ROUND(SUM(AZ95:AZ100),2)</f>
        <v>0</v>
      </c>
      <c r="BA94" s="115">
        <f>ROUND(SUM(BA95:BA100),2)</f>
        <v>0</v>
      </c>
      <c r="BB94" s="115">
        <f>ROUND(SUM(BB95:BB100),2)</f>
        <v>0</v>
      </c>
      <c r="BC94" s="115">
        <f>ROUND(SUM(BC95:BC100),2)</f>
        <v>0</v>
      </c>
      <c r="BD94" s="117">
        <f>ROUND(SUM(BD95:BD100),2)</f>
        <v>0</v>
      </c>
      <c r="BE94" s="6"/>
      <c r="BS94" s="118" t="s">
        <v>76</v>
      </c>
      <c r="BT94" s="118" t="s">
        <v>77</v>
      </c>
      <c r="BU94" s="119" t="s">
        <v>78</v>
      </c>
      <c r="BV94" s="118" t="s">
        <v>79</v>
      </c>
      <c r="BW94" s="118" t="s">
        <v>5</v>
      </c>
      <c r="BX94" s="118" t="s">
        <v>80</v>
      </c>
      <c r="CL94" s="118" t="s">
        <v>1</v>
      </c>
    </row>
    <row r="95" s="7" customFormat="1" ht="16.5" customHeight="1">
      <c r="A95" s="120" t="s">
        <v>81</v>
      </c>
      <c r="B95" s="121"/>
      <c r="C95" s="122"/>
      <c r="D95" s="123" t="s">
        <v>82</v>
      </c>
      <c r="E95" s="123"/>
      <c r="F95" s="123"/>
      <c r="G95" s="123"/>
      <c r="H95" s="123"/>
      <c r="I95" s="124"/>
      <c r="J95" s="123" t="s">
        <v>83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 01 - Stavební část'!J30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84</v>
      </c>
      <c r="AR95" s="127"/>
      <c r="AS95" s="128">
        <v>0</v>
      </c>
      <c r="AT95" s="129">
        <f>ROUND(SUM(AV95:AW95),2)</f>
        <v>0</v>
      </c>
      <c r="AU95" s="130">
        <f>'SO 01 - Stavební část'!P140</f>
        <v>0</v>
      </c>
      <c r="AV95" s="129">
        <f>'SO 01 - Stavební část'!J33</f>
        <v>0</v>
      </c>
      <c r="AW95" s="129">
        <f>'SO 01 - Stavební část'!J34</f>
        <v>0</v>
      </c>
      <c r="AX95" s="129">
        <f>'SO 01 - Stavební část'!J35</f>
        <v>0</v>
      </c>
      <c r="AY95" s="129">
        <f>'SO 01 - Stavební část'!J36</f>
        <v>0</v>
      </c>
      <c r="AZ95" s="129">
        <f>'SO 01 - Stavební část'!F33</f>
        <v>0</v>
      </c>
      <c r="BA95" s="129">
        <f>'SO 01 - Stavební část'!F34</f>
        <v>0</v>
      </c>
      <c r="BB95" s="129">
        <f>'SO 01 - Stavební část'!F35</f>
        <v>0</v>
      </c>
      <c r="BC95" s="129">
        <f>'SO 01 - Stavební část'!F36</f>
        <v>0</v>
      </c>
      <c r="BD95" s="131">
        <f>'SO 01 - Stavební část'!F37</f>
        <v>0</v>
      </c>
      <c r="BE95" s="7"/>
      <c r="BT95" s="132" t="s">
        <v>85</v>
      </c>
      <c r="BV95" s="132" t="s">
        <v>79</v>
      </c>
      <c r="BW95" s="132" t="s">
        <v>86</v>
      </c>
      <c r="BX95" s="132" t="s">
        <v>5</v>
      </c>
      <c r="CL95" s="132" t="s">
        <v>1</v>
      </c>
      <c r="CM95" s="132" t="s">
        <v>87</v>
      </c>
    </row>
    <row r="96" s="7" customFormat="1" ht="16.5" customHeight="1">
      <c r="A96" s="120" t="s">
        <v>81</v>
      </c>
      <c r="B96" s="121"/>
      <c r="C96" s="122"/>
      <c r="D96" s="123" t="s">
        <v>88</v>
      </c>
      <c r="E96" s="123"/>
      <c r="F96" s="123"/>
      <c r="G96" s="123"/>
      <c r="H96" s="123"/>
      <c r="I96" s="124"/>
      <c r="J96" s="123" t="s">
        <v>89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'SO 02 - Zdravotně technic...'!J30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84</v>
      </c>
      <c r="AR96" s="127"/>
      <c r="AS96" s="128">
        <v>0</v>
      </c>
      <c r="AT96" s="129">
        <f>ROUND(SUM(AV96:AW96),2)</f>
        <v>0</v>
      </c>
      <c r="AU96" s="130">
        <f>'SO 02 - Zdravotně technic...'!P123</f>
        <v>0</v>
      </c>
      <c r="AV96" s="129">
        <f>'SO 02 - Zdravotně technic...'!J33</f>
        <v>0</v>
      </c>
      <c r="AW96" s="129">
        <f>'SO 02 - Zdravotně technic...'!J34</f>
        <v>0</v>
      </c>
      <c r="AX96" s="129">
        <f>'SO 02 - Zdravotně technic...'!J35</f>
        <v>0</v>
      </c>
      <c r="AY96" s="129">
        <f>'SO 02 - Zdravotně technic...'!J36</f>
        <v>0</v>
      </c>
      <c r="AZ96" s="129">
        <f>'SO 02 - Zdravotně technic...'!F33</f>
        <v>0</v>
      </c>
      <c r="BA96" s="129">
        <f>'SO 02 - Zdravotně technic...'!F34</f>
        <v>0</v>
      </c>
      <c r="BB96" s="129">
        <f>'SO 02 - Zdravotně technic...'!F35</f>
        <v>0</v>
      </c>
      <c r="BC96" s="129">
        <f>'SO 02 - Zdravotně technic...'!F36</f>
        <v>0</v>
      </c>
      <c r="BD96" s="131">
        <f>'SO 02 - Zdravotně technic...'!F37</f>
        <v>0</v>
      </c>
      <c r="BE96" s="7"/>
      <c r="BT96" s="132" t="s">
        <v>85</v>
      </c>
      <c r="BV96" s="132" t="s">
        <v>79</v>
      </c>
      <c r="BW96" s="132" t="s">
        <v>90</v>
      </c>
      <c r="BX96" s="132" t="s">
        <v>5</v>
      </c>
      <c r="CL96" s="132" t="s">
        <v>1</v>
      </c>
      <c r="CM96" s="132" t="s">
        <v>87</v>
      </c>
    </row>
    <row r="97" s="7" customFormat="1" ht="16.5" customHeight="1">
      <c r="A97" s="120" t="s">
        <v>81</v>
      </c>
      <c r="B97" s="121"/>
      <c r="C97" s="122"/>
      <c r="D97" s="123" t="s">
        <v>91</v>
      </c>
      <c r="E97" s="123"/>
      <c r="F97" s="123"/>
      <c r="G97" s="123"/>
      <c r="H97" s="123"/>
      <c r="I97" s="124"/>
      <c r="J97" s="123" t="s">
        <v>92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'SO 03 - ÚT, VZT, plyn'!J30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84</v>
      </c>
      <c r="AR97" s="127"/>
      <c r="AS97" s="128">
        <v>0</v>
      </c>
      <c r="AT97" s="129">
        <f>ROUND(SUM(AV97:AW97),2)</f>
        <v>0</v>
      </c>
      <c r="AU97" s="130">
        <f>'SO 03 - ÚT, VZT, plyn'!P132</f>
        <v>0</v>
      </c>
      <c r="AV97" s="129">
        <f>'SO 03 - ÚT, VZT, plyn'!J33</f>
        <v>0</v>
      </c>
      <c r="AW97" s="129">
        <f>'SO 03 - ÚT, VZT, plyn'!J34</f>
        <v>0</v>
      </c>
      <c r="AX97" s="129">
        <f>'SO 03 - ÚT, VZT, plyn'!J35</f>
        <v>0</v>
      </c>
      <c r="AY97" s="129">
        <f>'SO 03 - ÚT, VZT, plyn'!J36</f>
        <v>0</v>
      </c>
      <c r="AZ97" s="129">
        <f>'SO 03 - ÚT, VZT, plyn'!F33</f>
        <v>0</v>
      </c>
      <c r="BA97" s="129">
        <f>'SO 03 - ÚT, VZT, plyn'!F34</f>
        <v>0</v>
      </c>
      <c r="BB97" s="129">
        <f>'SO 03 - ÚT, VZT, plyn'!F35</f>
        <v>0</v>
      </c>
      <c r="BC97" s="129">
        <f>'SO 03 - ÚT, VZT, plyn'!F36</f>
        <v>0</v>
      </c>
      <c r="BD97" s="131">
        <f>'SO 03 - ÚT, VZT, plyn'!F37</f>
        <v>0</v>
      </c>
      <c r="BE97" s="7"/>
      <c r="BT97" s="132" t="s">
        <v>85</v>
      </c>
      <c r="BV97" s="132" t="s">
        <v>79</v>
      </c>
      <c r="BW97" s="132" t="s">
        <v>93</v>
      </c>
      <c r="BX97" s="132" t="s">
        <v>5</v>
      </c>
      <c r="CL97" s="132" t="s">
        <v>1</v>
      </c>
      <c r="CM97" s="132" t="s">
        <v>87</v>
      </c>
    </row>
    <row r="98" s="7" customFormat="1" ht="16.5" customHeight="1">
      <c r="A98" s="120" t="s">
        <v>81</v>
      </c>
      <c r="B98" s="121"/>
      <c r="C98" s="122"/>
      <c r="D98" s="123" t="s">
        <v>94</v>
      </c>
      <c r="E98" s="123"/>
      <c r="F98" s="123"/>
      <c r="G98" s="123"/>
      <c r="H98" s="123"/>
      <c r="I98" s="124"/>
      <c r="J98" s="123" t="s">
        <v>95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'SO 04 - Elektroinstalace'!J30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84</v>
      </c>
      <c r="AR98" s="127"/>
      <c r="AS98" s="128">
        <v>0</v>
      </c>
      <c r="AT98" s="129">
        <f>ROUND(SUM(AV98:AW98),2)</f>
        <v>0</v>
      </c>
      <c r="AU98" s="130">
        <f>'SO 04 - Elektroinstalace'!P121</f>
        <v>0</v>
      </c>
      <c r="AV98" s="129">
        <f>'SO 04 - Elektroinstalace'!J33</f>
        <v>0</v>
      </c>
      <c r="AW98" s="129">
        <f>'SO 04 - Elektroinstalace'!J34</f>
        <v>0</v>
      </c>
      <c r="AX98" s="129">
        <f>'SO 04 - Elektroinstalace'!J35</f>
        <v>0</v>
      </c>
      <c r="AY98" s="129">
        <f>'SO 04 - Elektroinstalace'!J36</f>
        <v>0</v>
      </c>
      <c r="AZ98" s="129">
        <f>'SO 04 - Elektroinstalace'!F33</f>
        <v>0</v>
      </c>
      <c r="BA98" s="129">
        <f>'SO 04 - Elektroinstalace'!F34</f>
        <v>0</v>
      </c>
      <c r="BB98" s="129">
        <f>'SO 04 - Elektroinstalace'!F35</f>
        <v>0</v>
      </c>
      <c r="BC98" s="129">
        <f>'SO 04 - Elektroinstalace'!F36</f>
        <v>0</v>
      </c>
      <c r="BD98" s="131">
        <f>'SO 04 - Elektroinstalace'!F37</f>
        <v>0</v>
      </c>
      <c r="BE98" s="7"/>
      <c r="BT98" s="132" t="s">
        <v>85</v>
      </c>
      <c r="BV98" s="132" t="s">
        <v>79</v>
      </c>
      <c r="BW98" s="132" t="s">
        <v>96</v>
      </c>
      <c r="BX98" s="132" t="s">
        <v>5</v>
      </c>
      <c r="CL98" s="132" t="s">
        <v>1</v>
      </c>
      <c r="CM98" s="132" t="s">
        <v>87</v>
      </c>
    </row>
    <row r="99" s="7" customFormat="1" ht="16.5" customHeight="1">
      <c r="A99" s="120" t="s">
        <v>81</v>
      </c>
      <c r="B99" s="121"/>
      <c r="C99" s="122"/>
      <c r="D99" s="123" t="s">
        <v>97</v>
      </c>
      <c r="E99" s="123"/>
      <c r="F99" s="123"/>
      <c r="G99" s="123"/>
      <c r="H99" s="123"/>
      <c r="I99" s="124"/>
      <c r="J99" s="123" t="s">
        <v>98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'SO 05 - Zpevněné plochy +...'!J30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84</v>
      </c>
      <c r="AR99" s="127"/>
      <c r="AS99" s="128">
        <v>0</v>
      </c>
      <c r="AT99" s="129">
        <f>ROUND(SUM(AV99:AW99),2)</f>
        <v>0</v>
      </c>
      <c r="AU99" s="130">
        <f>'SO 05 - Zpevněné plochy +...'!P130</f>
        <v>0</v>
      </c>
      <c r="AV99" s="129">
        <f>'SO 05 - Zpevněné plochy +...'!J33</f>
        <v>0</v>
      </c>
      <c r="AW99" s="129">
        <f>'SO 05 - Zpevněné plochy +...'!J34</f>
        <v>0</v>
      </c>
      <c r="AX99" s="129">
        <f>'SO 05 - Zpevněné plochy +...'!J35</f>
        <v>0</v>
      </c>
      <c r="AY99" s="129">
        <f>'SO 05 - Zpevněné plochy +...'!J36</f>
        <v>0</v>
      </c>
      <c r="AZ99" s="129">
        <f>'SO 05 - Zpevněné plochy +...'!F33</f>
        <v>0</v>
      </c>
      <c r="BA99" s="129">
        <f>'SO 05 - Zpevněné plochy +...'!F34</f>
        <v>0</v>
      </c>
      <c r="BB99" s="129">
        <f>'SO 05 - Zpevněné plochy +...'!F35</f>
        <v>0</v>
      </c>
      <c r="BC99" s="129">
        <f>'SO 05 - Zpevněné plochy +...'!F36</f>
        <v>0</v>
      </c>
      <c r="BD99" s="131">
        <f>'SO 05 - Zpevněné plochy +...'!F37</f>
        <v>0</v>
      </c>
      <c r="BE99" s="7"/>
      <c r="BT99" s="132" t="s">
        <v>85</v>
      </c>
      <c r="BV99" s="132" t="s">
        <v>79</v>
      </c>
      <c r="BW99" s="132" t="s">
        <v>99</v>
      </c>
      <c r="BX99" s="132" t="s">
        <v>5</v>
      </c>
      <c r="CL99" s="132" t="s">
        <v>1</v>
      </c>
      <c r="CM99" s="132" t="s">
        <v>87</v>
      </c>
    </row>
    <row r="100" s="7" customFormat="1" ht="16.5" customHeight="1">
      <c r="A100" s="120" t="s">
        <v>81</v>
      </c>
      <c r="B100" s="121"/>
      <c r="C100" s="122"/>
      <c r="D100" s="123" t="s">
        <v>100</v>
      </c>
      <c r="E100" s="123"/>
      <c r="F100" s="123"/>
      <c r="G100" s="123"/>
      <c r="H100" s="123"/>
      <c r="I100" s="124"/>
      <c r="J100" s="123" t="s">
        <v>101</v>
      </c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5">
        <f>'SO 06 - Vedlejší rozpočto...'!J30</f>
        <v>0</v>
      </c>
      <c r="AH100" s="124"/>
      <c r="AI100" s="124"/>
      <c r="AJ100" s="124"/>
      <c r="AK100" s="124"/>
      <c r="AL100" s="124"/>
      <c r="AM100" s="124"/>
      <c r="AN100" s="125">
        <f>SUM(AG100,AT100)</f>
        <v>0</v>
      </c>
      <c r="AO100" s="124"/>
      <c r="AP100" s="124"/>
      <c r="AQ100" s="126" t="s">
        <v>84</v>
      </c>
      <c r="AR100" s="127"/>
      <c r="AS100" s="133">
        <v>0</v>
      </c>
      <c r="AT100" s="134">
        <f>ROUND(SUM(AV100:AW100),2)</f>
        <v>0</v>
      </c>
      <c r="AU100" s="135">
        <f>'SO 06 - Vedlejší rozpočto...'!P120</f>
        <v>0</v>
      </c>
      <c r="AV100" s="134">
        <f>'SO 06 - Vedlejší rozpočto...'!J33</f>
        <v>0</v>
      </c>
      <c r="AW100" s="134">
        <f>'SO 06 - Vedlejší rozpočto...'!J34</f>
        <v>0</v>
      </c>
      <c r="AX100" s="134">
        <f>'SO 06 - Vedlejší rozpočto...'!J35</f>
        <v>0</v>
      </c>
      <c r="AY100" s="134">
        <f>'SO 06 - Vedlejší rozpočto...'!J36</f>
        <v>0</v>
      </c>
      <c r="AZ100" s="134">
        <f>'SO 06 - Vedlejší rozpočto...'!F33</f>
        <v>0</v>
      </c>
      <c r="BA100" s="134">
        <f>'SO 06 - Vedlejší rozpočto...'!F34</f>
        <v>0</v>
      </c>
      <c r="BB100" s="134">
        <f>'SO 06 - Vedlejší rozpočto...'!F35</f>
        <v>0</v>
      </c>
      <c r="BC100" s="134">
        <f>'SO 06 - Vedlejší rozpočto...'!F36</f>
        <v>0</v>
      </c>
      <c r="BD100" s="136">
        <f>'SO 06 - Vedlejší rozpočto...'!F37</f>
        <v>0</v>
      </c>
      <c r="BE100" s="7"/>
      <c r="BT100" s="132" t="s">
        <v>85</v>
      </c>
      <c r="BV100" s="132" t="s">
        <v>79</v>
      </c>
      <c r="BW100" s="132" t="s">
        <v>102</v>
      </c>
      <c r="BX100" s="132" t="s">
        <v>5</v>
      </c>
      <c r="CL100" s="132" t="s">
        <v>1</v>
      </c>
      <c r="CM100" s="132" t="s">
        <v>87</v>
      </c>
    </row>
    <row r="101" s="2" customFormat="1" ht="30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5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45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</sheetData>
  <sheetProtection sheet="1" formatColumns="0" formatRows="0" objects="1" scenarios="1" spinCount="100000" saltValue="H7lcI7dbIo4xJs5Dg7bZD0A9m+dAl3snWl9nm787yKg6xmMe0rh2Fs99r15YDek6TgzMAaCa50JjXP9qBKQCqQ==" hashValue="1goFaWTH2hAnHSsFMQwlBZYsIpqU9MtnQ3uyIe+5OWHAd+K5DkVLTRBaxcxcHTlpb1ES5SCXAfrZ0oBZTibbgA==" algorithmName="SHA-512" password="CC35"/>
  <mergeCells count="62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 01 - Stavební část'!C2" display="/"/>
    <hyperlink ref="A96" location="'SO 02 - Zdravotně technic...'!C2" display="/"/>
    <hyperlink ref="A97" location="'SO 03 - ÚT, VZT, plyn'!C2" display="/"/>
    <hyperlink ref="A98" location="'SO 04 - Elektroinstalace'!C2" display="/"/>
    <hyperlink ref="A99" location="'SO 05 - Zpevněné plochy +...'!C2" display="/"/>
    <hyperlink ref="A100" location="'SO 06 - Vedlejší rozpočt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87</v>
      </c>
    </row>
    <row r="4" s="1" customFormat="1" ht="24.96" customHeight="1">
      <c r="B4" s="21"/>
      <c r="D4" s="139" t="s">
        <v>103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Stavební úpravy-nová škola v objektu bývalé sokolovny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2. 12. 2024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34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35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37</v>
      </c>
      <c r="E30" s="39"/>
      <c r="F30" s="39"/>
      <c r="G30" s="39"/>
      <c r="H30" s="39"/>
      <c r="I30" s="39"/>
      <c r="J30" s="152">
        <f>ROUND(J140,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39</v>
      </c>
      <c r="G32" s="39"/>
      <c r="H32" s="39"/>
      <c r="I32" s="153" t="s">
        <v>38</v>
      </c>
      <c r="J32" s="153" t="s">
        <v>40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41</v>
      </c>
      <c r="E33" s="141" t="s">
        <v>42</v>
      </c>
      <c r="F33" s="155">
        <f>ROUND((SUM(BE140:BE1487)),  2)</f>
        <v>0</v>
      </c>
      <c r="G33" s="39"/>
      <c r="H33" s="39"/>
      <c r="I33" s="156">
        <v>0.20999999999999999</v>
      </c>
      <c r="J33" s="155">
        <f>ROUND(((SUM(BE140:BE1487))*I33),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43</v>
      </c>
      <c r="F34" s="155">
        <f>ROUND((SUM(BF140:BF1487)),  2)</f>
        <v>0</v>
      </c>
      <c r="G34" s="39"/>
      <c r="H34" s="39"/>
      <c r="I34" s="156">
        <v>0.12</v>
      </c>
      <c r="J34" s="155">
        <f>ROUND(((SUM(BF140:BF1487))*I34),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44</v>
      </c>
      <c r="F35" s="155">
        <f>ROUND((SUM(BG140:BG1487)),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45</v>
      </c>
      <c r="F36" s="155">
        <f>ROUND((SUM(BH140:BH1487)),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46</v>
      </c>
      <c r="F37" s="155">
        <f>ROUND((SUM(BI140:BI1487)),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47</v>
      </c>
      <c r="E39" s="159"/>
      <c r="F39" s="159"/>
      <c r="G39" s="160" t="s">
        <v>48</v>
      </c>
      <c r="H39" s="161" t="s">
        <v>49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50</v>
      </c>
      <c r="E50" s="165"/>
      <c r="F50" s="165"/>
      <c r="G50" s="164" t="s">
        <v>51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52</v>
      </c>
      <c r="E61" s="167"/>
      <c r="F61" s="168" t="s">
        <v>53</v>
      </c>
      <c r="G61" s="166" t="s">
        <v>52</v>
      </c>
      <c r="H61" s="167"/>
      <c r="I61" s="167"/>
      <c r="J61" s="169" t="s">
        <v>53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54</v>
      </c>
      <c r="E65" s="170"/>
      <c r="F65" s="170"/>
      <c r="G65" s="164" t="s">
        <v>55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52</v>
      </c>
      <c r="E76" s="167"/>
      <c r="F76" s="168" t="s">
        <v>53</v>
      </c>
      <c r="G76" s="166" t="s">
        <v>52</v>
      </c>
      <c r="H76" s="167"/>
      <c r="I76" s="167"/>
      <c r="J76" s="169" t="s">
        <v>53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Stavební úpravy-nová škola v objektu bývalé sokolovny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01 - Stavební část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Planá u M.L</v>
      </c>
      <c r="G89" s="41"/>
      <c r="H89" s="41"/>
      <c r="I89" s="33" t="s">
        <v>22</v>
      </c>
      <c r="J89" s="80" t="str">
        <f>IF(J12="","",J12)</f>
        <v>2. 12. 2024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Planá</v>
      </c>
      <c r="G91" s="41"/>
      <c r="H91" s="41"/>
      <c r="I91" s="33" t="s">
        <v>30</v>
      </c>
      <c r="J91" s="37" t="str">
        <f>E21</f>
        <v>ing.Pavel Kodýtek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Sadílek Ladislav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107</v>
      </c>
      <c r="D94" s="177"/>
      <c r="E94" s="177"/>
      <c r="F94" s="177"/>
      <c r="G94" s="177"/>
      <c r="H94" s="177"/>
      <c r="I94" s="177"/>
      <c r="J94" s="178" t="s">
        <v>108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109</v>
      </c>
      <c r="D96" s="41"/>
      <c r="E96" s="41"/>
      <c r="F96" s="41"/>
      <c r="G96" s="41"/>
      <c r="H96" s="41"/>
      <c r="I96" s="41"/>
      <c r="J96" s="111">
        <f>J140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110</v>
      </c>
    </row>
    <row r="97" s="9" customFormat="1" ht="24.96" customHeight="1">
      <c r="A97" s="9"/>
      <c r="B97" s="180"/>
      <c r="C97" s="181"/>
      <c r="D97" s="182" t="s">
        <v>111</v>
      </c>
      <c r="E97" s="183"/>
      <c r="F97" s="183"/>
      <c r="G97" s="183"/>
      <c r="H97" s="183"/>
      <c r="I97" s="183"/>
      <c r="J97" s="184">
        <f>J141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112</v>
      </c>
      <c r="E98" s="189"/>
      <c r="F98" s="189"/>
      <c r="G98" s="189"/>
      <c r="H98" s="189"/>
      <c r="I98" s="189"/>
      <c r="J98" s="190">
        <f>J142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113</v>
      </c>
      <c r="E99" s="189"/>
      <c r="F99" s="189"/>
      <c r="G99" s="189"/>
      <c r="H99" s="189"/>
      <c r="I99" s="189"/>
      <c r="J99" s="190">
        <f>J195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114</v>
      </c>
      <c r="E100" s="189"/>
      <c r="F100" s="189"/>
      <c r="G100" s="189"/>
      <c r="H100" s="189"/>
      <c r="I100" s="189"/>
      <c r="J100" s="190">
        <f>J244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115</v>
      </c>
      <c r="E101" s="189"/>
      <c r="F101" s="189"/>
      <c r="G101" s="189"/>
      <c r="H101" s="189"/>
      <c r="I101" s="189"/>
      <c r="J101" s="190">
        <f>J262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116</v>
      </c>
      <c r="E102" s="189"/>
      <c r="F102" s="189"/>
      <c r="G102" s="189"/>
      <c r="H102" s="189"/>
      <c r="I102" s="189"/>
      <c r="J102" s="190">
        <f>J523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117</v>
      </c>
      <c r="E103" s="189"/>
      <c r="F103" s="189"/>
      <c r="G103" s="189"/>
      <c r="H103" s="189"/>
      <c r="I103" s="189"/>
      <c r="J103" s="190">
        <f>J803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118</v>
      </c>
      <c r="E104" s="189"/>
      <c r="F104" s="189"/>
      <c r="G104" s="189"/>
      <c r="H104" s="189"/>
      <c r="I104" s="189"/>
      <c r="J104" s="190">
        <f>J809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0"/>
      <c r="C105" s="181"/>
      <c r="D105" s="182" t="s">
        <v>119</v>
      </c>
      <c r="E105" s="183"/>
      <c r="F105" s="183"/>
      <c r="G105" s="183"/>
      <c r="H105" s="183"/>
      <c r="I105" s="183"/>
      <c r="J105" s="184">
        <f>J811</f>
        <v>0</v>
      </c>
      <c r="K105" s="181"/>
      <c r="L105" s="18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6"/>
      <c r="C106" s="187"/>
      <c r="D106" s="188" t="s">
        <v>120</v>
      </c>
      <c r="E106" s="189"/>
      <c r="F106" s="189"/>
      <c r="G106" s="189"/>
      <c r="H106" s="189"/>
      <c r="I106" s="189"/>
      <c r="J106" s="190">
        <f>J812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121</v>
      </c>
      <c r="E107" s="189"/>
      <c r="F107" s="189"/>
      <c r="G107" s="189"/>
      <c r="H107" s="189"/>
      <c r="I107" s="189"/>
      <c r="J107" s="190">
        <f>J822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122</v>
      </c>
      <c r="E108" s="189"/>
      <c r="F108" s="189"/>
      <c r="G108" s="189"/>
      <c r="H108" s="189"/>
      <c r="I108" s="189"/>
      <c r="J108" s="190">
        <f>J837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123</v>
      </c>
      <c r="E109" s="189"/>
      <c r="F109" s="189"/>
      <c r="G109" s="189"/>
      <c r="H109" s="189"/>
      <c r="I109" s="189"/>
      <c r="J109" s="190">
        <f>J842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124</v>
      </c>
      <c r="E110" s="189"/>
      <c r="F110" s="189"/>
      <c r="G110" s="189"/>
      <c r="H110" s="189"/>
      <c r="I110" s="189"/>
      <c r="J110" s="190">
        <f>J876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125</v>
      </c>
      <c r="E111" s="189"/>
      <c r="F111" s="189"/>
      <c r="G111" s="189"/>
      <c r="H111" s="189"/>
      <c r="I111" s="189"/>
      <c r="J111" s="190">
        <f>J920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126</v>
      </c>
      <c r="E112" s="189"/>
      <c r="F112" s="189"/>
      <c r="G112" s="189"/>
      <c r="H112" s="189"/>
      <c r="I112" s="189"/>
      <c r="J112" s="190">
        <f>J957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127</v>
      </c>
      <c r="E113" s="189"/>
      <c r="F113" s="189"/>
      <c r="G113" s="189"/>
      <c r="H113" s="189"/>
      <c r="I113" s="189"/>
      <c r="J113" s="190">
        <f>J971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6"/>
      <c r="C114" s="187"/>
      <c r="D114" s="188" t="s">
        <v>128</v>
      </c>
      <c r="E114" s="189"/>
      <c r="F114" s="189"/>
      <c r="G114" s="189"/>
      <c r="H114" s="189"/>
      <c r="I114" s="189"/>
      <c r="J114" s="190">
        <f>J1163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6"/>
      <c r="C115" s="187"/>
      <c r="D115" s="188" t="s">
        <v>129</v>
      </c>
      <c r="E115" s="189"/>
      <c r="F115" s="189"/>
      <c r="G115" s="189"/>
      <c r="H115" s="189"/>
      <c r="I115" s="189"/>
      <c r="J115" s="190">
        <f>J1179</f>
        <v>0</v>
      </c>
      <c r="K115" s="187"/>
      <c r="L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6"/>
      <c r="C116" s="187"/>
      <c r="D116" s="188" t="s">
        <v>130</v>
      </c>
      <c r="E116" s="189"/>
      <c r="F116" s="189"/>
      <c r="G116" s="189"/>
      <c r="H116" s="189"/>
      <c r="I116" s="189"/>
      <c r="J116" s="190">
        <f>J1260</f>
        <v>0</v>
      </c>
      <c r="K116" s="187"/>
      <c r="L116" s="19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6"/>
      <c r="C117" s="187"/>
      <c r="D117" s="188" t="s">
        <v>131</v>
      </c>
      <c r="E117" s="189"/>
      <c r="F117" s="189"/>
      <c r="G117" s="189"/>
      <c r="H117" s="189"/>
      <c r="I117" s="189"/>
      <c r="J117" s="190">
        <f>J1313</f>
        <v>0</v>
      </c>
      <c r="K117" s="187"/>
      <c r="L117" s="19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6"/>
      <c r="C118" s="187"/>
      <c r="D118" s="188" t="s">
        <v>132</v>
      </c>
      <c r="E118" s="189"/>
      <c r="F118" s="189"/>
      <c r="G118" s="189"/>
      <c r="H118" s="189"/>
      <c r="I118" s="189"/>
      <c r="J118" s="190">
        <f>J1425</f>
        <v>0</v>
      </c>
      <c r="K118" s="187"/>
      <c r="L118" s="19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6"/>
      <c r="C119" s="187"/>
      <c r="D119" s="188" t="s">
        <v>133</v>
      </c>
      <c r="E119" s="189"/>
      <c r="F119" s="189"/>
      <c r="G119" s="189"/>
      <c r="H119" s="189"/>
      <c r="I119" s="189"/>
      <c r="J119" s="190">
        <f>J1429</f>
        <v>0</v>
      </c>
      <c r="K119" s="187"/>
      <c r="L119" s="191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86"/>
      <c r="C120" s="187"/>
      <c r="D120" s="188" t="s">
        <v>134</v>
      </c>
      <c r="E120" s="189"/>
      <c r="F120" s="189"/>
      <c r="G120" s="189"/>
      <c r="H120" s="189"/>
      <c r="I120" s="189"/>
      <c r="J120" s="190">
        <f>J1473</f>
        <v>0</v>
      </c>
      <c r="K120" s="187"/>
      <c r="L120" s="191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2" customFormat="1" ht="21.84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67"/>
      <c r="C122" s="68"/>
      <c r="D122" s="68"/>
      <c r="E122" s="68"/>
      <c r="F122" s="68"/>
      <c r="G122" s="68"/>
      <c r="H122" s="68"/>
      <c r="I122" s="68"/>
      <c r="J122" s="68"/>
      <c r="K122" s="68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6" s="2" customFormat="1" ht="6.96" customHeight="1">
      <c r="A126" s="39"/>
      <c r="B126" s="69"/>
      <c r="C126" s="70"/>
      <c r="D126" s="70"/>
      <c r="E126" s="70"/>
      <c r="F126" s="70"/>
      <c r="G126" s="70"/>
      <c r="H126" s="70"/>
      <c r="I126" s="70"/>
      <c r="J126" s="70"/>
      <c r="K126" s="70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24.96" customHeight="1">
      <c r="A127" s="39"/>
      <c r="B127" s="40"/>
      <c r="C127" s="24" t="s">
        <v>135</v>
      </c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6.96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16</v>
      </c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6.5" customHeight="1">
      <c r="A130" s="39"/>
      <c r="B130" s="40"/>
      <c r="C130" s="41"/>
      <c r="D130" s="41"/>
      <c r="E130" s="175" t="str">
        <f>E7</f>
        <v>Stavební úpravy-nová škola v objektu bývalé sokolovny</v>
      </c>
      <c r="F130" s="33"/>
      <c r="G130" s="33"/>
      <c r="H130" s="33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2" customHeight="1">
      <c r="A131" s="39"/>
      <c r="B131" s="40"/>
      <c r="C131" s="33" t="s">
        <v>104</v>
      </c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6.5" customHeight="1">
      <c r="A132" s="39"/>
      <c r="B132" s="40"/>
      <c r="C132" s="41"/>
      <c r="D132" s="41"/>
      <c r="E132" s="77" t="str">
        <f>E9</f>
        <v>SO 01 - Stavební část</v>
      </c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6.96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2" customHeight="1">
      <c r="A134" s="39"/>
      <c r="B134" s="40"/>
      <c r="C134" s="33" t="s">
        <v>20</v>
      </c>
      <c r="D134" s="41"/>
      <c r="E134" s="41"/>
      <c r="F134" s="28" t="str">
        <f>F12</f>
        <v>Planá u M.L</v>
      </c>
      <c r="G134" s="41"/>
      <c r="H134" s="41"/>
      <c r="I134" s="33" t="s">
        <v>22</v>
      </c>
      <c r="J134" s="80" t="str">
        <f>IF(J12="","",J12)</f>
        <v>2. 12. 2024</v>
      </c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6.96" customHeight="1">
      <c r="A135" s="39"/>
      <c r="B135" s="40"/>
      <c r="C135" s="41"/>
      <c r="D135" s="41"/>
      <c r="E135" s="41"/>
      <c r="F135" s="41"/>
      <c r="G135" s="41"/>
      <c r="H135" s="4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5.15" customHeight="1">
      <c r="A136" s="39"/>
      <c r="B136" s="40"/>
      <c r="C136" s="33" t="s">
        <v>24</v>
      </c>
      <c r="D136" s="41"/>
      <c r="E136" s="41"/>
      <c r="F136" s="28" t="str">
        <f>E15</f>
        <v>Město Planá</v>
      </c>
      <c r="G136" s="41"/>
      <c r="H136" s="41"/>
      <c r="I136" s="33" t="s">
        <v>30</v>
      </c>
      <c r="J136" s="37" t="str">
        <f>E21</f>
        <v>ing.Pavel Kodýtek</v>
      </c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15.15" customHeight="1">
      <c r="A137" s="39"/>
      <c r="B137" s="40"/>
      <c r="C137" s="33" t="s">
        <v>28</v>
      </c>
      <c r="D137" s="41"/>
      <c r="E137" s="41"/>
      <c r="F137" s="28" t="str">
        <f>IF(E18="","",E18)</f>
        <v>Vyplň údaj</v>
      </c>
      <c r="G137" s="41"/>
      <c r="H137" s="41"/>
      <c r="I137" s="33" t="s">
        <v>33</v>
      </c>
      <c r="J137" s="37" t="str">
        <f>E24</f>
        <v>Sadílek Ladislav</v>
      </c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2" customFormat="1" ht="10.32" customHeight="1">
      <c r="A138" s="39"/>
      <c r="B138" s="40"/>
      <c r="C138" s="41"/>
      <c r="D138" s="41"/>
      <c r="E138" s="41"/>
      <c r="F138" s="41"/>
      <c r="G138" s="41"/>
      <c r="H138" s="41"/>
      <c r="I138" s="41"/>
      <c r="J138" s="41"/>
      <c r="K138" s="41"/>
      <c r="L138" s="64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="11" customFormat="1" ht="29.28" customHeight="1">
      <c r="A139" s="192"/>
      <c r="B139" s="193"/>
      <c r="C139" s="194" t="s">
        <v>136</v>
      </c>
      <c r="D139" s="195" t="s">
        <v>62</v>
      </c>
      <c r="E139" s="195" t="s">
        <v>58</v>
      </c>
      <c r="F139" s="195" t="s">
        <v>59</v>
      </c>
      <c r="G139" s="195" t="s">
        <v>137</v>
      </c>
      <c r="H139" s="195" t="s">
        <v>138</v>
      </c>
      <c r="I139" s="195" t="s">
        <v>139</v>
      </c>
      <c r="J139" s="195" t="s">
        <v>108</v>
      </c>
      <c r="K139" s="196" t="s">
        <v>140</v>
      </c>
      <c r="L139" s="197"/>
      <c r="M139" s="101" t="s">
        <v>1</v>
      </c>
      <c r="N139" s="102" t="s">
        <v>41</v>
      </c>
      <c r="O139" s="102" t="s">
        <v>141</v>
      </c>
      <c r="P139" s="102" t="s">
        <v>142</v>
      </c>
      <c r="Q139" s="102" t="s">
        <v>143</v>
      </c>
      <c r="R139" s="102" t="s">
        <v>144</v>
      </c>
      <c r="S139" s="102" t="s">
        <v>145</v>
      </c>
      <c r="T139" s="103" t="s">
        <v>146</v>
      </c>
      <c r="U139" s="192"/>
      <c r="V139" s="192"/>
      <c r="W139" s="192"/>
      <c r="X139" s="192"/>
      <c r="Y139" s="192"/>
      <c r="Z139" s="192"/>
      <c r="AA139" s="192"/>
      <c r="AB139" s="192"/>
      <c r="AC139" s="192"/>
      <c r="AD139" s="192"/>
      <c r="AE139" s="192"/>
    </row>
    <row r="140" s="2" customFormat="1" ht="22.8" customHeight="1">
      <c r="A140" s="39"/>
      <c r="B140" s="40"/>
      <c r="C140" s="108" t="s">
        <v>147</v>
      </c>
      <c r="D140" s="41"/>
      <c r="E140" s="41"/>
      <c r="F140" s="41"/>
      <c r="G140" s="41"/>
      <c r="H140" s="41"/>
      <c r="I140" s="41"/>
      <c r="J140" s="198">
        <f>BK140</f>
        <v>0</v>
      </c>
      <c r="K140" s="41"/>
      <c r="L140" s="45"/>
      <c r="M140" s="104"/>
      <c r="N140" s="199"/>
      <c r="O140" s="105"/>
      <c r="P140" s="200">
        <f>P141+P811</f>
        <v>0</v>
      </c>
      <c r="Q140" s="105"/>
      <c r="R140" s="200">
        <f>R141+R811</f>
        <v>98.304504689999987</v>
      </c>
      <c r="S140" s="105"/>
      <c r="T140" s="201">
        <f>T141+T811</f>
        <v>59.838029800000001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76</v>
      </c>
      <c r="AU140" s="18" t="s">
        <v>110</v>
      </c>
      <c r="BK140" s="202">
        <f>BK141+BK811</f>
        <v>0</v>
      </c>
    </row>
    <row r="141" s="12" customFormat="1" ht="25.92" customHeight="1">
      <c r="A141" s="12"/>
      <c r="B141" s="203"/>
      <c r="C141" s="204"/>
      <c r="D141" s="205" t="s">
        <v>76</v>
      </c>
      <c r="E141" s="206" t="s">
        <v>148</v>
      </c>
      <c r="F141" s="206" t="s">
        <v>149</v>
      </c>
      <c r="G141" s="204"/>
      <c r="H141" s="204"/>
      <c r="I141" s="207"/>
      <c r="J141" s="208">
        <f>BK141</f>
        <v>0</v>
      </c>
      <c r="K141" s="204"/>
      <c r="L141" s="209"/>
      <c r="M141" s="210"/>
      <c r="N141" s="211"/>
      <c r="O141" s="211"/>
      <c r="P141" s="212">
        <f>P142+P195+P244+P262+P523+P803+P809</f>
        <v>0</v>
      </c>
      <c r="Q141" s="211"/>
      <c r="R141" s="212">
        <f>R142+R195+R244+R262+R523+R803+R809</f>
        <v>79.160967179999986</v>
      </c>
      <c r="S141" s="211"/>
      <c r="T141" s="213">
        <f>T142+T195+T244+T262+T523+T803+T809</f>
        <v>44.754914300000003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4" t="s">
        <v>85</v>
      </c>
      <c r="AT141" s="215" t="s">
        <v>76</v>
      </c>
      <c r="AU141" s="215" t="s">
        <v>77</v>
      </c>
      <c r="AY141" s="214" t="s">
        <v>150</v>
      </c>
      <c r="BK141" s="216">
        <f>BK142+BK195+BK244+BK262+BK523+BK803+BK809</f>
        <v>0</v>
      </c>
    </row>
    <row r="142" s="12" customFormat="1" ht="22.8" customHeight="1">
      <c r="A142" s="12"/>
      <c r="B142" s="203"/>
      <c r="C142" s="204"/>
      <c r="D142" s="205" t="s">
        <v>76</v>
      </c>
      <c r="E142" s="217" t="s">
        <v>85</v>
      </c>
      <c r="F142" s="217" t="s">
        <v>151</v>
      </c>
      <c r="G142" s="204"/>
      <c r="H142" s="204"/>
      <c r="I142" s="207"/>
      <c r="J142" s="218">
        <f>BK142</f>
        <v>0</v>
      </c>
      <c r="K142" s="204"/>
      <c r="L142" s="209"/>
      <c r="M142" s="210"/>
      <c r="N142" s="211"/>
      <c r="O142" s="211"/>
      <c r="P142" s="212">
        <f>SUM(P143:P194)</f>
        <v>0</v>
      </c>
      <c r="Q142" s="211"/>
      <c r="R142" s="212">
        <f>SUM(R143:R194)</f>
        <v>8.5519999999999996</v>
      </c>
      <c r="S142" s="211"/>
      <c r="T142" s="213">
        <f>SUM(T143:T194)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4" t="s">
        <v>85</v>
      </c>
      <c r="AT142" s="215" t="s">
        <v>76</v>
      </c>
      <c r="AU142" s="215" t="s">
        <v>85</v>
      </c>
      <c r="AY142" s="214" t="s">
        <v>150</v>
      </c>
      <c r="BK142" s="216">
        <f>SUM(BK143:BK194)</f>
        <v>0</v>
      </c>
    </row>
    <row r="143" s="2" customFormat="1" ht="33" customHeight="1">
      <c r="A143" s="39"/>
      <c r="B143" s="40"/>
      <c r="C143" s="219" t="s">
        <v>85</v>
      </c>
      <c r="D143" s="219" t="s">
        <v>152</v>
      </c>
      <c r="E143" s="220" t="s">
        <v>153</v>
      </c>
      <c r="F143" s="221" t="s">
        <v>154</v>
      </c>
      <c r="G143" s="222" t="s">
        <v>155</v>
      </c>
      <c r="H143" s="223">
        <v>4.4100000000000001</v>
      </c>
      <c r="I143" s="224"/>
      <c r="J143" s="225">
        <f>ROUND(I143*H143,2)</f>
        <v>0</v>
      </c>
      <c r="K143" s="221" t="s">
        <v>156</v>
      </c>
      <c r="L143" s="45"/>
      <c r="M143" s="226" t="s">
        <v>1</v>
      </c>
      <c r="N143" s="227" t="s">
        <v>42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157</v>
      </c>
      <c r="AT143" s="230" t="s">
        <v>152</v>
      </c>
      <c r="AU143" s="230" t="s">
        <v>87</v>
      </c>
      <c r="AY143" s="18" t="s">
        <v>150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85</v>
      </c>
      <c r="BK143" s="231">
        <f>ROUND(I143*H143,2)</f>
        <v>0</v>
      </c>
      <c r="BL143" s="18" t="s">
        <v>157</v>
      </c>
      <c r="BM143" s="230" t="s">
        <v>158</v>
      </c>
    </row>
    <row r="144" s="13" customFormat="1">
      <c r="A144" s="13"/>
      <c r="B144" s="232"/>
      <c r="C144" s="233"/>
      <c r="D144" s="234" t="s">
        <v>159</v>
      </c>
      <c r="E144" s="235" t="s">
        <v>1</v>
      </c>
      <c r="F144" s="236" t="s">
        <v>160</v>
      </c>
      <c r="G144" s="233"/>
      <c r="H144" s="235" t="s">
        <v>1</v>
      </c>
      <c r="I144" s="237"/>
      <c r="J144" s="233"/>
      <c r="K144" s="233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159</v>
      </c>
      <c r="AU144" s="242" t="s">
        <v>87</v>
      </c>
      <c r="AV144" s="13" t="s">
        <v>85</v>
      </c>
      <c r="AW144" s="13" t="s">
        <v>32</v>
      </c>
      <c r="AX144" s="13" t="s">
        <v>77</v>
      </c>
      <c r="AY144" s="242" t="s">
        <v>150</v>
      </c>
    </row>
    <row r="145" s="14" customFormat="1">
      <c r="A145" s="14"/>
      <c r="B145" s="243"/>
      <c r="C145" s="244"/>
      <c r="D145" s="234" t="s">
        <v>159</v>
      </c>
      <c r="E145" s="245" t="s">
        <v>1</v>
      </c>
      <c r="F145" s="246" t="s">
        <v>161</v>
      </c>
      <c r="G145" s="244"/>
      <c r="H145" s="247">
        <v>4.4100000000000001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159</v>
      </c>
      <c r="AU145" s="253" t="s">
        <v>87</v>
      </c>
      <c r="AV145" s="14" t="s">
        <v>87</v>
      </c>
      <c r="AW145" s="14" t="s">
        <v>32</v>
      </c>
      <c r="AX145" s="14" t="s">
        <v>85</v>
      </c>
      <c r="AY145" s="253" t="s">
        <v>150</v>
      </c>
    </row>
    <row r="146" s="2" customFormat="1" ht="24.15" customHeight="1">
      <c r="A146" s="39"/>
      <c r="B146" s="40"/>
      <c r="C146" s="219" t="s">
        <v>87</v>
      </c>
      <c r="D146" s="219" t="s">
        <v>152</v>
      </c>
      <c r="E146" s="220" t="s">
        <v>162</v>
      </c>
      <c r="F146" s="221" t="s">
        <v>163</v>
      </c>
      <c r="G146" s="222" t="s">
        <v>155</v>
      </c>
      <c r="H146" s="223">
        <v>4.1159999999999997</v>
      </c>
      <c r="I146" s="224"/>
      <c r="J146" s="225">
        <f>ROUND(I146*H146,2)</f>
        <v>0</v>
      </c>
      <c r="K146" s="221" t="s">
        <v>156</v>
      </c>
      <c r="L146" s="45"/>
      <c r="M146" s="226" t="s">
        <v>1</v>
      </c>
      <c r="N146" s="227" t="s">
        <v>42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157</v>
      </c>
      <c r="AT146" s="230" t="s">
        <v>152</v>
      </c>
      <c r="AU146" s="230" t="s">
        <v>87</v>
      </c>
      <c r="AY146" s="18" t="s">
        <v>150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85</v>
      </c>
      <c r="BK146" s="231">
        <f>ROUND(I146*H146,2)</f>
        <v>0</v>
      </c>
      <c r="BL146" s="18" t="s">
        <v>157</v>
      </c>
      <c r="BM146" s="230" t="s">
        <v>164</v>
      </c>
    </row>
    <row r="147" s="13" customFormat="1">
      <c r="A147" s="13"/>
      <c r="B147" s="232"/>
      <c r="C147" s="233"/>
      <c r="D147" s="234" t="s">
        <v>159</v>
      </c>
      <c r="E147" s="235" t="s">
        <v>1</v>
      </c>
      <c r="F147" s="236" t="s">
        <v>165</v>
      </c>
      <c r="G147" s="233"/>
      <c r="H147" s="235" t="s">
        <v>1</v>
      </c>
      <c r="I147" s="237"/>
      <c r="J147" s="233"/>
      <c r="K147" s="233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159</v>
      </c>
      <c r="AU147" s="242" t="s">
        <v>87</v>
      </c>
      <c r="AV147" s="13" t="s">
        <v>85</v>
      </c>
      <c r="AW147" s="13" t="s">
        <v>32</v>
      </c>
      <c r="AX147" s="13" t="s">
        <v>77</v>
      </c>
      <c r="AY147" s="242" t="s">
        <v>150</v>
      </c>
    </row>
    <row r="148" s="14" customFormat="1">
      <c r="A148" s="14"/>
      <c r="B148" s="243"/>
      <c r="C148" s="244"/>
      <c r="D148" s="234" t="s">
        <v>159</v>
      </c>
      <c r="E148" s="245" t="s">
        <v>1</v>
      </c>
      <c r="F148" s="246" t="s">
        <v>166</v>
      </c>
      <c r="G148" s="244"/>
      <c r="H148" s="247">
        <v>0.216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159</v>
      </c>
      <c r="AU148" s="253" t="s">
        <v>87</v>
      </c>
      <c r="AV148" s="14" t="s">
        <v>87</v>
      </c>
      <c r="AW148" s="14" t="s">
        <v>32</v>
      </c>
      <c r="AX148" s="14" t="s">
        <v>77</v>
      </c>
      <c r="AY148" s="253" t="s">
        <v>150</v>
      </c>
    </row>
    <row r="149" s="13" customFormat="1">
      <c r="A149" s="13"/>
      <c r="B149" s="232"/>
      <c r="C149" s="233"/>
      <c r="D149" s="234" t="s">
        <v>159</v>
      </c>
      <c r="E149" s="235" t="s">
        <v>1</v>
      </c>
      <c r="F149" s="236" t="s">
        <v>167</v>
      </c>
      <c r="G149" s="233"/>
      <c r="H149" s="235" t="s">
        <v>1</v>
      </c>
      <c r="I149" s="237"/>
      <c r="J149" s="233"/>
      <c r="K149" s="233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159</v>
      </c>
      <c r="AU149" s="242" t="s">
        <v>87</v>
      </c>
      <c r="AV149" s="13" t="s">
        <v>85</v>
      </c>
      <c r="AW149" s="13" t="s">
        <v>32</v>
      </c>
      <c r="AX149" s="13" t="s">
        <v>77</v>
      </c>
      <c r="AY149" s="242" t="s">
        <v>150</v>
      </c>
    </row>
    <row r="150" s="14" customFormat="1">
      <c r="A150" s="14"/>
      <c r="B150" s="243"/>
      <c r="C150" s="244"/>
      <c r="D150" s="234" t="s">
        <v>159</v>
      </c>
      <c r="E150" s="245" t="s">
        <v>1</v>
      </c>
      <c r="F150" s="246" t="s">
        <v>168</v>
      </c>
      <c r="G150" s="244"/>
      <c r="H150" s="247">
        <v>3.8999999999999999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159</v>
      </c>
      <c r="AU150" s="253" t="s">
        <v>87</v>
      </c>
      <c r="AV150" s="14" t="s">
        <v>87</v>
      </c>
      <c r="AW150" s="14" t="s">
        <v>32</v>
      </c>
      <c r="AX150" s="14" t="s">
        <v>77</v>
      </c>
      <c r="AY150" s="253" t="s">
        <v>150</v>
      </c>
    </row>
    <row r="151" s="15" customFormat="1">
      <c r="A151" s="15"/>
      <c r="B151" s="254"/>
      <c r="C151" s="255"/>
      <c r="D151" s="234" t="s">
        <v>159</v>
      </c>
      <c r="E151" s="256" t="s">
        <v>1</v>
      </c>
      <c r="F151" s="257" t="s">
        <v>169</v>
      </c>
      <c r="G151" s="255"/>
      <c r="H151" s="258">
        <v>4.1159999999999997</v>
      </c>
      <c r="I151" s="259"/>
      <c r="J151" s="255"/>
      <c r="K151" s="255"/>
      <c r="L151" s="260"/>
      <c r="M151" s="261"/>
      <c r="N151" s="262"/>
      <c r="O151" s="262"/>
      <c r="P151" s="262"/>
      <c r="Q151" s="262"/>
      <c r="R151" s="262"/>
      <c r="S151" s="262"/>
      <c r="T151" s="263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64" t="s">
        <v>159</v>
      </c>
      <c r="AU151" s="264" t="s">
        <v>87</v>
      </c>
      <c r="AV151" s="15" t="s">
        <v>157</v>
      </c>
      <c r="AW151" s="15" t="s">
        <v>32</v>
      </c>
      <c r="AX151" s="15" t="s">
        <v>85</v>
      </c>
      <c r="AY151" s="264" t="s">
        <v>150</v>
      </c>
    </row>
    <row r="152" s="2" customFormat="1" ht="33" customHeight="1">
      <c r="A152" s="39"/>
      <c r="B152" s="40"/>
      <c r="C152" s="219" t="s">
        <v>170</v>
      </c>
      <c r="D152" s="219" t="s">
        <v>152</v>
      </c>
      <c r="E152" s="220" t="s">
        <v>171</v>
      </c>
      <c r="F152" s="221" t="s">
        <v>172</v>
      </c>
      <c r="G152" s="222" t="s">
        <v>155</v>
      </c>
      <c r="H152" s="223">
        <v>4.1159999999999997</v>
      </c>
      <c r="I152" s="224"/>
      <c r="J152" s="225">
        <f>ROUND(I152*H152,2)</f>
        <v>0</v>
      </c>
      <c r="K152" s="221" t="s">
        <v>156</v>
      </c>
      <c r="L152" s="45"/>
      <c r="M152" s="226" t="s">
        <v>1</v>
      </c>
      <c r="N152" s="227" t="s">
        <v>42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157</v>
      </c>
      <c r="AT152" s="230" t="s">
        <v>152</v>
      </c>
      <c r="AU152" s="230" t="s">
        <v>87</v>
      </c>
      <c r="AY152" s="18" t="s">
        <v>150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85</v>
      </c>
      <c r="BK152" s="231">
        <f>ROUND(I152*H152,2)</f>
        <v>0</v>
      </c>
      <c r="BL152" s="18" t="s">
        <v>157</v>
      </c>
      <c r="BM152" s="230" t="s">
        <v>173</v>
      </c>
    </row>
    <row r="153" s="13" customFormat="1">
      <c r="A153" s="13"/>
      <c r="B153" s="232"/>
      <c r="C153" s="233"/>
      <c r="D153" s="234" t="s">
        <v>159</v>
      </c>
      <c r="E153" s="235" t="s">
        <v>1</v>
      </c>
      <c r="F153" s="236" t="s">
        <v>165</v>
      </c>
      <c r="G153" s="233"/>
      <c r="H153" s="235" t="s">
        <v>1</v>
      </c>
      <c r="I153" s="237"/>
      <c r="J153" s="233"/>
      <c r="K153" s="233"/>
      <c r="L153" s="238"/>
      <c r="M153" s="239"/>
      <c r="N153" s="240"/>
      <c r="O153" s="240"/>
      <c r="P153" s="240"/>
      <c r="Q153" s="240"/>
      <c r="R153" s="240"/>
      <c r="S153" s="240"/>
      <c r="T153" s="24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2" t="s">
        <v>159</v>
      </c>
      <c r="AU153" s="242" t="s">
        <v>87</v>
      </c>
      <c r="AV153" s="13" t="s">
        <v>85</v>
      </c>
      <c r="AW153" s="13" t="s">
        <v>32</v>
      </c>
      <c r="AX153" s="13" t="s">
        <v>77</v>
      </c>
      <c r="AY153" s="242" t="s">
        <v>150</v>
      </c>
    </row>
    <row r="154" s="14" customFormat="1">
      <c r="A154" s="14"/>
      <c r="B154" s="243"/>
      <c r="C154" s="244"/>
      <c r="D154" s="234" t="s">
        <v>159</v>
      </c>
      <c r="E154" s="245" t="s">
        <v>1</v>
      </c>
      <c r="F154" s="246" t="s">
        <v>166</v>
      </c>
      <c r="G154" s="244"/>
      <c r="H154" s="247">
        <v>0.216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3" t="s">
        <v>159</v>
      </c>
      <c r="AU154" s="253" t="s">
        <v>87</v>
      </c>
      <c r="AV154" s="14" t="s">
        <v>87</v>
      </c>
      <c r="AW154" s="14" t="s">
        <v>32</v>
      </c>
      <c r="AX154" s="14" t="s">
        <v>77</v>
      </c>
      <c r="AY154" s="253" t="s">
        <v>150</v>
      </c>
    </row>
    <row r="155" s="13" customFormat="1">
      <c r="A155" s="13"/>
      <c r="B155" s="232"/>
      <c r="C155" s="233"/>
      <c r="D155" s="234" t="s">
        <v>159</v>
      </c>
      <c r="E155" s="235" t="s">
        <v>1</v>
      </c>
      <c r="F155" s="236" t="s">
        <v>167</v>
      </c>
      <c r="G155" s="233"/>
      <c r="H155" s="235" t="s">
        <v>1</v>
      </c>
      <c r="I155" s="237"/>
      <c r="J155" s="233"/>
      <c r="K155" s="233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159</v>
      </c>
      <c r="AU155" s="242" t="s">
        <v>87</v>
      </c>
      <c r="AV155" s="13" t="s">
        <v>85</v>
      </c>
      <c r="AW155" s="13" t="s">
        <v>32</v>
      </c>
      <c r="AX155" s="13" t="s">
        <v>77</v>
      </c>
      <c r="AY155" s="242" t="s">
        <v>150</v>
      </c>
    </row>
    <row r="156" s="14" customFormat="1">
      <c r="A156" s="14"/>
      <c r="B156" s="243"/>
      <c r="C156" s="244"/>
      <c r="D156" s="234" t="s">
        <v>159</v>
      </c>
      <c r="E156" s="245" t="s">
        <v>1</v>
      </c>
      <c r="F156" s="246" t="s">
        <v>168</v>
      </c>
      <c r="G156" s="244"/>
      <c r="H156" s="247">
        <v>3.8999999999999999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159</v>
      </c>
      <c r="AU156" s="253" t="s">
        <v>87</v>
      </c>
      <c r="AV156" s="14" t="s">
        <v>87</v>
      </c>
      <c r="AW156" s="14" t="s">
        <v>32</v>
      </c>
      <c r="AX156" s="14" t="s">
        <v>77</v>
      </c>
      <c r="AY156" s="253" t="s">
        <v>150</v>
      </c>
    </row>
    <row r="157" s="15" customFormat="1">
      <c r="A157" s="15"/>
      <c r="B157" s="254"/>
      <c r="C157" s="255"/>
      <c r="D157" s="234" t="s">
        <v>159</v>
      </c>
      <c r="E157" s="256" t="s">
        <v>1</v>
      </c>
      <c r="F157" s="257" t="s">
        <v>169</v>
      </c>
      <c r="G157" s="255"/>
      <c r="H157" s="258">
        <v>4.1159999999999997</v>
      </c>
      <c r="I157" s="259"/>
      <c r="J157" s="255"/>
      <c r="K157" s="255"/>
      <c r="L157" s="260"/>
      <c r="M157" s="261"/>
      <c r="N157" s="262"/>
      <c r="O157" s="262"/>
      <c r="P157" s="262"/>
      <c r="Q157" s="262"/>
      <c r="R157" s="262"/>
      <c r="S157" s="262"/>
      <c r="T157" s="263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4" t="s">
        <v>159</v>
      </c>
      <c r="AU157" s="264" t="s">
        <v>87</v>
      </c>
      <c r="AV157" s="15" t="s">
        <v>157</v>
      </c>
      <c r="AW157" s="15" t="s">
        <v>32</v>
      </c>
      <c r="AX157" s="15" t="s">
        <v>85</v>
      </c>
      <c r="AY157" s="264" t="s">
        <v>150</v>
      </c>
    </row>
    <row r="158" s="2" customFormat="1" ht="37.8" customHeight="1">
      <c r="A158" s="39"/>
      <c r="B158" s="40"/>
      <c r="C158" s="219" t="s">
        <v>157</v>
      </c>
      <c r="D158" s="219" t="s">
        <v>152</v>
      </c>
      <c r="E158" s="220" t="s">
        <v>174</v>
      </c>
      <c r="F158" s="221" t="s">
        <v>175</v>
      </c>
      <c r="G158" s="222" t="s">
        <v>155</v>
      </c>
      <c r="H158" s="223">
        <v>6.3209999999999997</v>
      </c>
      <c r="I158" s="224"/>
      <c r="J158" s="225">
        <f>ROUND(I158*H158,2)</f>
        <v>0</v>
      </c>
      <c r="K158" s="221" t="s">
        <v>156</v>
      </c>
      <c r="L158" s="45"/>
      <c r="M158" s="226" t="s">
        <v>1</v>
      </c>
      <c r="N158" s="227" t="s">
        <v>42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157</v>
      </c>
      <c r="AT158" s="230" t="s">
        <v>152</v>
      </c>
      <c r="AU158" s="230" t="s">
        <v>87</v>
      </c>
      <c r="AY158" s="18" t="s">
        <v>150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85</v>
      </c>
      <c r="BK158" s="231">
        <f>ROUND(I158*H158,2)</f>
        <v>0</v>
      </c>
      <c r="BL158" s="18" t="s">
        <v>157</v>
      </c>
      <c r="BM158" s="230" t="s">
        <v>176</v>
      </c>
    </row>
    <row r="159" s="13" customFormat="1">
      <c r="A159" s="13"/>
      <c r="B159" s="232"/>
      <c r="C159" s="233"/>
      <c r="D159" s="234" t="s">
        <v>159</v>
      </c>
      <c r="E159" s="235" t="s">
        <v>1</v>
      </c>
      <c r="F159" s="236" t="s">
        <v>165</v>
      </c>
      <c r="G159" s="233"/>
      <c r="H159" s="235" t="s">
        <v>1</v>
      </c>
      <c r="I159" s="237"/>
      <c r="J159" s="233"/>
      <c r="K159" s="233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159</v>
      </c>
      <c r="AU159" s="242" t="s">
        <v>87</v>
      </c>
      <c r="AV159" s="13" t="s">
        <v>85</v>
      </c>
      <c r="AW159" s="13" t="s">
        <v>32</v>
      </c>
      <c r="AX159" s="13" t="s">
        <v>77</v>
      </c>
      <c r="AY159" s="242" t="s">
        <v>150</v>
      </c>
    </row>
    <row r="160" s="14" customFormat="1">
      <c r="A160" s="14"/>
      <c r="B160" s="243"/>
      <c r="C160" s="244"/>
      <c r="D160" s="234" t="s">
        <v>159</v>
      </c>
      <c r="E160" s="245" t="s">
        <v>1</v>
      </c>
      <c r="F160" s="246" t="s">
        <v>166</v>
      </c>
      <c r="G160" s="244"/>
      <c r="H160" s="247">
        <v>0.216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159</v>
      </c>
      <c r="AU160" s="253" t="s">
        <v>87</v>
      </c>
      <c r="AV160" s="14" t="s">
        <v>87</v>
      </c>
      <c r="AW160" s="14" t="s">
        <v>32</v>
      </c>
      <c r="AX160" s="14" t="s">
        <v>77</v>
      </c>
      <c r="AY160" s="253" t="s">
        <v>150</v>
      </c>
    </row>
    <row r="161" s="13" customFormat="1">
      <c r="A161" s="13"/>
      <c r="B161" s="232"/>
      <c r="C161" s="233"/>
      <c r="D161" s="234" t="s">
        <v>159</v>
      </c>
      <c r="E161" s="235" t="s">
        <v>1</v>
      </c>
      <c r="F161" s="236" t="s">
        <v>177</v>
      </c>
      <c r="G161" s="233"/>
      <c r="H161" s="235" t="s">
        <v>1</v>
      </c>
      <c r="I161" s="237"/>
      <c r="J161" s="233"/>
      <c r="K161" s="233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159</v>
      </c>
      <c r="AU161" s="242" t="s">
        <v>87</v>
      </c>
      <c r="AV161" s="13" t="s">
        <v>85</v>
      </c>
      <c r="AW161" s="13" t="s">
        <v>32</v>
      </c>
      <c r="AX161" s="13" t="s">
        <v>77</v>
      </c>
      <c r="AY161" s="242" t="s">
        <v>150</v>
      </c>
    </row>
    <row r="162" s="14" customFormat="1">
      <c r="A162" s="14"/>
      <c r="B162" s="243"/>
      <c r="C162" s="244"/>
      <c r="D162" s="234" t="s">
        <v>159</v>
      </c>
      <c r="E162" s="245" t="s">
        <v>1</v>
      </c>
      <c r="F162" s="246" t="s">
        <v>168</v>
      </c>
      <c r="G162" s="244"/>
      <c r="H162" s="247">
        <v>3.8999999999999999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3" t="s">
        <v>159</v>
      </c>
      <c r="AU162" s="253" t="s">
        <v>87</v>
      </c>
      <c r="AV162" s="14" t="s">
        <v>87</v>
      </c>
      <c r="AW162" s="14" t="s">
        <v>32</v>
      </c>
      <c r="AX162" s="14" t="s">
        <v>77</v>
      </c>
      <c r="AY162" s="253" t="s">
        <v>150</v>
      </c>
    </row>
    <row r="163" s="13" customFormat="1">
      <c r="A163" s="13"/>
      <c r="B163" s="232"/>
      <c r="C163" s="233"/>
      <c r="D163" s="234" t="s">
        <v>159</v>
      </c>
      <c r="E163" s="235" t="s">
        <v>1</v>
      </c>
      <c r="F163" s="236" t="s">
        <v>160</v>
      </c>
      <c r="G163" s="233"/>
      <c r="H163" s="235" t="s">
        <v>1</v>
      </c>
      <c r="I163" s="237"/>
      <c r="J163" s="233"/>
      <c r="K163" s="233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159</v>
      </c>
      <c r="AU163" s="242" t="s">
        <v>87</v>
      </c>
      <c r="AV163" s="13" t="s">
        <v>85</v>
      </c>
      <c r="AW163" s="13" t="s">
        <v>32</v>
      </c>
      <c r="AX163" s="13" t="s">
        <v>77</v>
      </c>
      <c r="AY163" s="242" t="s">
        <v>150</v>
      </c>
    </row>
    <row r="164" s="14" customFormat="1">
      <c r="A164" s="14"/>
      <c r="B164" s="243"/>
      <c r="C164" s="244"/>
      <c r="D164" s="234" t="s">
        <v>159</v>
      </c>
      <c r="E164" s="245" t="s">
        <v>1</v>
      </c>
      <c r="F164" s="246" t="s">
        <v>178</v>
      </c>
      <c r="G164" s="244"/>
      <c r="H164" s="247">
        <v>2.2050000000000001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159</v>
      </c>
      <c r="AU164" s="253" t="s">
        <v>87</v>
      </c>
      <c r="AV164" s="14" t="s">
        <v>87</v>
      </c>
      <c r="AW164" s="14" t="s">
        <v>32</v>
      </c>
      <c r="AX164" s="14" t="s">
        <v>77</v>
      </c>
      <c r="AY164" s="253" t="s">
        <v>150</v>
      </c>
    </row>
    <row r="165" s="15" customFormat="1">
      <c r="A165" s="15"/>
      <c r="B165" s="254"/>
      <c r="C165" s="255"/>
      <c r="D165" s="234" t="s">
        <v>159</v>
      </c>
      <c r="E165" s="256" t="s">
        <v>1</v>
      </c>
      <c r="F165" s="257" t="s">
        <v>169</v>
      </c>
      <c r="G165" s="255"/>
      <c r="H165" s="258">
        <v>6.3209999999999997</v>
      </c>
      <c r="I165" s="259"/>
      <c r="J165" s="255"/>
      <c r="K165" s="255"/>
      <c r="L165" s="260"/>
      <c r="M165" s="261"/>
      <c r="N165" s="262"/>
      <c r="O165" s="262"/>
      <c r="P165" s="262"/>
      <c r="Q165" s="262"/>
      <c r="R165" s="262"/>
      <c r="S165" s="262"/>
      <c r="T165" s="263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4" t="s">
        <v>159</v>
      </c>
      <c r="AU165" s="264" t="s">
        <v>87</v>
      </c>
      <c r="AV165" s="15" t="s">
        <v>157</v>
      </c>
      <c r="AW165" s="15" t="s">
        <v>32</v>
      </c>
      <c r="AX165" s="15" t="s">
        <v>85</v>
      </c>
      <c r="AY165" s="264" t="s">
        <v>150</v>
      </c>
    </row>
    <row r="166" s="2" customFormat="1" ht="37.8" customHeight="1">
      <c r="A166" s="39"/>
      <c r="B166" s="40"/>
      <c r="C166" s="219" t="s">
        <v>179</v>
      </c>
      <c r="D166" s="219" t="s">
        <v>152</v>
      </c>
      <c r="E166" s="220" t="s">
        <v>180</v>
      </c>
      <c r="F166" s="221" t="s">
        <v>181</v>
      </c>
      <c r="G166" s="222" t="s">
        <v>155</v>
      </c>
      <c r="H166" s="223">
        <v>31.605</v>
      </c>
      <c r="I166" s="224"/>
      <c r="J166" s="225">
        <f>ROUND(I166*H166,2)</f>
        <v>0</v>
      </c>
      <c r="K166" s="221" t="s">
        <v>156</v>
      </c>
      <c r="L166" s="45"/>
      <c r="M166" s="226" t="s">
        <v>1</v>
      </c>
      <c r="N166" s="227" t="s">
        <v>42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157</v>
      </c>
      <c r="AT166" s="230" t="s">
        <v>152</v>
      </c>
      <c r="AU166" s="230" t="s">
        <v>87</v>
      </c>
      <c r="AY166" s="18" t="s">
        <v>150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85</v>
      </c>
      <c r="BK166" s="231">
        <f>ROUND(I166*H166,2)</f>
        <v>0</v>
      </c>
      <c r="BL166" s="18" t="s">
        <v>157</v>
      </c>
      <c r="BM166" s="230" t="s">
        <v>182</v>
      </c>
    </row>
    <row r="167" s="13" customFormat="1">
      <c r="A167" s="13"/>
      <c r="B167" s="232"/>
      <c r="C167" s="233"/>
      <c r="D167" s="234" t="s">
        <v>159</v>
      </c>
      <c r="E167" s="235" t="s">
        <v>1</v>
      </c>
      <c r="F167" s="236" t="s">
        <v>165</v>
      </c>
      <c r="G167" s="233"/>
      <c r="H167" s="235" t="s">
        <v>1</v>
      </c>
      <c r="I167" s="237"/>
      <c r="J167" s="233"/>
      <c r="K167" s="233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159</v>
      </c>
      <c r="AU167" s="242" t="s">
        <v>87</v>
      </c>
      <c r="AV167" s="13" t="s">
        <v>85</v>
      </c>
      <c r="AW167" s="13" t="s">
        <v>32</v>
      </c>
      <c r="AX167" s="13" t="s">
        <v>77</v>
      </c>
      <c r="AY167" s="242" t="s">
        <v>150</v>
      </c>
    </row>
    <row r="168" s="14" customFormat="1">
      <c r="A168" s="14"/>
      <c r="B168" s="243"/>
      <c r="C168" s="244"/>
      <c r="D168" s="234" t="s">
        <v>159</v>
      </c>
      <c r="E168" s="245" t="s">
        <v>1</v>
      </c>
      <c r="F168" s="246" t="s">
        <v>166</v>
      </c>
      <c r="G168" s="244"/>
      <c r="H168" s="247">
        <v>0.216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159</v>
      </c>
      <c r="AU168" s="253" t="s">
        <v>87</v>
      </c>
      <c r="AV168" s="14" t="s">
        <v>87</v>
      </c>
      <c r="AW168" s="14" t="s">
        <v>32</v>
      </c>
      <c r="AX168" s="14" t="s">
        <v>77</v>
      </c>
      <c r="AY168" s="253" t="s">
        <v>150</v>
      </c>
    </row>
    <row r="169" s="13" customFormat="1">
      <c r="A169" s="13"/>
      <c r="B169" s="232"/>
      <c r="C169" s="233"/>
      <c r="D169" s="234" t="s">
        <v>159</v>
      </c>
      <c r="E169" s="235" t="s">
        <v>1</v>
      </c>
      <c r="F169" s="236" t="s">
        <v>167</v>
      </c>
      <c r="G169" s="233"/>
      <c r="H169" s="235" t="s">
        <v>1</v>
      </c>
      <c r="I169" s="237"/>
      <c r="J169" s="233"/>
      <c r="K169" s="233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159</v>
      </c>
      <c r="AU169" s="242" t="s">
        <v>87</v>
      </c>
      <c r="AV169" s="13" t="s">
        <v>85</v>
      </c>
      <c r="AW169" s="13" t="s">
        <v>32</v>
      </c>
      <c r="AX169" s="13" t="s">
        <v>77</v>
      </c>
      <c r="AY169" s="242" t="s">
        <v>150</v>
      </c>
    </row>
    <row r="170" s="14" customFormat="1">
      <c r="A170" s="14"/>
      <c r="B170" s="243"/>
      <c r="C170" s="244"/>
      <c r="D170" s="234" t="s">
        <v>159</v>
      </c>
      <c r="E170" s="245" t="s">
        <v>1</v>
      </c>
      <c r="F170" s="246" t="s">
        <v>168</v>
      </c>
      <c r="G170" s="244"/>
      <c r="H170" s="247">
        <v>3.8999999999999999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159</v>
      </c>
      <c r="AU170" s="253" t="s">
        <v>87</v>
      </c>
      <c r="AV170" s="14" t="s">
        <v>87</v>
      </c>
      <c r="AW170" s="14" t="s">
        <v>32</v>
      </c>
      <c r="AX170" s="14" t="s">
        <v>77</v>
      </c>
      <c r="AY170" s="253" t="s">
        <v>150</v>
      </c>
    </row>
    <row r="171" s="13" customFormat="1">
      <c r="A171" s="13"/>
      <c r="B171" s="232"/>
      <c r="C171" s="233"/>
      <c r="D171" s="234" t="s">
        <v>159</v>
      </c>
      <c r="E171" s="235" t="s">
        <v>1</v>
      </c>
      <c r="F171" s="236" t="s">
        <v>160</v>
      </c>
      <c r="G171" s="233"/>
      <c r="H171" s="235" t="s">
        <v>1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159</v>
      </c>
      <c r="AU171" s="242" t="s">
        <v>87</v>
      </c>
      <c r="AV171" s="13" t="s">
        <v>85</v>
      </c>
      <c r="AW171" s="13" t="s">
        <v>32</v>
      </c>
      <c r="AX171" s="13" t="s">
        <v>77</v>
      </c>
      <c r="AY171" s="242" t="s">
        <v>150</v>
      </c>
    </row>
    <row r="172" s="14" customFormat="1">
      <c r="A172" s="14"/>
      <c r="B172" s="243"/>
      <c r="C172" s="244"/>
      <c r="D172" s="234" t="s">
        <v>159</v>
      </c>
      <c r="E172" s="245" t="s">
        <v>1</v>
      </c>
      <c r="F172" s="246" t="s">
        <v>178</v>
      </c>
      <c r="G172" s="244"/>
      <c r="H172" s="247">
        <v>2.2050000000000001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159</v>
      </c>
      <c r="AU172" s="253" t="s">
        <v>87</v>
      </c>
      <c r="AV172" s="14" t="s">
        <v>87</v>
      </c>
      <c r="AW172" s="14" t="s">
        <v>32</v>
      </c>
      <c r="AX172" s="14" t="s">
        <v>77</v>
      </c>
      <c r="AY172" s="253" t="s">
        <v>150</v>
      </c>
    </row>
    <row r="173" s="15" customFormat="1">
      <c r="A173" s="15"/>
      <c r="B173" s="254"/>
      <c r="C173" s="255"/>
      <c r="D173" s="234" t="s">
        <v>159</v>
      </c>
      <c r="E173" s="256" t="s">
        <v>1</v>
      </c>
      <c r="F173" s="257" t="s">
        <v>169</v>
      </c>
      <c r="G173" s="255"/>
      <c r="H173" s="258">
        <v>6.3209999999999997</v>
      </c>
      <c r="I173" s="259"/>
      <c r="J173" s="255"/>
      <c r="K173" s="255"/>
      <c r="L173" s="260"/>
      <c r="M173" s="261"/>
      <c r="N173" s="262"/>
      <c r="O173" s="262"/>
      <c r="P173" s="262"/>
      <c r="Q173" s="262"/>
      <c r="R173" s="262"/>
      <c r="S173" s="262"/>
      <c r="T173" s="263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4" t="s">
        <v>159</v>
      </c>
      <c r="AU173" s="264" t="s">
        <v>87</v>
      </c>
      <c r="AV173" s="15" t="s">
        <v>157</v>
      </c>
      <c r="AW173" s="15" t="s">
        <v>32</v>
      </c>
      <c r="AX173" s="15" t="s">
        <v>85</v>
      </c>
      <c r="AY173" s="264" t="s">
        <v>150</v>
      </c>
    </row>
    <row r="174" s="14" customFormat="1">
      <c r="A174" s="14"/>
      <c r="B174" s="243"/>
      <c r="C174" s="244"/>
      <c r="D174" s="234" t="s">
        <v>159</v>
      </c>
      <c r="E174" s="244"/>
      <c r="F174" s="246" t="s">
        <v>183</v>
      </c>
      <c r="G174" s="244"/>
      <c r="H174" s="247">
        <v>31.605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159</v>
      </c>
      <c r="AU174" s="253" t="s">
        <v>87</v>
      </c>
      <c r="AV174" s="14" t="s">
        <v>87</v>
      </c>
      <c r="AW174" s="14" t="s">
        <v>4</v>
      </c>
      <c r="AX174" s="14" t="s">
        <v>85</v>
      </c>
      <c r="AY174" s="253" t="s">
        <v>150</v>
      </c>
    </row>
    <row r="175" s="2" customFormat="1" ht="33" customHeight="1">
      <c r="A175" s="39"/>
      <c r="B175" s="40"/>
      <c r="C175" s="219" t="s">
        <v>184</v>
      </c>
      <c r="D175" s="219" t="s">
        <v>152</v>
      </c>
      <c r="E175" s="220" t="s">
        <v>185</v>
      </c>
      <c r="F175" s="221" t="s">
        <v>186</v>
      </c>
      <c r="G175" s="222" t="s">
        <v>187</v>
      </c>
      <c r="H175" s="223">
        <v>12.642</v>
      </c>
      <c r="I175" s="224"/>
      <c r="J175" s="225">
        <f>ROUND(I175*H175,2)</f>
        <v>0</v>
      </c>
      <c r="K175" s="221" t="s">
        <v>156</v>
      </c>
      <c r="L175" s="45"/>
      <c r="M175" s="226" t="s">
        <v>1</v>
      </c>
      <c r="N175" s="227" t="s">
        <v>42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157</v>
      </c>
      <c r="AT175" s="230" t="s">
        <v>152</v>
      </c>
      <c r="AU175" s="230" t="s">
        <v>87</v>
      </c>
      <c r="AY175" s="18" t="s">
        <v>150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85</v>
      </c>
      <c r="BK175" s="231">
        <f>ROUND(I175*H175,2)</f>
        <v>0</v>
      </c>
      <c r="BL175" s="18" t="s">
        <v>157</v>
      </c>
      <c r="BM175" s="230" t="s">
        <v>188</v>
      </c>
    </row>
    <row r="176" s="13" customFormat="1">
      <c r="A176" s="13"/>
      <c r="B176" s="232"/>
      <c r="C176" s="233"/>
      <c r="D176" s="234" t="s">
        <v>159</v>
      </c>
      <c r="E176" s="235" t="s">
        <v>1</v>
      </c>
      <c r="F176" s="236" t="s">
        <v>165</v>
      </c>
      <c r="G176" s="233"/>
      <c r="H176" s="235" t="s">
        <v>1</v>
      </c>
      <c r="I176" s="237"/>
      <c r="J176" s="233"/>
      <c r="K176" s="233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159</v>
      </c>
      <c r="AU176" s="242" t="s">
        <v>87</v>
      </c>
      <c r="AV176" s="13" t="s">
        <v>85</v>
      </c>
      <c r="AW176" s="13" t="s">
        <v>32</v>
      </c>
      <c r="AX176" s="13" t="s">
        <v>77</v>
      </c>
      <c r="AY176" s="242" t="s">
        <v>150</v>
      </c>
    </row>
    <row r="177" s="14" customFormat="1">
      <c r="A177" s="14"/>
      <c r="B177" s="243"/>
      <c r="C177" s="244"/>
      <c r="D177" s="234" t="s">
        <v>159</v>
      </c>
      <c r="E177" s="245" t="s">
        <v>1</v>
      </c>
      <c r="F177" s="246" t="s">
        <v>166</v>
      </c>
      <c r="G177" s="244"/>
      <c r="H177" s="247">
        <v>0.216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3" t="s">
        <v>159</v>
      </c>
      <c r="AU177" s="253" t="s">
        <v>87</v>
      </c>
      <c r="AV177" s="14" t="s">
        <v>87</v>
      </c>
      <c r="AW177" s="14" t="s">
        <v>32</v>
      </c>
      <c r="AX177" s="14" t="s">
        <v>77</v>
      </c>
      <c r="AY177" s="253" t="s">
        <v>150</v>
      </c>
    </row>
    <row r="178" s="13" customFormat="1">
      <c r="A178" s="13"/>
      <c r="B178" s="232"/>
      <c r="C178" s="233"/>
      <c r="D178" s="234" t="s">
        <v>159</v>
      </c>
      <c r="E178" s="235" t="s">
        <v>1</v>
      </c>
      <c r="F178" s="236" t="s">
        <v>167</v>
      </c>
      <c r="G178" s="233"/>
      <c r="H178" s="235" t="s">
        <v>1</v>
      </c>
      <c r="I178" s="237"/>
      <c r="J178" s="233"/>
      <c r="K178" s="233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159</v>
      </c>
      <c r="AU178" s="242" t="s">
        <v>87</v>
      </c>
      <c r="AV178" s="13" t="s">
        <v>85</v>
      </c>
      <c r="AW178" s="13" t="s">
        <v>32</v>
      </c>
      <c r="AX178" s="13" t="s">
        <v>77</v>
      </c>
      <c r="AY178" s="242" t="s">
        <v>150</v>
      </c>
    </row>
    <row r="179" s="14" customFormat="1">
      <c r="A179" s="14"/>
      <c r="B179" s="243"/>
      <c r="C179" s="244"/>
      <c r="D179" s="234" t="s">
        <v>159</v>
      </c>
      <c r="E179" s="245" t="s">
        <v>1</v>
      </c>
      <c r="F179" s="246" t="s">
        <v>168</v>
      </c>
      <c r="G179" s="244"/>
      <c r="H179" s="247">
        <v>3.8999999999999999</v>
      </c>
      <c r="I179" s="248"/>
      <c r="J179" s="244"/>
      <c r="K179" s="244"/>
      <c r="L179" s="249"/>
      <c r="M179" s="250"/>
      <c r="N179" s="251"/>
      <c r="O179" s="251"/>
      <c r="P179" s="251"/>
      <c r="Q179" s="251"/>
      <c r="R179" s="251"/>
      <c r="S179" s="251"/>
      <c r="T179" s="25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3" t="s">
        <v>159</v>
      </c>
      <c r="AU179" s="253" t="s">
        <v>87</v>
      </c>
      <c r="AV179" s="14" t="s">
        <v>87</v>
      </c>
      <c r="AW179" s="14" t="s">
        <v>32</v>
      </c>
      <c r="AX179" s="14" t="s">
        <v>77</v>
      </c>
      <c r="AY179" s="253" t="s">
        <v>150</v>
      </c>
    </row>
    <row r="180" s="13" customFormat="1">
      <c r="A180" s="13"/>
      <c r="B180" s="232"/>
      <c r="C180" s="233"/>
      <c r="D180" s="234" t="s">
        <v>159</v>
      </c>
      <c r="E180" s="235" t="s">
        <v>1</v>
      </c>
      <c r="F180" s="236" t="s">
        <v>160</v>
      </c>
      <c r="G180" s="233"/>
      <c r="H180" s="235" t="s">
        <v>1</v>
      </c>
      <c r="I180" s="237"/>
      <c r="J180" s="233"/>
      <c r="K180" s="233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159</v>
      </c>
      <c r="AU180" s="242" t="s">
        <v>87</v>
      </c>
      <c r="AV180" s="13" t="s">
        <v>85</v>
      </c>
      <c r="AW180" s="13" t="s">
        <v>32</v>
      </c>
      <c r="AX180" s="13" t="s">
        <v>77</v>
      </c>
      <c r="AY180" s="242" t="s">
        <v>150</v>
      </c>
    </row>
    <row r="181" s="14" customFormat="1">
      <c r="A181" s="14"/>
      <c r="B181" s="243"/>
      <c r="C181" s="244"/>
      <c r="D181" s="234" t="s">
        <v>159</v>
      </c>
      <c r="E181" s="245" t="s">
        <v>1</v>
      </c>
      <c r="F181" s="246" t="s">
        <v>178</v>
      </c>
      <c r="G181" s="244"/>
      <c r="H181" s="247">
        <v>2.2050000000000001</v>
      </c>
      <c r="I181" s="248"/>
      <c r="J181" s="244"/>
      <c r="K181" s="244"/>
      <c r="L181" s="249"/>
      <c r="M181" s="250"/>
      <c r="N181" s="251"/>
      <c r="O181" s="251"/>
      <c r="P181" s="251"/>
      <c r="Q181" s="251"/>
      <c r="R181" s="251"/>
      <c r="S181" s="251"/>
      <c r="T181" s="25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3" t="s">
        <v>159</v>
      </c>
      <c r="AU181" s="253" t="s">
        <v>87</v>
      </c>
      <c r="AV181" s="14" t="s">
        <v>87</v>
      </c>
      <c r="AW181" s="14" t="s">
        <v>32</v>
      </c>
      <c r="AX181" s="14" t="s">
        <v>77</v>
      </c>
      <c r="AY181" s="253" t="s">
        <v>150</v>
      </c>
    </row>
    <row r="182" s="15" customFormat="1">
      <c r="A182" s="15"/>
      <c r="B182" s="254"/>
      <c r="C182" s="255"/>
      <c r="D182" s="234" t="s">
        <v>159</v>
      </c>
      <c r="E182" s="256" t="s">
        <v>1</v>
      </c>
      <c r="F182" s="257" t="s">
        <v>169</v>
      </c>
      <c r="G182" s="255"/>
      <c r="H182" s="258">
        <v>6.3209999999999997</v>
      </c>
      <c r="I182" s="259"/>
      <c r="J182" s="255"/>
      <c r="K182" s="255"/>
      <c r="L182" s="260"/>
      <c r="M182" s="261"/>
      <c r="N182" s="262"/>
      <c r="O182" s="262"/>
      <c r="P182" s="262"/>
      <c r="Q182" s="262"/>
      <c r="R182" s="262"/>
      <c r="S182" s="262"/>
      <c r="T182" s="263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4" t="s">
        <v>159</v>
      </c>
      <c r="AU182" s="264" t="s">
        <v>87</v>
      </c>
      <c r="AV182" s="15" t="s">
        <v>157</v>
      </c>
      <c r="AW182" s="15" t="s">
        <v>32</v>
      </c>
      <c r="AX182" s="15" t="s">
        <v>85</v>
      </c>
      <c r="AY182" s="264" t="s">
        <v>150</v>
      </c>
    </row>
    <row r="183" s="14" customFormat="1">
      <c r="A183" s="14"/>
      <c r="B183" s="243"/>
      <c r="C183" s="244"/>
      <c r="D183" s="234" t="s">
        <v>159</v>
      </c>
      <c r="E183" s="244"/>
      <c r="F183" s="246" t="s">
        <v>189</v>
      </c>
      <c r="G183" s="244"/>
      <c r="H183" s="247">
        <v>12.642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3" t="s">
        <v>159</v>
      </c>
      <c r="AU183" s="253" t="s">
        <v>87</v>
      </c>
      <c r="AV183" s="14" t="s">
        <v>87</v>
      </c>
      <c r="AW183" s="14" t="s">
        <v>4</v>
      </c>
      <c r="AX183" s="14" t="s">
        <v>85</v>
      </c>
      <c r="AY183" s="253" t="s">
        <v>150</v>
      </c>
    </row>
    <row r="184" s="2" customFormat="1" ht="24.15" customHeight="1">
      <c r="A184" s="39"/>
      <c r="B184" s="40"/>
      <c r="C184" s="219" t="s">
        <v>190</v>
      </c>
      <c r="D184" s="219" t="s">
        <v>152</v>
      </c>
      <c r="E184" s="220" t="s">
        <v>191</v>
      </c>
      <c r="F184" s="221" t="s">
        <v>192</v>
      </c>
      <c r="G184" s="222" t="s">
        <v>155</v>
      </c>
      <c r="H184" s="223">
        <v>2.2050000000000001</v>
      </c>
      <c r="I184" s="224"/>
      <c r="J184" s="225">
        <f>ROUND(I184*H184,2)</f>
        <v>0</v>
      </c>
      <c r="K184" s="221" t="s">
        <v>156</v>
      </c>
      <c r="L184" s="45"/>
      <c r="M184" s="226" t="s">
        <v>1</v>
      </c>
      <c r="N184" s="227" t="s">
        <v>42</v>
      </c>
      <c r="O184" s="92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157</v>
      </c>
      <c r="AT184" s="230" t="s">
        <v>152</v>
      </c>
      <c r="AU184" s="230" t="s">
        <v>87</v>
      </c>
      <c r="AY184" s="18" t="s">
        <v>150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85</v>
      </c>
      <c r="BK184" s="231">
        <f>ROUND(I184*H184,2)</f>
        <v>0</v>
      </c>
      <c r="BL184" s="18" t="s">
        <v>157</v>
      </c>
      <c r="BM184" s="230" t="s">
        <v>193</v>
      </c>
    </row>
    <row r="185" s="13" customFormat="1">
      <c r="A185" s="13"/>
      <c r="B185" s="232"/>
      <c r="C185" s="233"/>
      <c r="D185" s="234" t="s">
        <v>159</v>
      </c>
      <c r="E185" s="235" t="s">
        <v>1</v>
      </c>
      <c r="F185" s="236" t="s">
        <v>160</v>
      </c>
      <c r="G185" s="233"/>
      <c r="H185" s="235" t="s">
        <v>1</v>
      </c>
      <c r="I185" s="237"/>
      <c r="J185" s="233"/>
      <c r="K185" s="233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159</v>
      </c>
      <c r="AU185" s="242" t="s">
        <v>87</v>
      </c>
      <c r="AV185" s="13" t="s">
        <v>85</v>
      </c>
      <c r="AW185" s="13" t="s">
        <v>32</v>
      </c>
      <c r="AX185" s="13" t="s">
        <v>77</v>
      </c>
      <c r="AY185" s="242" t="s">
        <v>150</v>
      </c>
    </row>
    <row r="186" s="14" customFormat="1">
      <c r="A186" s="14"/>
      <c r="B186" s="243"/>
      <c r="C186" s="244"/>
      <c r="D186" s="234" t="s">
        <v>159</v>
      </c>
      <c r="E186" s="245" t="s">
        <v>1</v>
      </c>
      <c r="F186" s="246" t="s">
        <v>178</v>
      </c>
      <c r="G186" s="244"/>
      <c r="H186" s="247">
        <v>2.2050000000000001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159</v>
      </c>
      <c r="AU186" s="253" t="s">
        <v>87</v>
      </c>
      <c r="AV186" s="14" t="s">
        <v>87</v>
      </c>
      <c r="AW186" s="14" t="s">
        <v>32</v>
      </c>
      <c r="AX186" s="14" t="s">
        <v>85</v>
      </c>
      <c r="AY186" s="253" t="s">
        <v>150</v>
      </c>
    </row>
    <row r="187" s="2" customFormat="1" ht="24.15" customHeight="1">
      <c r="A187" s="39"/>
      <c r="B187" s="40"/>
      <c r="C187" s="219" t="s">
        <v>194</v>
      </c>
      <c r="D187" s="219" t="s">
        <v>152</v>
      </c>
      <c r="E187" s="220" t="s">
        <v>195</v>
      </c>
      <c r="F187" s="221" t="s">
        <v>196</v>
      </c>
      <c r="G187" s="222" t="s">
        <v>155</v>
      </c>
      <c r="H187" s="223">
        <v>4.2759999999999998</v>
      </c>
      <c r="I187" s="224"/>
      <c r="J187" s="225">
        <f>ROUND(I187*H187,2)</f>
        <v>0</v>
      </c>
      <c r="K187" s="221" t="s">
        <v>156</v>
      </c>
      <c r="L187" s="45"/>
      <c r="M187" s="226" t="s">
        <v>1</v>
      </c>
      <c r="N187" s="227" t="s">
        <v>42</v>
      </c>
      <c r="O187" s="92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157</v>
      </c>
      <c r="AT187" s="230" t="s">
        <v>152</v>
      </c>
      <c r="AU187" s="230" t="s">
        <v>87</v>
      </c>
      <c r="AY187" s="18" t="s">
        <v>150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85</v>
      </c>
      <c r="BK187" s="231">
        <f>ROUND(I187*H187,2)</f>
        <v>0</v>
      </c>
      <c r="BL187" s="18" t="s">
        <v>157</v>
      </c>
      <c r="BM187" s="230" t="s">
        <v>197</v>
      </c>
    </row>
    <row r="188" s="13" customFormat="1">
      <c r="A188" s="13"/>
      <c r="B188" s="232"/>
      <c r="C188" s="233"/>
      <c r="D188" s="234" t="s">
        <v>159</v>
      </c>
      <c r="E188" s="235" t="s">
        <v>1</v>
      </c>
      <c r="F188" s="236" t="s">
        <v>198</v>
      </c>
      <c r="G188" s="233"/>
      <c r="H188" s="235" t="s">
        <v>1</v>
      </c>
      <c r="I188" s="237"/>
      <c r="J188" s="233"/>
      <c r="K188" s="233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159</v>
      </c>
      <c r="AU188" s="242" t="s">
        <v>87</v>
      </c>
      <c r="AV188" s="13" t="s">
        <v>85</v>
      </c>
      <c r="AW188" s="13" t="s">
        <v>32</v>
      </c>
      <c r="AX188" s="13" t="s">
        <v>77</v>
      </c>
      <c r="AY188" s="242" t="s">
        <v>150</v>
      </c>
    </row>
    <row r="189" s="14" customFormat="1">
      <c r="A189" s="14"/>
      <c r="B189" s="243"/>
      <c r="C189" s="244"/>
      <c r="D189" s="234" t="s">
        <v>159</v>
      </c>
      <c r="E189" s="245" t="s">
        <v>1</v>
      </c>
      <c r="F189" s="246" t="s">
        <v>199</v>
      </c>
      <c r="G189" s="244"/>
      <c r="H189" s="247">
        <v>2.4380000000000002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159</v>
      </c>
      <c r="AU189" s="253" t="s">
        <v>87</v>
      </c>
      <c r="AV189" s="14" t="s">
        <v>87</v>
      </c>
      <c r="AW189" s="14" t="s">
        <v>32</v>
      </c>
      <c r="AX189" s="14" t="s">
        <v>77</v>
      </c>
      <c r="AY189" s="253" t="s">
        <v>150</v>
      </c>
    </row>
    <row r="190" s="13" customFormat="1">
      <c r="A190" s="13"/>
      <c r="B190" s="232"/>
      <c r="C190" s="233"/>
      <c r="D190" s="234" t="s">
        <v>159</v>
      </c>
      <c r="E190" s="235" t="s">
        <v>1</v>
      </c>
      <c r="F190" s="236" t="s">
        <v>200</v>
      </c>
      <c r="G190" s="233"/>
      <c r="H190" s="235" t="s">
        <v>1</v>
      </c>
      <c r="I190" s="237"/>
      <c r="J190" s="233"/>
      <c r="K190" s="233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159</v>
      </c>
      <c r="AU190" s="242" t="s">
        <v>87</v>
      </c>
      <c r="AV190" s="13" t="s">
        <v>85</v>
      </c>
      <c r="AW190" s="13" t="s">
        <v>32</v>
      </c>
      <c r="AX190" s="13" t="s">
        <v>77</v>
      </c>
      <c r="AY190" s="242" t="s">
        <v>150</v>
      </c>
    </row>
    <row r="191" s="14" customFormat="1">
      <c r="A191" s="14"/>
      <c r="B191" s="243"/>
      <c r="C191" s="244"/>
      <c r="D191" s="234" t="s">
        <v>159</v>
      </c>
      <c r="E191" s="245" t="s">
        <v>1</v>
      </c>
      <c r="F191" s="246" t="s">
        <v>201</v>
      </c>
      <c r="G191" s="244"/>
      <c r="H191" s="247">
        <v>1.8380000000000001</v>
      </c>
      <c r="I191" s="248"/>
      <c r="J191" s="244"/>
      <c r="K191" s="244"/>
      <c r="L191" s="249"/>
      <c r="M191" s="250"/>
      <c r="N191" s="251"/>
      <c r="O191" s="251"/>
      <c r="P191" s="251"/>
      <c r="Q191" s="251"/>
      <c r="R191" s="251"/>
      <c r="S191" s="251"/>
      <c r="T191" s="25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3" t="s">
        <v>159</v>
      </c>
      <c r="AU191" s="253" t="s">
        <v>87</v>
      </c>
      <c r="AV191" s="14" t="s">
        <v>87</v>
      </c>
      <c r="AW191" s="14" t="s">
        <v>32</v>
      </c>
      <c r="AX191" s="14" t="s">
        <v>77</v>
      </c>
      <c r="AY191" s="253" t="s">
        <v>150</v>
      </c>
    </row>
    <row r="192" s="15" customFormat="1">
      <c r="A192" s="15"/>
      <c r="B192" s="254"/>
      <c r="C192" s="255"/>
      <c r="D192" s="234" t="s">
        <v>159</v>
      </c>
      <c r="E192" s="256" t="s">
        <v>1</v>
      </c>
      <c r="F192" s="257" t="s">
        <v>169</v>
      </c>
      <c r="G192" s="255"/>
      <c r="H192" s="258">
        <v>4.2759999999999998</v>
      </c>
      <c r="I192" s="259"/>
      <c r="J192" s="255"/>
      <c r="K192" s="255"/>
      <c r="L192" s="260"/>
      <c r="M192" s="261"/>
      <c r="N192" s="262"/>
      <c r="O192" s="262"/>
      <c r="P192" s="262"/>
      <c r="Q192" s="262"/>
      <c r="R192" s="262"/>
      <c r="S192" s="262"/>
      <c r="T192" s="263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4" t="s">
        <v>159</v>
      </c>
      <c r="AU192" s="264" t="s">
        <v>87</v>
      </c>
      <c r="AV192" s="15" t="s">
        <v>157</v>
      </c>
      <c r="AW192" s="15" t="s">
        <v>32</v>
      </c>
      <c r="AX192" s="15" t="s">
        <v>85</v>
      </c>
      <c r="AY192" s="264" t="s">
        <v>150</v>
      </c>
    </row>
    <row r="193" s="2" customFormat="1" ht="16.5" customHeight="1">
      <c r="A193" s="39"/>
      <c r="B193" s="40"/>
      <c r="C193" s="265" t="s">
        <v>202</v>
      </c>
      <c r="D193" s="265" t="s">
        <v>203</v>
      </c>
      <c r="E193" s="266" t="s">
        <v>204</v>
      </c>
      <c r="F193" s="267" t="s">
        <v>205</v>
      </c>
      <c r="G193" s="268" t="s">
        <v>187</v>
      </c>
      <c r="H193" s="269">
        <v>8.5519999999999996</v>
      </c>
      <c r="I193" s="270"/>
      <c r="J193" s="271">
        <f>ROUND(I193*H193,2)</f>
        <v>0</v>
      </c>
      <c r="K193" s="267" t="s">
        <v>156</v>
      </c>
      <c r="L193" s="272"/>
      <c r="M193" s="273" t="s">
        <v>1</v>
      </c>
      <c r="N193" s="274" t="s">
        <v>42</v>
      </c>
      <c r="O193" s="92"/>
      <c r="P193" s="228">
        <f>O193*H193</f>
        <v>0</v>
      </c>
      <c r="Q193" s="228">
        <v>1</v>
      </c>
      <c r="R193" s="228">
        <f>Q193*H193</f>
        <v>8.5519999999999996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194</v>
      </c>
      <c r="AT193" s="230" t="s">
        <v>203</v>
      </c>
      <c r="AU193" s="230" t="s">
        <v>87</v>
      </c>
      <c r="AY193" s="18" t="s">
        <v>150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85</v>
      </c>
      <c r="BK193" s="231">
        <f>ROUND(I193*H193,2)</f>
        <v>0</v>
      </c>
      <c r="BL193" s="18" t="s">
        <v>157</v>
      </c>
      <c r="BM193" s="230" t="s">
        <v>206</v>
      </c>
    </row>
    <row r="194" s="14" customFormat="1">
      <c r="A194" s="14"/>
      <c r="B194" s="243"/>
      <c r="C194" s="244"/>
      <c r="D194" s="234" t="s">
        <v>159</v>
      </c>
      <c r="E194" s="244"/>
      <c r="F194" s="246" t="s">
        <v>207</v>
      </c>
      <c r="G194" s="244"/>
      <c r="H194" s="247">
        <v>8.5519999999999996</v>
      </c>
      <c r="I194" s="248"/>
      <c r="J194" s="244"/>
      <c r="K194" s="244"/>
      <c r="L194" s="249"/>
      <c r="M194" s="250"/>
      <c r="N194" s="251"/>
      <c r="O194" s="251"/>
      <c r="P194" s="251"/>
      <c r="Q194" s="251"/>
      <c r="R194" s="251"/>
      <c r="S194" s="251"/>
      <c r="T194" s="25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3" t="s">
        <v>159</v>
      </c>
      <c r="AU194" s="253" t="s">
        <v>87</v>
      </c>
      <c r="AV194" s="14" t="s">
        <v>87</v>
      </c>
      <c r="AW194" s="14" t="s">
        <v>4</v>
      </c>
      <c r="AX194" s="14" t="s">
        <v>85</v>
      </c>
      <c r="AY194" s="253" t="s">
        <v>150</v>
      </c>
    </row>
    <row r="195" s="12" customFormat="1" ht="22.8" customHeight="1">
      <c r="A195" s="12"/>
      <c r="B195" s="203"/>
      <c r="C195" s="204"/>
      <c r="D195" s="205" t="s">
        <v>76</v>
      </c>
      <c r="E195" s="217" t="s">
        <v>170</v>
      </c>
      <c r="F195" s="217" t="s">
        <v>208</v>
      </c>
      <c r="G195" s="204"/>
      <c r="H195" s="204"/>
      <c r="I195" s="207"/>
      <c r="J195" s="218">
        <f>BK195</f>
        <v>0</v>
      </c>
      <c r="K195" s="204"/>
      <c r="L195" s="209"/>
      <c r="M195" s="210"/>
      <c r="N195" s="211"/>
      <c r="O195" s="211"/>
      <c r="P195" s="212">
        <f>SUM(P196:P243)</f>
        <v>0</v>
      </c>
      <c r="Q195" s="211"/>
      <c r="R195" s="212">
        <f>SUM(R196:R243)</f>
        <v>8.7805060199999989</v>
      </c>
      <c r="S195" s="211"/>
      <c r="T195" s="213">
        <f>SUM(T196:T243)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4" t="s">
        <v>85</v>
      </c>
      <c r="AT195" s="215" t="s">
        <v>76</v>
      </c>
      <c r="AU195" s="215" t="s">
        <v>85</v>
      </c>
      <c r="AY195" s="214" t="s">
        <v>150</v>
      </c>
      <c r="BK195" s="216">
        <f>SUM(BK196:BK243)</f>
        <v>0</v>
      </c>
    </row>
    <row r="196" s="2" customFormat="1" ht="24.15" customHeight="1">
      <c r="A196" s="39"/>
      <c r="B196" s="40"/>
      <c r="C196" s="219" t="s">
        <v>209</v>
      </c>
      <c r="D196" s="219" t="s">
        <v>152</v>
      </c>
      <c r="E196" s="220" t="s">
        <v>210</v>
      </c>
      <c r="F196" s="221" t="s">
        <v>211</v>
      </c>
      <c r="G196" s="222" t="s">
        <v>155</v>
      </c>
      <c r="H196" s="223">
        <v>0.32400000000000001</v>
      </c>
      <c r="I196" s="224"/>
      <c r="J196" s="225">
        <f>ROUND(I196*H196,2)</f>
        <v>0</v>
      </c>
      <c r="K196" s="221" t="s">
        <v>156</v>
      </c>
      <c r="L196" s="45"/>
      <c r="M196" s="226" t="s">
        <v>1</v>
      </c>
      <c r="N196" s="227" t="s">
        <v>42</v>
      </c>
      <c r="O196" s="92"/>
      <c r="P196" s="228">
        <f>O196*H196</f>
        <v>0</v>
      </c>
      <c r="Q196" s="228">
        <v>1.8775</v>
      </c>
      <c r="R196" s="228">
        <f>Q196*H196</f>
        <v>0.60831000000000002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157</v>
      </c>
      <c r="AT196" s="230" t="s">
        <v>152</v>
      </c>
      <c r="AU196" s="230" t="s">
        <v>87</v>
      </c>
      <c r="AY196" s="18" t="s">
        <v>150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85</v>
      </c>
      <c r="BK196" s="231">
        <f>ROUND(I196*H196,2)</f>
        <v>0</v>
      </c>
      <c r="BL196" s="18" t="s">
        <v>157</v>
      </c>
      <c r="BM196" s="230" t="s">
        <v>212</v>
      </c>
    </row>
    <row r="197" s="13" customFormat="1">
      <c r="A197" s="13"/>
      <c r="B197" s="232"/>
      <c r="C197" s="233"/>
      <c r="D197" s="234" t="s">
        <v>159</v>
      </c>
      <c r="E197" s="235" t="s">
        <v>1</v>
      </c>
      <c r="F197" s="236" t="s">
        <v>213</v>
      </c>
      <c r="G197" s="233"/>
      <c r="H197" s="235" t="s">
        <v>1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159</v>
      </c>
      <c r="AU197" s="242" t="s">
        <v>87</v>
      </c>
      <c r="AV197" s="13" t="s">
        <v>85</v>
      </c>
      <c r="AW197" s="13" t="s">
        <v>32</v>
      </c>
      <c r="AX197" s="13" t="s">
        <v>77</v>
      </c>
      <c r="AY197" s="242" t="s">
        <v>150</v>
      </c>
    </row>
    <row r="198" s="14" customFormat="1">
      <c r="A198" s="14"/>
      <c r="B198" s="243"/>
      <c r="C198" s="244"/>
      <c r="D198" s="234" t="s">
        <v>159</v>
      </c>
      <c r="E198" s="245" t="s">
        <v>1</v>
      </c>
      <c r="F198" s="246" t="s">
        <v>214</v>
      </c>
      <c r="G198" s="244"/>
      <c r="H198" s="247">
        <v>0.32400000000000001</v>
      </c>
      <c r="I198" s="248"/>
      <c r="J198" s="244"/>
      <c r="K198" s="244"/>
      <c r="L198" s="249"/>
      <c r="M198" s="250"/>
      <c r="N198" s="251"/>
      <c r="O198" s="251"/>
      <c r="P198" s="251"/>
      <c r="Q198" s="251"/>
      <c r="R198" s="251"/>
      <c r="S198" s="251"/>
      <c r="T198" s="25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3" t="s">
        <v>159</v>
      </c>
      <c r="AU198" s="253" t="s">
        <v>87</v>
      </c>
      <c r="AV198" s="14" t="s">
        <v>87</v>
      </c>
      <c r="AW198" s="14" t="s">
        <v>32</v>
      </c>
      <c r="AX198" s="14" t="s">
        <v>85</v>
      </c>
      <c r="AY198" s="253" t="s">
        <v>150</v>
      </c>
    </row>
    <row r="199" s="2" customFormat="1" ht="24.15" customHeight="1">
      <c r="A199" s="39"/>
      <c r="B199" s="40"/>
      <c r="C199" s="219" t="s">
        <v>215</v>
      </c>
      <c r="D199" s="219" t="s">
        <v>152</v>
      </c>
      <c r="E199" s="220" t="s">
        <v>216</v>
      </c>
      <c r="F199" s="221" t="s">
        <v>217</v>
      </c>
      <c r="G199" s="222" t="s">
        <v>155</v>
      </c>
      <c r="H199" s="223">
        <v>1.9159999999999999</v>
      </c>
      <c r="I199" s="224"/>
      <c r="J199" s="225">
        <f>ROUND(I199*H199,2)</f>
        <v>0</v>
      </c>
      <c r="K199" s="221" t="s">
        <v>156</v>
      </c>
      <c r="L199" s="45"/>
      <c r="M199" s="226" t="s">
        <v>1</v>
      </c>
      <c r="N199" s="227" t="s">
        <v>42</v>
      </c>
      <c r="O199" s="92"/>
      <c r="P199" s="228">
        <f>O199*H199</f>
        <v>0</v>
      </c>
      <c r="Q199" s="228">
        <v>1.8775</v>
      </c>
      <c r="R199" s="228">
        <f>Q199*H199</f>
        <v>3.5972899999999997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157</v>
      </c>
      <c r="AT199" s="230" t="s">
        <v>152</v>
      </c>
      <c r="AU199" s="230" t="s">
        <v>87</v>
      </c>
      <c r="AY199" s="18" t="s">
        <v>150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85</v>
      </c>
      <c r="BK199" s="231">
        <f>ROUND(I199*H199,2)</f>
        <v>0</v>
      </c>
      <c r="BL199" s="18" t="s">
        <v>157</v>
      </c>
      <c r="BM199" s="230" t="s">
        <v>218</v>
      </c>
    </row>
    <row r="200" s="13" customFormat="1">
      <c r="A200" s="13"/>
      <c r="B200" s="232"/>
      <c r="C200" s="233"/>
      <c r="D200" s="234" t="s">
        <v>159</v>
      </c>
      <c r="E200" s="235" t="s">
        <v>1</v>
      </c>
      <c r="F200" s="236" t="s">
        <v>219</v>
      </c>
      <c r="G200" s="233"/>
      <c r="H200" s="235" t="s">
        <v>1</v>
      </c>
      <c r="I200" s="237"/>
      <c r="J200" s="233"/>
      <c r="K200" s="233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159</v>
      </c>
      <c r="AU200" s="242" t="s">
        <v>87</v>
      </c>
      <c r="AV200" s="13" t="s">
        <v>85</v>
      </c>
      <c r="AW200" s="13" t="s">
        <v>32</v>
      </c>
      <c r="AX200" s="13" t="s">
        <v>77</v>
      </c>
      <c r="AY200" s="242" t="s">
        <v>150</v>
      </c>
    </row>
    <row r="201" s="14" customFormat="1">
      <c r="A201" s="14"/>
      <c r="B201" s="243"/>
      <c r="C201" s="244"/>
      <c r="D201" s="234" t="s">
        <v>159</v>
      </c>
      <c r="E201" s="245" t="s">
        <v>1</v>
      </c>
      <c r="F201" s="246" t="s">
        <v>220</v>
      </c>
      <c r="G201" s="244"/>
      <c r="H201" s="247">
        <v>0.85499999999999998</v>
      </c>
      <c r="I201" s="248"/>
      <c r="J201" s="244"/>
      <c r="K201" s="244"/>
      <c r="L201" s="249"/>
      <c r="M201" s="250"/>
      <c r="N201" s="251"/>
      <c r="O201" s="251"/>
      <c r="P201" s="251"/>
      <c r="Q201" s="251"/>
      <c r="R201" s="251"/>
      <c r="S201" s="251"/>
      <c r="T201" s="25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3" t="s">
        <v>159</v>
      </c>
      <c r="AU201" s="253" t="s">
        <v>87</v>
      </c>
      <c r="AV201" s="14" t="s">
        <v>87</v>
      </c>
      <c r="AW201" s="14" t="s">
        <v>32</v>
      </c>
      <c r="AX201" s="14" t="s">
        <v>77</v>
      </c>
      <c r="AY201" s="253" t="s">
        <v>150</v>
      </c>
    </row>
    <row r="202" s="13" customFormat="1">
      <c r="A202" s="13"/>
      <c r="B202" s="232"/>
      <c r="C202" s="233"/>
      <c r="D202" s="234" t="s">
        <v>159</v>
      </c>
      <c r="E202" s="235" t="s">
        <v>1</v>
      </c>
      <c r="F202" s="236" t="s">
        <v>221</v>
      </c>
      <c r="G202" s="233"/>
      <c r="H202" s="235" t="s">
        <v>1</v>
      </c>
      <c r="I202" s="237"/>
      <c r="J202" s="233"/>
      <c r="K202" s="233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159</v>
      </c>
      <c r="AU202" s="242" t="s">
        <v>87</v>
      </c>
      <c r="AV202" s="13" t="s">
        <v>85</v>
      </c>
      <c r="AW202" s="13" t="s">
        <v>32</v>
      </c>
      <c r="AX202" s="13" t="s">
        <v>77</v>
      </c>
      <c r="AY202" s="242" t="s">
        <v>150</v>
      </c>
    </row>
    <row r="203" s="14" customFormat="1">
      <c r="A203" s="14"/>
      <c r="B203" s="243"/>
      <c r="C203" s="244"/>
      <c r="D203" s="234" t="s">
        <v>159</v>
      </c>
      <c r="E203" s="245" t="s">
        <v>1</v>
      </c>
      <c r="F203" s="246" t="s">
        <v>222</v>
      </c>
      <c r="G203" s="244"/>
      <c r="H203" s="247">
        <v>1.0609999999999999</v>
      </c>
      <c r="I203" s="248"/>
      <c r="J203" s="244"/>
      <c r="K203" s="244"/>
      <c r="L203" s="249"/>
      <c r="M203" s="250"/>
      <c r="N203" s="251"/>
      <c r="O203" s="251"/>
      <c r="P203" s="251"/>
      <c r="Q203" s="251"/>
      <c r="R203" s="251"/>
      <c r="S203" s="251"/>
      <c r="T203" s="25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3" t="s">
        <v>159</v>
      </c>
      <c r="AU203" s="253" t="s">
        <v>87</v>
      </c>
      <c r="AV203" s="14" t="s">
        <v>87</v>
      </c>
      <c r="AW203" s="14" t="s">
        <v>32</v>
      </c>
      <c r="AX203" s="14" t="s">
        <v>77</v>
      </c>
      <c r="AY203" s="253" t="s">
        <v>150</v>
      </c>
    </row>
    <row r="204" s="15" customFormat="1">
      <c r="A204" s="15"/>
      <c r="B204" s="254"/>
      <c r="C204" s="255"/>
      <c r="D204" s="234" t="s">
        <v>159</v>
      </c>
      <c r="E204" s="256" t="s">
        <v>1</v>
      </c>
      <c r="F204" s="257" t="s">
        <v>169</v>
      </c>
      <c r="G204" s="255"/>
      <c r="H204" s="258">
        <v>1.9159999999999999</v>
      </c>
      <c r="I204" s="259"/>
      <c r="J204" s="255"/>
      <c r="K204" s="255"/>
      <c r="L204" s="260"/>
      <c r="M204" s="261"/>
      <c r="N204" s="262"/>
      <c r="O204" s="262"/>
      <c r="P204" s="262"/>
      <c r="Q204" s="262"/>
      <c r="R204" s="262"/>
      <c r="S204" s="262"/>
      <c r="T204" s="263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4" t="s">
        <v>159</v>
      </c>
      <c r="AU204" s="264" t="s">
        <v>87</v>
      </c>
      <c r="AV204" s="15" t="s">
        <v>157</v>
      </c>
      <c r="AW204" s="15" t="s">
        <v>32</v>
      </c>
      <c r="AX204" s="15" t="s">
        <v>85</v>
      </c>
      <c r="AY204" s="264" t="s">
        <v>150</v>
      </c>
    </row>
    <row r="205" s="2" customFormat="1" ht="24.15" customHeight="1">
      <c r="A205" s="39"/>
      <c r="B205" s="40"/>
      <c r="C205" s="219" t="s">
        <v>8</v>
      </c>
      <c r="D205" s="219" t="s">
        <v>152</v>
      </c>
      <c r="E205" s="220" t="s">
        <v>223</v>
      </c>
      <c r="F205" s="221" t="s">
        <v>224</v>
      </c>
      <c r="G205" s="222" t="s">
        <v>187</v>
      </c>
      <c r="H205" s="223">
        <v>0.126</v>
      </c>
      <c r="I205" s="224"/>
      <c r="J205" s="225">
        <f>ROUND(I205*H205,2)</f>
        <v>0</v>
      </c>
      <c r="K205" s="221" t="s">
        <v>156</v>
      </c>
      <c r="L205" s="45"/>
      <c r="M205" s="226" t="s">
        <v>1</v>
      </c>
      <c r="N205" s="227" t="s">
        <v>42</v>
      </c>
      <c r="O205" s="92"/>
      <c r="P205" s="228">
        <f>O205*H205</f>
        <v>0</v>
      </c>
      <c r="Q205" s="228">
        <v>1.0900000000000001</v>
      </c>
      <c r="R205" s="228">
        <f>Q205*H205</f>
        <v>0.13734000000000002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157</v>
      </c>
      <c r="AT205" s="230" t="s">
        <v>152</v>
      </c>
      <c r="AU205" s="230" t="s">
        <v>87</v>
      </c>
      <c r="AY205" s="18" t="s">
        <v>150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85</v>
      </c>
      <c r="BK205" s="231">
        <f>ROUND(I205*H205,2)</f>
        <v>0</v>
      </c>
      <c r="BL205" s="18" t="s">
        <v>157</v>
      </c>
      <c r="BM205" s="230" t="s">
        <v>225</v>
      </c>
    </row>
    <row r="206" s="13" customFormat="1">
      <c r="A206" s="13"/>
      <c r="B206" s="232"/>
      <c r="C206" s="233"/>
      <c r="D206" s="234" t="s">
        <v>159</v>
      </c>
      <c r="E206" s="235" t="s">
        <v>1</v>
      </c>
      <c r="F206" s="236" t="s">
        <v>226</v>
      </c>
      <c r="G206" s="233"/>
      <c r="H206" s="235" t="s">
        <v>1</v>
      </c>
      <c r="I206" s="237"/>
      <c r="J206" s="233"/>
      <c r="K206" s="233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159</v>
      </c>
      <c r="AU206" s="242" t="s">
        <v>87</v>
      </c>
      <c r="AV206" s="13" t="s">
        <v>85</v>
      </c>
      <c r="AW206" s="13" t="s">
        <v>32</v>
      </c>
      <c r="AX206" s="13" t="s">
        <v>77</v>
      </c>
      <c r="AY206" s="242" t="s">
        <v>150</v>
      </c>
    </row>
    <row r="207" s="14" customFormat="1">
      <c r="A207" s="14"/>
      <c r="B207" s="243"/>
      <c r="C207" s="244"/>
      <c r="D207" s="234" t="s">
        <v>159</v>
      </c>
      <c r="E207" s="245" t="s">
        <v>1</v>
      </c>
      <c r="F207" s="246" t="s">
        <v>227</v>
      </c>
      <c r="G207" s="244"/>
      <c r="H207" s="247">
        <v>0.053999999999999999</v>
      </c>
      <c r="I207" s="248"/>
      <c r="J207" s="244"/>
      <c r="K207" s="244"/>
      <c r="L207" s="249"/>
      <c r="M207" s="250"/>
      <c r="N207" s="251"/>
      <c r="O207" s="251"/>
      <c r="P207" s="251"/>
      <c r="Q207" s="251"/>
      <c r="R207" s="251"/>
      <c r="S207" s="251"/>
      <c r="T207" s="25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3" t="s">
        <v>159</v>
      </c>
      <c r="AU207" s="253" t="s">
        <v>87</v>
      </c>
      <c r="AV207" s="14" t="s">
        <v>87</v>
      </c>
      <c r="AW207" s="14" t="s">
        <v>32</v>
      </c>
      <c r="AX207" s="14" t="s">
        <v>77</v>
      </c>
      <c r="AY207" s="253" t="s">
        <v>150</v>
      </c>
    </row>
    <row r="208" s="13" customFormat="1">
      <c r="A208" s="13"/>
      <c r="B208" s="232"/>
      <c r="C208" s="233"/>
      <c r="D208" s="234" t="s">
        <v>159</v>
      </c>
      <c r="E208" s="235" t="s">
        <v>1</v>
      </c>
      <c r="F208" s="236" t="s">
        <v>228</v>
      </c>
      <c r="G208" s="233"/>
      <c r="H208" s="235" t="s">
        <v>1</v>
      </c>
      <c r="I208" s="237"/>
      <c r="J208" s="233"/>
      <c r="K208" s="233"/>
      <c r="L208" s="238"/>
      <c r="M208" s="239"/>
      <c r="N208" s="240"/>
      <c r="O208" s="240"/>
      <c r="P208" s="240"/>
      <c r="Q208" s="240"/>
      <c r="R208" s="240"/>
      <c r="S208" s="240"/>
      <c r="T208" s="24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2" t="s">
        <v>159</v>
      </c>
      <c r="AU208" s="242" t="s">
        <v>87</v>
      </c>
      <c r="AV208" s="13" t="s">
        <v>85</v>
      </c>
      <c r="AW208" s="13" t="s">
        <v>32</v>
      </c>
      <c r="AX208" s="13" t="s">
        <v>77</v>
      </c>
      <c r="AY208" s="242" t="s">
        <v>150</v>
      </c>
    </row>
    <row r="209" s="14" customFormat="1">
      <c r="A209" s="14"/>
      <c r="B209" s="243"/>
      <c r="C209" s="244"/>
      <c r="D209" s="234" t="s">
        <v>159</v>
      </c>
      <c r="E209" s="245" t="s">
        <v>1</v>
      </c>
      <c r="F209" s="246" t="s">
        <v>229</v>
      </c>
      <c r="G209" s="244"/>
      <c r="H209" s="247">
        <v>0.035999999999999997</v>
      </c>
      <c r="I209" s="248"/>
      <c r="J209" s="244"/>
      <c r="K209" s="244"/>
      <c r="L209" s="249"/>
      <c r="M209" s="250"/>
      <c r="N209" s="251"/>
      <c r="O209" s="251"/>
      <c r="P209" s="251"/>
      <c r="Q209" s="251"/>
      <c r="R209" s="251"/>
      <c r="S209" s="251"/>
      <c r="T209" s="25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3" t="s">
        <v>159</v>
      </c>
      <c r="AU209" s="253" t="s">
        <v>87</v>
      </c>
      <c r="AV209" s="14" t="s">
        <v>87</v>
      </c>
      <c r="AW209" s="14" t="s">
        <v>32</v>
      </c>
      <c r="AX209" s="14" t="s">
        <v>77</v>
      </c>
      <c r="AY209" s="253" t="s">
        <v>150</v>
      </c>
    </row>
    <row r="210" s="13" customFormat="1">
      <c r="A210" s="13"/>
      <c r="B210" s="232"/>
      <c r="C210" s="233"/>
      <c r="D210" s="234" t="s">
        <v>159</v>
      </c>
      <c r="E210" s="235" t="s">
        <v>1</v>
      </c>
      <c r="F210" s="236" t="s">
        <v>230</v>
      </c>
      <c r="G210" s="233"/>
      <c r="H210" s="235" t="s">
        <v>1</v>
      </c>
      <c r="I210" s="237"/>
      <c r="J210" s="233"/>
      <c r="K210" s="233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159</v>
      </c>
      <c r="AU210" s="242" t="s">
        <v>87</v>
      </c>
      <c r="AV210" s="13" t="s">
        <v>85</v>
      </c>
      <c r="AW210" s="13" t="s">
        <v>32</v>
      </c>
      <c r="AX210" s="13" t="s">
        <v>77</v>
      </c>
      <c r="AY210" s="242" t="s">
        <v>150</v>
      </c>
    </row>
    <row r="211" s="14" customFormat="1">
      <c r="A211" s="14"/>
      <c r="B211" s="243"/>
      <c r="C211" s="244"/>
      <c r="D211" s="234" t="s">
        <v>159</v>
      </c>
      <c r="E211" s="245" t="s">
        <v>1</v>
      </c>
      <c r="F211" s="246" t="s">
        <v>229</v>
      </c>
      <c r="G211" s="244"/>
      <c r="H211" s="247">
        <v>0.035999999999999997</v>
      </c>
      <c r="I211" s="248"/>
      <c r="J211" s="244"/>
      <c r="K211" s="244"/>
      <c r="L211" s="249"/>
      <c r="M211" s="250"/>
      <c r="N211" s="251"/>
      <c r="O211" s="251"/>
      <c r="P211" s="251"/>
      <c r="Q211" s="251"/>
      <c r="R211" s="251"/>
      <c r="S211" s="251"/>
      <c r="T211" s="25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3" t="s">
        <v>159</v>
      </c>
      <c r="AU211" s="253" t="s">
        <v>87</v>
      </c>
      <c r="AV211" s="14" t="s">
        <v>87</v>
      </c>
      <c r="AW211" s="14" t="s">
        <v>32</v>
      </c>
      <c r="AX211" s="14" t="s">
        <v>77</v>
      </c>
      <c r="AY211" s="253" t="s">
        <v>150</v>
      </c>
    </row>
    <row r="212" s="15" customFormat="1">
      <c r="A212" s="15"/>
      <c r="B212" s="254"/>
      <c r="C212" s="255"/>
      <c r="D212" s="234" t="s">
        <v>159</v>
      </c>
      <c r="E212" s="256" t="s">
        <v>1</v>
      </c>
      <c r="F212" s="257" t="s">
        <v>169</v>
      </c>
      <c r="G212" s="255"/>
      <c r="H212" s="258">
        <v>0.126</v>
      </c>
      <c r="I212" s="259"/>
      <c r="J212" s="255"/>
      <c r="K212" s="255"/>
      <c r="L212" s="260"/>
      <c r="M212" s="261"/>
      <c r="N212" s="262"/>
      <c r="O212" s="262"/>
      <c r="P212" s="262"/>
      <c r="Q212" s="262"/>
      <c r="R212" s="262"/>
      <c r="S212" s="262"/>
      <c r="T212" s="263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4" t="s">
        <v>159</v>
      </c>
      <c r="AU212" s="264" t="s">
        <v>87</v>
      </c>
      <c r="AV212" s="15" t="s">
        <v>157</v>
      </c>
      <c r="AW212" s="15" t="s">
        <v>32</v>
      </c>
      <c r="AX212" s="15" t="s">
        <v>85</v>
      </c>
      <c r="AY212" s="264" t="s">
        <v>150</v>
      </c>
    </row>
    <row r="213" s="2" customFormat="1" ht="24.15" customHeight="1">
      <c r="A213" s="39"/>
      <c r="B213" s="40"/>
      <c r="C213" s="219" t="s">
        <v>231</v>
      </c>
      <c r="D213" s="219" t="s">
        <v>152</v>
      </c>
      <c r="E213" s="220" t="s">
        <v>232</v>
      </c>
      <c r="F213" s="221" t="s">
        <v>233</v>
      </c>
      <c r="G213" s="222" t="s">
        <v>187</v>
      </c>
      <c r="H213" s="223">
        <v>0.099000000000000005</v>
      </c>
      <c r="I213" s="224"/>
      <c r="J213" s="225">
        <f>ROUND(I213*H213,2)</f>
        <v>0</v>
      </c>
      <c r="K213" s="221" t="s">
        <v>156</v>
      </c>
      <c r="L213" s="45"/>
      <c r="M213" s="226" t="s">
        <v>1</v>
      </c>
      <c r="N213" s="227" t="s">
        <v>42</v>
      </c>
      <c r="O213" s="92"/>
      <c r="P213" s="228">
        <f>O213*H213</f>
        <v>0</v>
      </c>
      <c r="Q213" s="228">
        <v>1.0900000000000001</v>
      </c>
      <c r="R213" s="228">
        <f>Q213*H213</f>
        <v>0.10791000000000002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157</v>
      </c>
      <c r="AT213" s="230" t="s">
        <v>152</v>
      </c>
      <c r="AU213" s="230" t="s">
        <v>87</v>
      </c>
      <c r="AY213" s="18" t="s">
        <v>150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85</v>
      </c>
      <c r="BK213" s="231">
        <f>ROUND(I213*H213,2)</f>
        <v>0</v>
      </c>
      <c r="BL213" s="18" t="s">
        <v>157</v>
      </c>
      <c r="BM213" s="230" t="s">
        <v>234</v>
      </c>
    </row>
    <row r="214" s="13" customFormat="1">
      <c r="A214" s="13"/>
      <c r="B214" s="232"/>
      <c r="C214" s="233"/>
      <c r="D214" s="234" t="s">
        <v>159</v>
      </c>
      <c r="E214" s="235" t="s">
        <v>1</v>
      </c>
      <c r="F214" s="236" t="s">
        <v>235</v>
      </c>
      <c r="G214" s="233"/>
      <c r="H214" s="235" t="s">
        <v>1</v>
      </c>
      <c r="I214" s="237"/>
      <c r="J214" s="233"/>
      <c r="K214" s="233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159</v>
      </c>
      <c r="AU214" s="242" t="s">
        <v>87</v>
      </c>
      <c r="AV214" s="13" t="s">
        <v>85</v>
      </c>
      <c r="AW214" s="13" t="s">
        <v>32</v>
      </c>
      <c r="AX214" s="13" t="s">
        <v>77</v>
      </c>
      <c r="AY214" s="242" t="s">
        <v>150</v>
      </c>
    </row>
    <row r="215" s="14" customFormat="1">
      <c r="A215" s="14"/>
      <c r="B215" s="243"/>
      <c r="C215" s="244"/>
      <c r="D215" s="234" t="s">
        <v>159</v>
      </c>
      <c r="E215" s="245" t="s">
        <v>1</v>
      </c>
      <c r="F215" s="246" t="s">
        <v>236</v>
      </c>
      <c r="G215" s="244"/>
      <c r="H215" s="247">
        <v>0.099000000000000005</v>
      </c>
      <c r="I215" s="248"/>
      <c r="J215" s="244"/>
      <c r="K215" s="244"/>
      <c r="L215" s="249"/>
      <c r="M215" s="250"/>
      <c r="N215" s="251"/>
      <c r="O215" s="251"/>
      <c r="P215" s="251"/>
      <c r="Q215" s="251"/>
      <c r="R215" s="251"/>
      <c r="S215" s="251"/>
      <c r="T215" s="25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3" t="s">
        <v>159</v>
      </c>
      <c r="AU215" s="253" t="s">
        <v>87</v>
      </c>
      <c r="AV215" s="14" t="s">
        <v>87</v>
      </c>
      <c r="AW215" s="14" t="s">
        <v>32</v>
      </c>
      <c r="AX215" s="14" t="s">
        <v>85</v>
      </c>
      <c r="AY215" s="253" t="s">
        <v>150</v>
      </c>
    </row>
    <row r="216" s="2" customFormat="1" ht="24.15" customHeight="1">
      <c r="A216" s="39"/>
      <c r="B216" s="40"/>
      <c r="C216" s="219" t="s">
        <v>237</v>
      </c>
      <c r="D216" s="219" t="s">
        <v>152</v>
      </c>
      <c r="E216" s="220" t="s">
        <v>238</v>
      </c>
      <c r="F216" s="221" t="s">
        <v>239</v>
      </c>
      <c r="G216" s="222" t="s">
        <v>240</v>
      </c>
      <c r="H216" s="223">
        <v>30.158000000000001</v>
      </c>
      <c r="I216" s="224"/>
      <c r="J216" s="225">
        <f>ROUND(I216*H216,2)</f>
        <v>0</v>
      </c>
      <c r="K216" s="221" t="s">
        <v>156</v>
      </c>
      <c r="L216" s="45"/>
      <c r="M216" s="226" t="s">
        <v>1</v>
      </c>
      <c r="N216" s="227" t="s">
        <v>42</v>
      </c>
      <c r="O216" s="92"/>
      <c r="P216" s="228">
        <f>O216*H216</f>
        <v>0</v>
      </c>
      <c r="Q216" s="228">
        <v>0.061719999999999997</v>
      </c>
      <c r="R216" s="228">
        <f>Q216*H216</f>
        <v>1.86135176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157</v>
      </c>
      <c r="AT216" s="230" t="s">
        <v>152</v>
      </c>
      <c r="AU216" s="230" t="s">
        <v>87</v>
      </c>
      <c r="AY216" s="18" t="s">
        <v>150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85</v>
      </c>
      <c r="BK216" s="231">
        <f>ROUND(I216*H216,2)</f>
        <v>0</v>
      </c>
      <c r="BL216" s="18" t="s">
        <v>157</v>
      </c>
      <c r="BM216" s="230" t="s">
        <v>241</v>
      </c>
    </row>
    <row r="217" s="13" customFormat="1">
      <c r="A217" s="13"/>
      <c r="B217" s="232"/>
      <c r="C217" s="233"/>
      <c r="D217" s="234" t="s">
        <v>159</v>
      </c>
      <c r="E217" s="235" t="s">
        <v>1</v>
      </c>
      <c r="F217" s="236" t="s">
        <v>242</v>
      </c>
      <c r="G217" s="233"/>
      <c r="H217" s="235" t="s">
        <v>1</v>
      </c>
      <c r="I217" s="237"/>
      <c r="J217" s="233"/>
      <c r="K217" s="233"/>
      <c r="L217" s="238"/>
      <c r="M217" s="239"/>
      <c r="N217" s="240"/>
      <c r="O217" s="240"/>
      <c r="P217" s="240"/>
      <c r="Q217" s="240"/>
      <c r="R217" s="240"/>
      <c r="S217" s="240"/>
      <c r="T217" s="24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2" t="s">
        <v>159</v>
      </c>
      <c r="AU217" s="242" t="s">
        <v>87</v>
      </c>
      <c r="AV217" s="13" t="s">
        <v>85</v>
      </c>
      <c r="AW217" s="13" t="s">
        <v>32</v>
      </c>
      <c r="AX217" s="13" t="s">
        <v>77</v>
      </c>
      <c r="AY217" s="242" t="s">
        <v>150</v>
      </c>
    </row>
    <row r="218" s="14" customFormat="1">
      <c r="A218" s="14"/>
      <c r="B218" s="243"/>
      <c r="C218" s="244"/>
      <c r="D218" s="234" t="s">
        <v>159</v>
      </c>
      <c r="E218" s="245" t="s">
        <v>1</v>
      </c>
      <c r="F218" s="246" t="s">
        <v>243</v>
      </c>
      <c r="G218" s="244"/>
      <c r="H218" s="247">
        <v>11.103</v>
      </c>
      <c r="I218" s="248"/>
      <c r="J218" s="244"/>
      <c r="K218" s="244"/>
      <c r="L218" s="249"/>
      <c r="M218" s="250"/>
      <c r="N218" s="251"/>
      <c r="O218" s="251"/>
      <c r="P218" s="251"/>
      <c r="Q218" s="251"/>
      <c r="R218" s="251"/>
      <c r="S218" s="251"/>
      <c r="T218" s="25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3" t="s">
        <v>159</v>
      </c>
      <c r="AU218" s="253" t="s">
        <v>87</v>
      </c>
      <c r="AV218" s="14" t="s">
        <v>87</v>
      </c>
      <c r="AW218" s="14" t="s">
        <v>32</v>
      </c>
      <c r="AX218" s="14" t="s">
        <v>77</v>
      </c>
      <c r="AY218" s="253" t="s">
        <v>150</v>
      </c>
    </row>
    <row r="219" s="13" customFormat="1">
      <c r="A219" s="13"/>
      <c r="B219" s="232"/>
      <c r="C219" s="233"/>
      <c r="D219" s="234" t="s">
        <v>159</v>
      </c>
      <c r="E219" s="235" t="s">
        <v>1</v>
      </c>
      <c r="F219" s="236" t="s">
        <v>244</v>
      </c>
      <c r="G219" s="233"/>
      <c r="H219" s="235" t="s">
        <v>1</v>
      </c>
      <c r="I219" s="237"/>
      <c r="J219" s="233"/>
      <c r="K219" s="233"/>
      <c r="L219" s="238"/>
      <c r="M219" s="239"/>
      <c r="N219" s="240"/>
      <c r="O219" s="240"/>
      <c r="P219" s="240"/>
      <c r="Q219" s="240"/>
      <c r="R219" s="240"/>
      <c r="S219" s="240"/>
      <c r="T219" s="24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2" t="s">
        <v>159</v>
      </c>
      <c r="AU219" s="242" t="s">
        <v>87</v>
      </c>
      <c r="AV219" s="13" t="s">
        <v>85</v>
      </c>
      <c r="AW219" s="13" t="s">
        <v>32</v>
      </c>
      <c r="AX219" s="13" t="s">
        <v>77</v>
      </c>
      <c r="AY219" s="242" t="s">
        <v>150</v>
      </c>
    </row>
    <row r="220" s="14" customFormat="1">
      <c r="A220" s="14"/>
      <c r="B220" s="243"/>
      <c r="C220" s="244"/>
      <c r="D220" s="234" t="s">
        <v>159</v>
      </c>
      <c r="E220" s="245" t="s">
        <v>1</v>
      </c>
      <c r="F220" s="246" t="s">
        <v>245</v>
      </c>
      <c r="G220" s="244"/>
      <c r="H220" s="247">
        <v>19.055</v>
      </c>
      <c r="I220" s="248"/>
      <c r="J220" s="244"/>
      <c r="K220" s="244"/>
      <c r="L220" s="249"/>
      <c r="M220" s="250"/>
      <c r="N220" s="251"/>
      <c r="O220" s="251"/>
      <c r="P220" s="251"/>
      <c r="Q220" s="251"/>
      <c r="R220" s="251"/>
      <c r="S220" s="251"/>
      <c r="T220" s="25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3" t="s">
        <v>159</v>
      </c>
      <c r="AU220" s="253" t="s">
        <v>87</v>
      </c>
      <c r="AV220" s="14" t="s">
        <v>87</v>
      </c>
      <c r="AW220" s="14" t="s">
        <v>32</v>
      </c>
      <c r="AX220" s="14" t="s">
        <v>77</v>
      </c>
      <c r="AY220" s="253" t="s">
        <v>150</v>
      </c>
    </row>
    <row r="221" s="15" customFormat="1">
      <c r="A221" s="15"/>
      <c r="B221" s="254"/>
      <c r="C221" s="255"/>
      <c r="D221" s="234" t="s">
        <v>159</v>
      </c>
      <c r="E221" s="256" t="s">
        <v>1</v>
      </c>
      <c r="F221" s="257" t="s">
        <v>169</v>
      </c>
      <c r="G221" s="255"/>
      <c r="H221" s="258">
        <v>30.158000000000001</v>
      </c>
      <c r="I221" s="259"/>
      <c r="J221" s="255"/>
      <c r="K221" s="255"/>
      <c r="L221" s="260"/>
      <c r="M221" s="261"/>
      <c r="N221" s="262"/>
      <c r="O221" s="262"/>
      <c r="P221" s="262"/>
      <c r="Q221" s="262"/>
      <c r="R221" s="262"/>
      <c r="S221" s="262"/>
      <c r="T221" s="263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4" t="s">
        <v>159</v>
      </c>
      <c r="AU221" s="264" t="s">
        <v>87</v>
      </c>
      <c r="AV221" s="15" t="s">
        <v>157</v>
      </c>
      <c r="AW221" s="15" t="s">
        <v>32</v>
      </c>
      <c r="AX221" s="15" t="s">
        <v>85</v>
      </c>
      <c r="AY221" s="264" t="s">
        <v>150</v>
      </c>
    </row>
    <row r="222" s="2" customFormat="1" ht="24.15" customHeight="1">
      <c r="A222" s="39"/>
      <c r="B222" s="40"/>
      <c r="C222" s="219" t="s">
        <v>246</v>
      </c>
      <c r="D222" s="219" t="s">
        <v>152</v>
      </c>
      <c r="E222" s="220" t="s">
        <v>247</v>
      </c>
      <c r="F222" s="221" t="s">
        <v>248</v>
      </c>
      <c r="G222" s="222" t="s">
        <v>240</v>
      </c>
      <c r="H222" s="223">
        <v>12.898</v>
      </c>
      <c r="I222" s="224"/>
      <c r="J222" s="225">
        <f>ROUND(I222*H222,2)</f>
        <v>0</v>
      </c>
      <c r="K222" s="221" t="s">
        <v>156</v>
      </c>
      <c r="L222" s="45"/>
      <c r="M222" s="226" t="s">
        <v>1</v>
      </c>
      <c r="N222" s="227" t="s">
        <v>42</v>
      </c>
      <c r="O222" s="92"/>
      <c r="P222" s="228">
        <f>O222*H222</f>
        <v>0</v>
      </c>
      <c r="Q222" s="228">
        <v>0.079210000000000003</v>
      </c>
      <c r="R222" s="228">
        <f>Q222*H222</f>
        <v>1.02165058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157</v>
      </c>
      <c r="AT222" s="230" t="s">
        <v>152</v>
      </c>
      <c r="AU222" s="230" t="s">
        <v>87</v>
      </c>
      <c r="AY222" s="18" t="s">
        <v>150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85</v>
      </c>
      <c r="BK222" s="231">
        <f>ROUND(I222*H222,2)</f>
        <v>0</v>
      </c>
      <c r="BL222" s="18" t="s">
        <v>157</v>
      </c>
      <c r="BM222" s="230" t="s">
        <v>249</v>
      </c>
    </row>
    <row r="223" s="13" customFormat="1">
      <c r="A223" s="13"/>
      <c r="B223" s="232"/>
      <c r="C223" s="233"/>
      <c r="D223" s="234" t="s">
        <v>159</v>
      </c>
      <c r="E223" s="235" t="s">
        <v>1</v>
      </c>
      <c r="F223" s="236" t="s">
        <v>250</v>
      </c>
      <c r="G223" s="233"/>
      <c r="H223" s="235" t="s">
        <v>1</v>
      </c>
      <c r="I223" s="237"/>
      <c r="J223" s="233"/>
      <c r="K223" s="233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159</v>
      </c>
      <c r="AU223" s="242" t="s">
        <v>87</v>
      </c>
      <c r="AV223" s="13" t="s">
        <v>85</v>
      </c>
      <c r="AW223" s="13" t="s">
        <v>32</v>
      </c>
      <c r="AX223" s="13" t="s">
        <v>77</v>
      </c>
      <c r="AY223" s="242" t="s">
        <v>150</v>
      </c>
    </row>
    <row r="224" s="14" customFormat="1">
      <c r="A224" s="14"/>
      <c r="B224" s="243"/>
      <c r="C224" s="244"/>
      <c r="D224" s="234" t="s">
        <v>159</v>
      </c>
      <c r="E224" s="245" t="s">
        <v>1</v>
      </c>
      <c r="F224" s="246" t="s">
        <v>251</v>
      </c>
      <c r="G224" s="244"/>
      <c r="H224" s="247">
        <v>12.898</v>
      </c>
      <c r="I224" s="248"/>
      <c r="J224" s="244"/>
      <c r="K224" s="244"/>
      <c r="L224" s="249"/>
      <c r="M224" s="250"/>
      <c r="N224" s="251"/>
      <c r="O224" s="251"/>
      <c r="P224" s="251"/>
      <c r="Q224" s="251"/>
      <c r="R224" s="251"/>
      <c r="S224" s="251"/>
      <c r="T224" s="25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3" t="s">
        <v>159</v>
      </c>
      <c r="AU224" s="253" t="s">
        <v>87</v>
      </c>
      <c r="AV224" s="14" t="s">
        <v>87</v>
      </c>
      <c r="AW224" s="14" t="s">
        <v>32</v>
      </c>
      <c r="AX224" s="14" t="s">
        <v>85</v>
      </c>
      <c r="AY224" s="253" t="s">
        <v>150</v>
      </c>
    </row>
    <row r="225" s="2" customFormat="1" ht="24.15" customHeight="1">
      <c r="A225" s="39"/>
      <c r="B225" s="40"/>
      <c r="C225" s="219" t="s">
        <v>252</v>
      </c>
      <c r="D225" s="219" t="s">
        <v>152</v>
      </c>
      <c r="E225" s="220" t="s">
        <v>253</v>
      </c>
      <c r="F225" s="221" t="s">
        <v>254</v>
      </c>
      <c r="G225" s="222" t="s">
        <v>255</v>
      </c>
      <c r="H225" s="223">
        <v>21.199999999999999</v>
      </c>
      <c r="I225" s="224"/>
      <c r="J225" s="225">
        <f>ROUND(I225*H225,2)</f>
        <v>0</v>
      </c>
      <c r="K225" s="221" t="s">
        <v>156</v>
      </c>
      <c r="L225" s="45"/>
      <c r="M225" s="226" t="s">
        <v>1</v>
      </c>
      <c r="N225" s="227" t="s">
        <v>42</v>
      </c>
      <c r="O225" s="92"/>
      <c r="P225" s="228">
        <f>O225*H225</f>
        <v>0</v>
      </c>
      <c r="Q225" s="228">
        <v>0.00013999999999999999</v>
      </c>
      <c r="R225" s="228">
        <f>Q225*H225</f>
        <v>0.0029679999999999997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157</v>
      </c>
      <c r="AT225" s="230" t="s">
        <v>152</v>
      </c>
      <c r="AU225" s="230" t="s">
        <v>87</v>
      </c>
      <c r="AY225" s="18" t="s">
        <v>150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85</v>
      </c>
      <c r="BK225" s="231">
        <f>ROUND(I225*H225,2)</f>
        <v>0</v>
      </c>
      <c r="BL225" s="18" t="s">
        <v>157</v>
      </c>
      <c r="BM225" s="230" t="s">
        <v>256</v>
      </c>
    </row>
    <row r="226" s="14" customFormat="1">
      <c r="A226" s="14"/>
      <c r="B226" s="243"/>
      <c r="C226" s="244"/>
      <c r="D226" s="234" t="s">
        <v>159</v>
      </c>
      <c r="E226" s="245" t="s">
        <v>1</v>
      </c>
      <c r="F226" s="246" t="s">
        <v>257</v>
      </c>
      <c r="G226" s="244"/>
      <c r="H226" s="247">
        <v>21.199999999999999</v>
      </c>
      <c r="I226" s="248"/>
      <c r="J226" s="244"/>
      <c r="K226" s="244"/>
      <c r="L226" s="249"/>
      <c r="M226" s="250"/>
      <c r="N226" s="251"/>
      <c r="O226" s="251"/>
      <c r="P226" s="251"/>
      <c r="Q226" s="251"/>
      <c r="R226" s="251"/>
      <c r="S226" s="251"/>
      <c r="T226" s="25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3" t="s">
        <v>159</v>
      </c>
      <c r="AU226" s="253" t="s">
        <v>87</v>
      </c>
      <c r="AV226" s="14" t="s">
        <v>87</v>
      </c>
      <c r="AW226" s="14" t="s">
        <v>32</v>
      </c>
      <c r="AX226" s="14" t="s">
        <v>85</v>
      </c>
      <c r="AY226" s="253" t="s">
        <v>150</v>
      </c>
    </row>
    <row r="227" s="2" customFormat="1" ht="24.15" customHeight="1">
      <c r="A227" s="39"/>
      <c r="B227" s="40"/>
      <c r="C227" s="219" t="s">
        <v>258</v>
      </c>
      <c r="D227" s="219" t="s">
        <v>152</v>
      </c>
      <c r="E227" s="220" t="s">
        <v>259</v>
      </c>
      <c r="F227" s="221" t="s">
        <v>260</v>
      </c>
      <c r="G227" s="222" t="s">
        <v>240</v>
      </c>
      <c r="H227" s="223">
        <v>2.3759999999999999</v>
      </c>
      <c r="I227" s="224"/>
      <c r="J227" s="225">
        <f>ROUND(I227*H227,2)</f>
        <v>0</v>
      </c>
      <c r="K227" s="221" t="s">
        <v>156</v>
      </c>
      <c r="L227" s="45"/>
      <c r="M227" s="226" t="s">
        <v>1</v>
      </c>
      <c r="N227" s="227" t="s">
        <v>42</v>
      </c>
      <c r="O227" s="92"/>
      <c r="P227" s="228">
        <f>O227*H227</f>
        <v>0</v>
      </c>
      <c r="Q227" s="228">
        <v>0.17818000000000001</v>
      </c>
      <c r="R227" s="228">
        <f>Q227*H227</f>
        <v>0.42335568000000001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157</v>
      </c>
      <c r="AT227" s="230" t="s">
        <v>152</v>
      </c>
      <c r="AU227" s="230" t="s">
        <v>87</v>
      </c>
      <c r="AY227" s="18" t="s">
        <v>150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85</v>
      </c>
      <c r="BK227" s="231">
        <f>ROUND(I227*H227,2)</f>
        <v>0</v>
      </c>
      <c r="BL227" s="18" t="s">
        <v>157</v>
      </c>
      <c r="BM227" s="230" t="s">
        <v>261</v>
      </c>
    </row>
    <row r="228" s="13" customFormat="1">
      <c r="A228" s="13"/>
      <c r="B228" s="232"/>
      <c r="C228" s="233"/>
      <c r="D228" s="234" t="s">
        <v>159</v>
      </c>
      <c r="E228" s="235" t="s">
        <v>1</v>
      </c>
      <c r="F228" s="236" t="s">
        <v>226</v>
      </c>
      <c r="G228" s="233"/>
      <c r="H228" s="235" t="s">
        <v>1</v>
      </c>
      <c r="I228" s="237"/>
      <c r="J228" s="233"/>
      <c r="K228" s="233"/>
      <c r="L228" s="238"/>
      <c r="M228" s="239"/>
      <c r="N228" s="240"/>
      <c r="O228" s="240"/>
      <c r="P228" s="240"/>
      <c r="Q228" s="240"/>
      <c r="R228" s="240"/>
      <c r="S228" s="240"/>
      <c r="T228" s="24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2" t="s">
        <v>159</v>
      </c>
      <c r="AU228" s="242" t="s">
        <v>87</v>
      </c>
      <c r="AV228" s="13" t="s">
        <v>85</v>
      </c>
      <c r="AW228" s="13" t="s">
        <v>32</v>
      </c>
      <c r="AX228" s="13" t="s">
        <v>77</v>
      </c>
      <c r="AY228" s="242" t="s">
        <v>150</v>
      </c>
    </row>
    <row r="229" s="14" customFormat="1">
      <c r="A229" s="14"/>
      <c r="B229" s="243"/>
      <c r="C229" s="244"/>
      <c r="D229" s="234" t="s">
        <v>159</v>
      </c>
      <c r="E229" s="245" t="s">
        <v>1</v>
      </c>
      <c r="F229" s="246" t="s">
        <v>262</v>
      </c>
      <c r="G229" s="244"/>
      <c r="H229" s="247">
        <v>0.38400000000000001</v>
      </c>
      <c r="I229" s="248"/>
      <c r="J229" s="244"/>
      <c r="K229" s="244"/>
      <c r="L229" s="249"/>
      <c r="M229" s="250"/>
      <c r="N229" s="251"/>
      <c r="O229" s="251"/>
      <c r="P229" s="251"/>
      <c r="Q229" s="251"/>
      <c r="R229" s="251"/>
      <c r="S229" s="251"/>
      <c r="T229" s="252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3" t="s">
        <v>159</v>
      </c>
      <c r="AU229" s="253" t="s">
        <v>87</v>
      </c>
      <c r="AV229" s="14" t="s">
        <v>87</v>
      </c>
      <c r="AW229" s="14" t="s">
        <v>32</v>
      </c>
      <c r="AX229" s="14" t="s">
        <v>77</v>
      </c>
      <c r="AY229" s="253" t="s">
        <v>150</v>
      </c>
    </row>
    <row r="230" s="13" customFormat="1">
      <c r="A230" s="13"/>
      <c r="B230" s="232"/>
      <c r="C230" s="233"/>
      <c r="D230" s="234" t="s">
        <v>159</v>
      </c>
      <c r="E230" s="235" t="s">
        <v>1</v>
      </c>
      <c r="F230" s="236" t="s">
        <v>228</v>
      </c>
      <c r="G230" s="233"/>
      <c r="H230" s="235" t="s">
        <v>1</v>
      </c>
      <c r="I230" s="237"/>
      <c r="J230" s="233"/>
      <c r="K230" s="233"/>
      <c r="L230" s="238"/>
      <c r="M230" s="239"/>
      <c r="N230" s="240"/>
      <c r="O230" s="240"/>
      <c r="P230" s="240"/>
      <c r="Q230" s="240"/>
      <c r="R230" s="240"/>
      <c r="S230" s="240"/>
      <c r="T230" s="24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2" t="s">
        <v>159</v>
      </c>
      <c r="AU230" s="242" t="s">
        <v>87</v>
      </c>
      <c r="AV230" s="13" t="s">
        <v>85</v>
      </c>
      <c r="AW230" s="13" t="s">
        <v>32</v>
      </c>
      <c r="AX230" s="13" t="s">
        <v>77</v>
      </c>
      <c r="AY230" s="242" t="s">
        <v>150</v>
      </c>
    </row>
    <row r="231" s="14" customFormat="1">
      <c r="A231" s="14"/>
      <c r="B231" s="243"/>
      <c r="C231" s="244"/>
      <c r="D231" s="234" t="s">
        <v>159</v>
      </c>
      <c r="E231" s="245" t="s">
        <v>1</v>
      </c>
      <c r="F231" s="246" t="s">
        <v>262</v>
      </c>
      <c r="G231" s="244"/>
      <c r="H231" s="247">
        <v>0.38400000000000001</v>
      </c>
      <c r="I231" s="248"/>
      <c r="J231" s="244"/>
      <c r="K231" s="244"/>
      <c r="L231" s="249"/>
      <c r="M231" s="250"/>
      <c r="N231" s="251"/>
      <c r="O231" s="251"/>
      <c r="P231" s="251"/>
      <c r="Q231" s="251"/>
      <c r="R231" s="251"/>
      <c r="S231" s="251"/>
      <c r="T231" s="252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3" t="s">
        <v>159</v>
      </c>
      <c r="AU231" s="253" t="s">
        <v>87</v>
      </c>
      <c r="AV231" s="14" t="s">
        <v>87</v>
      </c>
      <c r="AW231" s="14" t="s">
        <v>32</v>
      </c>
      <c r="AX231" s="14" t="s">
        <v>77</v>
      </c>
      <c r="AY231" s="253" t="s">
        <v>150</v>
      </c>
    </row>
    <row r="232" s="13" customFormat="1">
      <c r="A232" s="13"/>
      <c r="B232" s="232"/>
      <c r="C232" s="233"/>
      <c r="D232" s="234" t="s">
        <v>159</v>
      </c>
      <c r="E232" s="235" t="s">
        <v>1</v>
      </c>
      <c r="F232" s="236" t="s">
        <v>230</v>
      </c>
      <c r="G232" s="233"/>
      <c r="H232" s="235" t="s">
        <v>1</v>
      </c>
      <c r="I232" s="237"/>
      <c r="J232" s="233"/>
      <c r="K232" s="233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159</v>
      </c>
      <c r="AU232" s="242" t="s">
        <v>87</v>
      </c>
      <c r="AV232" s="13" t="s">
        <v>85</v>
      </c>
      <c r="AW232" s="13" t="s">
        <v>32</v>
      </c>
      <c r="AX232" s="13" t="s">
        <v>77</v>
      </c>
      <c r="AY232" s="242" t="s">
        <v>150</v>
      </c>
    </row>
    <row r="233" s="14" customFormat="1">
      <c r="A233" s="14"/>
      <c r="B233" s="243"/>
      <c r="C233" s="244"/>
      <c r="D233" s="234" t="s">
        <v>159</v>
      </c>
      <c r="E233" s="245" t="s">
        <v>1</v>
      </c>
      <c r="F233" s="246" t="s">
        <v>262</v>
      </c>
      <c r="G233" s="244"/>
      <c r="H233" s="247">
        <v>0.38400000000000001</v>
      </c>
      <c r="I233" s="248"/>
      <c r="J233" s="244"/>
      <c r="K233" s="244"/>
      <c r="L233" s="249"/>
      <c r="M233" s="250"/>
      <c r="N233" s="251"/>
      <c r="O233" s="251"/>
      <c r="P233" s="251"/>
      <c r="Q233" s="251"/>
      <c r="R233" s="251"/>
      <c r="S233" s="251"/>
      <c r="T233" s="25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3" t="s">
        <v>159</v>
      </c>
      <c r="AU233" s="253" t="s">
        <v>87</v>
      </c>
      <c r="AV233" s="14" t="s">
        <v>87</v>
      </c>
      <c r="AW233" s="14" t="s">
        <v>32</v>
      </c>
      <c r="AX233" s="14" t="s">
        <v>77</v>
      </c>
      <c r="AY233" s="253" t="s">
        <v>150</v>
      </c>
    </row>
    <row r="234" s="13" customFormat="1">
      <c r="A234" s="13"/>
      <c r="B234" s="232"/>
      <c r="C234" s="233"/>
      <c r="D234" s="234" t="s">
        <v>159</v>
      </c>
      <c r="E234" s="235" t="s">
        <v>1</v>
      </c>
      <c r="F234" s="236" t="s">
        <v>235</v>
      </c>
      <c r="G234" s="233"/>
      <c r="H234" s="235" t="s">
        <v>1</v>
      </c>
      <c r="I234" s="237"/>
      <c r="J234" s="233"/>
      <c r="K234" s="233"/>
      <c r="L234" s="238"/>
      <c r="M234" s="239"/>
      <c r="N234" s="240"/>
      <c r="O234" s="240"/>
      <c r="P234" s="240"/>
      <c r="Q234" s="240"/>
      <c r="R234" s="240"/>
      <c r="S234" s="240"/>
      <c r="T234" s="24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2" t="s">
        <v>159</v>
      </c>
      <c r="AU234" s="242" t="s">
        <v>87</v>
      </c>
      <c r="AV234" s="13" t="s">
        <v>85</v>
      </c>
      <c r="AW234" s="13" t="s">
        <v>32</v>
      </c>
      <c r="AX234" s="13" t="s">
        <v>77</v>
      </c>
      <c r="AY234" s="242" t="s">
        <v>150</v>
      </c>
    </row>
    <row r="235" s="14" customFormat="1">
      <c r="A235" s="14"/>
      <c r="B235" s="243"/>
      <c r="C235" s="244"/>
      <c r="D235" s="234" t="s">
        <v>159</v>
      </c>
      <c r="E235" s="245" t="s">
        <v>1</v>
      </c>
      <c r="F235" s="246" t="s">
        <v>263</v>
      </c>
      <c r="G235" s="244"/>
      <c r="H235" s="247">
        <v>0.64400000000000002</v>
      </c>
      <c r="I235" s="248"/>
      <c r="J235" s="244"/>
      <c r="K235" s="244"/>
      <c r="L235" s="249"/>
      <c r="M235" s="250"/>
      <c r="N235" s="251"/>
      <c r="O235" s="251"/>
      <c r="P235" s="251"/>
      <c r="Q235" s="251"/>
      <c r="R235" s="251"/>
      <c r="S235" s="251"/>
      <c r="T235" s="25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3" t="s">
        <v>159</v>
      </c>
      <c r="AU235" s="253" t="s">
        <v>87</v>
      </c>
      <c r="AV235" s="14" t="s">
        <v>87</v>
      </c>
      <c r="AW235" s="14" t="s">
        <v>32</v>
      </c>
      <c r="AX235" s="14" t="s">
        <v>77</v>
      </c>
      <c r="AY235" s="253" t="s">
        <v>150</v>
      </c>
    </row>
    <row r="236" s="13" customFormat="1">
      <c r="A236" s="13"/>
      <c r="B236" s="232"/>
      <c r="C236" s="233"/>
      <c r="D236" s="234" t="s">
        <v>159</v>
      </c>
      <c r="E236" s="235" t="s">
        <v>1</v>
      </c>
      <c r="F236" s="236" t="s">
        <v>264</v>
      </c>
      <c r="G236" s="233"/>
      <c r="H236" s="235" t="s">
        <v>1</v>
      </c>
      <c r="I236" s="237"/>
      <c r="J236" s="233"/>
      <c r="K236" s="233"/>
      <c r="L236" s="238"/>
      <c r="M236" s="239"/>
      <c r="N236" s="240"/>
      <c r="O236" s="240"/>
      <c r="P236" s="240"/>
      <c r="Q236" s="240"/>
      <c r="R236" s="240"/>
      <c r="S236" s="240"/>
      <c r="T236" s="24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2" t="s">
        <v>159</v>
      </c>
      <c r="AU236" s="242" t="s">
        <v>87</v>
      </c>
      <c r="AV236" s="13" t="s">
        <v>85</v>
      </c>
      <c r="AW236" s="13" t="s">
        <v>32</v>
      </c>
      <c r="AX236" s="13" t="s">
        <v>77</v>
      </c>
      <c r="AY236" s="242" t="s">
        <v>150</v>
      </c>
    </row>
    <row r="237" s="14" customFormat="1">
      <c r="A237" s="14"/>
      <c r="B237" s="243"/>
      <c r="C237" s="244"/>
      <c r="D237" s="234" t="s">
        <v>159</v>
      </c>
      <c r="E237" s="245" t="s">
        <v>1</v>
      </c>
      <c r="F237" s="246" t="s">
        <v>265</v>
      </c>
      <c r="G237" s="244"/>
      <c r="H237" s="247">
        <v>0.28000000000000003</v>
      </c>
      <c r="I237" s="248"/>
      <c r="J237" s="244"/>
      <c r="K237" s="244"/>
      <c r="L237" s="249"/>
      <c r="M237" s="250"/>
      <c r="N237" s="251"/>
      <c r="O237" s="251"/>
      <c r="P237" s="251"/>
      <c r="Q237" s="251"/>
      <c r="R237" s="251"/>
      <c r="S237" s="251"/>
      <c r="T237" s="25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3" t="s">
        <v>159</v>
      </c>
      <c r="AU237" s="253" t="s">
        <v>87</v>
      </c>
      <c r="AV237" s="14" t="s">
        <v>87</v>
      </c>
      <c r="AW237" s="14" t="s">
        <v>32</v>
      </c>
      <c r="AX237" s="14" t="s">
        <v>77</v>
      </c>
      <c r="AY237" s="253" t="s">
        <v>150</v>
      </c>
    </row>
    <row r="238" s="13" customFormat="1">
      <c r="A238" s="13"/>
      <c r="B238" s="232"/>
      <c r="C238" s="233"/>
      <c r="D238" s="234" t="s">
        <v>159</v>
      </c>
      <c r="E238" s="235" t="s">
        <v>1</v>
      </c>
      <c r="F238" s="236" t="s">
        <v>266</v>
      </c>
      <c r="G238" s="233"/>
      <c r="H238" s="235" t="s">
        <v>1</v>
      </c>
      <c r="I238" s="237"/>
      <c r="J238" s="233"/>
      <c r="K238" s="233"/>
      <c r="L238" s="238"/>
      <c r="M238" s="239"/>
      <c r="N238" s="240"/>
      <c r="O238" s="240"/>
      <c r="P238" s="240"/>
      <c r="Q238" s="240"/>
      <c r="R238" s="240"/>
      <c r="S238" s="240"/>
      <c r="T238" s="241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2" t="s">
        <v>159</v>
      </c>
      <c r="AU238" s="242" t="s">
        <v>87</v>
      </c>
      <c r="AV238" s="13" t="s">
        <v>85</v>
      </c>
      <c r="AW238" s="13" t="s">
        <v>32</v>
      </c>
      <c r="AX238" s="13" t="s">
        <v>77</v>
      </c>
      <c r="AY238" s="242" t="s">
        <v>150</v>
      </c>
    </row>
    <row r="239" s="14" customFormat="1">
      <c r="A239" s="14"/>
      <c r="B239" s="243"/>
      <c r="C239" s="244"/>
      <c r="D239" s="234" t="s">
        <v>159</v>
      </c>
      <c r="E239" s="245" t="s">
        <v>1</v>
      </c>
      <c r="F239" s="246" t="s">
        <v>267</v>
      </c>
      <c r="G239" s="244"/>
      <c r="H239" s="247">
        <v>0.29999999999999999</v>
      </c>
      <c r="I239" s="248"/>
      <c r="J239" s="244"/>
      <c r="K239" s="244"/>
      <c r="L239" s="249"/>
      <c r="M239" s="250"/>
      <c r="N239" s="251"/>
      <c r="O239" s="251"/>
      <c r="P239" s="251"/>
      <c r="Q239" s="251"/>
      <c r="R239" s="251"/>
      <c r="S239" s="251"/>
      <c r="T239" s="252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3" t="s">
        <v>159</v>
      </c>
      <c r="AU239" s="253" t="s">
        <v>87</v>
      </c>
      <c r="AV239" s="14" t="s">
        <v>87</v>
      </c>
      <c r="AW239" s="14" t="s">
        <v>32</v>
      </c>
      <c r="AX239" s="14" t="s">
        <v>77</v>
      </c>
      <c r="AY239" s="253" t="s">
        <v>150</v>
      </c>
    </row>
    <row r="240" s="15" customFormat="1">
      <c r="A240" s="15"/>
      <c r="B240" s="254"/>
      <c r="C240" s="255"/>
      <c r="D240" s="234" t="s">
        <v>159</v>
      </c>
      <c r="E240" s="256" t="s">
        <v>1</v>
      </c>
      <c r="F240" s="257" t="s">
        <v>169</v>
      </c>
      <c r="G240" s="255"/>
      <c r="H240" s="258">
        <v>2.3759999999999999</v>
      </c>
      <c r="I240" s="259"/>
      <c r="J240" s="255"/>
      <c r="K240" s="255"/>
      <c r="L240" s="260"/>
      <c r="M240" s="261"/>
      <c r="N240" s="262"/>
      <c r="O240" s="262"/>
      <c r="P240" s="262"/>
      <c r="Q240" s="262"/>
      <c r="R240" s="262"/>
      <c r="S240" s="262"/>
      <c r="T240" s="263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4" t="s">
        <v>159</v>
      </c>
      <c r="AU240" s="264" t="s">
        <v>87</v>
      </c>
      <c r="AV240" s="15" t="s">
        <v>157</v>
      </c>
      <c r="AW240" s="15" t="s">
        <v>32</v>
      </c>
      <c r="AX240" s="15" t="s">
        <v>85</v>
      </c>
      <c r="AY240" s="264" t="s">
        <v>150</v>
      </c>
    </row>
    <row r="241" s="2" customFormat="1" ht="16.5" customHeight="1">
      <c r="A241" s="39"/>
      <c r="B241" s="40"/>
      <c r="C241" s="219" t="s">
        <v>268</v>
      </c>
      <c r="D241" s="219" t="s">
        <v>152</v>
      </c>
      <c r="E241" s="220" t="s">
        <v>269</v>
      </c>
      <c r="F241" s="221" t="s">
        <v>270</v>
      </c>
      <c r="G241" s="222" t="s">
        <v>271</v>
      </c>
      <c r="H241" s="223">
        <v>1</v>
      </c>
      <c r="I241" s="224"/>
      <c r="J241" s="225">
        <f>ROUND(I241*H241,2)</f>
        <v>0</v>
      </c>
      <c r="K241" s="221" t="s">
        <v>156</v>
      </c>
      <c r="L241" s="45"/>
      <c r="M241" s="226" t="s">
        <v>1</v>
      </c>
      <c r="N241" s="227" t="s">
        <v>42</v>
      </c>
      <c r="O241" s="92"/>
      <c r="P241" s="228">
        <f>O241*H241</f>
        <v>0</v>
      </c>
      <c r="Q241" s="228">
        <v>1.02033</v>
      </c>
      <c r="R241" s="228">
        <f>Q241*H241</f>
        <v>1.02033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157</v>
      </c>
      <c r="AT241" s="230" t="s">
        <v>152</v>
      </c>
      <c r="AU241" s="230" t="s">
        <v>87</v>
      </c>
      <c r="AY241" s="18" t="s">
        <v>150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85</v>
      </c>
      <c r="BK241" s="231">
        <f>ROUND(I241*H241,2)</f>
        <v>0</v>
      </c>
      <c r="BL241" s="18" t="s">
        <v>157</v>
      </c>
      <c r="BM241" s="230" t="s">
        <v>272</v>
      </c>
    </row>
    <row r="242" s="13" customFormat="1">
      <c r="A242" s="13"/>
      <c r="B242" s="232"/>
      <c r="C242" s="233"/>
      <c r="D242" s="234" t="s">
        <v>159</v>
      </c>
      <c r="E242" s="235" t="s">
        <v>1</v>
      </c>
      <c r="F242" s="236" t="s">
        <v>273</v>
      </c>
      <c r="G242" s="233"/>
      <c r="H242" s="235" t="s">
        <v>1</v>
      </c>
      <c r="I242" s="237"/>
      <c r="J242" s="233"/>
      <c r="K242" s="233"/>
      <c r="L242" s="238"/>
      <c r="M242" s="239"/>
      <c r="N242" s="240"/>
      <c r="O242" s="240"/>
      <c r="P242" s="240"/>
      <c r="Q242" s="240"/>
      <c r="R242" s="240"/>
      <c r="S242" s="240"/>
      <c r="T242" s="24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2" t="s">
        <v>159</v>
      </c>
      <c r="AU242" s="242" t="s">
        <v>87</v>
      </c>
      <c r="AV242" s="13" t="s">
        <v>85</v>
      </c>
      <c r="AW242" s="13" t="s">
        <v>32</v>
      </c>
      <c r="AX242" s="13" t="s">
        <v>77</v>
      </c>
      <c r="AY242" s="242" t="s">
        <v>150</v>
      </c>
    </row>
    <row r="243" s="14" customFormat="1">
      <c r="A243" s="14"/>
      <c r="B243" s="243"/>
      <c r="C243" s="244"/>
      <c r="D243" s="234" t="s">
        <v>159</v>
      </c>
      <c r="E243" s="245" t="s">
        <v>1</v>
      </c>
      <c r="F243" s="246" t="s">
        <v>85</v>
      </c>
      <c r="G243" s="244"/>
      <c r="H243" s="247">
        <v>1</v>
      </c>
      <c r="I243" s="248"/>
      <c r="J243" s="244"/>
      <c r="K243" s="244"/>
      <c r="L243" s="249"/>
      <c r="M243" s="250"/>
      <c r="N243" s="251"/>
      <c r="O243" s="251"/>
      <c r="P243" s="251"/>
      <c r="Q243" s="251"/>
      <c r="R243" s="251"/>
      <c r="S243" s="251"/>
      <c r="T243" s="25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3" t="s">
        <v>159</v>
      </c>
      <c r="AU243" s="253" t="s">
        <v>87</v>
      </c>
      <c r="AV243" s="14" t="s">
        <v>87</v>
      </c>
      <c r="AW243" s="14" t="s">
        <v>32</v>
      </c>
      <c r="AX243" s="14" t="s">
        <v>85</v>
      </c>
      <c r="AY243" s="253" t="s">
        <v>150</v>
      </c>
    </row>
    <row r="244" s="12" customFormat="1" ht="22.8" customHeight="1">
      <c r="A244" s="12"/>
      <c r="B244" s="203"/>
      <c r="C244" s="204"/>
      <c r="D244" s="205" t="s">
        <v>76</v>
      </c>
      <c r="E244" s="217" t="s">
        <v>157</v>
      </c>
      <c r="F244" s="217" t="s">
        <v>274</v>
      </c>
      <c r="G244" s="204"/>
      <c r="H244" s="204"/>
      <c r="I244" s="207"/>
      <c r="J244" s="218">
        <f>BK244</f>
        <v>0</v>
      </c>
      <c r="K244" s="204"/>
      <c r="L244" s="209"/>
      <c r="M244" s="210"/>
      <c r="N244" s="211"/>
      <c r="O244" s="211"/>
      <c r="P244" s="212">
        <f>SUM(P245:P261)</f>
        <v>0</v>
      </c>
      <c r="Q244" s="211"/>
      <c r="R244" s="212">
        <f>SUM(R245:R261)</f>
        <v>4.8329013399999994</v>
      </c>
      <c r="S244" s="211"/>
      <c r="T244" s="213">
        <f>SUM(T245:T261)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14" t="s">
        <v>85</v>
      </c>
      <c r="AT244" s="215" t="s">
        <v>76</v>
      </c>
      <c r="AU244" s="215" t="s">
        <v>85</v>
      </c>
      <c r="AY244" s="214" t="s">
        <v>150</v>
      </c>
      <c r="BK244" s="216">
        <f>SUM(BK245:BK261)</f>
        <v>0</v>
      </c>
    </row>
    <row r="245" s="2" customFormat="1" ht="21.75" customHeight="1">
      <c r="A245" s="39"/>
      <c r="B245" s="40"/>
      <c r="C245" s="219" t="s">
        <v>275</v>
      </c>
      <c r="D245" s="219" t="s">
        <v>152</v>
      </c>
      <c r="E245" s="220" t="s">
        <v>276</v>
      </c>
      <c r="F245" s="221" t="s">
        <v>277</v>
      </c>
      <c r="G245" s="222" t="s">
        <v>155</v>
      </c>
      <c r="H245" s="223">
        <v>1.7909999999999999</v>
      </c>
      <c r="I245" s="224"/>
      <c r="J245" s="225">
        <f>ROUND(I245*H245,2)</f>
        <v>0</v>
      </c>
      <c r="K245" s="221" t="s">
        <v>156</v>
      </c>
      <c r="L245" s="45"/>
      <c r="M245" s="226" t="s">
        <v>1</v>
      </c>
      <c r="N245" s="227" t="s">
        <v>42</v>
      </c>
      <c r="O245" s="92"/>
      <c r="P245" s="228">
        <f>O245*H245</f>
        <v>0</v>
      </c>
      <c r="Q245" s="228">
        <v>2.5019499999999999</v>
      </c>
      <c r="R245" s="228">
        <f>Q245*H245</f>
        <v>4.4809924499999996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157</v>
      </c>
      <c r="AT245" s="230" t="s">
        <v>152</v>
      </c>
      <c r="AU245" s="230" t="s">
        <v>87</v>
      </c>
      <c r="AY245" s="18" t="s">
        <v>150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85</v>
      </c>
      <c r="BK245" s="231">
        <f>ROUND(I245*H245,2)</f>
        <v>0</v>
      </c>
      <c r="BL245" s="18" t="s">
        <v>157</v>
      </c>
      <c r="BM245" s="230" t="s">
        <v>278</v>
      </c>
    </row>
    <row r="246" s="13" customFormat="1">
      <c r="A246" s="13"/>
      <c r="B246" s="232"/>
      <c r="C246" s="233"/>
      <c r="D246" s="234" t="s">
        <v>159</v>
      </c>
      <c r="E246" s="235" t="s">
        <v>1</v>
      </c>
      <c r="F246" s="236" t="s">
        <v>279</v>
      </c>
      <c r="G246" s="233"/>
      <c r="H246" s="235" t="s">
        <v>1</v>
      </c>
      <c r="I246" s="237"/>
      <c r="J246" s="233"/>
      <c r="K246" s="233"/>
      <c r="L246" s="238"/>
      <c r="M246" s="239"/>
      <c r="N246" s="240"/>
      <c r="O246" s="240"/>
      <c r="P246" s="240"/>
      <c r="Q246" s="240"/>
      <c r="R246" s="240"/>
      <c r="S246" s="240"/>
      <c r="T246" s="24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2" t="s">
        <v>159</v>
      </c>
      <c r="AU246" s="242" t="s">
        <v>87</v>
      </c>
      <c r="AV246" s="13" t="s">
        <v>85</v>
      </c>
      <c r="AW246" s="13" t="s">
        <v>32</v>
      </c>
      <c r="AX246" s="13" t="s">
        <v>77</v>
      </c>
      <c r="AY246" s="242" t="s">
        <v>150</v>
      </c>
    </row>
    <row r="247" s="14" customFormat="1">
      <c r="A247" s="14"/>
      <c r="B247" s="243"/>
      <c r="C247" s="244"/>
      <c r="D247" s="234" t="s">
        <v>159</v>
      </c>
      <c r="E247" s="245" t="s">
        <v>1</v>
      </c>
      <c r="F247" s="246" t="s">
        <v>280</v>
      </c>
      <c r="G247" s="244"/>
      <c r="H247" s="247">
        <v>1.7909999999999999</v>
      </c>
      <c r="I247" s="248"/>
      <c r="J247" s="244"/>
      <c r="K247" s="244"/>
      <c r="L247" s="249"/>
      <c r="M247" s="250"/>
      <c r="N247" s="251"/>
      <c r="O247" s="251"/>
      <c r="P247" s="251"/>
      <c r="Q247" s="251"/>
      <c r="R247" s="251"/>
      <c r="S247" s="251"/>
      <c r="T247" s="252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3" t="s">
        <v>159</v>
      </c>
      <c r="AU247" s="253" t="s">
        <v>87</v>
      </c>
      <c r="AV247" s="14" t="s">
        <v>87</v>
      </c>
      <c r="AW247" s="14" t="s">
        <v>32</v>
      </c>
      <c r="AX247" s="14" t="s">
        <v>85</v>
      </c>
      <c r="AY247" s="253" t="s">
        <v>150</v>
      </c>
    </row>
    <row r="248" s="2" customFormat="1" ht="24.15" customHeight="1">
      <c r="A248" s="39"/>
      <c r="B248" s="40"/>
      <c r="C248" s="219" t="s">
        <v>281</v>
      </c>
      <c r="D248" s="219" t="s">
        <v>152</v>
      </c>
      <c r="E248" s="220" t="s">
        <v>282</v>
      </c>
      <c r="F248" s="221" t="s">
        <v>283</v>
      </c>
      <c r="G248" s="222" t="s">
        <v>187</v>
      </c>
      <c r="H248" s="223">
        <v>0.215</v>
      </c>
      <c r="I248" s="224"/>
      <c r="J248" s="225">
        <f>ROUND(I248*H248,2)</f>
        <v>0</v>
      </c>
      <c r="K248" s="221" t="s">
        <v>156</v>
      </c>
      <c r="L248" s="45"/>
      <c r="M248" s="226" t="s">
        <v>1</v>
      </c>
      <c r="N248" s="227" t="s">
        <v>42</v>
      </c>
      <c r="O248" s="92"/>
      <c r="P248" s="228">
        <f>O248*H248</f>
        <v>0</v>
      </c>
      <c r="Q248" s="228">
        <v>1.0492699999999999</v>
      </c>
      <c r="R248" s="228">
        <f>Q248*H248</f>
        <v>0.22559304999999999</v>
      </c>
      <c r="S248" s="228">
        <v>0</v>
      </c>
      <c r="T248" s="22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157</v>
      </c>
      <c r="AT248" s="230" t="s">
        <v>152</v>
      </c>
      <c r="AU248" s="230" t="s">
        <v>87</v>
      </c>
      <c r="AY248" s="18" t="s">
        <v>150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85</v>
      </c>
      <c r="BK248" s="231">
        <f>ROUND(I248*H248,2)</f>
        <v>0</v>
      </c>
      <c r="BL248" s="18" t="s">
        <v>157</v>
      </c>
      <c r="BM248" s="230" t="s">
        <v>284</v>
      </c>
    </row>
    <row r="249" s="13" customFormat="1">
      <c r="A249" s="13"/>
      <c r="B249" s="232"/>
      <c r="C249" s="233"/>
      <c r="D249" s="234" t="s">
        <v>159</v>
      </c>
      <c r="E249" s="235" t="s">
        <v>1</v>
      </c>
      <c r="F249" s="236" t="s">
        <v>279</v>
      </c>
      <c r="G249" s="233"/>
      <c r="H249" s="235" t="s">
        <v>1</v>
      </c>
      <c r="I249" s="237"/>
      <c r="J249" s="233"/>
      <c r="K249" s="233"/>
      <c r="L249" s="238"/>
      <c r="M249" s="239"/>
      <c r="N249" s="240"/>
      <c r="O249" s="240"/>
      <c r="P249" s="240"/>
      <c r="Q249" s="240"/>
      <c r="R249" s="240"/>
      <c r="S249" s="240"/>
      <c r="T249" s="24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2" t="s">
        <v>159</v>
      </c>
      <c r="AU249" s="242" t="s">
        <v>87</v>
      </c>
      <c r="AV249" s="13" t="s">
        <v>85</v>
      </c>
      <c r="AW249" s="13" t="s">
        <v>32</v>
      </c>
      <c r="AX249" s="13" t="s">
        <v>77</v>
      </c>
      <c r="AY249" s="242" t="s">
        <v>150</v>
      </c>
    </row>
    <row r="250" s="14" customFormat="1">
      <c r="A250" s="14"/>
      <c r="B250" s="243"/>
      <c r="C250" s="244"/>
      <c r="D250" s="234" t="s">
        <v>159</v>
      </c>
      <c r="E250" s="245" t="s">
        <v>1</v>
      </c>
      <c r="F250" s="246" t="s">
        <v>285</v>
      </c>
      <c r="G250" s="244"/>
      <c r="H250" s="247">
        <v>0.215</v>
      </c>
      <c r="I250" s="248"/>
      <c r="J250" s="244"/>
      <c r="K250" s="244"/>
      <c r="L250" s="249"/>
      <c r="M250" s="250"/>
      <c r="N250" s="251"/>
      <c r="O250" s="251"/>
      <c r="P250" s="251"/>
      <c r="Q250" s="251"/>
      <c r="R250" s="251"/>
      <c r="S250" s="251"/>
      <c r="T250" s="25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3" t="s">
        <v>159</v>
      </c>
      <c r="AU250" s="253" t="s">
        <v>87</v>
      </c>
      <c r="AV250" s="14" t="s">
        <v>87</v>
      </c>
      <c r="AW250" s="14" t="s">
        <v>32</v>
      </c>
      <c r="AX250" s="14" t="s">
        <v>85</v>
      </c>
      <c r="AY250" s="253" t="s">
        <v>150</v>
      </c>
    </row>
    <row r="251" s="2" customFormat="1" ht="24.15" customHeight="1">
      <c r="A251" s="39"/>
      <c r="B251" s="40"/>
      <c r="C251" s="219" t="s">
        <v>7</v>
      </c>
      <c r="D251" s="219" t="s">
        <v>152</v>
      </c>
      <c r="E251" s="220" t="s">
        <v>286</v>
      </c>
      <c r="F251" s="221" t="s">
        <v>287</v>
      </c>
      <c r="G251" s="222" t="s">
        <v>240</v>
      </c>
      <c r="H251" s="223">
        <v>7.3499999999999996</v>
      </c>
      <c r="I251" s="224"/>
      <c r="J251" s="225">
        <f>ROUND(I251*H251,2)</f>
        <v>0</v>
      </c>
      <c r="K251" s="221" t="s">
        <v>156</v>
      </c>
      <c r="L251" s="45"/>
      <c r="M251" s="226" t="s">
        <v>1</v>
      </c>
      <c r="N251" s="227" t="s">
        <v>42</v>
      </c>
      <c r="O251" s="92"/>
      <c r="P251" s="228">
        <f>O251*H251</f>
        <v>0</v>
      </c>
      <c r="Q251" s="228">
        <v>0.014120000000000001</v>
      </c>
      <c r="R251" s="228">
        <f>Q251*H251</f>
        <v>0.103782</v>
      </c>
      <c r="S251" s="228">
        <v>0</v>
      </c>
      <c r="T251" s="22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0" t="s">
        <v>157</v>
      </c>
      <c r="AT251" s="230" t="s">
        <v>152</v>
      </c>
      <c r="AU251" s="230" t="s">
        <v>87</v>
      </c>
      <c r="AY251" s="18" t="s">
        <v>150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8" t="s">
        <v>85</v>
      </c>
      <c r="BK251" s="231">
        <f>ROUND(I251*H251,2)</f>
        <v>0</v>
      </c>
      <c r="BL251" s="18" t="s">
        <v>157</v>
      </c>
      <c r="BM251" s="230" t="s">
        <v>288</v>
      </c>
    </row>
    <row r="252" s="13" customFormat="1">
      <c r="A252" s="13"/>
      <c r="B252" s="232"/>
      <c r="C252" s="233"/>
      <c r="D252" s="234" t="s">
        <v>159</v>
      </c>
      <c r="E252" s="235" t="s">
        <v>1</v>
      </c>
      <c r="F252" s="236" t="s">
        <v>279</v>
      </c>
      <c r="G252" s="233"/>
      <c r="H252" s="235" t="s">
        <v>1</v>
      </c>
      <c r="I252" s="237"/>
      <c r="J252" s="233"/>
      <c r="K252" s="233"/>
      <c r="L252" s="238"/>
      <c r="M252" s="239"/>
      <c r="N252" s="240"/>
      <c r="O252" s="240"/>
      <c r="P252" s="240"/>
      <c r="Q252" s="240"/>
      <c r="R252" s="240"/>
      <c r="S252" s="240"/>
      <c r="T252" s="24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2" t="s">
        <v>159</v>
      </c>
      <c r="AU252" s="242" t="s">
        <v>87</v>
      </c>
      <c r="AV252" s="13" t="s">
        <v>85</v>
      </c>
      <c r="AW252" s="13" t="s">
        <v>32</v>
      </c>
      <c r="AX252" s="13" t="s">
        <v>77</v>
      </c>
      <c r="AY252" s="242" t="s">
        <v>150</v>
      </c>
    </row>
    <row r="253" s="14" customFormat="1">
      <c r="A253" s="14"/>
      <c r="B253" s="243"/>
      <c r="C253" s="244"/>
      <c r="D253" s="234" t="s">
        <v>159</v>
      </c>
      <c r="E253" s="245" t="s">
        <v>1</v>
      </c>
      <c r="F253" s="246" t="s">
        <v>289</v>
      </c>
      <c r="G253" s="244"/>
      <c r="H253" s="247">
        <v>7.3499999999999996</v>
      </c>
      <c r="I253" s="248"/>
      <c r="J253" s="244"/>
      <c r="K253" s="244"/>
      <c r="L253" s="249"/>
      <c r="M253" s="250"/>
      <c r="N253" s="251"/>
      <c r="O253" s="251"/>
      <c r="P253" s="251"/>
      <c r="Q253" s="251"/>
      <c r="R253" s="251"/>
      <c r="S253" s="251"/>
      <c r="T253" s="25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3" t="s">
        <v>159</v>
      </c>
      <c r="AU253" s="253" t="s">
        <v>87</v>
      </c>
      <c r="AV253" s="14" t="s">
        <v>87</v>
      </c>
      <c r="AW253" s="14" t="s">
        <v>32</v>
      </c>
      <c r="AX253" s="14" t="s">
        <v>85</v>
      </c>
      <c r="AY253" s="253" t="s">
        <v>150</v>
      </c>
    </row>
    <row r="254" s="2" customFormat="1" ht="24.15" customHeight="1">
      <c r="A254" s="39"/>
      <c r="B254" s="40"/>
      <c r="C254" s="219" t="s">
        <v>290</v>
      </c>
      <c r="D254" s="219" t="s">
        <v>152</v>
      </c>
      <c r="E254" s="220" t="s">
        <v>291</v>
      </c>
      <c r="F254" s="221" t="s">
        <v>292</v>
      </c>
      <c r="G254" s="222" t="s">
        <v>240</v>
      </c>
      <c r="H254" s="223">
        <v>7.3499999999999996</v>
      </c>
      <c r="I254" s="224"/>
      <c r="J254" s="225">
        <f>ROUND(I254*H254,2)</f>
        <v>0</v>
      </c>
      <c r="K254" s="221" t="s">
        <v>156</v>
      </c>
      <c r="L254" s="45"/>
      <c r="M254" s="226" t="s">
        <v>1</v>
      </c>
      <c r="N254" s="227" t="s">
        <v>42</v>
      </c>
      <c r="O254" s="92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157</v>
      </c>
      <c r="AT254" s="230" t="s">
        <v>152</v>
      </c>
      <c r="AU254" s="230" t="s">
        <v>87</v>
      </c>
      <c r="AY254" s="18" t="s">
        <v>150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85</v>
      </c>
      <c r="BK254" s="231">
        <f>ROUND(I254*H254,2)</f>
        <v>0</v>
      </c>
      <c r="BL254" s="18" t="s">
        <v>157</v>
      </c>
      <c r="BM254" s="230" t="s">
        <v>293</v>
      </c>
    </row>
    <row r="255" s="2" customFormat="1" ht="24.15" customHeight="1">
      <c r="A255" s="39"/>
      <c r="B255" s="40"/>
      <c r="C255" s="219" t="s">
        <v>294</v>
      </c>
      <c r="D255" s="219" t="s">
        <v>152</v>
      </c>
      <c r="E255" s="220" t="s">
        <v>295</v>
      </c>
      <c r="F255" s="221" t="s">
        <v>296</v>
      </c>
      <c r="G255" s="222" t="s">
        <v>240</v>
      </c>
      <c r="H255" s="223">
        <v>2.1419999999999999</v>
      </c>
      <c r="I255" s="224"/>
      <c r="J255" s="225">
        <f>ROUND(I255*H255,2)</f>
        <v>0</v>
      </c>
      <c r="K255" s="221" t="s">
        <v>156</v>
      </c>
      <c r="L255" s="45"/>
      <c r="M255" s="226" t="s">
        <v>1</v>
      </c>
      <c r="N255" s="227" t="s">
        <v>42</v>
      </c>
      <c r="O255" s="92"/>
      <c r="P255" s="228">
        <f>O255*H255</f>
        <v>0</v>
      </c>
      <c r="Q255" s="228">
        <v>0.01052</v>
      </c>
      <c r="R255" s="228">
        <f>Q255*H255</f>
        <v>0.022533839999999999</v>
      </c>
      <c r="S255" s="228">
        <v>0</v>
      </c>
      <c r="T255" s="22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0" t="s">
        <v>157</v>
      </c>
      <c r="AT255" s="230" t="s">
        <v>152</v>
      </c>
      <c r="AU255" s="230" t="s">
        <v>87</v>
      </c>
      <c r="AY255" s="18" t="s">
        <v>150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8" t="s">
        <v>85</v>
      </c>
      <c r="BK255" s="231">
        <f>ROUND(I255*H255,2)</f>
        <v>0</v>
      </c>
      <c r="BL255" s="18" t="s">
        <v>157</v>
      </c>
      <c r="BM255" s="230" t="s">
        <v>297</v>
      </c>
    </row>
    <row r="256" s="13" customFormat="1">
      <c r="A256" s="13"/>
      <c r="B256" s="232"/>
      <c r="C256" s="233"/>
      <c r="D256" s="234" t="s">
        <v>159</v>
      </c>
      <c r="E256" s="235" t="s">
        <v>1</v>
      </c>
      <c r="F256" s="236" t="s">
        <v>279</v>
      </c>
      <c r="G256" s="233"/>
      <c r="H256" s="235" t="s">
        <v>1</v>
      </c>
      <c r="I256" s="237"/>
      <c r="J256" s="233"/>
      <c r="K256" s="233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159</v>
      </c>
      <c r="AU256" s="242" t="s">
        <v>87</v>
      </c>
      <c r="AV256" s="13" t="s">
        <v>85</v>
      </c>
      <c r="AW256" s="13" t="s">
        <v>32</v>
      </c>
      <c r="AX256" s="13" t="s">
        <v>77</v>
      </c>
      <c r="AY256" s="242" t="s">
        <v>150</v>
      </c>
    </row>
    <row r="257" s="14" customFormat="1">
      <c r="A257" s="14"/>
      <c r="B257" s="243"/>
      <c r="C257" s="244"/>
      <c r="D257" s="234" t="s">
        <v>159</v>
      </c>
      <c r="E257" s="245" t="s">
        <v>1</v>
      </c>
      <c r="F257" s="246" t="s">
        <v>298</v>
      </c>
      <c r="G257" s="244"/>
      <c r="H257" s="247">
        <v>2.1419999999999999</v>
      </c>
      <c r="I257" s="248"/>
      <c r="J257" s="244"/>
      <c r="K257" s="244"/>
      <c r="L257" s="249"/>
      <c r="M257" s="250"/>
      <c r="N257" s="251"/>
      <c r="O257" s="251"/>
      <c r="P257" s="251"/>
      <c r="Q257" s="251"/>
      <c r="R257" s="251"/>
      <c r="S257" s="251"/>
      <c r="T257" s="252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3" t="s">
        <v>159</v>
      </c>
      <c r="AU257" s="253" t="s">
        <v>87</v>
      </c>
      <c r="AV257" s="14" t="s">
        <v>87</v>
      </c>
      <c r="AW257" s="14" t="s">
        <v>32</v>
      </c>
      <c r="AX257" s="14" t="s">
        <v>85</v>
      </c>
      <c r="AY257" s="253" t="s">
        <v>150</v>
      </c>
    </row>
    <row r="258" s="2" customFormat="1" ht="24.15" customHeight="1">
      <c r="A258" s="39"/>
      <c r="B258" s="40"/>
      <c r="C258" s="219" t="s">
        <v>299</v>
      </c>
      <c r="D258" s="219" t="s">
        <v>152</v>
      </c>
      <c r="E258" s="220" t="s">
        <v>300</v>
      </c>
      <c r="F258" s="221" t="s">
        <v>301</v>
      </c>
      <c r="G258" s="222" t="s">
        <v>240</v>
      </c>
      <c r="H258" s="223">
        <v>2.1419999999999999</v>
      </c>
      <c r="I258" s="224"/>
      <c r="J258" s="225">
        <f>ROUND(I258*H258,2)</f>
        <v>0</v>
      </c>
      <c r="K258" s="221" t="s">
        <v>156</v>
      </c>
      <c r="L258" s="45"/>
      <c r="M258" s="226" t="s">
        <v>1</v>
      </c>
      <c r="N258" s="227" t="s">
        <v>42</v>
      </c>
      <c r="O258" s="92"/>
      <c r="P258" s="228">
        <f>O258*H258</f>
        <v>0</v>
      </c>
      <c r="Q258" s="228">
        <v>0</v>
      </c>
      <c r="R258" s="228">
        <f>Q258*H258</f>
        <v>0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157</v>
      </c>
      <c r="AT258" s="230" t="s">
        <v>152</v>
      </c>
      <c r="AU258" s="230" t="s">
        <v>87</v>
      </c>
      <c r="AY258" s="18" t="s">
        <v>150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85</v>
      </c>
      <c r="BK258" s="231">
        <f>ROUND(I258*H258,2)</f>
        <v>0</v>
      </c>
      <c r="BL258" s="18" t="s">
        <v>157</v>
      </c>
      <c r="BM258" s="230" t="s">
        <v>302</v>
      </c>
    </row>
    <row r="259" s="2" customFormat="1" ht="24.15" customHeight="1">
      <c r="A259" s="39"/>
      <c r="B259" s="40"/>
      <c r="C259" s="219" t="s">
        <v>303</v>
      </c>
      <c r="D259" s="219" t="s">
        <v>152</v>
      </c>
      <c r="E259" s="220" t="s">
        <v>304</v>
      </c>
      <c r="F259" s="221" t="s">
        <v>305</v>
      </c>
      <c r="G259" s="222" t="s">
        <v>155</v>
      </c>
      <c r="H259" s="223">
        <v>0.73499999999999999</v>
      </c>
      <c r="I259" s="224"/>
      <c r="J259" s="225">
        <f>ROUND(I259*H259,2)</f>
        <v>0</v>
      </c>
      <c r="K259" s="221" t="s">
        <v>156</v>
      </c>
      <c r="L259" s="45"/>
      <c r="M259" s="226" t="s">
        <v>1</v>
      </c>
      <c r="N259" s="227" t="s">
        <v>42</v>
      </c>
      <c r="O259" s="92"/>
      <c r="P259" s="228">
        <f>O259*H259</f>
        <v>0</v>
      </c>
      <c r="Q259" s="228">
        <v>0</v>
      </c>
      <c r="R259" s="228">
        <f>Q259*H259</f>
        <v>0</v>
      </c>
      <c r="S259" s="228">
        <v>0</v>
      </c>
      <c r="T259" s="22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157</v>
      </c>
      <c r="AT259" s="230" t="s">
        <v>152</v>
      </c>
      <c r="AU259" s="230" t="s">
        <v>87</v>
      </c>
      <c r="AY259" s="18" t="s">
        <v>150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85</v>
      </c>
      <c r="BK259" s="231">
        <f>ROUND(I259*H259,2)</f>
        <v>0</v>
      </c>
      <c r="BL259" s="18" t="s">
        <v>157</v>
      </c>
      <c r="BM259" s="230" t="s">
        <v>306</v>
      </c>
    </row>
    <row r="260" s="13" customFormat="1">
      <c r="A260" s="13"/>
      <c r="B260" s="232"/>
      <c r="C260" s="233"/>
      <c r="D260" s="234" t="s">
        <v>159</v>
      </c>
      <c r="E260" s="235" t="s">
        <v>1</v>
      </c>
      <c r="F260" s="236" t="s">
        <v>200</v>
      </c>
      <c r="G260" s="233"/>
      <c r="H260" s="235" t="s">
        <v>1</v>
      </c>
      <c r="I260" s="237"/>
      <c r="J260" s="233"/>
      <c r="K260" s="233"/>
      <c r="L260" s="238"/>
      <c r="M260" s="239"/>
      <c r="N260" s="240"/>
      <c r="O260" s="240"/>
      <c r="P260" s="240"/>
      <c r="Q260" s="240"/>
      <c r="R260" s="240"/>
      <c r="S260" s="240"/>
      <c r="T260" s="24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2" t="s">
        <v>159</v>
      </c>
      <c r="AU260" s="242" t="s">
        <v>87</v>
      </c>
      <c r="AV260" s="13" t="s">
        <v>85</v>
      </c>
      <c r="AW260" s="13" t="s">
        <v>32</v>
      </c>
      <c r="AX260" s="13" t="s">
        <v>77</v>
      </c>
      <c r="AY260" s="242" t="s">
        <v>150</v>
      </c>
    </row>
    <row r="261" s="14" customFormat="1">
      <c r="A261" s="14"/>
      <c r="B261" s="243"/>
      <c r="C261" s="244"/>
      <c r="D261" s="234" t="s">
        <v>159</v>
      </c>
      <c r="E261" s="245" t="s">
        <v>1</v>
      </c>
      <c r="F261" s="246" t="s">
        <v>307</v>
      </c>
      <c r="G261" s="244"/>
      <c r="H261" s="247">
        <v>0.73499999999999999</v>
      </c>
      <c r="I261" s="248"/>
      <c r="J261" s="244"/>
      <c r="K261" s="244"/>
      <c r="L261" s="249"/>
      <c r="M261" s="250"/>
      <c r="N261" s="251"/>
      <c r="O261" s="251"/>
      <c r="P261" s="251"/>
      <c r="Q261" s="251"/>
      <c r="R261" s="251"/>
      <c r="S261" s="251"/>
      <c r="T261" s="252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3" t="s">
        <v>159</v>
      </c>
      <c r="AU261" s="253" t="s">
        <v>87</v>
      </c>
      <c r="AV261" s="14" t="s">
        <v>87</v>
      </c>
      <c r="AW261" s="14" t="s">
        <v>32</v>
      </c>
      <c r="AX261" s="14" t="s">
        <v>85</v>
      </c>
      <c r="AY261" s="253" t="s">
        <v>150</v>
      </c>
    </row>
    <row r="262" s="12" customFormat="1" ht="22.8" customHeight="1">
      <c r="A262" s="12"/>
      <c r="B262" s="203"/>
      <c r="C262" s="204"/>
      <c r="D262" s="205" t="s">
        <v>76</v>
      </c>
      <c r="E262" s="217" t="s">
        <v>184</v>
      </c>
      <c r="F262" s="217" t="s">
        <v>308</v>
      </c>
      <c r="G262" s="204"/>
      <c r="H262" s="204"/>
      <c r="I262" s="207"/>
      <c r="J262" s="218">
        <f>BK262</f>
        <v>0</v>
      </c>
      <c r="K262" s="204"/>
      <c r="L262" s="209"/>
      <c r="M262" s="210"/>
      <c r="N262" s="211"/>
      <c r="O262" s="211"/>
      <c r="P262" s="212">
        <f>SUM(P263:P522)</f>
        <v>0</v>
      </c>
      <c r="Q262" s="211"/>
      <c r="R262" s="212">
        <f>SUM(R263:R522)</f>
        <v>56.322052719999995</v>
      </c>
      <c r="S262" s="211"/>
      <c r="T262" s="213">
        <f>SUM(T263:T522)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14" t="s">
        <v>85</v>
      </c>
      <c r="AT262" s="215" t="s">
        <v>76</v>
      </c>
      <c r="AU262" s="215" t="s">
        <v>85</v>
      </c>
      <c r="AY262" s="214" t="s">
        <v>150</v>
      </c>
      <c r="BK262" s="216">
        <f>SUM(BK263:BK522)</f>
        <v>0</v>
      </c>
    </row>
    <row r="263" s="2" customFormat="1" ht="24.15" customHeight="1">
      <c r="A263" s="39"/>
      <c r="B263" s="40"/>
      <c r="C263" s="219" t="s">
        <v>309</v>
      </c>
      <c r="D263" s="219" t="s">
        <v>152</v>
      </c>
      <c r="E263" s="220" t="s">
        <v>310</v>
      </c>
      <c r="F263" s="221" t="s">
        <v>311</v>
      </c>
      <c r="G263" s="222" t="s">
        <v>240</v>
      </c>
      <c r="H263" s="223">
        <v>104.70999999999999</v>
      </c>
      <c r="I263" s="224"/>
      <c r="J263" s="225">
        <f>ROUND(I263*H263,2)</f>
        <v>0</v>
      </c>
      <c r="K263" s="221" t="s">
        <v>156</v>
      </c>
      <c r="L263" s="45"/>
      <c r="M263" s="226" t="s">
        <v>1</v>
      </c>
      <c r="N263" s="227" t="s">
        <v>42</v>
      </c>
      <c r="O263" s="92"/>
      <c r="P263" s="228">
        <f>O263*H263</f>
        <v>0</v>
      </c>
      <c r="Q263" s="228">
        <v>0.00025999999999999998</v>
      </c>
      <c r="R263" s="228">
        <f>Q263*H263</f>
        <v>0.027224599999999995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157</v>
      </c>
      <c r="AT263" s="230" t="s">
        <v>152</v>
      </c>
      <c r="AU263" s="230" t="s">
        <v>87</v>
      </c>
      <c r="AY263" s="18" t="s">
        <v>150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85</v>
      </c>
      <c r="BK263" s="231">
        <f>ROUND(I263*H263,2)</f>
        <v>0</v>
      </c>
      <c r="BL263" s="18" t="s">
        <v>157</v>
      </c>
      <c r="BM263" s="230" t="s">
        <v>312</v>
      </c>
    </row>
    <row r="264" s="13" customFormat="1">
      <c r="A264" s="13"/>
      <c r="B264" s="232"/>
      <c r="C264" s="233"/>
      <c r="D264" s="234" t="s">
        <v>159</v>
      </c>
      <c r="E264" s="235" t="s">
        <v>1</v>
      </c>
      <c r="F264" s="236" t="s">
        <v>313</v>
      </c>
      <c r="G264" s="233"/>
      <c r="H264" s="235" t="s">
        <v>1</v>
      </c>
      <c r="I264" s="237"/>
      <c r="J264" s="233"/>
      <c r="K264" s="233"/>
      <c r="L264" s="238"/>
      <c r="M264" s="239"/>
      <c r="N264" s="240"/>
      <c r="O264" s="240"/>
      <c r="P264" s="240"/>
      <c r="Q264" s="240"/>
      <c r="R264" s="240"/>
      <c r="S264" s="240"/>
      <c r="T264" s="241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2" t="s">
        <v>159</v>
      </c>
      <c r="AU264" s="242" t="s">
        <v>87</v>
      </c>
      <c r="AV264" s="13" t="s">
        <v>85</v>
      </c>
      <c r="AW264" s="13" t="s">
        <v>32</v>
      </c>
      <c r="AX264" s="13" t="s">
        <v>77</v>
      </c>
      <c r="AY264" s="242" t="s">
        <v>150</v>
      </c>
    </row>
    <row r="265" s="14" customFormat="1">
      <c r="A265" s="14"/>
      <c r="B265" s="243"/>
      <c r="C265" s="244"/>
      <c r="D265" s="234" t="s">
        <v>159</v>
      </c>
      <c r="E265" s="245" t="s">
        <v>1</v>
      </c>
      <c r="F265" s="246" t="s">
        <v>314</v>
      </c>
      <c r="G265" s="244"/>
      <c r="H265" s="247">
        <v>5.4000000000000004</v>
      </c>
      <c r="I265" s="248"/>
      <c r="J265" s="244"/>
      <c r="K265" s="244"/>
      <c r="L265" s="249"/>
      <c r="M265" s="250"/>
      <c r="N265" s="251"/>
      <c r="O265" s="251"/>
      <c r="P265" s="251"/>
      <c r="Q265" s="251"/>
      <c r="R265" s="251"/>
      <c r="S265" s="251"/>
      <c r="T265" s="252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3" t="s">
        <v>159</v>
      </c>
      <c r="AU265" s="253" t="s">
        <v>87</v>
      </c>
      <c r="AV265" s="14" t="s">
        <v>87</v>
      </c>
      <c r="AW265" s="14" t="s">
        <v>32</v>
      </c>
      <c r="AX265" s="14" t="s">
        <v>77</v>
      </c>
      <c r="AY265" s="253" t="s">
        <v>150</v>
      </c>
    </row>
    <row r="266" s="13" customFormat="1">
      <c r="A266" s="13"/>
      <c r="B266" s="232"/>
      <c r="C266" s="233"/>
      <c r="D266" s="234" t="s">
        <v>159</v>
      </c>
      <c r="E266" s="235" t="s">
        <v>1</v>
      </c>
      <c r="F266" s="236" t="s">
        <v>315</v>
      </c>
      <c r="G266" s="233"/>
      <c r="H266" s="235" t="s">
        <v>1</v>
      </c>
      <c r="I266" s="237"/>
      <c r="J266" s="233"/>
      <c r="K266" s="233"/>
      <c r="L266" s="238"/>
      <c r="M266" s="239"/>
      <c r="N266" s="240"/>
      <c r="O266" s="240"/>
      <c r="P266" s="240"/>
      <c r="Q266" s="240"/>
      <c r="R266" s="240"/>
      <c r="S266" s="240"/>
      <c r="T266" s="24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2" t="s">
        <v>159</v>
      </c>
      <c r="AU266" s="242" t="s">
        <v>87</v>
      </c>
      <c r="AV266" s="13" t="s">
        <v>85</v>
      </c>
      <c r="AW266" s="13" t="s">
        <v>32</v>
      </c>
      <c r="AX266" s="13" t="s">
        <v>77</v>
      </c>
      <c r="AY266" s="242" t="s">
        <v>150</v>
      </c>
    </row>
    <row r="267" s="14" customFormat="1">
      <c r="A267" s="14"/>
      <c r="B267" s="243"/>
      <c r="C267" s="244"/>
      <c r="D267" s="234" t="s">
        <v>159</v>
      </c>
      <c r="E267" s="245" t="s">
        <v>1</v>
      </c>
      <c r="F267" s="246" t="s">
        <v>316</v>
      </c>
      <c r="G267" s="244"/>
      <c r="H267" s="247">
        <v>2.3300000000000001</v>
      </c>
      <c r="I267" s="248"/>
      <c r="J267" s="244"/>
      <c r="K267" s="244"/>
      <c r="L267" s="249"/>
      <c r="M267" s="250"/>
      <c r="N267" s="251"/>
      <c r="O267" s="251"/>
      <c r="P267" s="251"/>
      <c r="Q267" s="251"/>
      <c r="R267" s="251"/>
      <c r="S267" s="251"/>
      <c r="T267" s="252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3" t="s">
        <v>159</v>
      </c>
      <c r="AU267" s="253" t="s">
        <v>87</v>
      </c>
      <c r="AV267" s="14" t="s">
        <v>87</v>
      </c>
      <c r="AW267" s="14" t="s">
        <v>32</v>
      </c>
      <c r="AX267" s="14" t="s">
        <v>77</v>
      </c>
      <c r="AY267" s="253" t="s">
        <v>150</v>
      </c>
    </row>
    <row r="268" s="13" customFormat="1">
      <c r="A268" s="13"/>
      <c r="B268" s="232"/>
      <c r="C268" s="233"/>
      <c r="D268" s="234" t="s">
        <v>159</v>
      </c>
      <c r="E268" s="235" t="s">
        <v>1</v>
      </c>
      <c r="F268" s="236" t="s">
        <v>317</v>
      </c>
      <c r="G268" s="233"/>
      <c r="H268" s="235" t="s">
        <v>1</v>
      </c>
      <c r="I268" s="237"/>
      <c r="J268" s="233"/>
      <c r="K268" s="233"/>
      <c r="L268" s="238"/>
      <c r="M268" s="239"/>
      <c r="N268" s="240"/>
      <c r="O268" s="240"/>
      <c r="P268" s="240"/>
      <c r="Q268" s="240"/>
      <c r="R268" s="240"/>
      <c r="S268" s="240"/>
      <c r="T268" s="24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2" t="s">
        <v>159</v>
      </c>
      <c r="AU268" s="242" t="s">
        <v>87</v>
      </c>
      <c r="AV268" s="13" t="s">
        <v>85</v>
      </c>
      <c r="AW268" s="13" t="s">
        <v>32</v>
      </c>
      <c r="AX268" s="13" t="s">
        <v>77</v>
      </c>
      <c r="AY268" s="242" t="s">
        <v>150</v>
      </c>
    </row>
    <row r="269" s="14" customFormat="1">
      <c r="A269" s="14"/>
      <c r="B269" s="243"/>
      <c r="C269" s="244"/>
      <c r="D269" s="234" t="s">
        <v>159</v>
      </c>
      <c r="E269" s="245" t="s">
        <v>1</v>
      </c>
      <c r="F269" s="246" t="s">
        <v>318</v>
      </c>
      <c r="G269" s="244"/>
      <c r="H269" s="247">
        <v>1.3500000000000001</v>
      </c>
      <c r="I269" s="248"/>
      <c r="J269" s="244"/>
      <c r="K269" s="244"/>
      <c r="L269" s="249"/>
      <c r="M269" s="250"/>
      <c r="N269" s="251"/>
      <c r="O269" s="251"/>
      <c r="P269" s="251"/>
      <c r="Q269" s="251"/>
      <c r="R269" s="251"/>
      <c r="S269" s="251"/>
      <c r="T269" s="252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3" t="s">
        <v>159</v>
      </c>
      <c r="AU269" s="253" t="s">
        <v>87</v>
      </c>
      <c r="AV269" s="14" t="s">
        <v>87</v>
      </c>
      <c r="AW269" s="14" t="s">
        <v>32</v>
      </c>
      <c r="AX269" s="14" t="s">
        <v>77</v>
      </c>
      <c r="AY269" s="253" t="s">
        <v>150</v>
      </c>
    </row>
    <row r="270" s="13" customFormat="1">
      <c r="A270" s="13"/>
      <c r="B270" s="232"/>
      <c r="C270" s="233"/>
      <c r="D270" s="234" t="s">
        <v>159</v>
      </c>
      <c r="E270" s="235" t="s">
        <v>1</v>
      </c>
      <c r="F270" s="236" t="s">
        <v>319</v>
      </c>
      <c r="G270" s="233"/>
      <c r="H270" s="235" t="s">
        <v>1</v>
      </c>
      <c r="I270" s="237"/>
      <c r="J270" s="233"/>
      <c r="K270" s="233"/>
      <c r="L270" s="238"/>
      <c r="M270" s="239"/>
      <c r="N270" s="240"/>
      <c r="O270" s="240"/>
      <c r="P270" s="240"/>
      <c r="Q270" s="240"/>
      <c r="R270" s="240"/>
      <c r="S270" s="240"/>
      <c r="T270" s="24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2" t="s">
        <v>159</v>
      </c>
      <c r="AU270" s="242" t="s">
        <v>87</v>
      </c>
      <c r="AV270" s="13" t="s">
        <v>85</v>
      </c>
      <c r="AW270" s="13" t="s">
        <v>32</v>
      </c>
      <c r="AX270" s="13" t="s">
        <v>77</v>
      </c>
      <c r="AY270" s="242" t="s">
        <v>150</v>
      </c>
    </row>
    <row r="271" s="14" customFormat="1">
      <c r="A271" s="14"/>
      <c r="B271" s="243"/>
      <c r="C271" s="244"/>
      <c r="D271" s="234" t="s">
        <v>159</v>
      </c>
      <c r="E271" s="245" t="s">
        <v>1</v>
      </c>
      <c r="F271" s="246" t="s">
        <v>320</v>
      </c>
      <c r="G271" s="244"/>
      <c r="H271" s="247">
        <v>6.1100000000000003</v>
      </c>
      <c r="I271" s="248"/>
      <c r="J271" s="244"/>
      <c r="K271" s="244"/>
      <c r="L271" s="249"/>
      <c r="M271" s="250"/>
      <c r="N271" s="251"/>
      <c r="O271" s="251"/>
      <c r="P271" s="251"/>
      <c r="Q271" s="251"/>
      <c r="R271" s="251"/>
      <c r="S271" s="251"/>
      <c r="T271" s="252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3" t="s">
        <v>159</v>
      </c>
      <c r="AU271" s="253" t="s">
        <v>87</v>
      </c>
      <c r="AV271" s="14" t="s">
        <v>87</v>
      </c>
      <c r="AW271" s="14" t="s">
        <v>32</v>
      </c>
      <c r="AX271" s="14" t="s">
        <v>77</v>
      </c>
      <c r="AY271" s="253" t="s">
        <v>150</v>
      </c>
    </row>
    <row r="272" s="13" customFormat="1">
      <c r="A272" s="13"/>
      <c r="B272" s="232"/>
      <c r="C272" s="233"/>
      <c r="D272" s="234" t="s">
        <v>159</v>
      </c>
      <c r="E272" s="235" t="s">
        <v>1</v>
      </c>
      <c r="F272" s="236" t="s">
        <v>219</v>
      </c>
      <c r="G272" s="233"/>
      <c r="H272" s="235" t="s">
        <v>1</v>
      </c>
      <c r="I272" s="237"/>
      <c r="J272" s="233"/>
      <c r="K272" s="233"/>
      <c r="L272" s="238"/>
      <c r="M272" s="239"/>
      <c r="N272" s="240"/>
      <c r="O272" s="240"/>
      <c r="P272" s="240"/>
      <c r="Q272" s="240"/>
      <c r="R272" s="240"/>
      <c r="S272" s="240"/>
      <c r="T272" s="24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2" t="s">
        <v>159</v>
      </c>
      <c r="AU272" s="242" t="s">
        <v>87</v>
      </c>
      <c r="AV272" s="13" t="s">
        <v>85</v>
      </c>
      <c r="AW272" s="13" t="s">
        <v>32</v>
      </c>
      <c r="AX272" s="13" t="s">
        <v>77</v>
      </c>
      <c r="AY272" s="242" t="s">
        <v>150</v>
      </c>
    </row>
    <row r="273" s="14" customFormat="1">
      <c r="A273" s="14"/>
      <c r="B273" s="243"/>
      <c r="C273" s="244"/>
      <c r="D273" s="234" t="s">
        <v>159</v>
      </c>
      <c r="E273" s="245" t="s">
        <v>1</v>
      </c>
      <c r="F273" s="246" t="s">
        <v>321</v>
      </c>
      <c r="G273" s="244"/>
      <c r="H273" s="247">
        <v>2.8100000000000001</v>
      </c>
      <c r="I273" s="248"/>
      <c r="J273" s="244"/>
      <c r="K273" s="244"/>
      <c r="L273" s="249"/>
      <c r="M273" s="250"/>
      <c r="N273" s="251"/>
      <c r="O273" s="251"/>
      <c r="P273" s="251"/>
      <c r="Q273" s="251"/>
      <c r="R273" s="251"/>
      <c r="S273" s="251"/>
      <c r="T273" s="25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3" t="s">
        <v>159</v>
      </c>
      <c r="AU273" s="253" t="s">
        <v>87</v>
      </c>
      <c r="AV273" s="14" t="s">
        <v>87</v>
      </c>
      <c r="AW273" s="14" t="s">
        <v>32</v>
      </c>
      <c r="AX273" s="14" t="s">
        <v>77</v>
      </c>
      <c r="AY273" s="253" t="s">
        <v>150</v>
      </c>
    </row>
    <row r="274" s="13" customFormat="1">
      <c r="A274" s="13"/>
      <c r="B274" s="232"/>
      <c r="C274" s="233"/>
      <c r="D274" s="234" t="s">
        <v>159</v>
      </c>
      <c r="E274" s="235" t="s">
        <v>1</v>
      </c>
      <c r="F274" s="236" t="s">
        <v>322</v>
      </c>
      <c r="G274" s="233"/>
      <c r="H274" s="235" t="s">
        <v>1</v>
      </c>
      <c r="I274" s="237"/>
      <c r="J274" s="233"/>
      <c r="K274" s="233"/>
      <c r="L274" s="238"/>
      <c r="M274" s="239"/>
      <c r="N274" s="240"/>
      <c r="O274" s="240"/>
      <c r="P274" s="240"/>
      <c r="Q274" s="240"/>
      <c r="R274" s="240"/>
      <c r="S274" s="240"/>
      <c r="T274" s="24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2" t="s">
        <v>159</v>
      </c>
      <c r="AU274" s="242" t="s">
        <v>87</v>
      </c>
      <c r="AV274" s="13" t="s">
        <v>85</v>
      </c>
      <c r="AW274" s="13" t="s">
        <v>32</v>
      </c>
      <c r="AX274" s="13" t="s">
        <v>77</v>
      </c>
      <c r="AY274" s="242" t="s">
        <v>150</v>
      </c>
    </row>
    <row r="275" s="14" customFormat="1">
      <c r="A275" s="14"/>
      <c r="B275" s="243"/>
      <c r="C275" s="244"/>
      <c r="D275" s="234" t="s">
        <v>159</v>
      </c>
      <c r="E275" s="245" t="s">
        <v>1</v>
      </c>
      <c r="F275" s="246" t="s">
        <v>323</v>
      </c>
      <c r="G275" s="244"/>
      <c r="H275" s="247">
        <v>1.49</v>
      </c>
      <c r="I275" s="248"/>
      <c r="J275" s="244"/>
      <c r="K275" s="244"/>
      <c r="L275" s="249"/>
      <c r="M275" s="250"/>
      <c r="N275" s="251"/>
      <c r="O275" s="251"/>
      <c r="P275" s="251"/>
      <c r="Q275" s="251"/>
      <c r="R275" s="251"/>
      <c r="S275" s="251"/>
      <c r="T275" s="25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3" t="s">
        <v>159</v>
      </c>
      <c r="AU275" s="253" t="s">
        <v>87</v>
      </c>
      <c r="AV275" s="14" t="s">
        <v>87</v>
      </c>
      <c r="AW275" s="14" t="s">
        <v>32</v>
      </c>
      <c r="AX275" s="14" t="s">
        <v>77</v>
      </c>
      <c r="AY275" s="253" t="s">
        <v>150</v>
      </c>
    </row>
    <row r="276" s="13" customFormat="1">
      <c r="A276" s="13"/>
      <c r="B276" s="232"/>
      <c r="C276" s="233"/>
      <c r="D276" s="234" t="s">
        <v>159</v>
      </c>
      <c r="E276" s="235" t="s">
        <v>1</v>
      </c>
      <c r="F276" s="236" t="s">
        <v>324</v>
      </c>
      <c r="G276" s="233"/>
      <c r="H276" s="235" t="s">
        <v>1</v>
      </c>
      <c r="I276" s="237"/>
      <c r="J276" s="233"/>
      <c r="K276" s="233"/>
      <c r="L276" s="238"/>
      <c r="M276" s="239"/>
      <c r="N276" s="240"/>
      <c r="O276" s="240"/>
      <c r="P276" s="240"/>
      <c r="Q276" s="240"/>
      <c r="R276" s="240"/>
      <c r="S276" s="240"/>
      <c r="T276" s="24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2" t="s">
        <v>159</v>
      </c>
      <c r="AU276" s="242" t="s">
        <v>87</v>
      </c>
      <c r="AV276" s="13" t="s">
        <v>85</v>
      </c>
      <c r="AW276" s="13" t="s">
        <v>32</v>
      </c>
      <c r="AX276" s="13" t="s">
        <v>77</v>
      </c>
      <c r="AY276" s="242" t="s">
        <v>150</v>
      </c>
    </row>
    <row r="277" s="14" customFormat="1">
      <c r="A277" s="14"/>
      <c r="B277" s="243"/>
      <c r="C277" s="244"/>
      <c r="D277" s="234" t="s">
        <v>159</v>
      </c>
      <c r="E277" s="245" t="s">
        <v>1</v>
      </c>
      <c r="F277" s="246" t="s">
        <v>325</v>
      </c>
      <c r="G277" s="244"/>
      <c r="H277" s="247">
        <v>5.1299999999999999</v>
      </c>
      <c r="I277" s="248"/>
      <c r="J277" s="244"/>
      <c r="K277" s="244"/>
      <c r="L277" s="249"/>
      <c r="M277" s="250"/>
      <c r="N277" s="251"/>
      <c r="O277" s="251"/>
      <c r="P277" s="251"/>
      <c r="Q277" s="251"/>
      <c r="R277" s="251"/>
      <c r="S277" s="251"/>
      <c r="T277" s="252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3" t="s">
        <v>159</v>
      </c>
      <c r="AU277" s="253" t="s">
        <v>87</v>
      </c>
      <c r="AV277" s="14" t="s">
        <v>87</v>
      </c>
      <c r="AW277" s="14" t="s">
        <v>32</v>
      </c>
      <c r="AX277" s="14" t="s">
        <v>77</v>
      </c>
      <c r="AY277" s="253" t="s">
        <v>150</v>
      </c>
    </row>
    <row r="278" s="13" customFormat="1">
      <c r="A278" s="13"/>
      <c r="B278" s="232"/>
      <c r="C278" s="233"/>
      <c r="D278" s="234" t="s">
        <v>159</v>
      </c>
      <c r="E278" s="235" t="s">
        <v>1</v>
      </c>
      <c r="F278" s="236" t="s">
        <v>242</v>
      </c>
      <c r="G278" s="233"/>
      <c r="H278" s="235" t="s">
        <v>1</v>
      </c>
      <c r="I278" s="237"/>
      <c r="J278" s="233"/>
      <c r="K278" s="233"/>
      <c r="L278" s="238"/>
      <c r="M278" s="239"/>
      <c r="N278" s="240"/>
      <c r="O278" s="240"/>
      <c r="P278" s="240"/>
      <c r="Q278" s="240"/>
      <c r="R278" s="240"/>
      <c r="S278" s="240"/>
      <c r="T278" s="24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2" t="s">
        <v>159</v>
      </c>
      <c r="AU278" s="242" t="s">
        <v>87</v>
      </c>
      <c r="AV278" s="13" t="s">
        <v>85</v>
      </c>
      <c r="AW278" s="13" t="s">
        <v>32</v>
      </c>
      <c r="AX278" s="13" t="s">
        <v>77</v>
      </c>
      <c r="AY278" s="242" t="s">
        <v>150</v>
      </c>
    </row>
    <row r="279" s="14" customFormat="1">
      <c r="A279" s="14"/>
      <c r="B279" s="243"/>
      <c r="C279" s="244"/>
      <c r="D279" s="234" t="s">
        <v>159</v>
      </c>
      <c r="E279" s="245" t="s">
        <v>1</v>
      </c>
      <c r="F279" s="246" t="s">
        <v>326</v>
      </c>
      <c r="G279" s="244"/>
      <c r="H279" s="247">
        <v>16.050000000000001</v>
      </c>
      <c r="I279" s="248"/>
      <c r="J279" s="244"/>
      <c r="K279" s="244"/>
      <c r="L279" s="249"/>
      <c r="M279" s="250"/>
      <c r="N279" s="251"/>
      <c r="O279" s="251"/>
      <c r="P279" s="251"/>
      <c r="Q279" s="251"/>
      <c r="R279" s="251"/>
      <c r="S279" s="251"/>
      <c r="T279" s="25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3" t="s">
        <v>159</v>
      </c>
      <c r="AU279" s="253" t="s">
        <v>87</v>
      </c>
      <c r="AV279" s="14" t="s">
        <v>87</v>
      </c>
      <c r="AW279" s="14" t="s">
        <v>32</v>
      </c>
      <c r="AX279" s="14" t="s">
        <v>77</v>
      </c>
      <c r="AY279" s="253" t="s">
        <v>150</v>
      </c>
    </row>
    <row r="280" s="13" customFormat="1">
      <c r="A280" s="13"/>
      <c r="B280" s="232"/>
      <c r="C280" s="233"/>
      <c r="D280" s="234" t="s">
        <v>159</v>
      </c>
      <c r="E280" s="235" t="s">
        <v>1</v>
      </c>
      <c r="F280" s="236" t="s">
        <v>221</v>
      </c>
      <c r="G280" s="233"/>
      <c r="H280" s="235" t="s">
        <v>1</v>
      </c>
      <c r="I280" s="237"/>
      <c r="J280" s="233"/>
      <c r="K280" s="233"/>
      <c r="L280" s="238"/>
      <c r="M280" s="239"/>
      <c r="N280" s="240"/>
      <c r="O280" s="240"/>
      <c r="P280" s="240"/>
      <c r="Q280" s="240"/>
      <c r="R280" s="240"/>
      <c r="S280" s="240"/>
      <c r="T280" s="24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2" t="s">
        <v>159</v>
      </c>
      <c r="AU280" s="242" t="s">
        <v>87</v>
      </c>
      <c r="AV280" s="13" t="s">
        <v>85</v>
      </c>
      <c r="AW280" s="13" t="s">
        <v>32</v>
      </c>
      <c r="AX280" s="13" t="s">
        <v>77</v>
      </c>
      <c r="AY280" s="242" t="s">
        <v>150</v>
      </c>
    </row>
    <row r="281" s="14" customFormat="1">
      <c r="A281" s="14"/>
      <c r="B281" s="243"/>
      <c r="C281" s="244"/>
      <c r="D281" s="234" t="s">
        <v>159</v>
      </c>
      <c r="E281" s="245" t="s">
        <v>1</v>
      </c>
      <c r="F281" s="246" t="s">
        <v>327</v>
      </c>
      <c r="G281" s="244"/>
      <c r="H281" s="247">
        <v>8.2799999999999994</v>
      </c>
      <c r="I281" s="248"/>
      <c r="J281" s="244"/>
      <c r="K281" s="244"/>
      <c r="L281" s="249"/>
      <c r="M281" s="250"/>
      <c r="N281" s="251"/>
      <c r="O281" s="251"/>
      <c r="P281" s="251"/>
      <c r="Q281" s="251"/>
      <c r="R281" s="251"/>
      <c r="S281" s="251"/>
      <c r="T281" s="25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3" t="s">
        <v>159</v>
      </c>
      <c r="AU281" s="253" t="s">
        <v>87</v>
      </c>
      <c r="AV281" s="14" t="s">
        <v>87</v>
      </c>
      <c r="AW281" s="14" t="s">
        <v>32</v>
      </c>
      <c r="AX281" s="14" t="s">
        <v>77</v>
      </c>
      <c r="AY281" s="253" t="s">
        <v>150</v>
      </c>
    </row>
    <row r="282" s="13" customFormat="1">
      <c r="A282" s="13"/>
      <c r="B282" s="232"/>
      <c r="C282" s="233"/>
      <c r="D282" s="234" t="s">
        <v>159</v>
      </c>
      <c r="E282" s="235" t="s">
        <v>1</v>
      </c>
      <c r="F282" s="236" t="s">
        <v>328</v>
      </c>
      <c r="G282" s="233"/>
      <c r="H282" s="235" t="s">
        <v>1</v>
      </c>
      <c r="I282" s="237"/>
      <c r="J282" s="233"/>
      <c r="K282" s="233"/>
      <c r="L282" s="238"/>
      <c r="M282" s="239"/>
      <c r="N282" s="240"/>
      <c r="O282" s="240"/>
      <c r="P282" s="240"/>
      <c r="Q282" s="240"/>
      <c r="R282" s="240"/>
      <c r="S282" s="240"/>
      <c r="T282" s="24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2" t="s">
        <v>159</v>
      </c>
      <c r="AU282" s="242" t="s">
        <v>87</v>
      </c>
      <c r="AV282" s="13" t="s">
        <v>85</v>
      </c>
      <c r="AW282" s="13" t="s">
        <v>32</v>
      </c>
      <c r="AX282" s="13" t="s">
        <v>77</v>
      </c>
      <c r="AY282" s="242" t="s">
        <v>150</v>
      </c>
    </row>
    <row r="283" s="14" customFormat="1">
      <c r="A283" s="14"/>
      <c r="B283" s="243"/>
      <c r="C283" s="244"/>
      <c r="D283" s="234" t="s">
        <v>159</v>
      </c>
      <c r="E283" s="245" t="s">
        <v>1</v>
      </c>
      <c r="F283" s="246" t="s">
        <v>329</v>
      </c>
      <c r="G283" s="244"/>
      <c r="H283" s="247">
        <v>8.5999999999999996</v>
      </c>
      <c r="I283" s="248"/>
      <c r="J283" s="244"/>
      <c r="K283" s="244"/>
      <c r="L283" s="249"/>
      <c r="M283" s="250"/>
      <c r="N283" s="251"/>
      <c r="O283" s="251"/>
      <c r="P283" s="251"/>
      <c r="Q283" s="251"/>
      <c r="R283" s="251"/>
      <c r="S283" s="251"/>
      <c r="T283" s="252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3" t="s">
        <v>159</v>
      </c>
      <c r="AU283" s="253" t="s">
        <v>87</v>
      </c>
      <c r="AV283" s="14" t="s">
        <v>87</v>
      </c>
      <c r="AW283" s="14" t="s">
        <v>32</v>
      </c>
      <c r="AX283" s="14" t="s">
        <v>77</v>
      </c>
      <c r="AY283" s="253" t="s">
        <v>150</v>
      </c>
    </row>
    <row r="284" s="13" customFormat="1">
      <c r="A284" s="13"/>
      <c r="B284" s="232"/>
      <c r="C284" s="233"/>
      <c r="D284" s="234" t="s">
        <v>159</v>
      </c>
      <c r="E284" s="235" t="s">
        <v>1</v>
      </c>
      <c r="F284" s="236" t="s">
        <v>330</v>
      </c>
      <c r="G284" s="233"/>
      <c r="H284" s="235" t="s">
        <v>1</v>
      </c>
      <c r="I284" s="237"/>
      <c r="J284" s="233"/>
      <c r="K284" s="233"/>
      <c r="L284" s="238"/>
      <c r="M284" s="239"/>
      <c r="N284" s="240"/>
      <c r="O284" s="240"/>
      <c r="P284" s="240"/>
      <c r="Q284" s="240"/>
      <c r="R284" s="240"/>
      <c r="S284" s="240"/>
      <c r="T284" s="24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2" t="s">
        <v>159</v>
      </c>
      <c r="AU284" s="242" t="s">
        <v>87</v>
      </c>
      <c r="AV284" s="13" t="s">
        <v>85</v>
      </c>
      <c r="AW284" s="13" t="s">
        <v>32</v>
      </c>
      <c r="AX284" s="13" t="s">
        <v>77</v>
      </c>
      <c r="AY284" s="242" t="s">
        <v>150</v>
      </c>
    </row>
    <row r="285" s="14" customFormat="1">
      <c r="A285" s="14"/>
      <c r="B285" s="243"/>
      <c r="C285" s="244"/>
      <c r="D285" s="234" t="s">
        <v>159</v>
      </c>
      <c r="E285" s="245" t="s">
        <v>1</v>
      </c>
      <c r="F285" s="246" t="s">
        <v>331</v>
      </c>
      <c r="G285" s="244"/>
      <c r="H285" s="247">
        <v>2.3999999999999999</v>
      </c>
      <c r="I285" s="248"/>
      <c r="J285" s="244"/>
      <c r="K285" s="244"/>
      <c r="L285" s="249"/>
      <c r="M285" s="250"/>
      <c r="N285" s="251"/>
      <c r="O285" s="251"/>
      <c r="P285" s="251"/>
      <c r="Q285" s="251"/>
      <c r="R285" s="251"/>
      <c r="S285" s="251"/>
      <c r="T285" s="25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3" t="s">
        <v>159</v>
      </c>
      <c r="AU285" s="253" t="s">
        <v>87</v>
      </c>
      <c r="AV285" s="14" t="s">
        <v>87</v>
      </c>
      <c r="AW285" s="14" t="s">
        <v>32</v>
      </c>
      <c r="AX285" s="14" t="s">
        <v>77</v>
      </c>
      <c r="AY285" s="253" t="s">
        <v>150</v>
      </c>
    </row>
    <row r="286" s="13" customFormat="1">
      <c r="A286" s="13"/>
      <c r="B286" s="232"/>
      <c r="C286" s="233"/>
      <c r="D286" s="234" t="s">
        <v>159</v>
      </c>
      <c r="E286" s="235" t="s">
        <v>1</v>
      </c>
      <c r="F286" s="236" t="s">
        <v>235</v>
      </c>
      <c r="G286" s="233"/>
      <c r="H286" s="235" t="s">
        <v>1</v>
      </c>
      <c r="I286" s="237"/>
      <c r="J286" s="233"/>
      <c r="K286" s="233"/>
      <c r="L286" s="238"/>
      <c r="M286" s="239"/>
      <c r="N286" s="240"/>
      <c r="O286" s="240"/>
      <c r="P286" s="240"/>
      <c r="Q286" s="240"/>
      <c r="R286" s="240"/>
      <c r="S286" s="240"/>
      <c r="T286" s="241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2" t="s">
        <v>159</v>
      </c>
      <c r="AU286" s="242" t="s">
        <v>87</v>
      </c>
      <c r="AV286" s="13" t="s">
        <v>85</v>
      </c>
      <c r="AW286" s="13" t="s">
        <v>32</v>
      </c>
      <c r="AX286" s="13" t="s">
        <v>77</v>
      </c>
      <c r="AY286" s="242" t="s">
        <v>150</v>
      </c>
    </row>
    <row r="287" s="14" customFormat="1">
      <c r="A287" s="14"/>
      <c r="B287" s="243"/>
      <c r="C287" s="244"/>
      <c r="D287" s="234" t="s">
        <v>159</v>
      </c>
      <c r="E287" s="245" t="s">
        <v>1</v>
      </c>
      <c r="F287" s="246" t="s">
        <v>332</v>
      </c>
      <c r="G287" s="244"/>
      <c r="H287" s="247">
        <v>20.280000000000001</v>
      </c>
      <c r="I287" s="248"/>
      <c r="J287" s="244"/>
      <c r="K287" s="244"/>
      <c r="L287" s="249"/>
      <c r="M287" s="250"/>
      <c r="N287" s="251"/>
      <c r="O287" s="251"/>
      <c r="P287" s="251"/>
      <c r="Q287" s="251"/>
      <c r="R287" s="251"/>
      <c r="S287" s="251"/>
      <c r="T287" s="252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3" t="s">
        <v>159</v>
      </c>
      <c r="AU287" s="253" t="s">
        <v>87</v>
      </c>
      <c r="AV287" s="14" t="s">
        <v>87</v>
      </c>
      <c r="AW287" s="14" t="s">
        <v>32</v>
      </c>
      <c r="AX287" s="14" t="s">
        <v>77</v>
      </c>
      <c r="AY287" s="253" t="s">
        <v>150</v>
      </c>
    </row>
    <row r="288" s="13" customFormat="1">
      <c r="A288" s="13"/>
      <c r="B288" s="232"/>
      <c r="C288" s="233"/>
      <c r="D288" s="234" t="s">
        <v>159</v>
      </c>
      <c r="E288" s="235" t="s">
        <v>1</v>
      </c>
      <c r="F288" s="236" t="s">
        <v>230</v>
      </c>
      <c r="G288" s="233"/>
      <c r="H288" s="235" t="s">
        <v>1</v>
      </c>
      <c r="I288" s="237"/>
      <c r="J288" s="233"/>
      <c r="K288" s="233"/>
      <c r="L288" s="238"/>
      <c r="M288" s="239"/>
      <c r="N288" s="240"/>
      <c r="O288" s="240"/>
      <c r="P288" s="240"/>
      <c r="Q288" s="240"/>
      <c r="R288" s="240"/>
      <c r="S288" s="240"/>
      <c r="T288" s="24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2" t="s">
        <v>159</v>
      </c>
      <c r="AU288" s="242" t="s">
        <v>87</v>
      </c>
      <c r="AV288" s="13" t="s">
        <v>85</v>
      </c>
      <c r="AW288" s="13" t="s">
        <v>32</v>
      </c>
      <c r="AX288" s="13" t="s">
        <v>77</v>
      </c>
      <c r="AY288" s="242" t="s">
        <v>150</v>
      </c>
    </row>
    <row r="289" s="14" customFormat="1">
      <c r="A289" s="14"/>
      <c r="B289" s="243"/>
      <c r="C289" s="244"/>
      <c r="D289" s="234" t="s">
        <v>159</v>
      </c>
      <c r="E289" s="245" t="s">
        <v>1</v>
      </c>
      <c r="F289" s="246" t="s">
        <v>333</v>
      </c>
      <c r="G289" s="244"/>
      <c r="H289" s="247">
        <v>11.09</v>
      </c>
      <c r="I289" s="248"/>
      <c r="J289" s="244"/>
      <c r="K289" s="244"/>
      <c r="L289" s="249"/>
      <c r="M289" s="250"/>
      <c r="N289" s="251"/>
      <c r="O289" s="251"/>
      <c r="P289" s="251"/>
      <c r="Q289" s="251"/>
      <c r="R289" s="251"/>
      <c r="S289" s="251"/>
      <c r="T289" s="252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3" t="s">
        <v>159</v>
      </c>
      <c r="AU289" s="253" t="s">
        <v>87</v>
      </c>
      <c r="AV289" s="14" t="s">
        <v>87</v>
      </c>
      <c r="AW289" s="14" t="s">
        <v>32</v>
      </c>
      <c r="AX289" s="14" t="s">
        <v>77</v>
      </c>
      <c r="AY289" s="253" t="s">
        <v>150</v>
      </c>
    </row>
    <row r="290" s="13" customFormat="1">
      <c r="A290" s="13"/>
      <c r="B290" s="232"/>
      <c r="C290" s="233"/>
      <c r="D290" s="234" t="s">
        <v>159</v>
      </c>
      <c r="E290" s="235" t="s">
        <v>1</v>
      </c>
      <c r="F290" s="236" t="s">
        <v>228</v>
      </c>
      <c r="G290" s="233"/>
      <c r="H290" s="235" t="s">
        <v>1</v>
      </c>
      <c r="I290" s="237"/>
      <c r="J290" s="233"/>
      <c r="K290" s="233"/>
      <c r="L290" s="238"/>
      <c r="M290" s="239"/>
      <c r="N290" s="240"/>
      <c r="O290" s="240"/>
      <c r="P290" s="240"/>
      <c r="Q290" s="240"/>
      <c r="R290" s="240"/>
      <c r="S290" s="240"/>
      <c r="T290" s="24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2" t="s">
        <v>159</v>
      </c>
      <c r="AU290" s="242" t="s">
        <v>87</v>
      </c>
      <c r="AV290" s="13" t="s">
        <v>85</v>
      </c>
      <c r="AW290" s="13" t="s">
        <v>32</v>
      </c>
      <c r="AX290" s="13" t="s">
        <v>77</v>
      </c>
      <c r="AY290" s="242" t="s">
        <v>150</v>
      </c>
    </row>
    <row r="291" s="14" customFormat="1">
      <c r="A291" s="14"/>
      <c r="B291" s="243"/>
      <c r="C291" s="244"/>
      <c r="D291" s="234" t="s">
        <v>159</v>
      </c>
      <c r="E291" s="245" t="s">
        <v>1</v>
      </c>
      <c r="F291" s="246" t="s">
        <v>194</v>
      </c>
      <c r="G291" s="244"/>
      <c r="H291" s="247">
        <v>8</v>
      </c>
      <c r="I291" s="248"/>
      <c r="J291" s="244"/>
      <c r="K291" s="244"/>
      <c r="L291" s="249"/>
      <c r="M291" s="250"/>
      <c r="N291" s="251"/>
      <c r="O291" s="251"/>
      <c r="P291" s="251"/>
      <c r="Q291" s="251"/>
      <c r="R291" s="251"/>
      <c r="S291" s="251"/>
      <c r="T291" s="25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3" t="s">
        <v>159</v>
      </c>
      <c r="AU291" s="253" t="s">
        <v>87</v>
      </c>
      <c r="AV291" s="14" t="s">
        <v>87</v>
      </c>
      <c r="AW291" s="14" t="s">
        <v>32</v>
      </c>
      <c r="AX291" s="14" t="s">
        <v>77</v>
      </c>
      <c r="AY291" s="253" t="s">
        <v>150</v>
      </c>
    </row>
    <row r="292" s="13" customFormat="1">
      <c r="A292" s="13"/>
      <c r="B292" s="232"/>
      <c r="C292" s="233"/>
      <c r="D292" s="234" t="s">
        <v>159</v>
      </c>
      <c r="E292" s="235" t="s">
        <v>1</v>
      </c>
      <c r="F292" s="236" t="s">
        <v>334</v>
      </c>
      <c r="G292" s="233"/>
      <c r="H292" s="235" t="s">
        <v>1</v>
      </c>
      <c r="I292" s="237"/>
      <c r="J292" s="233"/>
      <c r="K292" s="233"/>
      <c r="L292" s="238"/>
      <c r="M292" s="239"/>
      <c r="N292" s="240"/>
      <c r="O292" s="240"/>
      <c r="P292" s="240"/>
      <c r="Q292" s="240"/>
      <c r="R292" s="240"/>
      <c r="S292" s="240"/>
      <c r="T292" s="24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2" t="s">
        <v>159</v>
      </c>
      <c r="AU292" s="242" t="s">
        <v>87</v>
      </c>
      <c r="AV292" s="13" t="s">
        <v>85</v>
      </c>
      <c r="AW292" s="13" t="s">
        <v>32</v>
      </c>
      <c r="AX292" s="13" t="s">
        <v>77</v>
      </c>
      <c r="AY292" s="242" t="s">
        <v>150</v>
      </c>
    </row>
    <row r="293" s="14" customFormat="1">
      <c r="A293" s="14"/>
      <c r="B293" s="243"/>
      <c r="C293" s="244"/>
      <c r="D293" s="234" t="s">
        <v>159</v>
      </c>
      <c r="E293" s="245" t="s">
        <v>1</v>
      </c>
      <c r="F293" s="246" t="s">
        <v>335</v>
      </c>
      <c r="G293" s="244"/>
      <c r="H293" s="247">
        <v>5.3899999999999997</v>
      </c>
      <c r="I293" s="248"/>
      <c r="J293" s="244"/>
      <c r="K293" s="244"/>
      <c r="L293" s="249"/>
      <c r="M293" s="250"/>
      <c r="N293" s="251"/>
      <c r="O293" s="251"/>
      <c r="P293" s="251"/>
      <c r="Q293" s="251"/>
      <c r="R293" s="251"/>
      <c r="S293" s="251"/>
      <c r="T293" s="252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3" t="s">
        <v>159</v>
      </c>
      <c r="AU293" s="253" t="s">
        <v>87</v>
      </c>
      <c r="AV293" s="14" t="s">
        <v>87</v>
      </c>
      <c r="AW293" s="14" t="s">
        <v>32</v>
      </c>
      <c r="AX293" s="14" t="s">
        <v>77</v>
      </c>
      <c r="AY293" s="253" t="s">
        <v>150</v>
      </c>
    </row>
    <row r="294" s="15" customFormat="1">
      <c r="A294" s="15"/>
      <c r="B294" s="254"/>
      <c r="C294" s="255"/>
      <c r="D294" s="234" t="s">
        <v>159</v>
      </c>
      <c r="E294" s="256" t="s">
        <v>1</v>
      </c>
      <c r="F294" s="257" t="s">
        <v>169</v>
      </c>
      <c r="G294" s="255"/>
      <c r="H294" s="258">
        <v>104.70999999999999</v>
      </c>
      <c r="I294" s="259"/>
      <c r="J294" s="255"/>
      <c r="K294" s="255"/>
      <c r="L294" s="260"/>
      <c r="M294" s="261"/>
      <c r="N294" s="262"/>
      <c r="O294" s="262"/>
      <c r="P294" s="262"/>
      <c r="Q294" s="262"/>
      <c r="R294" s="262"/>
      <c r="S294" s="262"/>
      <c r="T294" s="263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4" t="s">
        <v>159</v>
      </c>
      <c r="AU294" s="264" t="s">
        <v>87</v>
      </c>
      <c r="AV294" s="15" t="s">
        <v>157</v>
      </c>
      <c r="AW294" s="15" t="s">
        <v>32</v>
      </c>
      <c r="AX294" s="15" t="s">
        <v>85</v>
      </c>
      <c r="AY294" s="264" t="s">
        <v>150</v>
      </c>
    </row>
    <row r="295" s="2" customFormat="1" ht="24.15" customHeight="1">
      <c r="A295" s="39"/>
      <c r="B295" s="40"/>
      <c r="C295" s="219" t="s">
        <v>336</v>
      </c>
      <c r="D295" s="219" t="s">
        <v>152</v>
      </c>
      <c r="E295" s="220" t="s">
        <v>337</v>
      </c>
      <c r="F295" s="221" t="s">
        <v>338</v>
      </c>
      <c r="G295" s="222" t="s">
        <v>240</v>
      </c>
      <c r="H295" s="223">
        <v>5.3899999999999997</v>
      </c>
      <c r="I295" s="224"/>
      <c r="J295" s="225">
        <f>ROUND(I295*H295,2)</f>
        <v>0</v>
      </c>
      <c r="K295" s="221" t="s">
        <v>156</v>
      </c>
      <c r="L295" s="45"/>
      <c r="M295" s="226" t="s">
        <v>1</v>
      </c>
      <c r="N295" s="227" t="s">
        <v>42</v>
      </c>
      <c r="O295" s="92"/>
      <c r="P295" s="228">
        <f>O295*H295</f>
        <v>0</v>
      </c>
      <c r="Q295" s="228">
        <v>0.018380000000000001</v>
      </c>
      <c r="R295" s="228">
        <f>Q295*H295</f>
        <v>0.099068199999999995</v>
      </c>
      <c r="S295" s="228">
        <v>0</v>
      </c>
      <c r="T295" s="229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0" t="s">
        <v>157</v>
      </c>
      <c r="AT295" s="230" t="s">
        <v>152</v>
      </c>
      <c r="AU295" s="230" t="s">
        <v>87</v>
      </c>
      <c r="AY295" s="18" t="s">
        <v>150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8" t="s">
        <v>85</v>
      </c>
      <c r="BK295" s="231">
        <f>ROUND(I295*H295,2)</f>
        <v>0</v>
      </c>
      <c r="BL295" s="18" t="s">
        <v>157</v>
      </c>
      <c r="BM295" s="230" t="s">
        <v>339</v>
      </c>
    </row>
    <row r="296" s="13" customFormat="1">
      <c r="A296" s="13"/>
      <c r="B296" s="232"/>
      <c r="C296" s="233"/>
      <c r="D296" s="234" t="s">
        <v>159</v>
      </c>
      <c r="E296" s="235" t="s">
        <v>1</v>
      </c>
      <c r="F296" s="236" t="s">
        <v>334</v>
      </c>
      <c r="G296" s="233"/>
      <c r="H296" s="235" t="s">
        <v>1</v>
      </c>
      <c r="I296" s="237"/>
      <c r="J296" s="233"/>
      <c r="K296" s="233"/>
      <c r="L296" s="238"/>
      <c r="M296" s="239"/>
      <c r="N296" s="240"/>
      <c r="O296" s="240"/>
      <c r="P296" s="240"/>
      <c r="Q296" s="240"/>
      <c r="R296" s="240"/>
      <c r="S296" s="240"/>
      <c r="T296" s="24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2" t="s">
        <v>159</v>
      </c>
      <c r="AU296" s="242" t="s">
        <v>87</v>
      </c>
      <c r="AV296" s="13" t="s">
        <v>85</v>
      </c>
      <c r="AW296" s="13" t="s">
        <v>32</v>
      </c>
      <c r="AX296" s="13" t="s">
        <v>77</v>
      </c>
      <c r="AY296" s="242" t="s">
        <v>150</v>
      </c>
    </row>
    <row r="297" s="14" customFormat="1">
      <c r="A297" s="14"/>
      <c r="B297" s="243"/>
      <c r="C297" s="244"/>
      <c r="D297" s="234" t="s">
        <v>159</v>
      </c>
      <c r="E297" s="245" t="s">
        <v>1</v>
      </c>
      <c r="F297" s="246" t="s">
        <v>335</v>
      </c>
      <c r="G297" s="244"/>
      <c r="H297" s="247">
        <v>5.3899999999999997</v>
      </c>
      <c r="I297" s="248"/>
      <c r="J297" s="244"/>
      <c r="K297" s="244"/>
      <c r="L297" s="249"/>
      <c r="M297" s="250"/>
      <c r="N297" s="251"/>
      <c r="O297" s="251"/>
      <c r="P297" s="251"/>
      <c r="Q297" s="251"/>
      <c r="R297" s="251"/>
      <c r="S297" s="251"/>
      <c r="T297" s="252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3" t="s">
        <v>159</v>
      </c>
      <c r="AU297" s="253" t="s">
        <v>87</v>
      </c>
      <c r="AV297" s="14" t="s">
        <v>87</v>
      </c>
      <c r="AW297" s="14" t="s">
        <v>32</v>
      </c>
      <c r="AX297" s="14" t="s">
        <v>85</v>
      </c>
      <c r="AY297" s="253" t="s">
        <v>150</v>
      </c>
    </row>
    <row r="298" s="2" customFormat="1" ht="44.25" customHeight="1">
      <c r="A298" s="39"/>
      <c r="B298" s="40"/>
      <c r="C298" s="219" t="s">
        <v>340</v>
      </c>
      <c r="D298" s="219" t="s">
        <v>152</v>
      </c>
      <c r="E298" s="220" t="s">
        <v>341</v>
      </c>
      <c r="F298" s="221" t="s">
        <v>342</v>
      </c>
      <c r="G298" s="222" t="s">
        <v>240</v>
      </c>
      <c r="H298" s="223">
        <v>99.319999999999993</v>
      </c>
      <c r="I298" s="224"/>
      <c r="J298" s="225">
        <f>ROUND(I298*H298,2)</f>
        <v>0</v>
      </c>
      <c r="K298" s="221" t="s">
        <v>156</v>
      </c>
      <c r="L298" s="45"/>
      <c r="M298" s="226" t="s">
        <v>1</v>
      </c>
      <c r="N298" s="227" t="s">
        <v>42</v>
      </c>
      <c r="O298" s="92"/>
      <c r="P298" s="228">
        <f>O298*H298</f>
        <v>0</v>
      </c>
      <c r="Q298" s="228">
        <v>0.021899999999999999</v>
      </c>
      <c r="R298" s="228">
        <f>Q298*H298</f>
        <v>2.1751079999999998</v>
      </c>
      <c r="S298" s="228">
        <v>0</v>
      </c>
      <c r="T298" s="22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0" t="s">
        <v>157</v>
      </c>
      <c r="AT298" s="230" t="s">
        <v>152</v>
      </c>
      <c r="AU298" s="230" t="s">
        <v>87</v>
      </c>
      <c r="AY298" s="18" t="s">
        <v>150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8" t="s">
        <v>85</v>
      </c>
      <c r="BK298" s="231">
        <f>ROUND(I298*H298,2)</f>
        <v>0</v>
      </c>
      <c r="BL298" s="18" t="s">
        <v>157</v>
      </c>
      <c r="BM298" s="230" t="s">
        <v>343</v>
      </c>
    </row>
    <row r="299" s="13" customFormat="1">
      <c r="A299" s="13"/>
      <c r="B299" s="232"/>
      <c r="C299" s="233"/>
      <c r="D299" s="234" t="s">
        <v>159</v>
      </c>
      <c r="E299" s="235" t="s">
        <v>1</v>
      </c>
      <c r="F299" s="236" t="s">
        <v>313</v>
      </c>
      <c r="G299" s="233"/>
      <c r="H299" s="235" t="s">
        <v>1</v>
      </c>
      <c r="I299" s="237"/>
      <c r="J299" s="233"/>
      <c r="K299" s="233"/>
      <c r="L299" s="238"/>
      <c r="M299" s="239"/>
      <c r="N299" s="240"/>
      <c r="O299" s="240"/>
      <c r="P299" s="240"/>
      <c r="Q299" s="240"/>
      <c r="R299" s="240"/>
      <c r="S299" s="240"/>
      <c r="T299" s="24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2" t="s">
        <v>159</v>
      </c>
      <c r="AU299" s="242" t="s">
        <v>87</v>
      </c>
      <c r="AV299" s="13" t="s">
        <v>85</v>
      </c>
      <c r="AW299" s="13" t="s">
        <v>32</v>
      </c>
      <c r="AX299" s="13" t="s">
        <v>77</v>
      </c>
      <c r="AY299" s="242" t="s">
        <v>150</v>
      </c>
    </row>
    <row r="300" s="14" customFormat="1">
      <c r="A300" s="14"/>
      <c r="B300" s="243"/>
      <c r="C300" s="244"/>
      <c r="D300" s="234" t="s">
        <v>159</v>
      </c>
      <c r="E300" s="245" t="s">
        <v>1</v>
      </c>
      <c r="F300" s="246" t="s">
        <v>314</v>
      </c>
      <c r="G300" s="244"/>
      <c r="H300" s="247">
        <v>5.4000000000000004</v>
      </c>
      <c r="I300" s="248"/>
      <c r="J300" s="244"/>
      <c r="K300" s="244"/>
      <c r="L300" s="249"/>
      <c r="M300" s="250"/>
      <c r="N300" s="251"/>
      <c r="O300" s="251"/>
      <c r="P300" s="251"/>
      <c r="Q300" s="251"/>
      <c r="R300" s="251"/>
      <c r="S300" s="251"/>
      <c r="T300" s="252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3" t="s">
        <v>159</v>
      </c>
      <c r="AU300" s="253" t="s">
        <v>87</v>
      </c>
      <c r="AV300" s="14" t="s">
        <v>87</v>
      </c>
      <c r="AW300" s="14" t="s">
        <v>32</v>
      </c>
      <c r="AX300" s="14" t="s">
        <v>77</v>
      </c>
      <c r="AY300" s="253" t="s">
        <v>150</v>
      </c>
    </row>
    <row r="301" s="13" customFormat="1">
      <c r="A301" s="13"/>
      <c r="B301" s="232"/>
      <c r="C301" s="233"/>
      <c r="D301" s="234" t="s">
        <v>159</v>
      </c>
      <c r="E301" s="235" t="s">
        <v>1</v>
      </c>
      <c r="F301" s="236" t="s">
        <v>315</v>
      </c>
      <c r="G301" s="233"/>
      <c r="H301" s="235" t="s">
        <v>1</v>
      </c>
      <c r="I301" s="237"/>
      <c r="J301" s="233"/>
      <c r="K301" s="233"/>
      <c r="L301" s="238"/>
      <c r="M301" s="239"/>
      <c r="N301" s="240"/>
      <c r="O301" s="240"/>
      <c r="P301" s="240"/>
      <c r="Q301" s="240"/>
      <c r="R301" s="240"/>
      <c r="S301" s="240"/>
      <c r="T301" s="24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2" t="s">
        <v>159</v>
      </c>
      <c r="AU301" s="242" t="s">
        <v>87</v>
      </c>
      <c r="AV301" s="13" t="s">
        <v>85</v>
      </c>
      <c r="AW301" s="13" t="s">
        <v>32</v>
      </c>
      <c r="AX301" s="13" t="s">
        <v>77</v>
      </c>
      <c r="AY301" s="242" t="s">
        <v>150</v>
      </c>
    </row>
    <row r="302" s="14" customFormat="1">
      <c r="A302" s="14"/>
      <c r="B302" s="243"/>
      <c r="C302" s="244"/>
      <c r="D302" s="234" t="s">
        <v>159</v>
      </c>
      <c r="E302" s="245" t="s">
        <v>1</v>
      </c>
      <c r="F302" s="246" t="s">
        <v>316</v>
      </c>
      <c r="G302" s="244"/>
      <c r="H302" s="247">
        <v>2.3300000000000001</v>
      </c>
      <c r="I302" s="248"/>
      <c r="J302" s="244"/>
      <c r="K302" s="244"/>
      <c r="L302" s="249"/>
      <c r="M302" s="250"/>
      <c r="N302" s="251"/>
      <c r="O302" s="251"/>
      <c r="P302" s="251"/>
      <c r="Q302" s="251"/>
      <c r="R302" s="251"/>
      <c r="S302" s="251"/>
      <c r="T302" s="252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3" t="s">
        <v>159</v>
      </c>
      <c r="AU302" s="253" t="s">
        <v>87</v>
      </c>
      <c r="AV302" s="14" t="s">
        <v>87</v>
      </c>
      <c r="AW302" s="14" t="s">
        <v>32</v>
      </c>
      <c r="AX302" s="14" t="s">
        <v>77</v>
      </c>
      <c r="AY302" s="253" t="s">
        <v>150</v>
      </c>
    </row>
    <row r="303" s="13" customFormat="1">
      <c r="A303" s="13"/>
      <c r="B303" s="232"/>
      <c r="C303" s="233"/>
      <c r="D303" s="234" t="s">
        <v>159</v>
      </c>
      <c r="E303" s="235" t="s">
        <v>1</v>
      </c>
      <c r="F303" s="236" t="s">
        <v>317</v>
      </c>
      <c r="G303" s="233"/>
      <c r="H303" s="235" t="s">
        <v>1</v>
      </c>
      <c r="I303" s="237"/>
      <c r="J303" s="233"/>
      <c r="K303" s="233"/>
      <c r="L303" s="238"/>
      <c r="M303" s="239"/>
      <c r="N303" s="240"/>
      <c r="O303" s="240"/>
      <c r="P303" s="240"/>
      <c r="Q303" s="240"/>
      <c r="R303" s="240"/>
      <c r="S303" s="240"/>
      <c r="T303" s="24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2" t="s">
        <v>159</v>
      </c>
      <c r="AU303" s="242" t="s">
        <v>87</v>
      </c>
      <c r="AV303" s="13" t="s">
        <v>85</v>
      </c>
      <c r="AW303" s="13" t="s">
        <v>32</v>
      </c>
      <c r="AX303" s="13" t="s">
        <v>77</v>
      </c>
      <c r="AY303" s="242" t="s">
        <v>150</v>
      </c>
    </row>
    <row r="304" s="14" customFormat="1">
      <c r="A304" s="14"/>
      <c r="B304" s="243"/>
      <c r="C304" s="244"/>
      <c r="D304" s="234" t="s">
        <v>159</v>
      </c>
      <c r="E304" s="245" t="s">
        <v>1</v>
      </c>
      <c r="F304" s="246" t="s">
        <v>318</v>
      </c>
      <c r="G304" s="244"/>
      <c r="H304" s="247">
        <v>1.3500000000000001</v>
      </c>
      <c r="I304" s="248"/>
      <c r="J304" s="244"/>
      <c r="K304" s="244"/>
      <c r="L304" s="249"/>
      <c r="M304" s="250"/>
      <c r="N304" s="251"/>
      <c r="O304" s="251"/>
      <c r="P304" s="251"/>
      <c r="Q304" s="251"/>
      <c r="R304" s="251"/>
      <c r="S304" s="251"/>
      <c r="T304" s="252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3" t="s">
        <v>159</v>
      </c>
      <c r="AU304" s="253" t="s">
        <v>87</v>
      </c>
      <c r="AV304" s="14" t="s">
        <v>87</v>
      </c>
      <c r="AW304" s="14" t="s">
        <v>32</v>
      </c>
      <c r="AX304" s="14" t="s">
        <v>77</v>
      </c>
      <c r="AY304" s="253" t="s">
        <v>150</v>
      </c>
    </row>
    <row r="305" s="13" customFormat="1">
      <c r="A305" s="13"/>
      <c r="B305" s="232"/>
      <c r="C305" s="233"/>
      <c r="D305" s="234" t="s">
        <v>159</v>
      </c>
      <c r="E305" s="235" t="s">
        <v>1</v>
      </c>
      <c r="F305" s="236" t="s">
        <v>319</v>
      </c>
      <c r="G305" s="233"/>
      <c r="H305" s="235" t="s">
        <v>1</v>
      </c>
      <c r="I305" s="237"/>
      <c r="J305" s="233"/>
      <c r="K305" s="233"/>
      <c r="L305" s="238"/>
      <c r="M305" s="239"/>
      <c r="N305" s="240"/>
      <c r="O305" s="240"/>
      <c r="P305" s="240"/>
      <c r="Q305" s="240"/>
      <c r="R305" s="240"/>
      <c r="S305" s="240"/>
      <c r="T305" s="24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2" t="s">
        <v>159</v>
      </c>
      <c r="AU305" s="242" t="s">
        <v>87</v>
      </c>
      <c r="AV305" s="13" t="s">
        <v>85</v>
      </c>
      <c r="AW305" s="13" t="s">
        <v>32</v>
      </c>
      <c r="AX305" s="13" t="s">
        <v>77</v>
      </c>
      <c r="AY305" s="242" t="s">
        <v>150</v>
      </c>
    </row>
    <row r="306" s="14" customFormat="1">
      <c r="A306" s="14"/>
      <c r="B306" s="243"/>
      <c r="C306" s="244"/>
      <c r="D306" s="234" t="s">
        <v>159</v>
      </c>
      <c r="E306" s="245" t="s">
        <v>1</v>
      </c>
      <c r="F306" s="246" t="s">
        <v>320</v>
      </c>
      <c r="G306" s="244"/>
      <c r="H306" s="247">
        <v>6.1100000000000003</v>
      </c>
      <c r="I306" s="248"/>
      <c r="J306" s="244"/>
      <c r="K306" s="244"/>
      <c r="L306" s="249"/>
      <c r="M306" s="250"/>
      <c r="N306" s="251"/>
      <c r="O306" s="251"/>
      <c r="P306" s="251"/>
      <c r="Q306" s="251"/>
      <c r="R306" s="251"/>
      <c r="S306" s="251"/>
      <c r="T306" s="252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53" t="s">
        <v>159</v>
      </c>
      <c r="AU306" s="253" t="s">
        <v>87</v>
      </c>
      <c r="AV306" s="14" t="s">
        <v>87</v>
      </c>
      <c r="AW306" s="14" t="s">
        <v>32</v>
      </c>
      <c r="AX306" s="14" t="s">
        <v>77</v>
      </c>
      <c r="AY306" s="253" t="s">
        <v>150</v>
      </c>
    </row>
    <row r="307" s="13" customFormat="1">
      <c r="A307" s="13"/>
      <c r="B307" s="232"/>
      <c r="C307" s="233"/>
      <c r="D307" s="234" t="s">
        <v>159</v>
      </c>
      <c r="E307" s="235" t="s">
        <v>1</v>
      </c>
      <c r="F307" s="236" t="s">
        <v>219</v>
      </c>
      <c r="G307" s="233"/>
      <c r="H307" s="235" t="s">
        <v>1</v>
      </c>
      <c r="I307" s="237"/>
      <c r="J307" s="233"/>
      <c r="K307" s="233"/>
      <c r="L307" s="238"/>
      <c r="M307" s="239"/>
      <c r="N307" s="240"/>
      <c r="O307" s="240"/>
      <c r="P307" s="240"/>
      <c r="Q307" s="240"/>
      <c r="R307" s="240"/>
      <c r="S307" s="240"/>
      <c r="T307" s="24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2" t="s">
        <v>159</v>
      </c>
      <c r="AU307" s="242" t="s">
        <v>87</v>
      </c>
      <c r="AV307" s="13" t="s">
        <v>85</v>
      </c>
      <c r="AW307" s="13" t="s">
        <v>32</v>
      </c>
      <c r="AX307" s="13" t="s">
        <v>77</v>
      </c>
      <c r="AY307" s="242" t="s">
        <v>150</v>
      </c>
    </row>
    <row r="308" s="14" customFormat="1">
      <c r="A308" s="14"/>
      <c r="B308" s="243"/>
      <c r="C308" s="244"/>
      <c r="D308" s="234" t="s">
        <v>159</v>
      </c>
      <c r="E308" s="245" t="s">
        <v>1</v>
      </c>
      <c r="F308" s="246" t="s">
        <v>321</v>
      </c>
      <c r="G308" s="244"/>
      <c r="H308" s="247">
        <v>2.8100000000000001</v>
      </c>
      <c r="I308" s="248"/>
      <c r="J308" s="244"/>
      <c r="K308" s="244"/>
      <c r="L308" s="249"/>
      <c r="M308" s="250"/>
      <c r="N308" s="251"/>
      <c r="O308" s="251"/>
      <c r="P308" s="251"/>
      <c r="Q308" s="251"/>
      <c r="R308" s="251"/>
      <c r="S308" s="251"/>
      <c r="T308" s="252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3" t="s">
        <v>159</v>
      </c>
      <c r="AU308" s="253" t="s">
        <v>87</v>
      </c>
      <c r="AV308" s="14" t="s">
        <v>87</v>
      </c>
      <c r="AW308" s="14" t="s">
        <v>32</v>
      </c>
      <c r="AX308" s="14" t="s">
        <v>77</v>
      </c>
      <c r="AY308" s="253" t="s">
        <v>150</v>
      </c>
    </row>
    <row r="309" s="13" customFormat="1">
      <c r="A309" s="13"/>
      <c r="B309" s="232"/>
      <c r="C309" s="233"/>
      <c r="D309" s="234" t="s">
        <v>159</v>
      </c>
      <c r="E309" s="235" t="s">
        <v>1</v>
      </c>
      <c r="F309" s="236" t="s">
        <v>322</v>
      </c>
      <c r="G309" s="233"/>
      <c r="H309" s="235" t="s">
        <v>1</v>
      </c>
      <c r="I309" s="237"/>
      <c r="J309" s="233"/>
      <c r="K309" s="233"/>
      <c r="L309" s="238"/>
      <c r="M309" s="239"/>
      <c r="N309" s="240"/>
      <c r="O309" s="240"/>
      <c r="P309" s="240"/>
      <c r="Q309" s="240"/>
      <c r="R309" s="240"/>
      <c r="S309" s="240"/>
      <c r="T309" s="24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2" t="s">
        <v>159</v>
      </c>
      <c r="AU309" s="242" t="s">
        <v>87</v>
      </c>
      <c r="AV309" s="13" t="s">
        <v>85</v>
      </c>
      <c r="AW309" s="13" t="s">
        <v>32</v>
      </c>
      <c r="AX309" s="13" t="s">
        <v>77</v>
      </c>
      <c r="AY309" s="242" t="s">
        <v>150</v>
      </c>
    </row>
    <row r="310" s="14" customFormat="1">
      <c r="A310" s="14"/>
      <c r="B310" s="243"/>
      <c r="C310" s="244"/>
      <c r="D310" s="234" t="s">
        <v>159</v>
      </c>
      <c r="E310" s="245" t="s">
        <v>1</v>
      </c>
      <c r="F310" s="246" t="s">
        <v>323</v>
      </c>
      <c r="G310" s="244"/>
      <c r="H310" s="247">
        <v>1.49</v>
      </c>
      <c r="I310" s="248"/>
      <c r="J310" s="244"/>
      <c r="K310" s="244"/>
      <c r="L310" s="249"/>
      <c r="M310" s="250"/>
      <c r="N310" s="251"/>
      <c r="O310" s="251"/>
      <c r="P310" s="251"/>
      <c r="Q310" s="251"/>
      <c r="R310" s="251"/>
      <c r="S310" s="251"/>
      <c r="T310" s="25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3" t="s">
        <v>159</v>
      </c>
      <c r="AU310" s="253" t="s">
        <v>87</v>
      </c>
      <c r="AV310" s="14" t="s">
        <v>87</v>
      </c>
      <c r="AW310" s="14" t="s">
        <v>32</v>
      </c>
      <c r="AX310" s="14" t="s">
        <v>77</v>
      </c>
      <c r="AY310" s="253" t="s">
        <v>150</v>
      </c>
    </row>
    <row r="311" s="13" customFormat="1">
      <c r="A311" s="13"/>
      <c r="B311" s="232"/>
      <c r="C311" s="233"/>
      <c r="D311" s="234" t="s">
        <v>159</v>
      </c>
      <c r="E311" s="235" t="s">
        <v>1</v>
      </c>
      <c r="F311" s="236" t="s">
        <v>324</v>
      </c>
      <c r="G311" s="233"/>
      <c r="H311" s="235" t="s">
        <v>1</v>
      </c>
      <c r="I311" s="237"/>
      <c r="J311" s="233"/>
      <c r="K311" s="233"/>
      <c r="L311" s="238"/>
      <c r="M311" s="239"/>
      <c r="N311" s="240"/>
      <c r="O311" s="240"/>
      <c r="P311" s="240"/>
      <c r="Q311" s="240"/>
      <c r="R311" s="240"/>
      <c r="S311" s="240"/>
      <c r="T311" s="241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2" t="s">
        <v>159</v>
      </c>
      <c r="AU311" s="242" t="s">
        <v>87</v>
      </c>
      <c r="AV311" s="13" t="s">
        <v>85</v>
      </c>
      <c r="AW311" s="13" t="s">
        <v>32</v>
      </c>
      <c r="AX311" s="13" t="s">
        <v>77</v>
      </c>
      <c r="AY311" s="242" t="s">
        <v>150</v>
      </c>
    </row>
    <row r="312" s="14" customFormat="1">
      <c r="A312" s="14"/>
      <c r="B312" s="243"/>
      <c r="C312" s="244"/>
      <c r="D312" s="234" t="s">
        <v>159</v>
      </c>
      <c r="E312" s="245" t="s">
        <v>1</v>
      </c>
      <c r="F312" s="246" t="s">
        <v>325</v>
      </c>
      <c r="G312" s="244"/>
      <c r="H312" s="247">
        <v>5.1299999999999999</v>
      </c>
      <c r="I312" s="248"/>
      <c r="J312" s="244"/>
      <c r="K312" s="244"/>
      <c r="L312" s="249"/>
      <c r="M312" s="250"/>
      <c r="N312" s="251"/>
      <c r="O312" s="251"/>
      <c r="P312" s="251"/>
      <c r="Q312" s="251"/>
      <c r="R312" s="251"/>
      <c r="S312" s="251"/>
      <c r="T312" s="252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3" t="s">
        <v>159</v>
      </c>
      <c r="AU312" s="253" t="s">
        <v>87</v>
      </c>
      <c r="AV312" s="14" t="s">
        <v>87</v>
      </c>
      <c r="AW312" s="14" t="s">
        <v>32</v>
      </c>
      <c r="AX312" s="14" t="s">
        <v>77</v>
      </c>
      <c r="AY312" s="253" t="s">
        <v>150</v>
      </c>
    </row>
    <row r="313" s="13" customFormat="1">
      <c r="A313" s="13"/>
      <c r="B313" s="232"/>
      <c r="C313" s="233"/>
      <c r="D313" s="234" t="s">
        <v>159</v>
      </c>
      <c r="E313" s="235" t="s">
        <v>1</v>
      </c>
      <c r="F313" s="236" t="s">
        <v>242</v>
      </c>
      <c r="G313" s="233"/>
      <c r="H313" s="235" t="s">
        <v>1</v>
      </c>
      <c r="I313" s="237"/>
      <c r="J313" s="233"/>
      <c r="K313" s="233"/>
      <c r="L313" s="238"/>
      <c r="M313" s="239"/>
      <c r="N313" s="240"/>
      <c r="O313" s="240"/>
      <c r="P313" s="240"/>
      <c r="Q313" s="240"/>
      <c r="R313" s="240"/>
      <c r="S313" s="240"/>
      <c r="T313" s="24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2" t="s">
        <v>159</v>
      </c>
      <c r="AU313" s="242" t="s">
        <v>87</v>
      </c>
      <c r="AV313" s="13" t="s">
        <v>85</v>
      </c>
      <c r="AW313" s="13" t="s">
        <v>32</v>
      </c>
      <c r="AX313" s="13" t="s">
        <v>77</v>
      </c>
      <c r="AY313" s="242" t="s">
        <v>150</v>
      </c>
    </row>
    <row r="314" s="14" customFormat="1">
      <c r="A314" s="14"/>
      <c r="B314" s="243"/>
      <c r="C314" s="244"/>
      <c r="D314" s="234" t="s">
        <v>159</v>
      </c>
      <c r="E314" s="245" t="s">
        <v>1</v>
      </c>
      <c r="F314" s="246" t="s">
        <v>326</v>
      </c>
      <c r="G314" s="244"/>
      <c r="H314" s="247">
        <v>16.050000000000001</v>
      </c>
      <c r="I314" s="248"/>
      <c r="J314" s="244"/>
      <c r="K314" s="244"/>
      <c r="L314" s="249"/>
      <c r="M314" s="250"/>
      <c r="N314" s="251"/>
      <c r="O314" s="251"/>
      <c r="P314" s="251"/>
      <c r="Q314" s="251"/>
      <c r="R314" s="251"/>
      <c r="S314" s="251"/>
      <c r="T314" s="25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3" t="s">
        <v>159</v>
      </c>
      <c r="AU314" s="253" t="s">
        <v>87</v>
      </c>
      <c r="AV314" s="14" t="s">
        <v>87</v>
      </c>
      <c r="AW314" s="14" t="s">
        <v>32</v>
      </c>
      <c r="AX314" s="14" t="s">
        <v>77</v>
      </c>
      <c r="AY314" s="253" t="s">
        <v>150</v>
      </c>
    </row>
    <row r="315" s="13" customFormat="1">
      <c r="A315" s="13"/>
      <c r="B315" s="232"/>
      <c r="C315" s="233"/>
      <c r="D315" s="234" t="s">
        <v>159</v>
      </c>
      <c r="E315" s="235" t="s">
        <v>1</v>
      </c>
      <c r="F315" s="236" t="s">
        <v>221</v>
      </c>
      <c r="G315" s="233"/>
      <c r="H315" s="235" t="s">
        <v>1</v>
      </c>
      <c r="I315" s="237"/>
      <c r="J315" s="233"/>
      <c r="K315" s="233"/>
      <c r="L315" s="238"/>
      <c r="M315" s="239"/>
      <c r="N315" s="240"/>
      <c r="O315" s="240"/>
      <c r="P315" s="240"/>
      <c r="Q315" s="240"/>
      <c r="R315" s="240"/>
      <c r="S315" s="240"/>
      <c r="T315" s="24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2" t="s">
        <v>159</v>
      </c>
      <c r="AU315" s="242" t="s">
        <v>87</v>
      </c>
      <c r="AV315" s="13" t="s">
        <v>85</v>
      </c>
      <c r="AW315" s="13" t="s">
        <v>32</v>
      </c>
      <c r="AX315" s="13" t="s">
        <v>77</v>
      </c>
      <c r="AY315" s="242" t="s">
        <v>150</v>
      </c>
    </row>
    <row r="316" s="14" customFormat="1">
      <c r="A316" s="14"/>
      <c r="B316" s="243"/>
      <c r="C316" s="244"/>
      <c r="D316" s="234" t="s">
        <v>159</v>
      </c>
      <c r="E316" s="245" t="s">
        <v>1</v>
      </c>
      <c r="F316" s="246" t="s">
        <v>327</v>
      </c>
      <c r="G316" s="244"/>
      <c r="H316" s="247">
        <v>8.2799999999999994</v>
      </c>
      <c r="I316" s="248"/>
      <c r="J316" s="244"/>
      <c r="K316" s="244"/>
      <c r="L316" s="249"/>
      <c r="M316" s="250"/>
      <c r="N316" s="251"/>
      <c r="O316" s="251"/>
      <c r="P316" s="251"/>
      <c r="Q316" s="251"/>
      <c r="R316" s="251"/>
      <c r="S316" s="251"/>
      <c r="T316" s="25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3" t="s">
        <v>159</v>
      </c>
      <c r="AU316" s="253" t="s">
        <v>87</v>
      </c>
      <c r="AV316" s="14" t="s">
        <v>87</v>
      </c>
      <c r="AW316" s="14" t="s">
        <v>32</v>
      </c>
      <c r="AX316" s="14" t="s">
        <v>77</v>
      </c>
      <c r="AY316" s="253" t="s">
        <v>150</v>
      </c>
    </row>
    <row r="317" s="13" customFormat="1">
      <c r="A317" s="13"/>
      <c r="B317" s="232"/>
      <c r="C317" s="233"/>
      <c r="D317" s="234" t="s">
        <v>159</v>
      </c>
      <c r="E317" s="235" t="s">
        <v>1</v>
      </c>
      <c r="F317" s="236" t="s">
        <v>328</v>
      </c>
      <c r="G317" s="233"/>
      <c r="H317" s="235" t="s">
        <v>1</v>
      </c>
      <c r="I317" s="237"/>
      <c r="J317" s="233"/>
      <c r="K317" s="233"/>
      <c r="L317" s="238"/>
      <c r="M317" s="239"/>
      <c r="N317" s="240"/>
      <c r="O317" s="240"/>
      <c r="P317" s="240"/>
      <c r="Q317" s="240"/>
      <c r="R317" s="240"/>
      <c r="S317" s="240"/>
      <c r="T317" s="241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2" t="s">
        <v>159</v>
      </c>
      <c r="AU317" s="242" t="s">
        <v>87</v>
      </c>
      <c r="AV317" s="13" t="s">
        <v>85</v>
      </c>
      <c r="AW317" s="13" t="s">
        <v>32</v>
      </c>
      <c r="AX317" s="13" t="s">
        <v>77</v>
      </c>
      <c r="AY317" s="242" t="s">
        <v>150</v>
      </c>
    </row>
    <row r="318" s="14" customFormat="1">
      <c r="A318" s="14"/>
      <c r="B318" s="243"/>
      <c r="C318" s="244"/>
      <c r="D318" s="234" t="s">
        <v>159</v>
      </c>
      <c r="E318" s="245" t="s">
        <v>1</v>
      </c>
      <c r="F318" s="246" t="s">
        <v>329</v>
      </c>
      <c r="G318" s="244"/>
      <c r="H318" s="247">
        <v>8.5999999999999996</v>
      </c>
      <c r="I318" s="248"/>
      <c r="J318" s="244"/>
      <c r="K318" s="244"/>
      <c r="L318" s="249"/>
      <c r="M318" s="250"/>
      <c r="N318" s="251"/>
      <c r="O318" s="251"/>
      <c r="P318" s="251"/>
      <c r="Q318" s="251"/>
      <c r="R318" s="251"/>
      <c r="S318" s="251"/>
      <c r="T318" s="252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3" t="s">
        <v>159</v>
      </c>
      <c r="AU318" s="253" t="s">
        <v>87</v>
      </c>
      <c r="AV318" s="14" t="s">
        <v>87</v>
      </c>
      <c r="AW318" s="14" t="s">
        <v>32</v>
      </c>
      <c r="AX318" s="14" t="s">
        <v>77</v>
      </c>
      <c r="AY318" s="253" t="s">
        <v>150</v>
      </c>
    </row>
    <row r="319" s="13" customFormat="1">
      <c r="A319" s="13"/>
      <c r="B319" s="232"/>
      <c r="C319" s="233"/>
      <c r="D319" s="234" t="s">
        <v>159</v>
      </c>
      <c r="E319" s="235" t="s">
        <v>1</v>
      </c>
      <c r="F319" s="236" t="s">
        <v>330</v>
      </c>
      <c r="G319" s="233"/>
      <c r="H319" s="235" t="s">
        <v>1</v>
      </c>
      <c r="I319" s="237"/>
      <c r="J319" s="233"/>
      <c r="K319" s="233"/>
      <c r="L319" s="238"/>
      <c r="M319" s="239"/>
      <c r="N319" s="240"/>
      <c r="O319" s="240"/>
      <c r="P319" s="240"/>
      <c r="Q319" s="240"/>
      <c r="R319" s="240"/>
      <c r="S319" s="240"/>
      <c r="T319" s="24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2" t="s">
        <v>159</v>
      </c>
      <c r="AU319" s="242" t="s">
        <v>87</v>
      </c>
      <c r="AV319" s="13" t="s">
        <v>85</v>
      </c>
      <c r="AW319" s="13" t="s">
        <v>32</v>
      </c>
      <c r="AX319" s="13" t="s">
        <v>77</v>
      </c>
      <c r="AY319" s="242" t="s">
        <v>150</v>
      </c>
    </row>
    <row r="320" s="14" customFormat="1">
      <c r="A320" s="14"/>
      <c r="B320" s="243"/>
      <c r="C320" s="244"/>
      <c r="D320" s="234" t="s">
        <v>159</v>
      </c>
      <c r="E320" s="245" t="s">
        <v>1</v>
      </c>
      <c r="F320" s="246" t="s">
        <v>331</v>
      </c>
      <c r="G320" s="244"/>
      <c r="H320" s="247">
        <v>2.3999999999999999</v>
      </c>
      <c r="I320" s="248"/>
      <c r="J320" s="244"/>
      <c r="K320" s="244"/>
      <c r="L320" s="249"/>
      <c r="M320" s="250"/>
      <c r="N320" s="251"/>
      <c r="O320" s="251"/>
      <c r="P320" s="251"/>
      <c r="Q320" s="251"/>
      <c r="R320" s="251"/>
      <c r="S320" s="251"/>
      <c r="T320" s="252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3" t="s">
        <v>159</v>
      </c>
      <c r="AU320" s="253" t="s">
        <v>87</v>
      </c>
      <c r="AV320" s="14" t="s">
        <v>87</v>
      </c>
      <c r="AW320" s="14" t="s">
        <v>32</v>
      </c>
      <c r="AX320" s="14" t="s">
        <v>77</v>
      </c>
      <c r="AY320" s="253" t="s">
        <v>150</v>
      </c>
    </row>
    <row r="321" s="13" customFormat="1">
      <c r="A321" s="13"/>
      <c r="B321" s="232"/>
      <c r="C321" s="233"/>
      <c r="D321" s="234" t="s">
        <v>159</v>
      </c>
      <c r="E321" s="235" t="s">
        <v>1</v>
      </c>
      <c r="F321" s="236" t="s">
        <v>235</v>
      </c>
      <c r="G321" s="233"/>
      <c r="H321" s="235" t="s">
        <v>1</v>
      </c>
      <c r="I321" s="237"/>
      <c r="J321" s="233"/>
      <c r="K321" s="233"/>
      <c r="L321" s="238"/>
      <c r="M321" s="239"/>
      <c r="N321" s="240"/>
      <c r="O321" s="240"/>
      <c r="P321" s="240"/>
      <c r="Q321" s="240"/>
      <c r="R321" s="240"/>
      <c r="S321" s="240"/>
      <c r="T321" s="241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2" t="s">
        <v>159</v>
      </c>
      <c r="AU321" s="242" t="s">
        <v>87</v>
      </c>
      <c r="AV321" s="13" t="s">
        <v>85</v>
      </c>
      <c r="AW321" s="13" t="s">
        <v>32</v>
      </c>
      <c r="AX321" s="13" t="s">
        <v>77</v>
      </c>
      <c r="AY321" s="242" t="s">
        <v>150</v>
      </c>
    </row>
    <row r="322" s="14" customFormat="1">
      <c r="A322" s="14"/>
      <c r="B322" s="243"/>
      <c r="C322" s="244"/>
      <c r="D322" s="234" t="s">
        <v>159</v>
      </c>
      <c r="E322" s="245" t="s">
        <v>1</v>
      </c>
      <c r="F322" s="246" t="s">
        <v>332</v>
      </c>
      <c r="G322" s="244"/>
      <c r="H322" s="247">
        <v>20.280000000000001</v>
      </c>
      <c r="I322" s="248"/>
      <c r="J322" s="244"/>
      <c r="K322" s="244"/>
      <c r="L322" s="249"/>
      <c r="M322" s="250"/>
      <c r="N322" s="251"/>
      <c r="O322" s="251"/>
      <c r="P322" s="251"/>
      <c r="Q322" s="251"/>
      <c r="R322" s="251"/>
      <c r="S322" s="251"/>
      <c r="T322" s="252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3" t="s">
        <v>159</v>
      </c>
      <c r="AU322" s="253" t="s">
        <v>87</v>
      </c>
      <c r="AV322" s="14" t="s">
        <v>87</v>
      </c>
      <c r="AW322" s="14" t="s">
        <v>32</v>
      </c>
      <c r="AX322" s="14" t="s">
        <v>77</v>
      </c>
      <c r="AY322" s="253" t="s">
        <v>150</v>
      </c>
    </row>
    <row r="323" s="13" customFormat="1">
      <c r="A323" s="13"/>
      <c r="B323" s="232"/>
      <c r="C323" s="233"/>
      <c r="D323" s="234" t="s">
        <v>159</v>
      </c>
      <c r="E323" s="235" t="s">
        <v>1</v>
      </c>
      <c r="F323" s="236" t="s">
        <v>230</v>
      </c>
      <c r="G323" s="233"/>
      <c r="H323" s="235" t="s">
        <v>1</v>
      </c>
      <c r="I323" s="237"/>
      <c r="J323" s="233"/>
      <c r="K323" s="233"/>
      <c r="L323" s="238"/>
      <c r="M323" s="239"/>
      <c r="N323" s="240"/>
      <c r="O323" s="240"/>
      <c r="P323" s="240"/>
      <c r="Q323" s="240"/>
      <c r="R323" s="240"/>
      <c r="S323" s="240"/>
      <c r="T323" s="241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2" t="s">
        <v>159</v>
      </c>
      <c r="AU323" s="242" t="s">
        <v>87</v>
      </c>
      <c r="AV323" s="13" t="s">
        <v>85</v>
      </c>
      <c r="AW323" s="13" t="s">
        <v>32</v>
      </c>
      <c r="AX323" s="13" t="s">
        <v>77</v>
      </c>
      <c r="AY323" s="242" t="s">
        <v>150</v>
      </c>
    </row>
    <row r="324" s="14" customFormat="1">
      <c r="A324" s="14"/>
      <c r="B324" s="243"/>
      <c r="C324" s="244"/>
      <c r="D324" s="234" t="s">
        <v>159</v>
      </c>
      <c r="E324" s="245" t="s">
        <v>1</v>
      </c>
      <c r="F324" s="246" t="s">
        <v>333</v>
      </c>
      <c r="G324" s="244"/>
      <c r="H324" s="247">
        <v>11.09</v>
      </c>
      <c r="I324" s="248"/>
      <c r="J324" s="244"/>
      <c r="K324" s="244"/>
      <c r="L324" s="249"/>
      <c r="M324" s="250"/>
      <c r="N324" s="251"/>
      <c r="O324" s="251"/>
      <c r="P324" s="251"/>
      <c r="Q324" s="251"/>
      <c r="R324" s="251"/>
      <c r="S324" s="251"/>
      <c r="T324" s="252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3" t="s">
        <v>159</v>
      </c>
      <c r="AU324" s="253" t="s">
        <v>87</v>
      </c>
      <c r="AV324" s="14" t="s">
        <v>87</v>
      </c>
      <c r="AW324" s="14" t="s">
        <v>32</v>
      </c>
      <c r="AX324" s="14" t="s">
        <v>77</v>
      </c>
      <c r="AY324" s="253" t="s">
        <v>150</v>
      </c>
    </row>
    <row r="325" s="13" customFormat="1">
      <c r="A325" s="13"/>
      <c r="B325" s="232"/>
      <c r="C325" s="233"/>
      <c r="D325" s="234" t="s">
        <v>159</v>
      </c>
      <c r="E325" s="235" t="s">
        <v>1</v>
      </c>
      <c r="F325" s="236" t="s">
        <v>228</v>
      </c>
      <c r="G325" s="233"/>
      <c r="H325" s="235" t="s">
        <v>1</v>
      </c>
      <c r="I325" s="237"/>
      <c r="J325" s="233"/>
      <c r="K325" s="233"/>
      <c r="L325" s="238"/>
      <c r="M325" s="239"/>
      <c r="N325" s="240"/>
      <c r="O325" s="240"/>
      <c r="P325" s="240"/>
      <c r="Q325" s="240"/>
      <c r="R325" s="240"/>
      <c r="S325" s="240"/>
      <c r="T325" s="241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2" t="s">
        <v>159</v>
      </c>
      <c r="AU325" s="242" t="s">
        <v>87</v>
      </c>
      <c r="AV325" s="13" t="s">
        <v>85</v>
      </c>
      <c r="AW325" s="13" t="s">
        <v>32</v>
      </c>
      <c r="AX325" s="13" t="s">
        <v>77</v>
      </c>
      <c r="AY325" s="242" t="s">
        <v>150</v>
      </c>
    </row>
    <row r="326" s="14" customFormat="1">
      <c r="A326" s="14"/>
      <c r="B326" s="243"/>
      <c r="C326" s="244"/>
      <c r="D326" s="234" t="s">
        <v>159</v>
      </c>
      <c r="E326" s="245" t="s">
        <v>1</v>
      </c>
      <c r="F326" s="246" t="s">
        <v>194</v>
      </c>
      <c r="G326" s="244"/>
      <c r="H326" s="247">
        <v>8</v>
      </c>
      <c r="I326" s="248"/>
      <c r="J326" s="244"/>
      <c r="K326" s="244"/>
      <c r="L326" s="249"/>
      <c r="M326" s="250"/>
      <c r="N326" s="251"/>
      <c r="O326" s="251"/>
      <c r="P326" s="251"/>
      <c r="Q326" s="251"/>
      <c r="R326" s="251"/>
      <c r="S326" s="251"/>
      <c r="T326" s="252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3" t="s">
        <v>159</v>
      </c>
      <c r="AU326" s="253" t="s">
        <v>87</v>
      </c>
      <c r="AV326" s="14" t="s">
        <v>87</v>
      </c>
      <c r="AW326" s="14" t="s">
        <v>32</v>
      </c>
      <c r="AX326" s="14" t="s">
        <v>77</v>
      </c>
      <c r="AY326" s="253" t="s">
        <v>150</v>
      </c>
    </row>
    <row r="327" s="15" customFormat="1">
      <c r="A327" s="15"/>
      <c r="B327" s="254"/>
      <c r="C327" s="255"/>
      <c r="D327" s="234" t="s">
        <v>159</v>
      </c>
      <c r="E327" s="256" t="s">
        <v>1</v>
      </c>
      <c r="F327" s="257" t="s">
        <v>169</v>
      </c>
      <c r="G327" s="255"/>
      <c r="H327" s="258">
        <v>99.319999999999993</v>
      </c>
      <c r="I327" s="259"/>
      <c r="J327" s="255"/>
      <c r="K327" s="255"/>
      <c r="L327" s="260"/>
      <c r="M327" s="261"/>
      <c r="N327" s="262"/>
      <c r="O327" s="262"/>
      <c r="P327" s="262"/>
      <c r="Q327" s="262"/>
      <c r="R327" s="262"/>
      <c r="S327" s="262"/>
      <c r="T327" s="263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64" t="s">
        <v>159</v>
      </c>
      <c r="AU327" s="264" t="s">
        <v>87</v>
      </c>
      <c r="AV327" s="15" t="s">
        <v>157</v>
      </c>
      <c r="AW327" s="15" t="s">
        <v>32</v>
      </c>
      <c r="AX327" s="15" t="s">
        <v>85</v>
      </c>
      <c r="AY327" s="264" t="s">
        <v>150</v>
      </c>
    </row>
    <row r="328" s="2" customFormat="1" ht="24.15" customHeight="1">
      <c r="A328" s="39"/>
      <c r="B328" s="40"/>
      <c r="C328" s="219" t="s">
        <v>344</v>
      </c>
      <c r="D328" s="219" t="s">
        <v>152</v>
      </c>
      <c r="E328" s="220" t="s">
        <v>345</v>
      </c>
      <c r="F328" s="221" t="s">
        <v>346</v>
      </c>
      <c r="G328" s="222" t="s">
        <v>240</v>
      </c>
      <c r="H328" s="223">
        <v>868.50800000000004</v>
      </c>
      <c r="I328" s="224"/>
      <c r="J328" s="225">
        <f>ROUND(I328*H328,2)</f>
        <v>0</v>
      </c>
      <c r="K328" s="221" t="s">
        <v>156</v>
      </c>
      <c r="L328" s="45"/>
      <c r="M328" s="226" t="s">
        <v>1</v>
      </c>
      <c r="N328" s="227" t="s">
        <v>42</v>
      </c>
      <c r="O328" s="92"/>
      <c r="P328" s="228">
        <f>O328*H328</f>
        <v>0</v>
      </c>
      <c r="Q328" s="228">
        <v>0.00025999999999999998</v>
      </c>
      <c r="R328" s="228">
        <f>Q328*H328</f>
        <v>0.22581208</v>
      </c>
      <c r="S328" s="228">
        <v>0</v>
      </c>
      <c r="T328" s="22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0" t="s">
        <v>157</v>
      </c>
      <c r="AT328" s="230" t="s">
        <v>152</v>
      </c>
      <c r="AU328" s="230" t="s">
        <v>87</v>
      </c>
      <c r="AY328" s="18" t="s">
        <v>150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8" t="s">
        <v>85</v>
      </c>
      <c r="BK328" s="231">
        <f>ROUND(I328*H328,2)</f>
        <v>0</v>
      </c>
      <c r="BL328" s="18" t="s">
        <v>157</v>
      </c>
      <c r="BM328" s="230" t="s">
        <v>347</v>
      </c>
    </row>
    <row r="329" s="13" customFormat="1">
      <c r="A329" s="13"/>
      <c r="B329" s="232"/>
      <c r="C329" s="233"/>
      <c r="D329" s="234" t="s">
        <v>159</v>
      </c>
      <c r="E329" s="235" t="s">
        <v>1</v>
      </c>
      <c r="F329" s="236" t="s">
        <v>348</v>
      </c>
      <c r="G329" s="233"/>
      <c r="H329" s="235" t="s">
        <v>1</v>
      </c>
      <c r="I329" s="237"/>
      <c r="J329" s="233"/>
      <c r="K329" s="233"/>
      <c r="L329" s="238"/>
      <c r="M329" s="239"/>
      <c r="N329" s="240"/>
      <c r="O329" s="240"/>
      <c r="P329" s="240"/>
      <c r="Q329" s="240"/>
      <c r="R329" s="240"/>
      <c r="S329" s="240"/>
      <c r="T329" s="241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2" t="s">
        <v>159</v>
      </c>
      <c r="AU329" s="242" t="s">
        <v>87</v>
      </c>
      <c r="AV329" s="13" t="s">
        <v>85</v>
      </c>
      <c r="AW329" s="13" t="s">
        <v>32</v>
      </c>
      <c r="AX329" s="13" t="s">
        <v>77</v>
      </c>
      <c r="AY329" s="242" t="s">
        <v>150</v>
      </c>
    </row>
    <row r="330" s="14" customFormat="1">
      <c r="A330" s="14"/>
      <c r="B330" s="243"/>
      <c r="C330" s="244"/>
      <c r="D330" s="234" t="s">
        <v>159</v>
      </c>
      <c r="E330" s="245" t="s">
        <v>1</v>
      </c>
      <c r="F330" s="246" t="s">
        <v>349</v>
      </c>
      <c r="G330" s="244"/>
      <c r="H330" s="247">
        <v>532.94000000000005</v>
      </c>
      <c r="I330" s="248"/>
      <c r="J330" s="244"/>
      <c r="K330" s="244"/>
      <c r="L330" s="249"/>
      <c r="M330" s="250"/>
      <c r="N330" s="251"/>
      <c r="O330" s="251"/>
      <c r="P330" s="251"/>
      <c r="Q330" s="251"/>
      <c r="R330" s="251"/>
      <c r="S330" s="251"/>
      <c r="T330" s="252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3" t="s">
        <v>159</v>
      </c>
      <c r="AU330" s="253" t="s">
        <v>87</v>
      </c>
      <c r="AV330" s="14" t="s">
        <v>87</v>
      </c>
      <c r="AW330" s="14" t="s">
        <v>32</v>
      </c>
      <c r="AX330" s="14" t="s">
        <v>77</v>
      </c>
      <c r="AY330" s="253" t="s">
        <v>150</v>
      </c>
    </row>
    <row r="331" s="13" customFormat="1">
      <c r="A331" s="13"/>
      <c r="B331" s="232"/>
      <c r="C331" s="233"/>
      <c r="D331" s="234" t="s">
        <v>159</v>
      </c>
      <c r="E331" s="235" t="s">
        <v>1</v>
      </c>
      <c r="F331" s="236" t="s">
        <v>350</v>
      </c>
      <c r="G331" s="233"/>
      <c r="H331" s="235" t="s">
        <v>1</v>
      </c>
      <c r="I331" s="237"/>
      <c r="J331" s="233"/>
      <c r="K331" s="233"/>
      <c r="L331" s="238"/>
      <c r="M331" s="239"/>
      <c r="N331" s="240"/>
      <c r="O331" s="240"/>
      <c r="P331" s="240"/>
      <c r="Q331" s="240"/>
      <c r="R331" s="240"/>
      <c r="S331" s="240"/>
      <c r="T331" s="241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2" t="s">
        <v>159</v>
      </c>
      <c r="AU331" s="242" t="s">
        <v>87</v>
      </c>
      <c r="AV331" s="13" t="s">
        <v>85</v>
      </c>
      <c r="AW331" s="13" t="s">
        <v>32</v>
      </c>
      <c r="AX331" s="13" t="s">
        <v>77</v>
      </c>
      <c r="AY331" s="242" t="s">
        <v>150</v>
      </c>
    </row>
    <row r="332" s="14" customFormat="1">
      <c r="A332" s="14"/>
      <c r="B332" s="243"/>
      <c r="C332" s="244"/>
      <c r="D332" s="234" t="s">
        <v>159</v>
      </c>
      <c r="E332" s="245" t="s">
        <v>1</v>
      </c>
      <c r="F332" s="246" t="s">
        <v>351</v>
      </c>
      <c r="G332" s="244"/>
      <c r="H332" s="247">
        <v>64.832999999999998</v>
      </c>
      <c r="I332" s="248"/>
      <c r="J332" s="244"/>
      <c r="K332" s="244"/>
      <c r="L332" s="249"/>
      <c r="M332" s="250"/>
      <c r="N332" s="251"/>
      <c r="O332" s="251"/>
      <c r="P332" s="251"/>
      <c r="Q332" s="251"/>
      <c r="R332" s="251"/>
      <c r="S332" s="251"/>
      <c r="T332" s="252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3" t="s">
        <v>159</v>
      </c>
      <c r="AU332" s="253" t="s">
        <v>87</v>
      </c>
      <c r="AV332" s="14" t="s">
        <v>87</v>
      </c>
      <c r="AW332" s="14" t="s">
        <v>32</v>
      </c>
      <c r="AX332" s="14" t="s">
        <v>77</v>
      </c>
      <c r="AY332" s="253" t="s">
        <v>150</v>
      </c>
    </row>
    <row r="333" s="13" customFormat="1">
      <c r="A333" s="13"/>
      <c r="B333" s="232"/>
      <c r="C333" s="233"/>
      <c r="D333" s="234" t="s">
        <v>159</v>
      </c>
      <c r="E333" s="235" t="s">
        <v>1</v>
      </c>
      <c r="F333" s="236" t="s">
        <v>352</v>
      </c>
      <c r="G333" s="233"/>
      <c r="H333" s="235" t="s">
        <v>1</v>
      </c>
      <c r="I333" s="237"/>
      <c r="J333" s="233"/>
      <c r="K333" s="233"/>
      <c r="L333" s="238"/>
      <c r="M333" s="239"/>
      <c r="N333" s="240"/>
      <c r="O333" s="240"/>
      <c r="P333" s="240"/>
      <c r="Q333" s="240"/>
      <c r="R333" s="240"/>
      <c r="S333" s="240"/>
      <c r="T333" s="241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2" t="s">
        <v>159</v>
      </c>
      <c r="AU333" s="242" t="s">
        <v>87</v>
      </c>
      <c r="AV333" s="13" t="s">
        <v>85</v>
      </c>
      <c r="AW333" s="13" t="s">
        <v>32</v>
      </c>
      <c r="AX333" s="13" t="s">
        <v>77</v>
      </c>
      <c r="AY333" s="242" t="s">
        <v>150</v>
      </c>
    </row>
    <row r="334" s="14" customFormat="1">
      <c r="A334" s="14"/>
      <c r="B334" s="243"/>
      <c r="C334" s="244"/>
      <c r="D334" s="234" t="s">
        <v>159</v>
      </c>
      <c r="E334" s="245" t="s">
        <v>1</v>
      </c>
      <c r="F334" s="246" t="s">
        <v>353</v>
      </c>
      <c r="G334" s="244"/>
      <c r="H334" s="247">
        <v>270.73500000000001</v>
      </c>
      <c r="I334" s="248"/>
      <c r="J334" s="244"/>
      <c r="K334" s="244"/>
      <c r="L334" s="249"/>
      <c r="M334" s="250"/>
      <c r="N334" s="251"/>
      <c r="O334" s="251"/>
      <c r="P334" s="251"/>
      <c r="Q334" s="251"/>
      <c r="R334" s="251"/>
      <c r="S334" s="251"/>
      <c r="T334" s="25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3" t="s">
        <v>159</v>
      </c>
      <c r="AU334" s="253" t="s">
        <v>87</v>
      </c>
      <c r="AV334" s="14" t="s">
        <v>87</v>
      </c>
      <c r="AW334" s="14" t="s">
        <v>32</v>
      </c>
      <c r="AX334" s="14" t="s">
        <v>77</v>
      </c>
      <c r="AY334" s="253" t="s">
        <v>150</v>
      </c>
    </row>
    <row r="335" s="15" customFormat="1">
      <c r="A335" s="15"/>
      <c r="B335" s="254"/>
      <c r="C335" s="255"/>
      <c r="D335" s="234" t="s">
        <v>159</v>
      </c>
      <c r="E335" s="256" t="s">
        <v>1</v>
      </c>
      <c r="F335" s="257" t="s">
        <v>169</v>
      </c>
      <c r="G335" s="255"/>
      <c r="H335" s="258">
        <v>868.50800000000004</v>
      </c>
      <c r="I335" s="259"/>
      <c r="J335" s="255"/>
      <c r="K335" s="255"/>
      <c r="L335" s="260"/>
      <c r="M335" s="261"/>
      <c r="N335" s="262"/>
      <c r="O335" s="262"/>
      <c r="P335" s="262"/>
      <c r="Q335" s="262"/>
      <c r="R335" s="262"/>
      <c r="S335" s="262"/>
      <c r="T335" s="263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64" t="s">
        <v>159</v>
      </c>
      <c r="AU335" s="264" t="s">
        <v>87</v>
      </c>
      <c r="AV335" s="15" t="s">
        <v>157</v>
      </c>
      <c r="AW335" s="15" t="s">
        <v>32</v>
      </c>
      <c r="AX335" s="15" t="s">
        <v>85</v>
      </c>
      <c r="AY335" s="264" t="s">
        <v>150</v>
      </c>
    </row>
    <row r="336" s="2" customFormat="1" ht="24.15" customHeight="1">
      <c r="A336" s="39"/>
      <c r="B336" s="40"/>
      <c r="C336" s="219" t="s">
        <v>354</v>
      </c>
      <c r="D336" s="219" t="s">
        <v>152</v>
      </c>
      <c r="E336" s="220" t="s">
        <v>355</v>
      </c>
      <c r="F336" s="221" t="s">
        <v>356</v>
      </c>
      <c r="G336" s="222" t="s">
        <v>240</v>
      </c>
      <c r="H336" s="223">
        <v>64.832999999999998</v>
      </c>
      <c r="I336" s="224"/>
      <c r="J336" s="225">
        <f>ROUND(I336*H336,2)</f>
        <v>0</v>
      </c>
      <c r="K336" s="221" t="s">
        <v>156</v>
      </c>
      <c r="L336" s="45"/>
      <c r="M336" s="226" t="s">
        <v>1</v>
      </c>
      <c r="N336" s="227" t="s">
        <v>42</v>
      </c>
      <c r="O336" s="92"/>
      <c r="P336" s="228">
        <f>O336*H336</f>
        <v>0</v>
      </c>
      <c r="Q336" s="228">
        <v>0.018380000000000001</v>
      </c>
      <c r="R336" s="228">
        <f>Q336*H336</f>
        <v>1.19163054</v>
      </c>
      <c r="S336" s="228">
        <v>0</v>
      </c>
      <c r="T336" s="22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0" t="s">
        <v>157</v>
      </c>
      <c r="AT336" s="230" t="s">
        <v>152</v>
      </c>
      <c r="AU336" s="230" t="s">
        <v>87</v>
      </c>
      <c r="AY336" s="18" t="s">
        <v>150</v>
      </c>
      <c r="BE336" s="231">
        <f>IF(N336="základní",J336,0)</f>
        <v>0</v>
      </c>
      <c r="BF336" s="231">
        <f>IF(N336="snížená",J336,0)</f>
        <v>0</v>
      </c>
      <c r="BG336" s="231">
        <f>IF(N336="zákl. přenesená",J336,0)</f>
        <v>0</v>
      </c>
      <c r="BH336" s="231">
        <f>IF(N336="sníž. přenesená",J336,0)</f>
        <v>0</v>
      </c>
      <c r="BI336" s="231">
        <f>IF(N336="nulová",J336,0)</f>
        <v>0</v>
      </c>
      <c r="BJ336" s="18" t="s">
        <v>85</v>
      </c>
      <c r="BK336" s="231">
        <f>ROUND(I336*H336,2)</f>
        <v>0</v>
      </c>
      <c r="BL336" s="18" t="s">
        <v>157</v>
      </c>
      <c r="BM336" s="230" t="s">
        <v>357</v>
      </c>
    </row>
    <row r="337" s="13" customFormat="1">
      <c r="A337" s="13"/>
      <c r="B337" s="232"/>
      <c r="C337" s="233"/>
      <c r="D337" s="234" t="s">
        <v>159</v>
      </c>
      <c r="E337" s="235" t="s">
        <v>1</v>
      </c>
      <c r="F337" s="236" t="s">
        <v>358</v>
      </c>
      <c r="G337" s="233"/>
      <c r="H337" s="235" t="s">
        <v>1</v>
      </c>
      <c r="I337" s="237"/>
      <c r="J337" s="233"/>
      <c r="K337" s="233"/>
      <c r="L337" s="238"/>
      <c r="M337" s="239"/>
      <c r="N337" s="240"/>
      <c r="O337" s="240"/>
      <c r="P337" s="240"/>
      <c r="Q337" s="240"/>
      <c r="R337" s="240"/>
      <c r="S337" s="240"/>
      <c r="T337" s="24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2" t="s">
        <v>159</v>
      </c>
      <c r="AU337" s="242" t="s">
        <v>87</v>
      </c>
      <c r="AV337" s="13" t="s">
        <v>85</v>
      </c>
      <c r="AW337" s="13" t="s">
        <v>32</v>
      </c>
      <c r="AX337" s="13" t="s">
        <v>77</v>
      </c>
      <c r="AY337" s="242" t="s">
        <v>150</v>
      </c>
    </row>
    <row r="338" s="14" customFormat="1">
      <c r="A338" s="14"/>
      <c r="B338" s="243"/>
      <c r="C338" s="244"/>
      <c r="D338" s="234" t="s">
        <v>159</v>
      </c>
      <c r="E338" s="245" t="s">
        <v>1</v>
      </c>
      <c r="F338" s="246" t="s">
        <v>359</v>
      </c>
      <c r="G338" s="244"/>
      <c r="H338" s="247">
        <v>64.832999999999998</v>
      </c>
      <c r="I338" s="248"/>
      <c r="J338" s="244"/>
      <c r="K338" s="244"/>
      <c r="L338" s="249"/>
      <c r="M338" s="250"/>
      <c r="N338" s="251"/>
      <c r="O338" s="251"/>
      <c r="P338" s="251"/>
      <c r="Q338" s="251"/>
      <c r="R338" s="251"/>
      <c r="S338" s="251"/>
      <c r="T338" s="252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3" t="s">
        <v>159</v>
      </c>
      <c r="AU338" s="253" t="s">
        <v>87</v>
      </c>
      <c r="AV338" s="14" t="s">
        <v>87</v>
      </c>
      <c r="AW338" s="14" t="s">
        <v>32</v>
      </c>
      <c r="AX338" s="14" t="s">
        <v>85</v>
      </c>
      <c r="AY338" s="253" t="s">
        <v>150</v>
      </c>
    </row>
    <row r="339" s="2" customFormat="1" ht="44.25" customHeight="1">
      <c r="A339" s="39"/>
      <c r="B339" s="40"/>
      <c r="C339" s="219" t="s">
        <v>360</v>
      </c>
      <c r="D339" s="219" t="s">
        <v>152</v>
      </c>
      <c r="E339" s="220" t="s">
        <v>361</v>
      </c>
      <c r="F339" s="221" t="s">
        <v>362</v>
      </c>
      <c r="G339" s="222" t="s">
        <v>240</v>
      </c>
      <c r="H339" s="223">
        <v>803.67499999999995</v>
      </c>
      <c r="I339" s="224"/>
      <c r="J339" s="225">
        <f>ROUND(I339*H339,2)</f>
        <v>0</v>
      </c>
      <c r="K339" s="221" t="s">
        <v>156</v>
      </c>
      <c r="L339" s="45"/>
      <c r="M339" s="226" t="s">
        <v>1</v>
      </c>
      <c r="N339" s="227" t="s">
        <v>42</v>
      </c>
      <c r="O339" s="92"/>
      <c r="P339" s="228">
        <f>O339*H339</f>
        <v>0</v>
      </c>
      <c r="Q339" s="228">
        <v>0.0206</v>
      </c>
      <c r="R339" s="228">
        <f>Q339*H339</f>
        <v>16.555705</v>
      </c>
      <c r="S339" s="228">
        <v>0</v>
      </c>
      <c r="T339" s="229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0" t="s">
        <v>157</v>
      </c>
      <c r="AT339" s="230" t="s">
        <v>152</v>
      </c>
      <c r="AU339" s="230" t="s">
        <v>87</v>
      </c>
      <c r="AY339" s="18" t="s">
        <v>150</v>
      </c>
      <c r="BE339" s="231">
        <f>IF(N339="základní",J339,0)</f>
        <v>0</v>
      </c>
      <c r="BF339" s="231">
        <f>IF(N339="snížená",J339,0)</f>
        <v>0</v>
      </c>
      <c r="BG339" s="231">
        <f>IF(N339="zákl. přenesená",J339,0)</f>
        <v>0</v>
      </c>
      <c r="BH339" s="231">
        <f>IF(N339="sníž. přenesená",J339,0)</f>
        <v>0</v>
      </c>
      <c r="BI339" s="231">
        <f>IF(N339="nulová",J339,0)</f>
        <v>0</v>
      </c>
      <c r="BJ339" s="18" t="s">
        <v>85</v>
      </c>
      <c r="BK339" s="231">
        <f>ROUND(I339*H339,2)</f>
        <v>0</v>
      </c>
      <c r="BL339" s="18" t="s">
        <v>157</v>
      </c>
      <c r="BM339" s="230" t="s">
        <v>363</v>
      </c>
    </row>
    <row r="340" s="13" customFormat="1">
      <c r="A340" s="13"/>
      <c r="B340" s="232"/>
      <c r="C340" s="233"/>
      <c r="D340" s="234" t="s">
        <v>159</v>
      </c>
      <c r="E340" s="235" t="s">
        <v>1</v>
      </c>
      <c r="F340" s="236" t="s">
        <v>313</v>
      </c>
      <c r="G340" s="233"/>
      <c r="H340" s="235" t="s">
        <v>1</v>
      </c>
      <c r="I340" s="237"/>
      <c r="J340" s="233"/>
      <c r="K340" s="233"/>
      <c r="L340" s="238"/>
      <c r="M340" s="239"/>
      <c r="N340" s="240"/>
      <c r="O340" s="240"/>
      <c r="P340" s="240"/>
      <c r="Q340" s="240"/>
      <c r="R340" s="240"/>
      <c r="S340" s="240"/>
      <c r="T340" s="241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2" t="s">
        <v>159</v>
      </c>
      <c r="AU340" s="242" t="s">
        <v>87</v>
      </c>
      <c r="AV340" s="13" t="s">
        <v>85</v>
      </c>
      <c r="AW340" s="13" t="s">
        <v>32</v>
      </c>
      <c r="AX340" s="13" t="s">
        <v>77</v>
      </c>
      <c r="AY340" s="242" t="s">
        <v>150</v>
      </c>
    </row>
    <row r="341" s="14" customFormat="1">
      <c r="A341" s="14"/>
      <c r="B341" s="243"/>
      <c r="C341" s="244"/>
      <c r="D341" s="234" t="s">
        <v>159</v>
      </c>
      <c r="E341" s="245" t="s">
        <v>1</v>
      </c>
      <c r="F341" s="246" t="s">
        <v>364</v>
      </c>
      <c r="G341" s="244"/>
      <c r="H341" s="247">
        <v>17.489999999999998</v>
      </c>
      <c r="I341" s="248"/>
      <c r="J341" s="244"/>
      <c r="K341" s="244"/>
      <c r="L341" s="249"/>
      <c r="M341" s="250"/>
      <c r="N341" s="251"/>
      <c r="O341" s="251"/>
      <c r="P341" s="251"/>
      <c r="Q341" s="251"/>
      <c r="R341" s="251"/>
      <c r="S341" s="251"/>
      <c r="T341" s="252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3" t="s">
        <v>159</v>
      </c>
      <c r="AU341" s="253" t="s">
        <v>87</v>
      </c>
      <c r="AV341" s="14" t="s">
        <v>87</v>
      </c>
      <c r="AW341" s="14" t="s">
        <v>32</v>
      </c>
      <c r="AX341" s="14" t="s">
        <v>77</v>
      </c>
      <c r="AY341" s="253" t="s">
        <v>150</v>
      </c>
    </row>
    <row r="342" s="13" customFormat="1">
      <c r="A342" s="13"/>
      <c r="B342" s="232"/>
      <c r="C342" s="233"/>
      <c r="D342" s="234" t="s">
        <v>159</v>
      </c>
      <c r="E342" s="235" t="s">
        <v>1</v>
      </c>
      <c r="F342" s="236" t="s">
        <v>315</v>
      </c>
      <c r="G342" s="233"/>
      <c r="H342" s="235" t="s">
        <v>1</v>
      </c>
      <c r="I342" s="237"/>
      <c r="J342" s="233"/>
      <c r="K342" s="233"/>
      <c r="L342" s="238"/>
      <c r="M342" s="239"/>
      <c r="N342" s="240"/>
      <c r="O342" s="240"/>
      <c r="P342" s="240"/>
      <c r="Q342" s="240"/>
      <c r="R342" s="240"/>
      <c r="S342" s="240"/>
      <c r="T342" s="24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2" t="s">
        <v>159</v>
      </c>
      <c r="AU342" s="242" t="s">
        <v>87</v>
      </c>
      <c r="AV342" s="13" t="s">
        <v>85</v>
      </c>
      <c r="AW342" s="13" t="s">
        <v>32</v>
      </c>
      <c r="AX342" s="13" t="s">
        <v>77</v>
      </c>
      <c r="AY342" s="242" t="s">
        <v>150</v>
      </c>
    </row>
    <row r="343" s="14" customFormat="1">
      <c r="A343" s="14"/>
      <c r="B343" s="243"/>
      <c r="C343" s="244"/>
      <c r="D343" s="234" t="s">
        <v>159</v>
      </c>
      <c r="E343" s="245" t="s">
        <v>1</v>
      </c>
      <c r="F343" s="246" t="s">
        <v>365</v>
      </c>
      <c r="G343" s="244"/>
      <c r="H343" s="247">
        <v>3.355</v>
      </c>
      <c r="I343" s="248"/>
      <c r="J343" s="244"/>
      <c r="K343" s="244"/>
      <c r="L343" s="249"/>
      <c r="M343" s="250"/>
      <c r="N343" s="251"/>
      <c r="O343" s="251"/>
      <c r="P343" s="251"/>
      <c r="Q343" s="251"/>
      <c r="R343" s="251"/>
      <c r="S343" s="251"/>
      <c r="T343" s="25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3" t="s">
        <v>159</v>
      </c>
      <c r="AU343" s="253" t="s">
        <v>87</v>
      </c>
      <c r="AV343" s="14" t="s">
        <v>87</v>
      </c>
      <c r="AW343" s="14" t="s">
        <v>32</v>
      </c>
      <c r="AX343" s="14" t="s">
        <v>77</v>
      </c>
      <c r="AY343" s="253" t="s">
        <v>150</v>
      </c>
    </row>
    <row r="344" s="13" customFormat="1">
      <c r="A344" s="13"/>
      <c r="B344" s="232"/>
      <c r="C344" s="233"/>
      <c r="D344" s="234" t="s">
        <v>159</v>
      </c>
      <c r="E344" s="235" t="s">
        <v>1</v>
      </c>
      <c r="F344" s="236" t="s">
        <v>317</v>
      </c>
      <c r="G344" s="233"/>
      <c r="H344" s="235" t="s">
        <v>1</v>
      </c>
      <c r="I344" s="237"/>
      <c r="J344" s="233"/>
      <c r="K344" s="233"/>
      <c r="L344" s="238"/>
      <c r="M344" s="239"/>
      <c r="N344" s="240"/>
      <c r="O344" s="240"/>
      <c r="P344" s="240"/>
      <c r="Q344" s="240"/>
      <c r="R344" s="240"/>
      <c r="S344" s="240"/>
      <c r="T344" s="241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2" t="s">
        <v>159</v>
      </c>
      <c r="AU344" s="242" t="s">
        <v>87</v>
      </c>
      <c r="AV344" s="13" t="s">
        <v>85</v>
      </c>
      <c r="AW344" s="13" t="s">
        <v>32</v>
      </c>
      <c r="AX344" s="13" t="s">
        <v>77</v>
      </c>
      <c r="AY344" s="242" t="s">
        <v>150</v>
      </c>
    </row>
    <row r="345" s="14" customFormat="1">
      <c r="A345" s="14"/>
      <c r="B345" s="243"/>
      <c r="C345" s="244"/>
      <c r="D345" s="234" t="s">
        <v>159</v>
      </c>
      <c r="E345" s="245" t="s">
        <v>1</v>
      </c>
      <c r="F345" s="246" t="s">
        <v>366</v>
      </c>
      <c r="G345" s="244"/>
      <c r="H345" s="247">
        <v>2.6400000000000001</v>
      </c>
      <c r="I345" s="248"/>
      <c r="J345" s="244"/>
      <c r="K345" s="244"/>
      <c r="L345" s="249"/>
      <c r="M345" s="250"/>
      <c r="N345" s="251"/>
      <c r="O345" s="251"/>
      <c r="P345" s="251"/>
      <c r="Q345" s="251"/>
      <c r="R345" s="251"/>
      <c r="S345" s="251"/>
      <c r="T345" s="252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3" t="s">
        <v>159</v>
      </c>
      <c r="AU345" s="253" t="s">
        <v>87</v>
      </c>
      <c r="AV345" s="14" t="s">
        <v>87</v>
      </c>
      <c r="AW345" s="14" t="s">
        <v>32</v>
      </c>
      <c r="AX345" s="14" t="s">
        <v>77</v>
      </c>
      <c r="AY345" s="253" t="s">
        <v>150</v>
      </c>
    </row>
    <row r="346" s="13" customFormat="1">
      <c r="A346" s="13"/>
      <c r="B346" s="232"/>
      <c r="C346" s="233"/>
      <c r="D346" s="234" t="s">
        <v>159</v>
      </c>
      <c r="E346" s="235" t="s">
        <v>1</v>
      </c>
      <c r="F346" s="236" t="s">
        <v>367</v>
      </c>
      <c r="G346" s="233"/>
      <c r="H346" s="235" t="s">
        <v>1</v>
      </c>
      <c r="I346" s="237"/>
      <c r="J346" s="233"/>
      <c r="K346" s="233"/>
      <c r="L346" s="238"/>
      <c r="M346" s="239"/>
      <c r="N346" s="240"/>
      <c r="O346" s="240"/>
      <c r="P346" s="240"/>
      <c r="Q346" s="240"/>
      <c r="R346" s="240"/>
      <c r="S346" s="240"/>
      <c r="T346" s="241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2" t="s">
        <v>159</v>
      </c>
      <c r="AU346" s="242" t="s">
        <v>87</v>
      </c>
      <c r="AV346" s="13" t="s">
        <v>85</v>
      </c>
      <c r="AW346" s="13" t="s">
        <v>32</v>
      </c>
      <c r="AX346" s="13" t="s">
        <v>77</v>
      </c>
      <c r="AY346" s="242" t="s">
        <v>150</v>
      </c>
    </row>
    <row r="347" s="14" customFormat="1">
      <c r="A347" s="14"/>
      <c r="B347" s="243"/>
      <c r="C347" s="244"/>
      <c r="D347" s="234" t="s">
        <v>159</v>
      </c>
      <c r="E347" s="245" t="s">
        <v>1</v>
      </c>
      <c r="F347" s="246" t="s">
        <v>368</v>
      </c>
      <c r="G347" s="244"/>
      <c r="H347" s="247">
        <v>2.6600000000000001</v>
      </c>
      <c r="I347" s="248"/>
      <c r="J347" s="244"/>
      <c r="K347" s="244"/>
      <c r="L347" s="249"/>
      <c r="M347" s="250"/>
      <c r="N347" s="251"/>
      <c r="O347" s="251"/>
      <c r="P347" s="251"/>
      <c r="Q347" s="251"/>
      <c r="R347" s="251"/>
      <c r="S347" s="251"/>
      <c r="T347" s="252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3" t="s">
        <v>159</v>
      </c>
      <c r="AU347" s="253" t="s">
        <v>87</v>
      </c>
      <c r="AV347" s="14" t="s">
        <v>87</v>
      </c>
      <c r="AW347" s="14" t="s">
        <v>32</v>
      </c>
      <c r="AX347" s="14" t="s">
        <v>77</v>
      </c>
      <c r="AY347" s="253" t="s">
        <v>150</v>
      </c>
    </row>
    <row r="348" s="13" customFormat="1">
      <c r="A348" s="13"/>
      <c r="B348" s="232"/>
      <c r="C348" s="233"/>
      <c r="D348" s="234" t="s">
        <v>159</v>
      </c>
      <c r="E348" s="235" t="s">
        <v>1</v>
      </c>
      <c r="F348" s="236" t="s">
        <v>319</v>
      </c>
      <c r="G348" s="233"/>
      <c r="H348" s="235" t="s">
        <v>1</v>
      </c>
      <c r="I348" s="237"/>
      <c r="J348" s="233"/>
      <c r="K348" s="233"/>
      <c r="L348" s="238"/>
      <c r="M348" s="239"/>
      <c r="N348" s="240"/>
      <c r="O348" s="240"/>
      <c r="P348" s="240"/>
      <c r="Q348" s="240"/>
      <c r="R348" s="240"/>
      <c r="S348" s="240"/>
      <c r="T348" s="241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2" t="s">
        <v>159</v>
      </c>
      <c r="AU348" s="242" t="s">
        <v>87</v>
      </c>
      <c r="AV348" s="13" t="s">
        <v>85</v>
      </c>
      <c r="AW348" s="13" t="s">
        <v>32</v>
      </c>
      <c r="AX348" s="13" t="s">
        <v>77</v>
      </c>
      <c r="AY348" s="242" t="s">
        <v>150</v>
      </c>
    </row>
    <row r="349" s="14" customFormat="1">
      <c r="A349" s="14"/>
      <c r="B349" s="243"/>
      <c r="C349" s="244"/>
      <c r="D349" s="234" t="s">
        <v>159</v>
      </c>
      <c r="E349" s="245" t="s">
        <v>1</v>
      </c>
      <c r="F349" s="246" t="s">
        <v>369</v>
      </c>
      <c r="G349" s="244"/>
      <c r="H349" s="247">
        <v>34.450000000000003</v>
      </c>
      <c r="I349" s="248"/>
      <c r="J349" s="244"/>
      <c r="K349" s="244"/>
      <c r="L349" s="249"/>
      <c r="M349" s="250"/>
      <c r="N349" s="251"/>
      <c r="O349" s="251"/>
      <c r="P349" s="251"/>
      <c r="Q349" s="251"/>
      <c r="R349" s="251"/>
      <c r="S349" s="251"/>
      <c r="T349" s="252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3" t="s">
        <v>159</v>
      </c>
      <c r="AU349" s="253" t="s">
        <v>87</v>
      </c>
      <c r="AV349" s="14" t="s">
        <v>87</v>
      </c>
      <c r="AW349" s="14" t="s">
        <v>32</v>
      </c>
      <c r="AX349" s="14" t="s">
        <v>77</v>
      </c>
      <c r="AY349" s="253" t="s">
        <v>150</v>
      </c>
    </row>
    <row r="350" s="13" customFormat="1">
      <c r="A350" s="13"/>
      <c r="B350" s="232"/>
      <c r="C350" s="233"/>
      <c r="D350" s="234" t="s">
        <v>159</v>
      </c>
      <c r="E350" s="235" t="s">
        <v>1</v>
      </c>
      <c r="F350" s="236" t="s">
        <v>219</v>
      </c>
      <c r="G350" s="233"/>
      <c r="H350" s="235" t="s">
        <v>1</v>
      </c>
      <c r="I350" s="237"/>
      <c r="J350" s="233"/>
      <c r="K350" s="233"/>
      <c r="L350" s="238"/>
      <c r="M350" s="239"/>
      <c r="N350" s="240"/>
      <c r="O350" s="240"/>
      <c r="P350" s="240"/>
      <c r="Q350" s="240"/>
      <c r="R350" s="240"/>
      <c r="S350" s="240"/>
      <c r="T350" s="241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2" t="s">
        <v>159</v>
      </c>
      <c r="AU350" s="242" t="s">
        <v>87</v>
      </c>
      <c r="AV350" s="13" t="s">
        <v>85</v>
      </c>
      <c r="AW350" s="13" t="s">
        <v>32</v>
      </c>
      <c r="AX350" s="13" t="s">
        <v>77</v>
      </c>
      <c r="AY350" s="242" t="s">
        <v>150</v>
      </c>
    </row>
    <row r="351" s="14" customFormat="1">
      <c r="A351" s="14"/>
      <c r="B351" s="243"/>
      <c r="C351" s="244"/>
      <c r="D351" s="234" t="s">
        <v>159</v>
      </c>
      <c r="E351" s="245" t="s">
        <v>1</v>
      </c>
      <c r="F351" s="246" t="s">
        <v>370</v>
      </c>
      <c r="G351" s="244"/>
      <c r="H351" s="247">
        <v>0.93500000000000005</v>
      </c>
      <c r="I351" s="248"/>
      <c r="J351" s="244"/>
      <c r="K351" s="244"/>
      <c r="L351" s="249"/>
      <c r="M351" s="250"/>
      <c r="N351" s="251"/>
      <c r="O351" s="251"/>
      <c r="P351" s="251"/>
      <c r="Q351" s="251"/>
      <c r="R351" s="251"/>
      <c r="S351" s="251"/>
      <c r="T351" s="252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3" t="s">
        <v>159</v>
      </c>
      <c r="AU351" s="253" t="s">
        <v>87</v>
      </c>
      <c r="AV351" s="14" t="s">
        <v>87</v>
      </c>
      <c r="AW351" s="14" t="s">
        <v>32</v>
      </c>
      <c r="AX351" s="14" t="s">
        <v>77</v>
      </c>
      <c r="AY351" s="253" t="s">
        <v>150</v>
      </c>
    </row>
    <row r="352" s="13" customFormat="1">
      <c r="A352" s="13"/>
      <c r="B352" s="232"/>
      <c r="C352" s="233"/>
      <c r="D352" s="234" t="s">
        <v>159</v>
      </c>
      <c r="E352" s="235" t="s">
        <v>1</v>
      </c>
      <c r="F352" s="236" t="s">
        <v>371</v>
      </c>
      <c r="G352" s="233"/>
      <c r="H352" s="235" t="s">
        <v>1</v>
      </c>
      <c r="I352" s="237"/>
      <c r="J352" s="233"/>
      <c r="K352" s="233"/>
      <c r="L352" s="238"/>
      <c r="M352" s="239"/>
      <c r="N352" s="240"/>
      <c r="O352" s="240"/>
      <c r="P352" s="240"/>
      <c r="Q352" s="240"/>
      <c r="R352" s="240"/>
      <c r="S352" s="240"/>
      <c r="T352" s="241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2" t="s">
        <v>159</v>
      </c>
      <c r="AU352" s="242" t="s">
        <v>87</v>
      </c>
      <c r="AV352" s="13" t="s">
        <v>85</v>
      </c>
      <c r="AW352" s="13" t="s">
        <v>32</v>
      </c>
      <c r="AX352" s="13" t="s">
        <v>77</v>
      </c>
      <c r="AY352" s="242" t="s">
        <v>150</v>
      </c>
    </row>
    <row r="353" s="14" customFormat="1">
      <c r="A353" s="14"/>
      <c r="B353" s="243"/>
      <c r="C353" s="244"/>
      <c r="D353" s="234" t="s">
        <v>159</v>
      </c>
      <c r="E353" s="245" t="s">
        <v>1</v>
      </c>
      <c r="F353" s="246" t="s">
        <v>372</v>
      </c>
      <c r="G353" s="244"/>
      <c r="H353" s="247">
        <v>0.81000000000000005</v>
      </c>
      <c r="I353" s="248"/>
      <c r="J353" s="244"/>
      <c r="K353" s="244"/>
      <c r="L353" s="249"/>
      <c r="M353" s="250"/>
      <c r="N353" s="251"/>
      <c r="O353" s="251"/>
      <c r="P353" s="251"/>
      <c r="Q353" s="251"/>
      <c r="R353" s="251"/>
      <c r="S353" s="251"/>
      <c r="T353" s="252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3" t="s">
        <v>159</v>
      </c>
      <c r="AU353" s="253" t="s">
        <v>87</v>
      </c>
      <c r="AV353" s="14" t="s">
        <v>87</v>
      </c>
      <c r="AW353" s="14" t="s">
        <v>32</v>
      </c>
      <c r="AX353" s="14" t="s">
        <v>77</v>
      </c>
      <c r="AY353" s="253" t="s">
        <v>150</v>
      </c>
    </row>
    <row r="354" s="13" customFormat="1">
      <c r="A354" s="13"/>
      <c r="B354" s="232"/>
      <c r="C354" s="233"/>
      <c r="D354" s="234" t="s">
        <v>159</v>
      </c>
      <c r="E354" s="235" t="s">
        <v>1</v>
      </c>
      <c r="F354" s="236" t="s">
        <v>373</v>
      </c>
      <c r="G354" s="233"/>
      <c r="H354" s="235" t="s">
        <v>1</v>
      </c>
      <c r="I354" s="237"/>
      <c r="J354" s="233"/>
      <c r="K354" s="233"/>
      <c r="L354" s="238"/>
      <c r="M354" s="239"/>
      <c r="N354" s="240"/>
      <c r="O354" s="240"/>
      <c r="P354" s="240"/>
      <c r="Q354" s="240"/>
      <c r="R354" s="240"/>
      <c r="S354" s="240"/>
      <c r="T354" s="241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2" t="s">
        <v>159</v>
      </c>
      <c r="AU354" s="242" t="s">
        <v>87</v>
      </c>
      <c r="AV354" s="13" t="s">
        <v>85</v>
      </c>
      <c r="AW354" s="13" t="s">
        <v>32</v>
      </c>
      <c r="AX354" s="13" t="s">
        <v>77</v>
      </c>
      <c r="AY354" s="242" t="s">
        <v>150</v>
      </c>
    </row>
    <row r="355" s="14" customFormat="1">
      <c r="A355" s="14"/>
      <c r="B355" s="243"/>
      <c r="C355" s="244"/>
      <c r="D355" s="234" t="s">
        <v>159</v>
      </c>
      <c r="E355" s="245" t="s">
        <v>1</v>
      </c>
      <c r="F355" s="246" t="s">
        <v>374</v>
      </c>
      <c r="G355" s="244"/>
      <c r="H355" s="247">
        <v>0.46500000000000002</v>
      </c>
      <c r="I355" s="248"/>
      <c r="J355" s="244"/>
      <c r="K355" s="244"/>
      <c r="L355" s="249"/>
      <c r="M355" s="250"/>
      <c r="N355" s="251"/>
      <c r="O355" s="251"/>
      <c r="P355" s="251"/>
      <c r="Q355" s="251"/>
      <c r="R355" s="251"/>
      <c r="S355" s="251"/>
      <c r="T355" s="252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3" t="s">
        <v>159</v>
      </c>
      <c r="AU355" s="253" t="s">
        <v>87</v>
      </c>
      <c r="AV355" s="14" t="s">
        <v>87</v>
      </c>
      <c r="AW355" s="14" t="s">
        <v>32</v>
      </c>
      <c r="AX355" s="14" t="s">
        <v>77</v>
      </c>
      <c r="AY355" s="253" t="s">
        <v>150</v>
      </c>
    </row>
    <row r="356" s="13" customFormat="1">
      <c r="A356" s="13"/>
      <c r="B356" s="232"/>
      <c r="C356" s="233"/>
      <c r="D356" s="234" t="s">
        <v>159</v>
      </c>
      <c r="E356" s="235" t="s">
        <v>1</v>
      </c>
      <c r="F356" s="236" t="s">
        <v>324</v>
      </c>
      <c r="G356" s="233"/>
      <c r="H356" s="235" t="s">
        <v>1</v>
      </c>
      <c r="I356" s="237"/>
      <c r="J356" s="233"/>
      <c r="K356" s="233"/>
      <c r="L356" s="238"/>
      <c r="M356" s="239"/>
      <c r="N356" s="240"/>
      <c r="O356" s="240"/>
      <c r="P356" s="240"/>
      <c r="Q356" s="240"/>
      <c r="R356" s="240"/>
      <c r="S356" s="240"/>
      <c r="T356" s="241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2" t="s">
        <v>159</v>
      </c>
      <c r="AU356" s="242" t="s">
        <v>87</v>
      </c>
      <c r="AV356" s="13" t="s">
        <v>85</v>
      </c>
      <c r="AW356" s="13" t="s">
        <v>32</v>
      </c>
      <c r="AX356" s="13" t="s">
        <v>77</v>
      </c>
      <c r="AY356" s="242" t="s">
        <v>150</v>
      </c>
    </row>
    <row r="357" s="14" customFormat="1">
      <c r="A357" s="14"/>
      <c r="B357" s="243"/>
      <c r="C357" s="244"/>
      <c r="D357" s="234" t="s">
        <v>159</v>
      </c>
      <c r="E357" s="245" t="s">
        <v>1</v>
      </c>
      <c r="F357" s="246" t="s">
        <v>375</v>
      </c>
      <c r="G357" s="244"/>
      <c r="H357" s="247">
        <v>16.448</v>
      </c>
      <c r="I357" s="248"/>
      <c r="J357" s="244"/>
      <c r="K357" s="244"/>
      <c r="L357" s="249"/>
      <c r="M357" s="250"/>
      <c r="N357" s="251"/>
      <c r="O357" s="251"/>
      <c r="P357" s="251"/>
      <c r="Q357" s="251"/>
      <c r="R357" s="251"/>
      <c r="S357" s="251"/>
      <c r="T357" s="252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3" t="s">
        <v>159</v>
      </c>
      <c r="AU357" s="253" t="s">
        <v>87</v>
      </c>
      <c r="AV357" s="14" t="s">
        <v>87</v>
      </c>
      <c r="AW357" s="14" t="s">
        <v>32</v>
      </c>
      <c r="AX357" s="14" t="s">
        <v>77</v>
      </c>
      <c r="AY357" s="253" t="s">
        <v>150</v>
      </c>
    </row>
    <row r="358" s="13" customFormat="1">
      <c r="A358" s="13"/>
      <c r="B358" s="232"/>
      <c r="C358" s="233"/>
      <c r="D358" s="234" t="s">
        <v>159</v>
      </c>
      <c r="E358" s="235" t="s">
        <v>1</v>
      </c>
      <c r="F358" s="236" t="s">
        <v>376</v>
      </c>
      <c r="G358" s="233"/>
      <c r="H358" s="235" t="s">
        <v>1</v>
      </c>
      <c r="I358" s="237"/>
      <c r="J358" s="233"/>
      <c r="K358" s="233"/>
      <c r="L358" s="238"/>
      <c r="M358" s="239"/>
      <c r="N358" s="240"/>
      <c r="O358" s="240"/>
      <c r="P358" s="240"/>
      <c r="Q358" s="240"/>
      <c r="R358" s="240"/>
      <c r="S358" s="240"/>
      <c r="T358" s="241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2" t="s">
        <v>159</v>
      </c>
      <c r="AU358" s="242" t="s">
        <v>87</v>
      </c>
      <c r="AV358" s="13" t="s">
        <v>85</v>
      </c>
      <c r="AW358" s="13" t="s">
        <v>32</v>
      </c>
      <c r="AX358" s="13" t="s">
        <v>77</v>
      </c>
      <c r="AY358" s="242" t="s">
        <v>150</v>
      </c>
    </row>
    <row r="359" s="14" customFormat="1">
      <c r="A359" s="14"/>
      <c r="B359" s="243"/>
      <c r="C359" s="244"/>
      <c r="D359" s="234" t="s">
        <v>159</v>
      </c>
      <c r="E359" s="245" t="s">
        <v>1</v>
      </c>
      <c r="F359" s="246" t="s">
        <v>377</v>
      </c>
      <c r="G359" s="244"/>
      <c r="H359" s="247">
        <v>185.22499999999999</v>
      </c>
      <c r="I359" s="248"/>
      <c r="J359" s="244"/>
      <c r="K359" s="244"/>
      <c r="L359" s="249"/>
      <c r="M359" s="250"/>
      <c r="N359" s="251"/>
      <c r="O359" s="251"/>
      <c r="P359" s="251"/>
      <c r="Q359" s="251"/>
      <c r="R359" s="251"/>
      <c r="S359" s="251"/>
      <c r="T359" s="252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3" t="s">
        <v>159</v>
      </c>
      <c r="AU359" s="253" t="s">
        <v>87</v>
      </c>
      <c r="AV359" s="14" t="s">
        <v>87</v>
      </c>
      <c r="AW359" s="14" t="s">
        <v>32</v>
      </c>
      <c r="AX359" s="14" t="s">
        <v>77</v>
      </c>
      <c r="AY359" s="253" t="s">
        <v>150</v>
      </c>
    </row>
    <row r="360" s="13" customFormat="1">
      <c r="A360" s="13"/>
      <c r="B360" s="232"/>
      <c r="C360" s="233"/>
      <c r="D360" s="234" t="s">
        <v>159</v>
      </c>
      <c r="E360" s="235" t="s">
        <v>1</v>
      </c>
      <c r="F360" s="236" t="s">
        <v>242</v>
      </c>
      <c r="G360" s="233"/>
      <c r="H360" s="235" t="s">
        <v>1</v>
      </c>
      <c r="I360" s="237"/>
      <c r="J360" s="233"/>
      <c r="K360" s="233"/>
      <c r="L360" s="238"/>
      <c r="M360" s="239"/>
      <c r="N360" s="240"/>
      <c r="O360" s="240"/>
      <c r="P360" s="240"/>
      <c r="Q360" s="240"/>
      <c r="R360" s="240"/>
      <c r="S360" s="240"/>
      <c r="T360" s="24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2" t="s">
        <v>159</v>
      </c>
      <c r="AU360" s="242" t="s">
        <v>87</v>
      </c>
      <c r="AV360" s="13" t="s">
        <v>85</v>
      </c>
      <c r="AW360" s="13" t="s">
        <v>32</v>
      </c>
      <c r="AX360" s="13" t="s">
        <v>77</v>
      </c>
      <c r="AY360" s="242" t="s">
        <v>150</v>
      </c>
    </row>
    <row r="361" s="14" customFormat="1">
      <c r="A361" s="14"/>
      <c r="B361" s="243"/>
      <c r="C361" s="244"/>
      <c r="D361" s="234" t="s">
        <v>159</v>
      </c>
      <c r="E361" s="245" t="s">
        <v>1</v>
      </c>
      <c r="F361" s="246" t="s">
        <v>378</v>
      </c>
      <c r="G361" s="244"/>
      <c r="H361" s="247">
        <v>30.077999999999999</v>
      </c>
      <c r="I361" s="248"/>
      <c r="J361" s="244"/>
      <c r="K361" s="244"/>
      <c r="L361" s="249"/>
      <c r="M361" s="250"/>
      <c r="N361" s="251"/>
      <c r="O361" s="251"/>
      <c r="P361" s="251"/>
      <c r="Q361" s="251"/>
      <c r="R361" s="251"/>
      <c r="S361" s="251"/>
      <c r="T361" s="25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3" t="s">
        <v>159</v>
      </c>
      <c r="AU361" s="253" t="s">
        <v>87</v>
      </c>
      <c r="AV361" s="14" t="s">
        <v>87</v>
      </c>
      <c r="AW361" s="14" t="s">
        <v>32</v>
      </c>
      <c r="AX361" s="14" t="s">
        <v>77</v>
      </c>
      <c r="AY361" s="253" t="s">
        <v>150</v>
      </c>
    </row>
    <row r="362" s="13" customFormat="1">
      <c r="A362" s="13"/>
      <c r="B362" s="232"/>
      <c r="C362" s="233"/>
      <c r="D362" s="234" t="s">
        <v>159</v>
      </c>
      <c r="E362" s="235" t="s">
        <v>1</v>
      </c>
      <c r="F362" s="236" t="s">
        <v>221</v>
      </c>
      <c r="G362" s="233"/>
      <c r="H362" s="235" t="s">
        <v>1</v>
      </c>
      <c r="I362" s="237"/>
      <c r="J362" s="233"/>
      <c r="K362" s="233"/>
      <c r="L362" s="238"/>
      <c r="M362" s="239"/>
      <c r="N362" s="240"/>
      <c r="O362" s="240"/>
      <c r="P362" s="240"/>
      <c r="Q362" s="240"/>
      <c r="R362" s="240"/>
      <c r="S362" s="240"/>
      <c r="T362" s="241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2" t="s">
        <v>159</v>
      </c>
      <c r="AU362" s="242" t="s">
        <v>87</v>
      </c>
      <c r="AV362" s="13" t="s">
        <v>85</v>
      </c>
      <c r="AW362" s="13" t="s">
        <v>32</v>
      </c>
      <c r="AX362" s="13" t="s">
        <v>77</v>
      </c>
      <c r="AY362" s="242" t="s">
        <v>150</v>
      </c>
    </row>
    <row r="363" s="14" customFormat="1">
      <c r="A363" s="14"/>
      <c r="B363" s="243"/>
      <c r="C363" s="244"/>
      <c r="D363" s="234" t="s">
        <v>159</v>
      </c>
      <c r="E363" s="245" t="s">
        <v>1</v>
      </c>
      <c r="F363" s="246" t="s">
        <v>379</v>
      </c>
      <c r="G363" s="244"/>
      <c r="H363" s="247">
        <v>21.655999999999999</v>
      </c>
      <c r="I363" s="248"/>
      <c r="J363" s="244"/>
      <c r="K363" s="244"/>
      <c r="L363" s="249"/>
      <c r="M363" s="250"/>
      <c r="N363" s="251"/>
      <c r="O363" s="251"/>
      <c r="P363" s="251"/>
      <c r="Q363" s="251"/>
      <c r="R363" s="251"/>
      <c r="S363" s="251"/>
      <c r="T363" s="252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3" t="s">
        <v>159</v>
      </c>
      <c r="AU363" s="253" t="s">
        <v>87</v>
      </c>
      <c r="AV363" s="14" t="s">
        <v>87</v>
      </c>
      <c r="AW363" s="14" t="s">
        <v>32</v>
      </c>
      <c r="AX363" s="14" t="s">
        <v>77</v>
      </c>
      <c r="AY363" s="253" t="s">
        <v>150</v>
      </c>
    </row>
    <row r="364" s="13" customFormat="1">
      <c r="A364" s="13"/>
      <c r="B364" s="232"/>
      <c r="C364" s="233"/>
      <c r="D364" s="234" t="s">
        <v>159</v>
      </c>
      <c r="E364" s="235" t="s">
        <v>1</v>
      </c>
      <c r="F364" s="236" t="s">
        <v>328</v>
      </c>
      <c r="G364" s="233"/>
      <c r="H364" s="235" t="s">
        <v>1</v>
      </c>
      <c r="I364" s="237"/>
      <c r="J364" s="233"/>
      <c r="K364" s="233"/>
      <c r="L364" s="238"/>
      <c r="M364" s="239"/>
      <c r="N364" s="240"/>
      <c r="O364" s="240"/>
      <c r="P364" s="240"/>
      <c r="Q364" s="240"/>
      <c r="R364" s="240"/>
      <c r="S364" s="240"/>
      <c r="T364" s="241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2" t="s">
        <v>159</v>
      </c>
      <c r="AU364" s="242" t="s">
        <v>87</v>
      </c>
      <c r="AV364" s="13" t="s">
        <v>85</v>
      </c>
      <c r="AW364" s="13" t="s">
        <v>32</v>
      </c>
      <c r="AX364" s="13" t="s">
        <v>77</v>
      </c>
      <c r="AY364" s="242" t="s">
        <v>150</v>
      </c>
    </row>
    <row r="365" s="14" customFormat="1">
      <c r="A365" s="14"/>
      <c r="B365" s="243"/>
      <c r="C365" s="244"/>
      <c r="D365" s="234" t="s">
        <v>159</v>
      </c>
      <c r="E365" s="245" t="s">
        <v>1</v>
      </c>
      <c r="F365" s="246" t="s">
        <v>380</v>
      </c>
      <c r="G365" s="244"/>
      <c r="H365" s="247">
        <v>62.122999999999998</v>
      </c>
      <c r="I365" s="248"/>
      <c r="J365" s="244"/>
      <c r="K365" s="244"/>
      <c r="L365" s="249"/>
      <c r="M365" s="250"/>
      <c r="N365" s="251"/>
      <c r="O365" s="251"/>
      <c r="P365" s="251"/>
      <c r="Q365" s="251"/>
      <c r="R365" s="251"/>
      <c r="S365" s="251"/>
      <c r="T365" s="252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3" t="s">
        <v>159</v>
      </c>
      <c r="AU365" s="253" t="s">
        <v>87</v>
      </c>
      <c r="AV365" s="14" t="s">
        <v>87</v>
      </c>
      <c r="AW365" s="14" t="s">
        <v>32</v>
      </c>
      <c r="AX365" s="14" t="s">
        <v>77</v>
      </c>
      <c r="AY365" s="253" t="s">
        <v>150</v>
      </c>
    </row>
    <row r="366" s="13" customFormat="1">
      <c r="A366" s="13"/>
      <c r="B366" s="232"/>
      <c r="C366" s="233"/>
      <c r="D366" s="234" t="s">
        <v>159</v>
      </c>
      <c r="E366" s="235" t="s">
        <v>1</v>
      </c>
      <c r="F366" s="236" t="s">
        <v>330</v>
      </c>
      <c r="G366" s="233"/>
      <c r="H366" s="235" t="s">
        <v>1</v>
      </c>
      <c r="I366" s="237"/>
      <c r="J366" s="233"/>
      <c r="K366" s="233"/>
      <c r="L366" s="238"/>
      <c r="M366" s="239"/>
      <c r="N366" s="240"/>
      <c r="O366" s="240"/>
      <c r="P366" s="240"/>
      <c r="Q366" s="240"/>
      <c r="R366" s="240"/>
      <c r="S366" s="240"/>
      <c r="T366" s="241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2" t="s">
        <v>159</v>
      </c>
      <c r="AU366" s="242" t="s">
        <v>87</v>
      </c>
      <c r="AV366" s="13" t="s">
        <v>85</v>
      </c>
      <c r="AW366" s="13" t="s">
        <v>32</v>
      </c>
      <c r="AX366" s="13" t="s">
        <v>77</v>
      </c>
      <c r="AY366" s="242" t="s">
        <v>150</v>
      </c>
    </row>
    <row r="367" s="14" customFormat="1">
      <c r="A367" s="14"/>
      <c r="B367" s="243"/>
      <c r="C367" s="244"/>
      <c r="D367" s="234" t="s">
        <v>159</v>
      </c>
      <c r="E367" s="245" t="s">
        <v>1</v>
      </c>
      <c r="F367" s="246" t="s">
        <v>381</v>
      </c>
      <c r="G367" s="244"/>
      <c r="H367" s="247">
        <v>15.345000000000001</v>
      </c>
      <c r="I367" s="248"/>
      <c r="J367" s="244"/>
      <c r="K367" s="244"/>
      <c r="L367" s="249"/>
      <c r="M367" s="250"/>
      <c r="N367" s="251"/>
      <c r="O367" s="251"/>
      <c r="P367" s="251"/>
      <c r="Q367" s="251"/>
      <c r="R367" s="251"/>
      <c r="S367" s="251"/>
      <c r="T367" s="252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3" t="s">
        <v>159</v>
      </c>
      <c r="AU367" s="253" t="s">
        <v>87</v>
      </c>
      <c r="AV367" s="14" t="s">
        <v>87</v>
      </c>
      <c r="AW367" s="14" t="s">
        <v>32</v>
      </c>
      <c r="AX367" s="14" t="s">
        <v>77</v>
      </c>
      <c r="AY367" s="253" t="s">
        <v>150</v>
      </c>
    </row>
    <row r="368" s="13" customFormat="1">
      <c r="A368" s="13"/>
      <c r="B368" s="232"/>
      <c r="C368" s="233"/>
      <c r="D368" s="234" t="s">
        <v>159</v>
      </c>
      <c r="E368" s="235" t="s">
        <v>1</v>
      </c>
      <c r="F368" s="236" t="s">
        <v>235</v>
      </c>
      <c r="G368" s="233"/>
      <c r="H368" s="235" t="s">
        <v>1</v>
      </c>
      <c r="I368" s="237"/>
      <c r="J368" s="233"/>
      <c r="K368" s="233"/>
      <c r="L368" s="238"/>
      <c r="M368" s="239"/>
      <c r="N368" s="240"/>
      <c r="O368" s="240"/>
      <c r="P368" s="240"/>
      <c r="Q368" s="240"/>
      <c r="R368" s="240"/>
      <c r="S368" s="240"/>
      <c r="T368" s="241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2" t="s">
        <v>159</v>
      </c>
      <c r="AU368" s="242" t="s">
        <v>87</v>
      </c>
      <c r="AV368" s="13" t="s">
        <v>85</v>
      </c>
      <c r="AW368" s="13" t="s">
        <v>32</v>
      </c>
      <c r="AX368" s="13" t="s">
        <v>77</v>
      </c>
      <c r="AY368" s="242" t="s">
        <v>150</v>
      </c>
    </row>
    <row r="369" s="14" customFormat="1">
      <c r="A369" s="14"/>
      <c r="B369" s="243"/>
      <c r="C369" s="244"/>
      <c r="D369" s="234" t="s">
        <v>159</v>
      </c>
      <c r="E369" s="245" t="s">
        <v>1</v>
      </c>
      <c r="F369" s="246" t="s">
        <v>382</v>
      </c>
      <c r="G369" s="244"/>
      <c r="H369" s="247">
        <v>45.390000000000001</v>
      </c>
      <c r="I369" s="248"/>
      <c r="J369" s="244"/>
      <c r="K369" s="244"/>
      <c r="L369" s="249"/>
      <c r="M369" s="250"/>
      <c r="N369" s="251"/>
      <c r="O369" s="251"/>
      <c r="P369" s="251"/>
      <c r="Q369" s="251"/>
      <c r="R369" s="251"/>
      <c r="S369" s="251"/>
      <c r="T369" s="252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3" t="s">
        <v>159</v>
      </c>
      <c r="AU369" s="253" t="s">
        <v>87</v>
      </c>
      <c r="AV369" s="14" t="s">
        <v>87</v>
      </c>
      <c r="AW369" s="14" t="s">
        <v>32</v>
      </c>
      <c r="AX369" s="14" t="s">
        <v>77</v>
      </c>
      <c r="AY369" s="253" t="s">
        <v>150</v>
      </c>
    </row>
    <row r="370" s="13" customFormat="1">
      <c r="A370" s="13"/>
      <c r="B370" s="232"/>
      <c r="C370" s="233"/>
      <c r="D370" s="234" t="s">
        <v>159</v>
      </c>
      <c r="E370" s="235" t="s">
        <v>1</v>
      </c>
      <c r="F370" s="236" t="s">
        <v>230</v>
      </c>
      <c r="G370" s="233"/>
      <c r="H370" s="235" t="s">
        <v>1</v>
      </c>
      <c r="I370" s="237"/>
      <c r="J370" s="233"/>
      <c r="K370" s="233"/>
      <c r="L370" s="238"/>
      <c r="M370" s="239"/>
      <c r="N370" s="240"/>
      <c r="O370" s="240"/>
      <c r="P370" s="240"/>
      <c r="Q370" s="240"/>
      <c r="R370" s="240"/>
      <c r="S370" s="240"/>
      <c r="T370" s="241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2" t="s">
        <v>159</v>
      </c>
      <c r="AU370" s="242" t="s">
        <v>87</v>
      </c>
      <c r="AV370" s="13" t="s">
        <v>85</v>
      </c>
      <c r="AW370" s="13" t="s">
        <v>32</v>
      </c>
      <c r="AX370" s="13" t="s">
        <v>77</v>
      </c>
      <c r="AY370" s="242" t="s">
        <v>150</v>
      </c>
    </row>
    <row r="371" s="14" customFormat="1">
      <c r="A371" s="14"/>
      <c r="B371" s="243"/>
      <c r="C371" s="244"/>
      <c r="D371" s="234" t="s">
        <v>159</v>
      </c>
      <c r="E371" s="245" t="s">
        <v>1</v>
      </c>
      <c r="F371" s="246" t="s">
        <v>383</v>
      </c>
      <c r="G371" s="244"/>
      <c r="H371" s="247">
        <v>36.399999999999999</v>
      </c>
      <c r="I371" s="248"/>
      <c r="J371" s="244"/>
      <c r="K371" s="244"/>
      <c r="L371" s="249"/>
      <c r="M371" s="250"/>
      <c r="N371" s="251"/>
      <c r="O371" s="251"/>
      <c r="P371" s="251"/>
      <c r="Q371" s="251"/>
      <c r="R371" s="251"/>
      <c r="S371" s="251"/>
      <c r="T371" s="252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3" t="s">
        <v>159</v>
      </c>
      <c r="AU371" s="253" t="s">
        <v>87</v>
      </c>
      <c r="AV371" s="14" t="s">
        <v>87</v>
      </c>
      <c r="AW371" s="14" t="s">
        <v>32</v>
      </c>
      <c r="AX371" s="14" t="s">
        <v>77</v>
      </c>
      <c r="AY371" s="253" t="s">
        <v>150</v>
      </c>
    </row>
    <row r="372" s="13" customFormat="1">
      <c r="A372" s="13"/>
      <c r="B372" s="232"/>
      <c r="C372" s="233"/>
      <c r="D372" s="234" t="s">
        <v>159</v>
      </c>
      <c r="E372" s="235" t="s">
        <v>1</v>
      </c>
      <c r="F372" s="236" t="s">
        <v>228</v>
      </c>
      <c r="G372" s="233"/>
      <c r="H372" s="235" t="s">
        <v>1</v>
      </c>
      <c r="I372" s="237"/>
      <c r="J372" s="233"/>
      <c r="K372" s="233"/>
      <c r="L372" s="238"/>
      <c r="M372" s="239"/>
      <c r="N372" s="240"/>
      <c r="O372" s="240"/>
      <c r="P372" s="240"/>
      <c r="Q372" s="240"/>
      <c r="R372" s="240"/>
      <c r="S372" s="240"/>
      <c r="T372" s="241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2" t="s">
        <v>159</v>
      </c>
      <c r="AU372" s="242" t="s">
        <v>87</v>
      </c>
      <c r="AV372" s="13" t="s">
        <v>85</v>
      </c>
      <c r="AW372" s="13" t="s">
        <v>32</v>
      </c>
      <c r="AX372" s="13" t="s">
        <v>77</v>
      </c>
      <c r="AY372" s="242" t="s">
        <v>150</v>
      </c>
    </row>
    <row r="373" s="14" customFormat="1">
      <c r="A373" s="14"/>
      <c r="B373" s="243"/>
      <c r="C373" s="244"/>
      <c r="D373" s="234" t="s">
        <v>159</v>
      </c>
      <c r="E373" s="245" t="s">
        <v>1</v>
      </c>
      <c r="F373" s="246" t="s">
        <v>384</v>
      </c>
      <c r="G373" s="244"/>
      <c r="H373" s="247">
        <v>26.010000000000002</v>
      </c>
      <c r="I373" s="248"/>
      <c r="J373" s="244"/>
      <c r="K373" s="244"/>
      <c r="L373" s="249"/>
      <c r="M373" s="250"/>
      <c r="N373" s="251"/>
      <c r="O373" s="251"/>
      <c r="P373" s="251"/>
      <c r="Q373" s="251"/>
      <c r="R373" s="251"/>
      <c r="S373" s="251"/>
      <c r="T373" s="252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3" t="s">
        <v>159</v>
      </c>
      <c r="AU373" s="253" t="s">
        <v>87</v>
      </c>
      <c r="AV373" s="14" t="s">
        <v>87</v>
      </c>
      <c r="AW373" s="14" t="s">
        <v>32</v>
      </c>
      <c r="AX373" s="14" t="s">
        <v>77</v>
      </c>
      <c r="AY373" s="253" t="s">
        <v>150</v>
      </c>
    </row>
    <row r="374" s="13" customFormat="1">
      <c r="A374" s="13"/>
      <c r="B374" s="232"/>
      <c r="C374" s="233"/>
      <c r="D374" s="234" t="s">
        <v>159</v>
      </c>
      <c r="E374" s="235" t="s">
        <v>1</v>
      </c>
      <c r="F374" s="236" t="s">
        <v>334</v>
      </c>
      <c r="G374" s="233"/>
      <c r="H374" s="235" t="s">
        <v>1</v>
      </c>
      <c r="I374" s="237"/>
      <c r="J374" s="233"/>
      <c r="K374" s="233"/>
      <c r="L374" s="238"/>
      <c r="M374" s="239"/>
      <c r="N374" s="240"/>
      <c r="O374" s="240"/>
      <c r="P374" s="240"/>
      <c r="Q374" s="240"/>
      <c r="R374" s="240"/>
      <c r="S374" s="240"/>
      <c r="T374" s="241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2" t="s">
        <v>159</v>
      </c>
      <c r="AU374" s="242" t="s">
        <v>87</v>
      </c>
      <c r="AV374" s="13" t="s">
        <v>85</v>
      </c>
      <c r="AW374" s="13" t="s">
        <v>32</v>
      </c>
      <c r="AX374" s="13" t="s">
        <v>77</v>
      </c>
      <c r="AY374" s="242" t="s">
        <v>150</v>
      </c>
    </row>
    <row r="375" s="14" customFormat="1">
      <c r="A375" s="14"/>
      <c r="B375" s="243"/>
      <c r="C375" s="244"/>
      <c r="D375" s="234" t="s">
        <v>159</v>
      </c>
      <c r="E375" s="245" t="s">
        <v>1</v>
      </c>
      <c r="F375" s="246" t="s">
        <v>385</v>
      </c>
      <c r="G375" s="244"/>
      <c r="H375" s="247">
        <v>31.460000000000001</v>
      </c>
      <c r="I375" s="248"/>
      <c r="J375" s="244"/>
      <c r="K375" s="244"/>
      <c r="L375" s="249"/>
      <c r="M375" s="250"/>
      <c r="N375" s="251"/>
      <c r="O375" s="251"/>
      <c r="P375" s="251"/>
      <c r="Q375" s="251"/>
      <c r="R375" s="251"/>
      <c r="S375" s="251"/>
      <c r="T375" s="252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3" t="s">
        <v>159</v>
      </c>
      <c r="AU375" s="253" t="s">
        <v>87</v>
      </c>
      <c r="AV375" s="14" t="s">
        <v>87</v>
      </c>
      <c r="AW375" s="14" t="s">
        <v>32</v>
      </c>
      <c r="AX375" s="14" t="s">
        <v>77</v>
      </c>
      <c r="AY375" s="253" t="s">
        <v>150</v>
      </c>
    </row>
    <row r="376" s="13" customFormat="1">
      <c r="A376" s="13"/>
      <c r="B376" s="232"/>
      <c r="C376" s="233"/>
      <c r="D376" s="234" t="s">
        <v>159</v>
      </c>
      <c r="E376" s="235" t="s">
        <v>1</v>
      </c>
      <c r="F376" s="236" t="s">
        <v>386</v>
      </c>
      <c r="G376" s="233"/>
      <c r="H376" s="235" t="s">
        <v>1</v>
      </c>
      <c r="I376" s="237"/>
      <c r="J376" s="233"/>
      <c r="K376" s="233"/>
      <c r="L376" s="238"/>
      <c r="M376" s="239"/>
      <c r="N376" s="240"/>
      <c r="O376" s="240"/>
      <c r="P376" s="240"/>
      <c r="Q376" s="240"/>
      <c r="R376" s="240"/>
      <c r="S376" s="240"/>
      <c r="T376" s="241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2" t="s">
        <v>159</v>
      </c>
      <c r="AU376" s="242" t="s">
        <v>87</v>
      </c>
      <c r="AV376" s="13" t="s">
        <v>85</v>
      </c>
      <c r="AW376" s="13" t="s">
        <v>32</v>
      </c>
      <c r="AX376" s="13" t="s">
        <v>77</v>
      </c>
      <c r="AY376" s="242" t="s">
        <v>150</v>
      </c>
    </row>
    <row r="377" s="14" customFormat="1">
      <c r="A377" s="14"/>
      <c r="B377" s="243"/>
      <c r="C377" s="244"/>
      <c r="D377" s="234" t="s">
        <v>159</v>
      </c>
      <c r="E377" s="245" t="s">
        <v>1</v>
      </c>
      <c r="F377" s="246" t="s">
        <v>387</v>
      </c>
      <c r="G377" s="244"/>
      <c r="H377" s="247">
        <v>46.710000000000001</v>
      </c>
      <c r="I377" s="248"/>
      <c r="J377" s="244"/>
      <c r="K377" s="244"/>
      <c r="L377" s="249"/>
      <c r="M377" s="250"/>
      <c r="N377" s="251"/>
      <c r="O377" s="251"/>
      <c r="P377" s="251"/>
      <c r="Q377" s="251"/>
      <c r="R377" s="251"/>
      <c r="S377" s="251"/>
      <c r="T377" s="252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3" t="s">
        <v>159</v>
      </c>
      <c r="AU377" s="253" t="s">
        <v>87</v>
      </c>
      <c r="AV377" s="14" t="s">
        <v>87</v>
      </c>
      <c r="AW377" s="14" t="s">
        <v>32</v>
      </c>
      <c r="AX377" s="14" t="s">
        <v>77</v>
      </c>
      <c r="AY377" s="253" t="s">
        <v>150</v>
      </c>
    </row>
    <row r="378" s="13" customFormat="1">
      <c r="A378" s="13"/>
      <c r="B378" s="232"/>
      <c r="C378" s="233"/>
      <c r="D378" s="234" t="s">
        <v>159</v>
      </c>
      <c r="E378" s="235" t="s">
        <v>1</v>
      </c>
      <c r="F378" s="236" t="s">
        <v>266</v>
      </c>
      <c r="G378" s="233"/>
      <c r="H378" s="235" t="s">
        <v>1</v>
      </c>
      <c r="I378" s="237"/>
      <c r="J378" s="233"/>
      <c r="K378" s="233"/>
      <c r="L378" s="238"/>
      <c r="M378" s="239"/>
      <c r="N378" s="240"/>
      <c r="O378" s="240"/>
      <c r="P378" s="240"/>
      <c r="Q378" s="240"/>
      <c r="R378" s="240"/>
      <c r="S378" s="240"/>
      <c r="T378" s="241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2" t="s">
        <v>159</v>
      </c>
      <c r="AU378" s="242" t="s">
        <v>87</v>
      </c>
      <c r="AV378" s="13" t="s">
        <v>85</v>
      </c>
      <c r="AW378" s="13" t="s">
        <v>32</v>
      </c>
      <c r="AX378" s="13" t="s">
        <v>77</v>
      </c>
      <c r="AY378" s="242" t="s">
        <v>150</v>
      </c>
    </row>
    <row r="379" s="14" customFormat="1">
      <c r="A379" s="14"/>
      <c r="B379" s="243"/>
      <c r="C379" s="244"/>
      <c r="D379" s="234" t="s">
        <v>159</v>
      </c>
      <c r="E379" s="245" t="s">
        <v>1</v>
      </c>
      <c r="F379" s="246" t="s">
        <v>388</v>
      </c>
      <c r="G379" s="244"/>
      <c r="H379" s="247">
        <v>55.825000000000003</v>
      </c>
      <c r="I379" s="248"/>
      <c r="J379" s="244"/>
      <c r="K379" s="244"/>
      <c r="L379" s="249"/>
      <c r="M379" s="250"/>
      <c r="N379" s="251"/>
      <c r="O379" s="251"/>
      <c r="P379" s="251"/>
      <c r="Q379" s="251"/>
      <c r="R379" s="251"/>
      <c r="S379" s="251"/>
      <c r="T379" s="252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3" t="s">
        <v>159</v>
      </c>
      <c r="AU379" s="253" t="s">
        <v>87</v>
      </c>
      <c r="AV379" s="14" t="s">
        <v>87</v>
      </c>
      <c r="AW379" s="14" t="s">
        <v>32</v>
      </c>
      <c r="AX379" s="14" t="s">
        <v>77</v>
      </c>
      <c r="AY379" s="253" t="s">
        <v>150</v>
      </c>
    </row>
    <row r="380" s="13" customFormat="1">
      <c r="A380" s="13"/>
      <c r="B380" s="232"/>
      <c r="C380" s="233"/>
      <c r="D380" s="234" t="s">
        <v>159</v>
      </c>
      <c r="E380" s="235" t="s">
        <v>1</v>
      </c>
      <c r="F380" s="236" t="s">
        <v>389</v>
      </c>
      <c r="G380" s="233"/>
      <c r="H380" s="235" t="s">
        <v>1</v>
      </c>
      <c r="I380" s="237"/>
      <c r="J380" s="233"/>
      <c r="K380" s="233"/>
      <c r="L380" s="238"/>
      <c r="M380" s="239"/>
      <c r="N380" s="240"/>
      <c r="O380" s="240"/>
      <c r="P380" s="240"/>
      <c r="Q380" s="240"/>
      <c r="R380" s="240"/>
      <c r="S380" s="240"/>
      <c r="T380" s="241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2" t="s">
        <v>159</v>
      </c>
      <c r="AU380" s="242" t="s">
        <v>87</v>
      </c>
      <c r="AV380" s="13" t="s">
        <v>85</v>
      </c>
      <c r="AW380" s="13" t="s">
        <v>32</v>
      </c>
      <c r="AX380" s="13" t="s">
        <v>77</v>
      </c>
      <c r="AY380" s="242" t="s">
        <v>150</v>
      </c>
    </row>
    <row r="381" s="14" customFormat="1">
      <c r="A381" s="14"/>
      <c r="B381" s="243"/>
      <c r="C381" s="244"/>
      <c r="D381" s="234" t="s">
        <v>159</v>
      </c>
      <c r="E381" s="245" t="s">
        <v>1</v>
      </c>
      <c r="F381" s="246" t="s">
        <v>390</v>
      </c>
      <c r="G381" s="244"/>
      <c r="H381" s="247">
        <v>36.719999999999999</v>
      </c>
      <c r="I381" s="248"/>
      <c r="J381" s="244"/>
      <c r="K381" s="244"/>
      <c r="L381" s="249"/>
      <c r="M381" s="250"/>
      <c r="N381" s="251"/>
      <c r="O381" s="251"/>
      <c r="P381" s="251"/>
      <c r="Q381" s="251"/>
      <c r="R381" s="251"/>
      <c r="S381" s="251"/>
      <c r="T381" s="252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3" t="s">
        <v>159</v>
      </c>
      <c r="AU381" s="253" t="s">
        <v>87</v>
      </c>
      <c r="AV381" s="14" t="s">
        <v>87</v>
      </c>
      <c r="AW381" s="14" t="s">
        <v>32</v>
      </c>
      <c r="AX381" s="14" t="s">
        <v>77</v>
      </c>
      <c r="AY381" s="253" t="s">
        <v>150</v>
      </c>
    </row>
    <row r="382" s="13" customFormat="1">
      <c r="A382" s="13"/>
      <c r="B382" s="232"/>
      <c r="C382" s="233"/>
      <c r="D382" s="234" t="s">
        <v>159</v>
      </c>
      <c r="E382" s="235" t="s">
        <v>1</v>
      </c>
      <c r="F382" s="236" t="s">
        <v>391</v>
      </c>
      <c r="G382" s="233"/>
      <c r="H382" s="235" t="s">
        <v>1</v>
      </c>
      <c r="I382" s="237"/>
      <c r="J382" s="233"/>
      <c r="K382" s="233"/>
      <c r="L382" s="238"/>
      <c r="M382" s="239"/>
      <c r="N382" s="240"/>
      <c r="O382" s="240"/>
      <c r="P382" s="240"/>
      <c r="Q382" s="240"/>
      <c r="R382" s="240"/>
      <c r="S382" s="240"/>
      <c r="T382" s="241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2" t="s">
        <v>159</v>
      </c>
      <c r="AU382" s="242" t="s">
        <v>87</v>
      </c>
      <c r="AV382" s="13" t="s">
        <v>85</v>
      </c>
      <c r="AW382" s="13" t="s">
        <v>32</v>
      </c>
      <c r="AX382" s="13" t="s">
        <v>77</v>
      </c>
      <c r="AY382" s="242" t="s">
        <v>150</v>
      </c>
    </row>
    <row r="383" s="14" customFormat="1">
      <c r="A383" s="14"/>
      <c r="B383" s="243"/>
      <c r="C383" s="244"/>
      <c r="D383" s="234" t="s">
        <v>159</v>
      </c>
      <c r="E383" s="245" t="s">
        <v>1</v>
      </c>
      <c r="F383" s="246" t="s">
        <v>392</v>
      </c>
      <c r="G383" s="244"/>
      <c r="H383" s="247">
        <v>15.34</v>
      </c>
      <c r="I383" s="248"/>
      <c r="J383" s="244"/>
      <c r="K383" s="244"/>
      <c r="L383" s="249"/>
      <c r="M383" s="250"/>
      <c r="N383" s="251"/>
      <c r="O383" s="251"/>
      <c r="P383" s="251"/>
      <c r="Q383" s="251"/>
      <c r="R383" s="251"/>
      <c r="S383" s="251"/>
      <c r="T383" s="252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3" t="s">
        <v>159</v>
      </c>
      <c r="AU383" s="253" t="s">
        <v>87</v>
      </c>
      <c r="AV383" s="14" t="s">
        <v>87</v>
      </c>
      <c r="AW383" s="14" t="s">
        <v>32</v>
      </c>
      <c r="AX383" s="14" t="s">
        <v>77</v>
      </c>
      <c r="AY383" s="253" t="s">
        <v>150</v>
      </c>
    </row>
    <row r="384" s="13" customFormat="1">
      <c r="A384" s="13"/>
      <c r="B384" s="232"/>
      <c r="C384" s="233"/>
      <c r="D384" s="234" t="s">
        <v>159</v>
      </c>
      <c r="E384" s="235" t="s">
        <v>1</v>
      </c>
      <c r="F384" s="236" t="s">
        <v>393</v>
      </c>
      <c r="G384" s="233"/>
      <c r="H384" s="235" t="s">
        <v>1</v>
      </c>
      <c r="I384" s="237"/>
      <c r="J384" s="233"/>
      <c r="K384" s="233"/>
      <c r="L384" s="238"/>
      <c r="M384" s="239"/>
      <c r="N384" s="240"/>
      <c r="O384" s="240"/>
      <c r="P384" s="240"/>
      <c r="Q384" s="240"/>
      <c r="R384" s="240"/>
      <c r="S384" s="240"/>
      <c r="T384" s="241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2" t="s">
        <v>159</v>
      </c>
      <c r="AU384" s="242" t="s">
        <v>87</v>
      </c>
      <c r="AV384" s="13" t="s">
        <v>85</v>
      </c>
      <c r="AW384" s="13" t="s">
        <v>32</v>
      </c>
      <c r="AX384" s="13" t="s">
        <v>77</v>
      </c>
      <c r="AY384" s="242" t="s">
        <v>150</v>
      </c>
    </row>
    <row r="385" s="14" customFormat="1">
      <c r="A385" s="14"/>
      <c r="B385" s="243"/>
      <c r="C385" s="244"/>
      <c r="D385" s="234" t="s">
        <v>159</v>
      </c>
      <c r="E385" s="245" t="s">
        <v>1</v>
      </c>
      <c r="F385" s="246" t="s">
        <v>394</v>
      </c>
      <c r="G385" s="244"/>
      <c r="H385" s="247">
        <v>4.6500000000000004</v>
      </c>
      <c r="I385" s="248"/>
      <c r="J385" s="244"/>
      <c r="K385" s="244"/>
      <c r="L385" s="249"/>
      <c r="M385" s="250"/>
      <c r="N385" s="251"/>
      <c r="O385" s="251"/>
      <c r="P385" s="251"/>
      <c r="Q385" s="251"/>
      <c r="R385" s="251"/>
      <c r="S385" s="251"/>
      <c r="T385" s="252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3" t="s">
        <v>159</v>
      </c>
      <c r="AU385" s="253" t="s">
        <v>87</v>
      </c>
      <c r="AV385" s="14" t="s">
        <v>87</v>
      </c>
      <c r="AW385" s="14" t="s">
        <v>32</v>
      </c>
      <c r="AX385" s="14" t="s">
        <v>77</v>
      </c>
      <c r="AY385" s="253" t="s">
        <v>150</v>
      </c>
    </row>
    <row r="386" s="13" customFormat="1">
      <c r="A386" s="13"/>
      <c r="B386" s="232"/>
      <c r="C386" s="233"/>
      <c r="D386" s="234" t="s">
        <v>159</v>
      </c>
      <c r="E386" s="235" t="s">
        <v>1</v>
      </c>
      <c r="F386" s="236" t="s">
        <v>395</v>
      </c>
      <c r="G386" s="233"/>
      <c r="H386" s="235" t="s">
        <v>1</v>
      </c>
      <c r="I386" s="237"/>
      <c r="J386" s="233"/>
      <c r="K386" s="233"/>
      <c r="L386" s="238"/>
      <c r="M386" s="239"/>
      <c r="N386" s="240"/>
      <c r="O386" s="240"/>
      <c r="P386" s="240"/>
      <c r="Q386" s="240"/>
      <c r="R386" s="240"/>
      <c r="S386" s="240"/>
      <c r="T386" s="241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2" t="s">
        <v>159</v>
      </c>
      <c r="AU386" s="242" t="s">
        <v>87</v>
      </c>
      <c r="AV386" s="13" t="s">
        <v>85</v>
      </c>
      <c r="AW386" s="13" t="s">
        <v>32</v>
      </c>
      <c r="AX386" s="13" t="s">
        <v>77</v>
      </c>
      <c r="AY386" s="242" t="s">
        <v>150</v>
      </c>
    </row>
    <row r="387" s="14" customFormat="1">
      <c r="A387" s="14"/>
      <c r="B387" s="243"/>
      <c r="C387" s="244"/>
      <c r="D387" s="234" t="s">
        <v>159</v>
      </c>
      <c r="E387" s="245" t="s">
        <v>1</v>
      </c>
      <c r="F387" s="246" t="s">
        <v>396</v>
      </c>
      <c r="G387" s="244"/>
      <c r="H387" s="247">
        <v>5.3899999999999997</v>
      </c>
      <c r="I387" s="248"/>
      <c r="J387" s="244"/>
      <c r="K387" s="244"/>
      <c r="L387" s="249"/>
      <c r="M387" s="250"/>
      <c r="N387" s="251"/>
      <c r="O387" s="251"/>
      <c r="P387" s="251"/>
      <c r="Q387" s="251"/>
      <c r="R387" s="251"/>
      <c r="S387" s="251"/>
      <c r="T387" s="252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3" t="s">
        <v>159</v>
      </c>
      <c r="AU387" s="253" t="s">
        <v>87</v>
      </c>
      <c r="AV387" s="14" t="s">
        <v>87</v>
      </c>
      <c r="AW387" s="14" t="s">
        <v>32</v>
      </c>
      <c r="AX387" s="14" t="s">
        <v>77</v>
      </c>
      <c r="AY387" s="253" t="s">
        <v>150</v>
      </c>
    </row>
    <row r="388" s="13" customFormat="1">
      <c r="A388" s="13"/>
      <c r="B388" s="232"/>
      <c r="C388" s="233"/>
      <c r="D388" s="234" t="s">
        <v>159</v>
      </c>
      <c r="E388" s="235" t="s">
        <v>1</v>
      </c>
      <c r="F388" s="236" t="s">
        <v>397</v>
      </c>
      <c r="G388" s="233"/>
      <c r="H388" s="235" t="s">
        <v>1</v>
      </c>
      <c r="I388" s="237"/>
      <c r="J388" s="233"/>
      <c r="K388" s="233"/>
      <c r="L388" s="238"/>
      <c r="M388" s="239"/>
      <c r="N388" s="240"/>
      <c r="O388" s="240"/>
      <c r="P388" s="240"/>
      <c r="Q388" s="240"/>
      <c r="R388" s="240"/>
      <c r="S388" s="240"/>
      <c r="T388" s="241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2" t="s">
        <v>159</v>
      </c>
      <c r="AU388" s="242" t="s">
        <v>87</v>
      </c>
      <c r="AV388" s="13" t="s">
        <v>85</v>
      </c>
      <c r="AW388" s="13" t="s">
        <v>32</v>
      </c>
      <c r="AX388" s="13" t="s">
        <v>77</v>
      </c>
      <c r="AY388" s="242" t="s">
        <v>150</v>
      </c>
    </row>
    <row r="389" s="14" customFormat="1">
      <c r="A389" s="14"/>
      <c r="B389" s="243"/>
      <c r="C389" s="244"/>
      <c r="D389" s="234" t="s">
        <v>159</v>
      </c>
      <c r="E389" s="245" t="s">
        <v>1</v>
      </c>
      <c r="F389" s="246" t="s">
        <v>398</v>
      </c>
      <c r="G389" s="244"/>
      <c r="H389" s="247">
        <v>52.75</v>
      </c>
      <c r="I389" s="248"/>
      <c r="J389" s="244"/>
      <c r="K389" s="244"/>
      <c r="L389" s="249"/>
      <c r="M389" s="250"/>
      <c r="N389" s="251"/>
      <c r="O389" s="251"/>
      <c r="P389" s="251"/>
      <c r="Q389" s="251"/>
      <c r="R389" s="251"/>
      <c r="S389" s="251"/>
      <c r="T389" s="252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3" t="s">
        <v>159</v>
      </c>
      <c r="AU389" s="253" t="s">
        <v>87</v>
      </c>
      <c r="AV389" s="14" t="s">
        <v>87</v>
      </c>
      <c r="AW389" s="14" t="s">
        <v>32</v>
      </c>
      <c r="AX389" s="14" t="s">
        <v>77</v>
      </c>
      <c r="AY389" s="253" t="s">
        <v>150</v>
      </c>
    </row>
    <row r="390" s="13" customFormat="1">
      <c r="A390" s="13"/>
      <c r="B390" s="232"/>
      <c r="C390" s="233"/>
      <c r="D390" s="234" t="s">
        <v>159</v>
      </c>
      <c r="E390" s="235" t="s">
        <v>1</v>
      </c>
      <c r="F390" s="236" t="s">
        <v>264</v>
      </c>
      <c r="G390" s="233"/>
      <c r="H390" s="235" t="s">
        <v>1</v>
      </c>
      <c r="I390" s="237"/>
      <c r="J390" s="233"/>
      <c r="K390" s="233"/>
      <c r="L390" s="238"/>
      <c r="M390" s="239"/>
      <c r="N390" s="240"/>
      <c r="O390" s="240"/>
      <c r="P390" s="240"/>
      <c r="Q390" s="240"/>
      <c r="R390" s="240"/>
      <c r="S390" s="240"/>
      <c r="T390" s="241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2" t="s">
        <v>159</v>
      </c>
      <c r="AU390" s="242" t="s">
        <v>87</v>
      </c>
      <c r="AV390" s="13" t="s">
        <v>85</v>
      </c>
      <c r="AW390" s="13" t="s">
        <v>32</v>
      </c>
      <c r="AX390" s="13" t="s">
        <v>77</v>
      </c>
      <c r="AY390" s="242" t="s">
        <v>150</v>
      </c>
    </row>
    <row r="391" s="14" customFormat="1">
      <c r="A391" s="14"/>
      <c r="B391" s="243"/>
      <c r="C391" s="244"/>
      <c r="D391" s="234" t="s">
        <v>159</v>
      </c>
      <c r="E391" s="245" t="s">
        <v>1</v>
      </c>
      <c r="F391" s="246" t="s">
        <v>399</v>
      </c>
      <c r="G391" s="244"/>
      <c r="H391" s="247">
        <v>53.350000000000001</v>
      </c>
      <c r="I391" s="248"/>
      <c r="J391" s="244"/>
      <c r="K391" s="244"/>
      <c r="L391" s="249"/>
      <c r="M391" s="250"/>
      <c r="N391" s="251"/>
      <c r="O391" s="251"/>
      <c r="P391" s="251"/>
      <c r="Q391" s="251"/>
      <c r="R391" s="251"/>
      <c r="S391" s="251"/>
      <c r="T391" s="252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3" t="s">
        <v>159</v>
      </c>
      <c r="AU391" s="253" t="s">
        <v>87</v>
      </c>
      <c r="AV391" s="14" t="s">
        <v>87</v>
      </c>
      <c r="AW391" s="14" t="s">
        <v>32</v>
      </c>
      <c r="AX391" s="14" t="s">
        <v>77</v>
      </c>
      <c r="AY391" s="253" t="s">
        <v>150</v>
      </c>
    </row>
    <row r="392" s="15" customFormat="1">
      <c r="A392" s="15"/>
      <c r="B392" s="254"/>
      <c r="C392" s="255"/>
      <c r="D392" s="234" t="s">
        <v>159</v>
      </c>
      <c r="E392" s="256" t="s">
        <v>1</v>
      </c>
      <c r="F392" s="257" t="s">
        <v>169</v>
      </c>
      <c r="G392" s="255"/>
      <c r="H392" s="258">
        <v>803.67499999999995</v>
      </c>
      <c r="I392" s="259"/>
      <c r="J392" s="255"/>
      <c r="K392" s="255"/>
      <c r="L392" s="260"/>
      <c r="M392" s="261"/>
      <c r="N392" s="262"/>
      <c r="O392" s="262"/>
      <c r="P392" s="262"/>
      <c r="Q392" s="262"/>
      <c r="R392" s="262"/>
      <c r="S392" s="262"/>
      <c r="T392" s="263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64" t="s">
        <v>159</v>
      </c>
      <c r="AU392" s="264" t="s">
        <v>87</v>
      </c>
      <c r="AV392" s="15" t="s">
        <v>157</v>
      </c>
      <c r="AW392" s="15" t="s">
        <v>32</v>
      </c>
      <c r="AX392" s="15" t="s">
        <v>85</v>
      </c>
      <c r="AY392" s="264" t="s">
        <v>150</v>
      </c>
    </row>
    <row r="393" s="2" customFormat="1" ht="24.15" customHeight="1">
      <c r="A393" s="39"/>
      <c r="B393" s="40"/>
      <c r="C393" s="219" t="s">
        <v>400</v>
      </c>
      <c r="D393" s="219" t="s">
        <v>152</v>
      </c>
      <c r="E393" s="220" t="s">
        <v>401</v>
      </c>
      <c r="F393" s="221" t="s">
        <v>402</v>
      </c>
      <c r="G393" s="222" t="s">
        <v>240</v>
      </c>
      <c r="H393" s="223">
        <v>15.300000000000001</v>
      </c>
      <c r="I393" s="224"/>
      <c r="J393" s="225">
        <f>ROUND(I393*H393,2)</f>
        <v>0</v>
      </c>
      <c r="K393" s="221" t="s">
        <v>156</v>
      </c>
      <c r="L393" s="45"/>
      <c r="M393" s="226" t="s">
        <v>1</v>
      </c>
      <c r="N393" s="227" t="s">
        <v>42</v>
      </c>
      <c r="O393" s="92"/>
      <c r="P393" s="228">
        <f>O393*H393</f>
        <v>0</v>
      </c>
      <c r="Q393" s="228">
        <v>0.00013999999999999999</v>
      </c>
      <c r="R393" s="228">
        <f>Q393*H393</f>
        <v>0.0021419999999999998</v>
      </c>
      <c r="S393" s="228">
        <v>0</v>
      </c>
      <c r="T393" s="229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30" t="s">
        <v>157</v>
      </c>
      <c r="AT393" s="230" t="s">
        <v>152</v>
      </c>
      <c r="AU393" s="230" t="s">
        <v>87</v>
      </c>
      <c r="AY393" s="18" t="s">
        <v>150</v>
      </c>
      <c r="BE393" s="231">
        <f>IF(N393="základní",J393,0)</f>
        <v>0</v>
      </c>
      <c r="BF393" s="231">
        <f>IF(N393="snížená",J393,0)</f>
        <v>0</v>
      </c>
      <c r="BG393" s="231">
        <f>IF(N393="zákl. přenesená",J393,0)</f>
        <v>0</v>
      </c>
      <c r="BH393" s="231">
        <f>IF(N393="sníž. přenesená",J393,0)</f>
        <v>0</v>
      </c>
      <c r="BI393" s="231">
        <f>IF(N393="nulová",J393,0)</f>
        <v>0</v>
      </c>
      <c r="BJ393" s="18" t="s">
        <v>85</v>
      </c>
      <c r="BK393" s="231">
        <f>ROUND(I393*H393,2)</f>
        <v>0</v>
      </c>
      <c r="BL393" s="18" t="s">
        <v>157</v>
      </c>
      <c r="BM393" s="230" t="s">
        <v>403</v>
      </c>
    </row>
    <row r="394" s="13" customFormat="1">
      <c r="A394" s="13"/>
      <c r="B394" s="232"/>
      <c r="C394" s="233"/>
      <c r="D394" s="234" t="s">
        <v>159</v>
      </c>
      <c r="E394" s="235" t="s">
        <v>1</v>
      </c>
      <c r="F394" s="236" t="s">
        <v>404</v>
      </c>
      <c r="G394" s="233"/>
      <c r="H394" s="235" t="s">
        <v>1</v>
      </c>
      <c r="I394" s="237"/>
      <c r="J394" s="233"/>
      <c r="K394" s="233"/>
      <c r="L394" s="238"/>
      <c r="M394" s="239"/>
      <c r="N394" s="240"/>
      <c r="O394" s="240"/>
      <c r="P394" s="240"/>
      <c r="Q394" s="240"/>
      <c r="R394" s="240"/>
      <c r="S394" s="240"/>
      <c r="T394" s="241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2" t="s">
        <v>159</v>
      </c>
      <c r="AU394" s="242" t="s">
        <v>87</v>
      </c>
      <c r="AV394" s="13" t="s">
        <v>85</v>
      </c>
      <c r="AW394" s="13" t="s">
        <v>32</v>
      </c>
      <c r="AX394" s="13" t="s">
        <v>77</v>
      </c>
      <c r="AY394" s="242" t="s">
        <v>150</v>
      </c>
    </row>
    <row r="395" s="14" customFormat="1">
      <c r="A395" s="14"/>
      <c r="B395" s="243"/>
      <c r="C395" s="244"/>
      <c r="D395" s="234" t="s">
        <v>159</v>
      </c>
      <c r="E395" s="245" t="s">
        <v>1</v>
      </c>
      <c r="F395" s="246" t="s">
        <v>405</v>
      </c>
      <c r="G395" s="244"/>
      <c r="H395" s="247">
        <v>15.300000000000001</v>
      </c>
      <c r="I395" s="248"/>
      <c r="J395" s="244"/>
      <c r="K395" s="244"/>
      <c r="L395" s="249"/>
      <c r="M395" s="250"/>
      <c r="N395" s="251"/>
      <c r="O395" s="251"/>
      <c r="P395" s="251"/>
      <c r="Q395" s="251"/>
      <c r="R395" s="251"/>
      <c r="S395" s="251"/>
      <c r="T395" s="252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3" t="s">
        <v>159</v>
      </c>
      <c r="AU395" s="253" t="s">
        <v>87</v>
      </c>
      <c r="AV395" s="14" t="s">
        <v>87</v>
      </c>
      <c r="AW395" s="14" t="s">
        <v>32</v>
      </c>
      <c r="AX395" s="14" t="s">
        <v>85</v>
      </c>
      <c r="AY395" s="253" t="s">
        <v>150</v>
      </c>
    </row>
    <row r="396" s="2" customFormat="1" ht="44.25" customHeight="1">
      <c r="A396" s="39"/>
      <c r="B396" s="40"/>
      <c r="C396" s="219" t="s">
        <v>406</v>
      </c>
      <c r="D396" s="219" t="s">
        <v>152</v>
      </c>
      <c r="E396" s="220" t="s">
        <v>407</v>
      </c>
      <c r="F396" s="221" t="s">
        <v>408</v>
      </c>
      <c r="G396" s="222" t="s">
        <v>240</v>
      </c>
      <c r="H396" s="223">
        <v>15.300000000000001</v>
      </c>
      <c r="I396" s="224"/>
      <c r="J396" s="225">
        <f>ROUND(I396*H396,2)</f>
        <v>0</v>
      </c>
      <c r="K396" s="221" t="s">
        <v>156</v>
      </c>
      <c r="L396" s="45"/>
      <c r="M396" s="226" t="s">
        <v>1</v>
      </c>
      <c r="N396" s="227" t="s">
        <v>42</v>
      </c>
      <c r="O396" s="92"/>
      <c r="P396" s="228">
        <f>O396*H396</f>
        <v>0</v>
      </c>
      <c r="Q396" s="228">
        <v>0.01129</v>
      </c>
      <c r="R396" s="228">
        <f>Q396*H396</f>
        <v>0.172737</v>
      </c>
      <c r="S396" s="228">
        <v>0</v>
      </c>
      <c r="T396" s="229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30" t="s">
        <v>157</v>
      </c>
      <c r="AT396" s="230" t="s">
        <v>152</v>
      </c>
      <c r="AU396" s="230" t="s">
        <v>87</v>
      </c>
      <c r="AY396" s="18" t="s">
        <v>150</v>
      </c>
      <c r="BE396" s="231">
        <f>IF(N396="základní",J396,0)</f>
        <v>0</v>
      </c>
      <c r="BF396" s="231">
        <f>IF(N396="snížená",J396,0)</f>
        <v>0</v>
      </c>
      <c r="BG396" s="231">
        <f>IF(N396="zákl. přenesená",J396,0)</f>
        <v>0</v>
      </c>
      <c r="BH396" s="231">
        <f>IF(N396="sníž. přenesená",J396,0)</f>
        <v>0</v>
      </c>
      <c r="BI396" s="231">
        <f>IF(N396="nulová",J396,0)</f>
        <v>0</v>
      </c>
      <c r="BJ396" s="18" t="s">
        <v>85</v>
      </c>
      <c r="BK396" s="231">
        <f>ROUND(I396*H396,2)</f>
        <v>0</v>
      </c>
      <c r="BL396" s="18" t="s">
        <v>157</v>
      </c>
      <c r="BM396" s="230" t="s">
        <v>409</v>
      </c>
    </row>
    <row r="397" s="13" customFormat="1">
      <c r="A397" s="13"/>
      <c r="B397" s="232"/>
      <c r="C397" s="233"/>
      <c r="D397" s="234" t="s">
        <v>159</v>
      </c>
      <c r="E397" s="235" t="s">
        <v>1</v>
      </c>
      <c r="F397" s="236" t="s">
        <v>404</v>
      </c>
      <c r="G397" s="233"/>
      <c r="H397" s="235" t="s">
        <v>1</v>
      </c>
      <c r="I397" s="237"/>
      <c r="J397" s="233"/>
      <c r="K397" s="233"/>
      <c r="L397" s="238"/>
      <c r="M397" s="239"/>
      <c r="N397" s="240"/>
      <c r="O397" s="240"/>
      <c r="P397" s="240"/>
      <c r="Q397" s="240"/>
      <c r="R397" s="240"/>
      <c r="S397" s="240"/>
      <c r="T397" s="241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2" t="s">
        <v>159</v>
      </c>
      <c r="AU397" s="242" t="s">
        <v>87</v>
      </c>
      <c r="AV397" s="13" t="s">
        <v>85</v>
      </c>
      <c r="AW397" s="13" t="s">
        <v>32</v>
      </c>
      <c r="AX397" s="13" t="s">
        <v>77</v>
      </c>
      <c r="AY397" s="242" t="s">
        <v>150</v>
      </c>
    </row>
    <row r="398" s="14" customFormat="1">
      <c r="A398" s="14"/>
      <c r="B398" s="243"/>
      <c r="C398" s="244"/>
      <c r="D398" s="234" t="s">
        <v>159</v>
      </c>
      <c r="E398" s="245" t="s">
        <v>1</v>
      </c>
      <c r="F398" s="246" t="s">
        <v>405</v>
      </c>
      <c r="G398" s="244"/>
      <c r="H398" s="247">
        <v>15.300000000000001</v>
      </c>
      <c r="I398" s="248"/>
      <c r="J398" s="244"/>
      <c r="K398" s="244"/>
      <c r="L398" s="249"/>
      <c r="M398" s="250"/>
      <c r="N398" s="251"/>
      <c r="O398" s="251"/>
      <c r="P398" s="251"/>
      <c r="Q398" s="251"/>
      <c r="R398" s="251"/>
      <c r="S398" s="251"/>
      <c r="T398" s="252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3" t="s">
        <v>159</v>
      </c>
      <c r="AU398" s="253" t="s">
        <v>87</v>
      </c>
      <c r="AV398" s="14" t="s">
        <v>87</v>
      </c>
      <c r="AW398" s="14" t="s">
        <v>32</v>
      </c>
      <c r="AX398" s="14" t="s">
        <v>85</v>
      </c>
      <c r="AY398" s="253" t="s">
        <v>150</v>
      </c>
    </row>
    <row r="399" s="2" customFormat="1" ht="24.15" customHeight="1">
      <c r="A399" s="39"/>
      <c r="B399" s="40"/>
      <c r="C399" s="265" t="s">
        <v>410</v>
      </c>
      <c r="D399" s="265" t="s">
        <v>203</v>
      </c>
      <c r="E399" s="266" t="s">
        <v>411</v>
      </c>
      <c r="F399" s="267" t="s">
        <v>412</v>
      </c>
      <c r="G399" s="268" t="s">
        <v>240</v>
      </c>
      <c r="H399" s="269">
        <v>16.065000000000001</v>
      </c>
      <c r="I399" s="270"/>
      <c r="J399" s="271">
        <f>ROUND(I399*H399,2)</f>
        <v>0</v>
      </c>
      <c r="K399" s="267" t="s">
        <v>156</v>
      </c>
      <c r="L399" s="272"/>
      <c r="M399" s="273" t="s">
        <v>1</v>
      </c>
      <c r="N399" s="274" t="s">
        <v>42</v>
      </c>
      <c r="O399" s="92"/>
      <c r="P399" s="228">
        <f>O399*H399</f>
        <v>0</v>
      </c>
      <c r="Q399" s="228">
        <v>0.0048300000000000001</v>
      </c>
      <c r="R399" s="228">
        <f>Q399*H399</f>
        <v>0.077593950000000009</v>
      </c>
      <c r="S399" s="228">
        <v>0</v>
      </c>
      <c r="T399" s="229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30" t="s">
        <v>194</v>
      </c>
      <c r="AT399" s="230" t="s">
        <v>203</v>
      </c>
      <c r="AU399" s="230" t="s">
        <v>87</v>
      </c>
      <c r="AY399" s="18" t="s">
        <v>150</v>
      </c>
      <c r="BE399" s="231">
        <f>IF(N399="základní",J399,0)</f>
        <v>0</v>
      </c>
      <c r="BF399" s="231">
        <f>IF(N399="snížená",J399,0)</f>
        <v>0</v>
      </c>
      <c r="BG399" s="231">
        <f>IF(N399="zákl. přenesená",J399,0)</f>
        <v>0</v>
      </c>
      <c r="BH399" s="231">
        <f>IF(N399="sníž. přenesená",J399,0)</f>
        <v>0</v>
      </c>
      <c r="BI399" s="231">
        <f>IF(N399="nulová",J399,0)</f>
        <v>0</v>
      </c>
      <c r="BJ399" s="18" t="s">
        <v>85</v>
      </c>
      <c r="BK399" s="231">
        <f>ROUND(I399*H399,2)</f>
        <v>0</v>
      </c>
      <c r="BL399" s="18" t="s">
        <v>157</v>
      </c>
      <c r="BM399" s="230" t="s">
        <v>413</v>
      </c>
    </row>
    <row r="400" s="14" customFormat="1">
      <c r="A400" s="14"/>
      <c r="B400" s="243"/>
      <c r="C400" s="244"/>
      <c r="D400" s="234" t="s">
        <v>159</v>
      </c>
      <c r="E400" s="244"/>
      <c r="F400" s="246" t="s">
        <v>414</v>
      </c>
      <c r="G400" s="244"/>
      <c r="H400" s="247">
        <v>16.065000000000001</v>
      </c>
      <c r="I400" s="248"/>
      <c r="J400" s="244"/>
      <c r="K400" s="244"/>
      <c r="L400" s="249"/>
      <c r="M400" s="250"/>
      <c r="N400" s="251"/>
      <c r="O400" s="251"/>
      <c r="P400" s="251"/>
      <c r="Q400" s="251"/>
      <c r="R400" s="251"/>
      <c r="S400" s="251"/>
      <c r="T400" s="252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3" t="s">
        <v>159</v>
      </c>
      <c r="AU400" s="253" t="s">
        <v>87</v>
      </c>
      <c r="AV400" s="14" t="s">
        <v>87</v>
      </c>
      <c r="AW400" s="14" t="s">
        <v>4</v>
      </c>
      <c r="AX400" s="14" t="s">
        <v>85</v>
      </c>
      <c r="AY400" s="253" t="s">
        <v>150</v>
      </c>
    </row>
    <row r="401" s="2" customFormat="1" ht="24.15" customHeight="1">
      <c r="A401" s="39"/>
      <c r="B401" s="40"/>
      <c r="C401" s="219" t="s">
        <v>415</v>
      </c>
      <c r="D401" s="219" t="s">
        <v>152</v>
      </c>
      <c r="E401" s="220" t="s">
        <v>416</v>
      </c>
      <c r="F401" s="221" t="s">
        <v>417</v>
      </c>
      <c r="G401" s="222" t="s">
        <v>240</v>
      </c>
      <c r="H401" s="223">
        <v>15.300000000000001</v>
      </c>
      <c r="I401" s="224"/>
      <c r="J401" s="225">
        <f>ROUND(I401*H401,2)</f>
        <v>0</v>
      </c>
      <c r="K401" s="221" t="s">
        <v>156</v>
      </c>
      <c r="L401" s="45"/>
      <c r="M401" s="226" t="s">
        <v>1</v>
      </c>
      <c r="N401" s="227" t="s">
        <v>42</v>
      </c>
      <c r="O401" s="92"/>
      <c r="P401" s="228">
        <f>O401*H401</f>
        <v>0</v>
      </c>
      <c r="Q401" s="228">
        <v>0.0028500000000000001</v>
      </c>
      <c r="R401" s="228">
        <f>Q401*H401</f>
        <v>0.043605000000000005</v>
      </c>
      <c r="S401" s="228">
        <v>0</v>
      </c>
      <c r="T401" s="229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30" t="s">
        <v>157</v>
      </c>
      <c r="AT401" s="230" t="s">
        <v>152</v>
      </c>
      <c r="AU401" s="230" t="s">
        <v>87</v>
      </c>
      <c r="AY401" s="18" t="s">
        <v>150</v>
      </c>
      <c r="BE401" s="231">
        <f>IF(N401="základní",J401,0)</f>
        <v>0</v>
      </c>
      <c r="BF401" s="231">
        <f>IF(N401="snížená",J401,0)</f>
        <v>0</v>
      </c>
      <c r="BG401" s="231">
        <f>IF(N401="zákl. přenesená",J401,0)</f>
        <v>0</v>
      </c>
      <c r="BH401" s="231">
        <f>IF(N401="sníž. přenesená",J401,0)</f>
        <v>0</v>
      </c>
      <c r="BI401" s="231">
        <f>IF(N401="nulová",J401,0)</f>
        <v>0</v>
      </c>
      <c r="BJ401" s="18" t="s">
        <v>85</v>
      </c>
      <c r="BK401" s="231">
        <f>ROUND(I401*H401,2)</f>
        <v>0</v>
      </c>
      <c r="BL401" s="18" t="s">
        <v>157</v>
      </c>
      <c r="BM401" s="230" t="s">
        <v>418</v>
      </c>
    </row>
    <row r="402" s="13" customFormat="1">
      <c r="A402" s="13"/>
      <c r="B402" s="232"/>
      <c r="C402" s="233"/>
      <c r="D402" s="234" t="s">
        <v>159</v>
      </c>
      <c r="E402" s="235" t="s">
        <v>1</v>
      </c>
      <c r="F402" s="236" t="s">
        <v>404</v>
      </c>
      <c r="G402" s="233"/>
      <c r="H402" s="235" t="s">
        <v>1</v>
      </c>
      <c r="I402" s="237"/>
      <c r="J402" s="233"/>
      <c r="K402" s="233"/>
      <c r="L402" s="238"/>
      <c r="M402" s="239"/>
      <c r="N402" s="240"/>
      <c r="O402" s="240"/>
      <c r="P402" s="240"/>
      <c r="Q402" s="240"/>
      <c r="R402" s="240"/>
      <c r="S402" s="240"/>
      <c r="T402" s="241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2" t="s">
        <v>159</v>
      </c>
      <c r="AU402" s="242" t="s">
        <v>87</v>
      </c>
      <c r="AV402" s="13" t="s">
        <v>85</v>
      </c>
      <c r="AW402" s="13" t="s">
        <v>32</v>
      </c>
      <c r="AX402" s="13" t="s">
        <v>77</v>
      </c>
      <c r="AY402" s="242" t="s">
        <v>150</v>
      </c>
    </row>
    <row r="403" s="14" customFormat="1">
      <c r="A403" s="14"/>
      <c r="B403" s="243"/>
      <c r="C403" s="244"/>
      <c r="D403" s="234" t="s">
        <v>159</v>
      </c>
      <c r="E403" s="245" t="s">
        <v>1</v>
      </c>
      <c r="F403" s="246" t="s">
        <v>405</v>
      </c>
      <c r="G403" s="244"/>
      <c r="H403" s="247">
        <v>15.300000000000001</v>
      </c>
      <c r="I403" s="248"/>
      <c r="J403" s="244"/>
      <c r="K403" s="244"/>
      <c r="L403" s="249"/>
      <c r="M403" s="250"/>
      <c r="N403" s="251"/>
      <c r="O403" s="251"/>
      <c r="P403" s="251"/>
      <c r="Q403" s="251"/>
      <c r="R403" s="251"/>
      <c r="S403" s="251"/>
      <c r="T403" s="252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3" t="s">
        <v>159</v>
      </c>
      <c r="AU403" s="253" t="s">
        <v>87</v>
      </c>
      <c r="AV403" s="14" t="s">
        <v>87</v>
      </c>
      <c r="AW403" s="14" t="s">
        <v>32</v>
      </c>
      <c r="AX403" s="14" t="s">
        <v>85</v>
      </c>
      <c r="AY403" s="253" t="s">
        <v>150</v>
      </c>
    </row>
    <row r="404" s="2" customFormat="1" ht="24.15" customHeight="1">
      <c r="A404" s="39"/>
      <c r="B404" s="40"/>
      <c r="C404" s="219" t="s">
        <v>419</v>
      </c>
      <c r="D404" s="219" t="s">
        <v>152</v>
      </c>
      <c r="E404" s="220" t="s">
        <v>420</v>
      </c>
      <c r="F404" s="221" t="s">
        <v>421</v>
      </c>
      <c r="G404" s="222" t="s">
        <v>255</v>
      </c>
      <c r="H404" s="223">
        <v>94.099999999999994</v>
      </c>
      <c r="I404" s="224"/>
      <c r="J404" s="225">
        <f>ROUND(I404*H404,2)</f>
        <v>0</v>
      </c>
      <c r="K404" s="221" t="s">
        <v>156</v>
      </c>
      <c r="L404" s="45"/>
      <c r="M404" s="226" t="s">
        <v>1</v>
      </c>
      <c r="N404" s="227" t="s">
        <v>42</v>
      </c>
      <c r="O404" s="92"/>
      <c r="P404" s="228">
        <f>O404*H404</f>
        <v>0</v>
      </c>
      <c r="Q404" s="228">
        <v>2.0000000000000002E-05</v>
      </c>
      <c r="R404" s="228">
        <f>Q404*H404</f>
        <v>0.001882</v>
      </c>
      <c r="S404" s="228">
        <v>0</v>
      </c>
      <c r="T404" s="229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30" t="s">
        <v>157</v>
      </c>
      <c r="AT404" s="230" t="s">
        <v>152</v>
      </c>
      <c r="AU404" s="230" t="s">
        <v>87</v>
      </c>
      <c r="AY404" s="18" t="s">
        <v>150</v>
      </c>
      <c r="BE404" s="231">
        <f>IF(N404="základní",J404,0)</f>
        <v>0</v>
      </c>
      <c r="BF404" s="231">
        <f>IF(N404="snížená",J404,0)</f>
        <v>0</v>
      </c>
      <c r="BG404" s="231">
        <f>IF(N404="zákl. přenesená",J404,0)</f>
        <v>0</v>
      </c>
      <c r="BH404" s="231">
        <f>IF(N404="sníž. přenesená",J404,0)</f>
        <v>0</v>
      </c>
      <c r="BI404" s="231">
        <f>IF(N404="nulová",J404,0)</f>
        <v>0</v>
      </c>
      <c r="BJ404" s="18" t="s">
        <v>85</v>
      </c>
      <c r="BK404" s="231">
        <f>ROUND(I404*H404,2)</f>
        <v>0</v>
      </c>
      <c r="BL404" s="18" t="s">
        <v>157</v>
      </c>
      <c r="BM404" s="230" t="s">
        <v>422</v>
      </c>
    </row>
    <row r="405" s="13" customFormat="1">
      <c r="A405" s="13"/>
      <c r="B405" s="232"/>
      <c r="C405" s="233"/>
      <c r="D405" s="234" t="s">
        <v>159</v>
      </c>
      <c r="E405" s="235" t="s">
        <v>1</v>
      </c>
      <c r="F405" s="236" t="s">
        <v>423</v>
      </c>
      <c r="G405" s="233"/>
      <c r="H405" s="235" t="s">
        <v>1</v>
      </c>
      <c r="I405" s="237"/>
      <c r="J405" s="233"/>
      <c r="K405" s="233"/>
      <c r="L405" s="238"/>
      <c r="M405" s="239"/>
      <c r="N405" s="240"/>
      <c r="O405" s="240"/>
      <c r="P405" s="240"/>
      <c r="Q405" s="240"/>
      <c r="R405" s="240"/>
      <c r="S405" s="240"/>
      <c r="T405" s="241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2" t="s">
        <v>159</v>
      </c>
      <c r="AU405" s="242" t="s">
        <v>87</v>
      </c>
      <c r="AV405" s="13" t="s">
        <v>85</v>
      </c>
      <c r="AW405" s="13" t="s">
        <v>32</v>
      </c>
      <c r="AX405" s="13" t="s">
        <v>77</v>
      </c>
      <c r="AY405" s="242" t="s">
        <v>150</v>
      </c>
    </row>
    <row r="406" s="14" customFormat="1">
      <c r="A406" s="14"/>
      <c r="B406" s="243"/>
      <c r="C406" s="244"/>
      <c r="D406" s="234" t="s">
        <v>159</v>
      </c>
      <c r="E406" s="245" t="s">
        <v>1</v>
      </c>
      <c r="F406" s="246" t="s">
        <v>424</v>
      </c>
      <c r="G406" s="244"/>
      <c r="H406" s="247">
        <v>94.099999999999994</v>
      </c>
      <c r="I406" s="248"/>
      <c r="J406" s="244"/>
      <c r="K406" s="244"/>
      <c r="L406" s="249"/>
      <c r="M406" s="250"/>
      <c r="N406" s="251"/>
      <c r="O406" s="251"/>
      <c r="P406" s="251"/>
      <c r="Q406" s="251"/>
      <c r="R406" s="251"/>
      <c r="S406" s="251"/>
      <c r="T406" s="252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3" t="s">
        <v>159</v>
      </c>
      <c r="AU406" s="253" t="s">
        <v>87</v>
      </c>
      <c r="AV406" s="14" t="s">
        <v>87</v>
      </c>
      <c r="AW406" s="14" t="s">
        <v>32</v>
      </c>
      <c r="AX406" s="14" t="s">
        <v>85</v>
      </c>
      <c r="AY406" s="253" t="s">
        <v>150</v>
      </c>
    </row>
    <row r="407" s="2" customFormat="1" ht="24.15" customHeight="1">
      <c r="A407" s="39"/>
      <c r="B407" s="40"/>
      <c r="C407" s="219" t="s">
        <v>425</v>
      </c>
      <c r="D407" s="219" t="s">
        <v>152</v>
      </c>
      <c r="E407" s="220" t="s">
        <v>426</v>
      </c>
      <c r="F407" s="221" t="s">
        <v>427</v>
      </c>
      <c r="G407" s="222" t="s">
        <v>255</v>
      </c>
      <c r="H407" s="223">
        <v>154.09999999999999</v>
      </c>
      <c r="I407" s="224"/>
      <c r="J407" s="225">
        <f>ROUND(I407*H407,2)</f>
        <v>0</v>
      </c>
      <c r="K407" s="221" t="s">
        <v>156</v>
      </c>
      <c r="L407" s="45"/>
      <c r="M407" s="226" t="s">
        <v>1</v>
      </c>
      <c r="N407" s="227" t="s">
        <v>42</v>
      </c>
      <c r="O407" s="92"/>
      <c r="P407" s="228">
        <f>O407*H407</f>
        <v>0</v>
      </c>
      <c r="Q407" s="228">
        <v>0</v>
      </c>
      <c r="R407" s="228">
        <f>Q407*H407</f>
        <v>0</v>
      </c>
      <c r="S407" s="228">
        <v>0</v>
      </c>
      <c r="T407" s="229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30" t="s">
        <v>157</v>
      </c>
      <c r="AT407" s="230" t="s">
        <v>152</v>
      </c>
      <c r="AU407" s="230" t="s">
        <v>87</v>
      </c>
      <c r="AY407" s="18" t="s">
        <v>150</v>
      </c>
      <c r="BE407" s="231">
        <f>IF(N407="základní",J407,0)</f>
        <v>0</v>
      </c>
      <c r="BF407" s="231">
        <f>IF(N407="snížená",J407,0)</f>
        <v>0</v>
      </c>
      <c r="BG407" s="231">
        <f>IF(N407="zákl. přenesená",J407,0)</f>
        <v>0</v>
      </c>
      <c r="BH407" s="231">
        <f>IF(N407="sníž. přenesená",J407,0)</f>
        <v>0</v>
      </c>
      <c r="BI407" s="231">
        <f>IF(N407="nulová",J407,0)</f>
        <v>0</v>
      </c>
      <c r="BJ407" s="18" t="s">
        <v>85</v>
      </c>
      <c r="BK407" s="231">
        <f>ROUND(I407*H407,2)</f>
        <v>0</v>
      </c>
      <c r="BL407" s="18" t="s">
        <v>157</v>
      </c>
      <c r="BM407" s="230" t="s">
        <v>428</v>
      </c>
    </row>
    <row r="408" s="14" customFormat="1">
      <c r="A408" s="14"/>
      <c r="B408" s="243"/>
      <c r="C408" s="244"/>
      <c r="D408" s="234" t="s">
        <v>159</v>
      </c>
      <c r="E408" s="245" t="s">
        <v>1</v>
      </c>
      <c r="F408" s="246" t="s">
        <v>429</v>
      </c>
      <c r="G408" s="244"/>
      <c r="H408" s="247">
        <v>51.899999999999999</v>
      </c>
      <c r="I408" s="248"/>
      <c r="J408" s="244"/>
      <c r="K408" s="244"/>
      <c r="L408" s="249"/>
      <c r="M408" s="250"/>
      <c r="N408" s="251"/>
      <c r="O408" s="251"/>
      <c r="P408" s="251"/>
      <c r="Q408" s="251"/>
      <c r="R408" s="251"/>
      <c r="S408" s="251"/>
      <c r="T408" s="252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3" t="s">
        <v>159</v>
      </c>
      <c r="AU408" s="253" t="s">
        <v>87</v>
      </c>
      <c r="AV408" s="14" t="s">
        <v>87</v>
      </c>
      <c r="AW408" s="14" t="s">
        <v>32</v>
      </c>
      <c r="AX408" s="14" t="s">
        <v>77</v>
      </c>
      <c r="AY408" s="253" t="s">
        <v>150</v>
      </c>
    </row>
    <row r="409" s="14" customFormat="1">
      <c r="A409" s="14"/>
      <c r="B409" s="243"/>
      <c r="C409" s="244"/>
      <c r="D409" s="234" t="s">
        <v>159</v>
      </c>
      <c r="E409" s="245" t="s">
        <v>1</v>
      </c>
      <c r="F409" s="246" t="s">
        <v>430</v>
      </c>
      <c r="G409" s="244"/>
      <c r="H409" s="247">
        <v>27.300000000000001</v>
      </c>
      <c r="I409" s="248"/>
      <c r="J409" s="244"/>
      <c r="K409" s="244"/>
      <c r="L409" s="249"/>
      <c r="M409" s="250"/>
      <c r="N409" s="251"/>
      <c r="O409" s="251"/>
      <c r="P409" s="251"/>
      <c r="Q409" s="251"/>
      <c r="R409" s="251"/>
      <c r="S409" s="251"/>
      <c r="T409" s="252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3" t="s">
        <v>159</v>
      </c>
      <c r="AU409" s="253" t="s">
        <v>87</v>
      </c>
      <c r="AV409" s="14" t="s">
        <v>87</v>
      </c>
      <c r="AW409" s="14" t="s">
        <v>32</v>
      </c>
      <c r="AX409" s="14" t="s">
        <v>77</v>
      </c>
      <c r="AY409" s="253" t="s">
        <v>150</v>
      </c>
    </row>
    <row r="410" s="14" customFormat="1">
      <c r="A410" s="14"/>
      <c r="B410" s="243"/>
      <c r="C410" s="244"/>
      <c r="D410" s="234" t="s">
        <v>159</v>
      </c>
      <c r="E410" s="245" t="s">
        <v>1</v>
      </c>
      <c r="F410" s="246" t="s">
        <v>431</v>
      </c>
      <c r="G410" s="244"/>
      <c r="H410" s="247">
        <v>61.5</v>
      </c>
      <c r="I410" s="248"/>
      <c r="J410" s="244"/>
      <c r="K410" s="244"/>
      <c r="L410" s="249"/>
      <c r="M410" s="250"/>
      <c r="N410" s="251"/>
      <c r="O410" s="251"/>
      <c r="P410" s="251"/>
      <c r="Q410" s="251"/>
      <c r="R410" s="251"/>
      <c r="S410" s="251"/>
      <c r="T410" s="252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3" t="s">
        <v>159</v>
      </c>
      <c r="AU410" s="253" t="s">
        <v>87</v>
      </c>
      <c r="AV410" s="14" t="s">
        <v>87</v>
      </c>
      <c r="AW410" s="14" t="s">
        <v>32</v>
      </c>
      <c r="AX410" s="14" t="s">
        <v>77</v>
      </c>
      <c r="AY410" s="253" t="s">
        <v>150</v>
      </c>
    </row>
    <row r="411" s="14" customFormat="1">
      <c r="A411" s="14"/>
      <c r="B411" s="243"/>
      <c r="C411" s="244"/>
      <c r="D411" s="234" t="s">
        <v>159</v>
      </c>
      <c r="E411" s="245" t="s">
        <v>1</v>
      </c>
      <c r="F411" s="246" t="s">
        <v>432</v>
      </c>
      <c r="G411" s="244"/>
      <c r="H411" s="247">
        <v>13.4</v>
      </c>
      <c r="I411" s="248"/>
      <c r="J411" s="244"/>
      <c r="K411" s="244"/>
      <c r="L411" s="249"/>
      <c r="M411" s="250"/>
      <c r="N411" s="251"/>
      <c r="O411" s="251"/>
      <c r="P411" s="251"/>
      <c r="Q411" s="251"/>
      <c r="R411" s="251"/>
      <c r="S411" s="251"/>
      <c r="T411" s="252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3" t="s">
        <v>159</v>
      </c>
      <c r="AU411" s="253" t="s">
        <v>87</v>
      </c>
      <c r="AV411" s="14" t="s">
        <v>87</v>
      </c>
      <c r="AW411" s="14" t="s">
        <v>32</v>
      </c>
      <c r="AX411" s="14" t="s">
        <v>77</v>
      </c>
      <c r="AY411" s="253" t="s">
        <v>150</v>
      </c>
    </row>
    <row r="412" s="15" customFormat="1">
      <c r="A412" s="15"/>
      <c r="B412" s="254"/>
      <c r="C412" s="255"/>
      <c r="D412" s="234" t="s">
        <v>159</v>
      </c>
      <c r="E412" s="256" t="s">
        <v>1</v>
      </c>
      <c r="F412" s="257" t="s">
        <v>169</v>
      </c>
      <c r="G412" s="255"/>
      <c r="H412" s="258">
        <v>154.09999999999999</v>
      </c>
      <c r="I412" s="259"/>
      <c r="J412" s="255"/>
      <c r="K412" s="255"/>
      <c r="L412" s="260"/>
      <c r="M412" s="261"/>
      <c r="N412" s="262"/>
      <c r="O412" s="262"/>
      <c r="P412" s="262"/>
      <c r="Q412" s="262"/>
      <c r="R412" s="262"/>
      <c r="S412" s="262"/>
      <c r="T412" s="263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64" t="s">
        <v>159</v>
      </c>
      <c r="AU412" s="264" t="s">
        <v>87</v>
      </c>
      <c r="AV412" s="15" t="s">
        <v>157</v>
      </c>
      <c r="AW412" s="15" t="s">
        <v>32</v>
      </c>
      <c r="AX412" s="15" t="s">
        <v>85</v>
      </c>
      <c r="AY412" s="264" t="s">
        <v>150</v>
      </c>
    </row>
    <row r="413" s="2" customFormat="1" ht="16.5" customHeight="1">
      <c r="A413" s="39"/>
      <c r="B413" s="40"/>
      <c r="C413" s="265" t="s">
        <v>433</v>
      </c>
      <c r="D413" s="265" t="s">
        <v>203</v>
      </c>
      <c r="E413" s="266" t="s">
        <v>434</v>
      </c>
      <c r="F413" s="267" t="s">
        <v>435</v>
      </c>
      <c r="G413" s="268" t="s">
        <v>255</v>
      </c>
      <c r="H413" s="269">
        <v>161.80500000000001</v>
      </c>
      <c r="I413" s="270"/>
      <c r="J413" s="271">
        <f>ROUND(I413*H413,2)</f>
        <v>0</v>
      </c>
      <c r="K413" s="267" t="s">
        <v>156</v>
      </c>
      <c r="L413" s="272"/>
      <c r="M413" s="273" t="s">
        <v>1</v>
      </c>
      <c r="N413" s="274" t="s">
        <v>42</v>
      </c>
      <c r="O413" s="92"/>
      <c r="P413" s="228">
        <f>O413*H413</f>
        <v>0</v>
      </c>
      <c r="Q413" s="228">
        <v>0.00010000000000000001</v>
      </c>
      <c r="R413" s="228">
        <f>Q413*H413</f>
        <v>0.0161805</v>
      </c>
      <c r="S413" s="228">
        <v>0</v>
      </c>
      <c r="T413" s="229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30" t="s">
        <v>194</v>
      </c>
      <c r="AT413" s="230" t="s">
        <v>203</v>
      </c>
      <c r="AU413" s="230" t="s">
        <v>87</v>
      </c>
      <c r="AY413" s="18" t="s">
        <v>150</v>
      </c>
      <c r="BE413" s="231">
        <f>IF(N413="základní",J413,0)</f>
        <v>0</v>
      </c>
      <c r="BF413" s="231">
        <f>IF(N413="snížená",J413,0)</f>
        <v>0</v>
      </c>
      <c r="BG413" s="231">
        <f>IF(N413="zákl. přenesená",J413,0)</f>
        <v>0</v>
      </c>
      <c r="BH413" s="231">
        <f>IF(N413="sníž. přenesená",J413,0)</f>
        <v>0</v>
      </c>
      <c r="BI413" s="231">
        <f>IF(N413="nulová",J413,0)</f>
        <v>0</v>
      </c>
      <c r="BJ413" s="18" t="s">
        <v>85</v>
      </c>
      <c r="BK413" s="231">
        <f>ROUND(I413*H413,2)</f>
        <v>0</v>
      </c>
      <c r="BL413" s="18" t="s">
        <v>157</v>
      </c>
      <c r="BM413" s="230" t="s">
        <v>436</v>
      </c>
    </row>
    <row r="414" s="14" customFormat="1">
      <c r="A414" s="14"/>
      <c r="B414" s="243"/>
      <c r="C414" s="244"/>
      <c r="D414" s="234" t="s">
        <v>159</v>
      </c>
      <c r="E414" s="244"/>
      <c r="F414" s="246" t="s">
        <v>437</v>
      </c>
      <c r="G414" s="244"/>
      <c r="H414" s="247">
        <v>161.80500000000001</v>
      </c>
      <c r="I414" s="248"/>
      <c r="J414" s="244"/>
      <c r="K414" s="244"/>
      <c r="L414" s="249"/>
      <c r="M414" s="250"/>
      <c r="N414" s="251"/>
      <c r="O414" s="251"/>
      <c r="P414" s="251"/>
      <c r="Q414" s="251"/>
      <c r="R414" s="251"/>
      <c r="S414" s="251"/>
      <c r="T414" s="252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3" t="s">
        <v>159</v>
      </c>
      <c r="AU414" s="253" t="s">
        <v>87</v>
      </c>
      <c r="AV414" s="14" t="s">
        <v>87</v>
      </c>
      <c r="AW414" s="14" t="s">
        <v>4</v>
      </c>
      <c r="AX414" s="14" t="s">
        <v>85</v>
      </c>
      <c r="AY414" s="253" t="s">
        <v>150</v>
      </c>
    </row>
    <row r="415" s="2" customFormat="1" ht="24.15" customHeight="1">
      <c r="A415" s="39"/>
      <c r="B415" s="40"/>
      <c r="C415" s="219" t="s">
        <v>438</v>
      </c>
      <c r="D415" s="219" t="s">
        <v>152</v>
      </c>
      <c r="E415" s="220" t="s">
        <v>439</v>
      </c>
      <c r="F415" s="221" t="s">
        <v>440</v>
      </c>
      <c r="G415" s="222" t="s">
        <v>240</v>
      </c>
      <c r="H415" s="223">
        <v>51.603000000000002</v>
      </c>
      <c r="I415" s="224"/>
      <c r="J415" s="225">
        <f>ROUND(I415*H415,2)</f>
        <v>0</v>
      </c>
      <c r="K415" s="221" t="s">
        <v>156</v>
      </c>
      <c r="L415" s="45"/>
      <c r="M415" s="226" t="s">
        <v>1</v>
      </c>
      <c r="N415" s="227" t="s">
        <v>42</v>
      </c>
      <c r="O415" s="92"/>
      <c r="P415" s="228">
        <f>O415*H415</f>
        <v>0</v>
      </c>
      <c r="Q415" s="228">
        <v>0.00018000000000000001</v>
      </c>
      <c r="R415" s="228">
        <f>Q415*H415</f>
        <v>0.0092885400000000014</v>
      </c>
      <c r="S415" s="228">
        <v>0</v>
      </c>
      <c r="T415" s="229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30" t="s">
        <v>157</v>
      </c>
      <c r="AT415" s="230" t="s">
        <v>152</v>
      </c>
      <c r="AU415" s="230" t="s">
        <v>87</v>
      </c>
      <c r="AY415" s="18" t="s">
        <v>150</v>
      </c>
      <c r="BE415" s="231">
        <f>IF(N415="základní",J415,0)</f>
        <v>0</v>
      </c>
      <c r="BF415" s="231">
        <f>IF(N415="snížená",J415,0)</f>
        <v>0</v>
      </c>
      <c r="BG415" s="231">
        <f>IF(N415="zákl. přenesená",J415,0)</f>
        <v>0</v>
      </c>
      <c r="BH415" s="231">
        <f>IF(N415="sníž. přenesená",J415,0)</f>
        <v>0</v>
      </c>
      <c r="BI415" s="231">
        <f>IF(N415="nulová",J415,0)</f>
        <v>0</v>
      </c>
      <c r="BJ415" s="18" t="s">
        <v>85</v>
      </c>
      <c r="BK415" s="231">
        <f>ROUND(I415*H415,2)</f>
        <v>0</v>
      </c>
      <c r="BL415" s="18" t="s">
        <v>157</v>
      </c>
      <c r="BM415" s="230" t="s">
        <v>441</v>
      </c>
    </row>
    <row r="416" s="2" customFormat="1" ht="24.15" customHeight="1">
      <c r="A416" s="39"/>
      <c r="B416" s="40"/>
      <c r="C416" s="219" t="s">
        <v>442</v>
      </c>
      <c r="D416" s="219" t="s">
        <v>152</v>
      </c>
      <c r="E416" s="220" t="s">
        <v>443</v>
      </c>
      <c r="F416" s="221" t="s">
        <v>444</v>
      </c>
      <c r="G416" s="222" t="s">
        <v>240</v>
      </c>
      <c r="H416" s="223">
        <v>511.226</v>
      </c>
      <c r="I416" s="224"/>
      <c r="J416" s="225">
        <f>ROUND(I416*H416,2)</f>
        <v>0</v>
      </c>
      <c r="K416" s="221" t="s">
        <v>156</v>
      </c>
      <c r="L416" s="45"/>
      <c r="M416" s="226" t="s">
        <v>1</v>
      </c>
      <c r="N416" s="227" t="s">
        <v>42</v>
      </c>
      <c r="O416" s="92"/>
      <c r="P416" s="228">
        <f>O416*H416</f>
        <v>0</v>
      </c>
      <c r="Q416" s="228">
        <v>0.00013999999999999999</v>
      </c>
      <c r="R416" s="228">
        <f>Q416*H416</f>
        <v>0.071571639999999992</v>
      </c>
      <c r="S416" s="228">
        <v>0</v>
      </c>
      <c r="T416" s="229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30" t="s">
        <v>157</v>
      </c>
      <c r="AT416" s="230" t="s">
        <v>152</v>
      </c>
      <c r="AU416" s="230" t="s">
        <v>87</v>
      </c>
      <c r="AY416" s="18" t="s">
        <v>150</v>
      </c>
      <c r="BE416" s="231">
        <f>IF(N416="základní",J416,0)</f>
        <v>0</v>
      </c>
      <c r="BF416" s="231">
        <f>IF(N416="snížená",J416,0)</f>
        <v>0</v>
      </c>
      <c r="BG416" s="231">
        <f>IF(N416="zákl. přenesená",J416,0)</f>
        <v>0</v>
      </c>
      <c r="BH416" s="231">
        <f>IF(N416="sníž. přenesená",J416,0)</f>
        <v>0</v>
      </c>
      <c r="BI416" s="231">
        <f>IF(N416="nulová",J416,0)</f>
        <v>0</v>
      </c>
      <c r="BJ416" s="18" t="s">
        <v>85</v>
      </c>
      <c r="BK416" s="231">
        <f>ROUND(I416*H416,2)</f>
        <v>0</v>
      </c>
      <c r="BL416" s="18" t="s">
        <v>157</v>
      </c>
      <c r="BM416" s="230" t="s">
        <v>445</v>
      </c>
    </row>
    <row r="417" s="14" customFormat="1">
      <c r="A417" s="14"/>
      <c r="B417" s="243"/>
      <c r="C417" s="244"/>
      <c r="D417" s="234" t="s">
        <v>159</v>
      </c>
      <c r="E417" s="245" t="s">
        <v>1</v>
      </c>
      <c r="F417" s="246" t="s">
        <v>446</v>
      </c>
      <c r="G417" s="244"/>
      <c r="H417" s="247">
        <v>511.226</v>
      </c>
      <c r="I417" s="248"/>
      <c r="J417" s="244"/>
      <c r="K417" s="244"/>
      <c r="L417" s="249"/>
      <c r="M417" s="250"/>
      <c r="N417" s="251"/>
      <c r="O417" s="251"/>
      <c r="P417" s="251"/>
      <c r="Q417" s="251"/>
      <c r="R417" s="251"/>
      <c r="S417" s="251"/>
      <c r="T417" s="252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3" t="s">
        <v>159</v>
      </c>
      <c r="AU417" s="253" t="s">
        <v>87</v>
      </c>
      <c r="AV417" s="14" t="s">
        <v>87</v>
      </c>
      <c r="AW417" s="14" t="s">
        <v>32</v>
      </c>
      <c r="AX417" s="14" t="s">
        <v>85</v>
      </c>
      <c r="AY417" s="253" t="s">
        <v>150</v>
      </c>
    </row>
    <row r="418" s="2" customFormat="1" ht="44.25" customHeight="1">
      <c r="A418" s="39"/>
      <c r="B418" s="40"/>
      <c r="C418" s="219" t="s">
        <v>447</v>
      </c>
      <c r="D418" s="219" t="s">
        <v>152</v>
      </c>
      <c r="E418" s="220" t="s">
        <v>448</v>
      </c>
      <c r="F418" s="221" t="s">
        <v>449</v>
      </c>
      <c r="G418" s="222" t="s">
        <v>240</v>
      </c>
      <c r="H418" s="223">
        <v>51.603000000000002</v>
      </c>
      <c r="I418" s="224"/>
      <c r="J418" s="225">
        <f>ROUND(I418*H418,2)</f>
        <v>0</v>
      </c>
      <c r="K418" s="221" t="s">
        <v>156</v>
      </c>
      <c r="L418" s="45"/>
      <c r="M418" s="226" t="s">
        <v>1</v>
      </c>
      <c r="N418" s="227" t="s">
        <v>42</v>
      </c>
      <c r="O418" s="92"/>
      <c r="P418" s="228">
        <f>O418*H418</f>
        <v>0</v>
      </c>
      <c r="Q418" s="228">
        <v>0.0085199999999999998</v>
      </c>
      <c r="R418" s="228">
        <f>Q418*H418</f>
        <v>0.43965756</v>
      </c>
      <c r="S418" s="228">
        <v>0</v>
      </c>
      <c r="T418" s="229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30" t="s">
        <v>157</v>
      </c>
      <c r="AT418" s="230" t="s">
        <v>152</v>
      </c>
      <c r="AU418" s="230" t="s">
        <v>87</v>
      </c>
      <c r="AY418" s="18" t="s">
        <v>150</v>
      </c>
      <c r="BE418" s="231">
        <f>IF(N418="základní",J418,0)</f>
        <v>0</v>
      </c>
      <c r="BF418" s="231">
        <f>IF(N418="snížená",J418,0)</f>
        <v>0</v>
      </c>
      <c r="BG418" s="231">
        <f>IF(N418="zákl. přenesená",J418,0)</f>
        <v>0</v>
      </c>
      <c r="BH418" s="231">
        <f>IF(N418="sníž. přenesená",J418,0)</f>
        <v>0</v>
      </c>
      <c r="BI418" s="231">
        <f>IF(N418="nulová",J418,0)</f>
        <v>0</v>
      </c>
      <c r="BJ418" s="18" t="s">
        <v>85</v>
      </c>
      <c r="BK418" s="231">
        <f>ROUND(I418*H418,2)</f>
        <v>0</v>
      </c>
      <c r="BL418" s="18" t="s">
        <v>157</v>
      </c>
      <c r="BM418" s="230" t="s">
        <v>450</v>
      </c>
    </row>
    <row r="419" s="13" customFormat="1">
      <c r="A419" s="13"/>
      <c r="B419" s="232"/>
      <c r="C419" s="233"/>
      <c r="D419" s="234" t="s">
        <v>159</v>
      </c>
      <c r="E419" s="235" t="s">
        <v>1</v>
      </c>
      <c r="F419" s="236" t="s">
        <v>451</v>
      </c>
      <c r="G419" s="233"/>
      <c r="H419" s="235" t="s">
        <v>1</v>
      </c>
      <c r="I419" s="237"/>
      <c r="J419" s="233"/>
      <c r="K419" s="233"/>
      <c r="L419" s="238"/>
      <c r="M419" s="239"/>
      <c r="N419" s="240"/>
      <c r="O419" s="240"/>
      <c r="P419" s="240"/>
      <c r="Q419" s="240"/>
      <c r="R419" s="240"/>
      <c r="S419" s="240"/>
      <c r="T419" s="241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2" t="s">
        <v>159</v>
      </c>
      <c r="AU419" s="242" t="s">
        <v>87</v>
      </c>
      <c r="AV419" s="13" t="s">
        <v>85</v>
      </c>
      <c r="AW419" s="13" t="s">
        <v>32</v>
      </c>
      <c r="AX419" s="13" t="s">
        <v>77</v>
      </c>
      <c r="AY419" s="242" t="s">
        <v>150</v>
      </c>
    </row>
    <row r="420" s="14" customFormat="1">
      <c r="A420" s="14"/>
      <c r="B420" s="243"/>
      <c r="C420" s="244"/>
      <c r="D420" s="234" t="s">
        <v>159</v>
      </c>
      <c r="E420" s="245" t="s">
        <v>1</v>
      </c>
      <c r="F420" s="246" t="s">
        <v>452</v>
      </c>
      <c r="G420" s="244"/>
      <c r="H420" s="247">
        <v>51.603000000000002</v>
      </c>
      <c r="I420" s="248"/>
      <c r="J420" s="244"/>
      <c r="K420" s="244"/>
      <c r="L420" s="249"/>
      <c r="M420" s="250"/>
      <c r="N420" s="251"/>
      <c r="O420" s="251"/>
      <c r="P420" s="251"/>
      <c r="Q420" s="251"/>
      <c r="R420" s="251"/>
      <c r="S420" s="251"/>
      <c r="T420" s="252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3" t="s">
        <v>159</v>
      </c>
      <c r="AU420" s="253" t="s">
        <v>87</v>
      </c>
      <c r="AV420" s="14" t="s">
        <v>87</v>
      </c>
      <c r="AW420" s="14" t="s">
        <v>32</v>
      </c>
      <c r="AX420" s="14" t="s">
        <v>85</v>
      </c>
      <c r="AY420" s="253" t="s">
        <v>150</v>
      </c>
    </row>
    <row r="421" s="2" customFormat="1" ht="24.15" customHeight="1">
      <c r="A421" s="39"/>
      <c r="B421" s="40"/>
      <c r="C421" s="265" t="s">
        <v>453</v>
      </c>
      <c r="D421" s="265" t="s">
        <v>203</v>
      </c>
      <c r="E421" s="266" t="s">
        <v>454</v>
      </c>
      <c r="F421" s="267" t="s">
        <v>455</v>
      </c>
      <c r="G421" s="268" t="s">
        <v>240</v>
      </c>
      <c r="H421" s="269">
        <v>54.183</v>
      </c>
      <c r="I421" s="270"/>
      <c r="J421" s="271">
        <f>ROUND(I421*H421,2)</f>
        <v>0</v>
      </c>
      <c r="K421" s="267" t="s">
        <v>156</v>
      </c>
      <c r="L421" s="272"/>
      <c r="M421" s="273" t="s">
        <v>1</v>
      </c>
      <c r="N421" s="274" t="s">
        <v>42</v>
      </c>
      <c r="O421" s="92"/>
      <c r="P421" s="228">
        <f>O421*H421</f>
        <v>0</v>
      </c>
      <c r="Q421" s="228">
        <v>0.0030000000000000001</v>
      </c>
      <c r="R421" s="228">
        <f>Q421*H421</f>
        <v>0.162549</v>
      </c>
      <c r="S421" s="228">
        <v>0</v>
      </c>
      <c r="T421" s="229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30" t="s">
        <v>194</v>
      </c>
      <c r="AT421" s="230" t="s">
        <v>203</v>
      </c>
      <c r="AU421" s="230" t="s">
        <v>87</v>
      </c>
      <c r="AY421" s="18" t="s">
        <v>150</v>
      </c>
      <c r="BE421" s="231">
        <f>IF(N421="základní",J421,0)</f>
        <v>0</v>
      </c>
      <c r="BF421" s="231">
        <f>IF(N421="snížená",J421,0)</f>
        <v>0</v>
      </c>
      <c r="BG421" s="231">
        <f>IF(N421="zákl. přenesená",J421,0)</f>
        <v>0</v>
      </c>
      <c r="BH421" s="231">
        <f>IF(N421="sníž. přenesená",J421,0)</f>
        <v>0</v>
      </c>
      <c r="BI421" s="231">
        <f>IF(N421="nulová",J421,0)</f>
        <v>0</v>
      </c>
      <c r="BJ421" s="18" t="s">
        <v>85</v>
      </c>
      <c r="BK421" s="231">
        <f>ROUND(I421*H421,2)</f>
        <v>0</v>
      </c>
      <c r="BL421" s="18" t="s">
        <v>157</v>
      </c>
      <c r="BM421" s="230" t="s">
        <v>456</v>
      </c>
    </row>
    <row r="422" s="14" customFormat="1">
      <c r="A422" s="14"/>
      <c r="B422" s="243"/>
      <c r="C422" s="244"/>
      <c r="D422" s="234" t="s">
        <v>159</v>
      </c>
      <c r="E422" s="244"/>
      <c r="F422" s="246" t="s">
        <v>457</v>
      </c>
      <c r="G422" s="244"/>
      <c r="H422" s="247">
        <v>54.183</v>
      </c>
      <c r="I422" s="248"/>
      <c r="J422" s="244"/>
      <c r="K422" s="244"/>
      <c r="L422" s="249"/>
      <c r="M422" s="250"/>
      <c r="N422" s="251"/>
      <c r="O422" s="251"/>
      <c r="P422" s="251"/>
      <c r="Q422" s="251"/>
      <c r="R422" s="251"/>
      <c r="S422" s="251"/>
      <c r="T422" s="252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3" t="s">
        <v>159</v>
      </c>
      <c r="AU422" s="253" t="s">
        <v>87</v>
      </c>
      <c r="AV422" s="14" t="s">
        <v>87</v>
      </c>
      <c r="AW422" s="14" t="s">
        <v>4</v>
      </c>
      <c r="AX422" s="14" t="s">
        <v>85</v>
      </c>
      <c r="AY422" s="253" t="s">
        <v>150</v>
      </c>
    </row>
    <row r="423" s="2" customFormat="1" ht="44.25" customHeight="1">
      <c r="A423" s="39"/>
      <c r="B423" s="40"/>
      <c r="C423" s="219" t="s">
        <v>458</v>
      </c>
      <c r="D423" s="219" t="s">
        <v>152</v>
      </c>
      <c r="E423" s="220" t="s">
        <v>459</v>
      </c>
      <c r="F423" s="221" t="s">
        <v>460</v>
      </c>
      <c r="G423" s="222" t="s">
        <v>240</v>
      </c>
      <c r="H423" s="223">
        <v>457.291</v>
      </c>
      <c r="I423" s="224"/>
      <c r="J423" s="225">
        <f>ROUND(I423*H423,2)</f>
        <v>0</v>
      </c>
      <c r="K423" s="221" t="s">
        <v>156</v>
      </c>
      <c r="L423" s="45"/>
      <c r="M423" s="226" t="s">
        <v>1</v>
      </c>
      <c r="N423" s="227" t="s">
        <v>42</v>
      </c>
      <c r="O423" s="92"/>
      <c r="P423" s="228">
        <f>O423*H423</f>
        <v>0</v>
      </c>
      <c r="Q423" s="228">
        <v>0.011599999999999999</v>
      </c>
      <c r="R423" s="228">
        <f>Q423*H423</f>
        <v>5.3045755999999997</v>
      </c>
      <c r="S423" s="228">
        <v>0</v>
      </c>
      <c r="T423" s="229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0" t="s">
        <v>157</v>
      </c>
      <c r="AT423" s="230" t="s">
        <v>152</v>
      </c>
      <c r="AU423" s="230" t="s">
        <v>87</v>
      </c>
      <c r="AY423" s="18" t="s">
        <v>150</v>
      </c>
      <c r="BE423" s="231">
        <f>IF(N423="základní",J423,0)</f>
        <v>0</v>
      </c>
      <c r="BF423" s="231">
        <f>IF(N423="snížená",J423,0)</f>
        <v>0</v>
      </c>
      <c r="BG423" s="231">
        <f>IF(N423="zákl. přenesená",J423,0)</f>
        <v>0</v>
      </c>
      <c r="BH423" s="231">
        <f>IF(N423="sníž. přenesená",J423,0)</f>
        <v>0</v>
      </c>
      <c r="BI423" s="231">
        <f>IF(N423="nulová",J423,0)</f>
        <v>0</v>
      </c>
      <c r="BJ423" s="18" t="s">
        <v>85</v>
      </c>
      <c r="BK423" s="231">
        <f>ROUND(I423*H423,2)</f>
        <v>0</v>
      </c>
      <c r="BL423" s="18" t="s">
        <v>157</v>
      </c>
      <c r="BM423" s="230" t="s">
        <v>461</v>
      </c>
    </row>
    <row r="424" s="13" customFormat="1">
      <c r="A424" s="13"/>
      <c r="B424" s="232"/>
      <c r="C424" s="233"/>
      <c r="D424" s="234" t="s">
        <v>159</v>
      </c>
      <c r="E424" s="235" t="s">
        <v>1</v>
      </c>
      <c r="F424" s="236" t="s">
        <v>423</v>
      </c>
      <c r="G424" s="233"/>
      <c r="H424" s="235" t="s">
        <v>1</v>
      </c>
      <c r="I424" s="237"/>
      <c r="J424" s="233"/>
      <c r="K424" s="233"/>
      <c r="L424" s="238"/>
      <c r="M424" s="239"/>
      <c r="N424" s="240"/>
      <c r="O424" s="240"/>
      <c r="P424" s="240"/>
      <c r="Q424" s="240"/>
      <c r="R424" s="240"/>
      <c r="S424" s="240"/>
      <c r="T424" s="241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2" t="s">
        <v>159</v>
      </c>
      <c r="AU424" s="242" t="s">
        <v>87</v>
      </c>
      <c r="AV424" s="13" t="s">
        <v>85</v>
      </c>
      <c r="AW424" s="13" t="s">
        <v>32</v>
      </c>
      <c r="AX424" s="13" t="s">
        <v>77</v>
      </c>
      <c r="AY424" s="242" t="s">
        <v>150</v>
      </c>
    </row>
    <row r="425" s="14" customFormat="1">
      <c r="A425" s="14"/>
      <c r="B425" s="243"/>
      <c r="C425" s="244"/>
      <c r="D425" s="234" t="s">
        <v>159</v>
      </c>
      <c r="E425" s="245" t="s">
        <v>1</v>
      </c>
      <c r="F425" s="246" t="s">
        <v>462</v>
      </c>
      <c r="G425" s="244"/>
      <c r="H425" s="247">
        <v>178.612</v>
      </c>
      <c r="I425" s="248"/>
      <c r="J425" s="244"/>
      <c r="K425" s="244"/>
      <c r="L425" s="249"/>
      <c r="M425" s="250"/>
      <c r="N425" s="251"/>
      <c r="O425" s="251"/>
      <c r="P425" s="251"/>
      <c r="Q425" s="251"/>
      <c r="R425" s="251"/>
      <c r="S425" s="251"/>
      <c r="T425" s="252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53" t="s">
        <v>159</v>
      </c>
      <c r="AU425" s="253" t="s">
        <v>87</v>
      </c>
      <c r="AV425" s="14" t="s">
        <v>87</v>
      </c>
      <c r="AW425" s="14" t="s">
        <v>32</v>
      </c>
      <c r="AX425" s="14" t="s">
        <v>77</v>
      </c>
      <c r="AY425" s="253" t="s">
        <v>150</v>
      </c>
    </row>
    <row r="426" s="14" customFormat="1">
      <c r="A426" s="14"/>
      <c r="B426" s="243"/>
      <c r="C426" s="244"/>
      <c r="D426" s="234" t="s">
        <v>159</v>
      </c>
      <c r="E426" s="245" t="s">
        <v>1</v>
      </c>
      <c r="F426" s="246" t="s">
        <v>463</v>
      </c>
      <c r="G426" s="244"/>
      <c r="H426" s="247">
        <v>-19.917999999999999</v>
      </c>
      <c r="I426" s="248"/>
      <c r="J426" s="244"/>
      <c r="K426" s="244"/>
      <c r="L426" s="249"/>
      <c r="M426" s="250"/>
      <c r="N426" s="251"/>
      <c r="O426" s="251"/>
      <c r="P426" s="251"/>
      <c r="Q426" s="251"/>
      <c r="R426" s="251"/>
      <c r="S426" s="251"/>
      <c r="T426" s="252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3" t="s">
        <v>159</v>
      </c>
      <c r="AU426" s="253" t="s">
        <v>87</v>
      </c>
      <c r="AV426" s="14" t="s">
        <v>87</v>
      </c>
      <c r="AW426" s="14" t="s">
        <v>32</v>
      </c>
      <c r="AX426" s="14" t="s">
        <v>77</v>
      </c>
      <c r="AY426" s="253" t="s">
        <v>150</v>
      </c>
    </row>
    <row r="427" s="14" customFormat="1">
      <c r="A427" s="14"/>
      <c r="B427" s="243"/>
      <c r="C427" s="244"/>
      <c r="D427" s="234" t="s">
        <v>159</v>
      </c>
      <c r="E427" s="245" t="s">
        <v>1</v>
      </c>
      <c r="F427" s="246" t="s">
        <v>464</v>
      </c>
      <c r="G427" s="244"/>
      <c r="H427" s="247">
        <v>93.691999999999993</v>
      </c>
      <c r="I427" s="248"/>
      <c r="J427" s="244"/>
      <c r="K427" s="244"/>
      <c r="L427" s="249"/>
      <c r="M427" s="250"/>
      <c r="N427" s="251"/>
      <c r="O427" s="251"/>
      <c r="P427" s="251"/>
      <c r="Q427" s="251"/>
      <c r="R427" s="251"/>
      <c r="S427" s="251"/>
      <c r="T427" s="252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3" t="s">
        <v>159</v>
      </c>
      <c r="AU427" s="253" t="s">
        <v>87</v>
      </c>
      <c r="AV427" s="14" t="s">
        <v>87</v>
      </c>
      <c r="AW427" s="14" t="s">
        <v>32</v>
      </c>
      <c r="AX427" s="14" t="s">
        <v>77</v>
      </c>
      <c r="AY427" s="253" t="s">
        <v>150</v>
      </c>
    </row>
    <row r="428" s="14" customFormat="1">
      <c r="A428" s="14"/>
      <c r="B428" s="243"/>
      <c r="C428" s="244"/>
      <c r="D428" s="234" t="s">
        <v>159</v>
      </c>
      <c r="E428" s="245" t="s">
        <v>1</v>
      </c>
      <c r="F428" s="246" t="s">
        <v>465</v>
      </c>
      <c r="G428" s="244"/>
      <c r="H428" s="247">
        <v>233.40000000000001</v>
      </c>
      <c r="I428" s="248"/>
      <c r="J428" s="244"/>
      <c r="K428" s="244"/>
      <c r="L428" s="249"/>
      <c r="M428" s="250"/>
      <c r="N428" s="251"/>
      <c r="O428" s="251"/>
      <c r="P428" s="251"/>
      <c r="Q428" s="251"/>
      <c r="R428" s="251"/>
      <c r="S428" s="251"/>
      <c r="T428" s="252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3" t="s">
        <v>159</v>
      </c>
      <c r="AU428" s="253" t="s">
        <v>87</v>
      </c>
      <c r="AV428" s="14" t="s">
        <v>87</v>
      </c>
      <c r="AW428" s="14" t="s">
        <v>32</v>
      </c>
      <c r="AX428" s="14" t="s">
        <v>77</v>
      </c>
      <c r="AY428" s="253" t="s">
        <v>150</v>
      </c>
    </row>
    <row r="429" s="14" customFormat="1">
      <c r="A429" s="14"/>
      <c r="B429" s="243"/>
      <c r="C429" s="244"/>
      <c r="D429" s="234" t="s">
        <v>159</v>
      </c>
      <c r="E429" s="245" t="s">
        <v>1</v>
      </c>
      <c r="F429" s="246" t="s">
        <v>466</v>
      </c>
      <c r="G429" s="244"/>
      <c r="H429" s="247">
        <v>-13.199999999999999</v>
      </c>
      <c r="I429" s="248"/>
      <c r="J429" s="244"/>
      <c r="K429" s="244"/>
      <c r="L429" s="249"/>
      <c r="M429" s="250"/>
      <c r="N429" s="251"/>
      <c r="O429" s="251"/>
      <c r="P429" s="251"/>
      <c r="Q429" s="251"/>
      <c r="R429" s="251"/>
      <c r="S429" s="251"/>
      <c r="T429" s="252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3" t="s">
        <v>159</v>
      </c>
      <c r="AU429" s="253" t="s">
        <v>87</v>
      </c>
      <c r="AV429" s="14" t="s">
        <v>87</v>
      </c>
      <c r="AW429" s="14" t="s">
        <v>32</v>
      </c>
      <c r="AX429" s="14" t="s">
        <v>77</v>
      </c>
      <c r="AY429" s="253" t="s">
        <v>150</v>
      </c>
    </row>
    <row r="430" s="14" customFormat="1">
      <c r="A430" s="14"/>
      <c r="B430" s="243"/>
      <c r="C430" s="244"/>
      <c r="D430" s="234" t="s">
        <v>159</v>
      </c>
      <c r="E430" s="245" t="s">
        <v>1</v>
      </c>
      <c r="F430" s="246" t="s">
        <v>467</v>
      </c>
      <c r="G430" s="244"/>
      <c r="H430" s="247">
        <v>-15.295</v>
      </c>
      <c r="I430" s="248"/>
      <c r="J430" s="244"/>
      <c r="K430" s="244"/>
      <c r="L430" s="249"/>
      <c r="M430" s="250"/>
      <c r="N430" s="251"/>
      <c r="O430" s="251"/>
      <c r="P430" s="251"/>
      <c r="Q430" s="251"/>
      <c r="R430" s="251"/>
      <c r="S430" s="251"/>
      <c r="T430" s="252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3" t="s">
        <v>159</v>
      </c>
      <c r="AU430" s="253" t="s">
        <v>87</v>
      </c>
      <c r="AV430" s="14" t="s">
        <v>87</v>
      </c>
      <c r="AW430" s="14" t="s">
        <v>32</v>
      </c>
      <c r="AX430" s="14" t="s">
        <v>77</v>
      </c>
      <c r="AY430" s="253" t="s">
        <v>150</v>
      </c>
    </row>
    <row r="431" s="15" customFormat="1">
      <c r="A431" s="15"/>
      <c r="B431" s="254"/>
      <c r="C431" s="255"/>
      <c r="D431" s="234" t="s">
        <v>159</v>
      </c>
      <c r="E431" s="256" t="s">
        <v>1</v>
      </c>
      <c r="F431" s="257" t="s">
        <v>169</v>
      </c>
      <c r="G431" s="255"/>
      <c r="H431" s="258">
        <v>457.291</v>
      </c>
      <c r="I431" s="259"/>
      <c r="J431" s="255"/>
      <c r="K431" s="255"/>
      <c r="L431" s="260"/>
      <c r="M431" s="261"/>
      <c r="N431" s="262"/>
      <c r="O431" s="262"/>
      <c r="P431" s="262"/>
      <c r="Q431" s="262"/>
      <c r="R431" s="262"/>
      <c r="S431" s="262"/>
      <c r="T431" s="263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64" t="s">
        <v>159</v>
      </c>
      <c r="AU431" s="264" t="s">
        <v>87</v>
      </c>
      <c r="AV431" s="15" t="s">
        <v>157</v>
      </c>
      <c r="AW431" s="15" t="s">
        <v>32</v>
      </c>
      <c r="AX431" s="15" t="s">
        <v>85</v>
      </c>
      <c r="AY431" s="264" t="s">
        <v>150</v>
      </c>
    </row>
    <row r="432" s="2" customFormat="1" ht="24.15" customHeight="1">
      <c r="A432" s="39"/>
      <c r="B432" s="40"/>
      <c r="C432" s="265" t="s">
        <v>468</v>
      </c>
      <c r="D432" s="265" t="s">
        <v>203</v>
      </c>
      <c r="E432" s="266" t="s">
        <v>469</v>
      </c>
      <c r="F432" s="267" t="s">
        <v>470</v>
      </c>
      <c r="G432" s="268" t="s">
        <v>240</v>
      </c>
      <c r="H432" s="269">
        <v>480.15600000000001</v>
      </c>
      <c r="I432" s="270"/>
      <c r="J432" s="271">
        <f>ROUND(I432*H432,2)</f>
        <v>0</v>
      </c>
      <c r="K432" s="267" t="s">
        <v>156</v>
      </c>
      <c r="L432" s="272"/>
      <c r="M432" s="273" t="s">
        <v>1</v>
      </c>
      <c r="N432" s="274" t="s">
        <v>42</v>
      </c>
      <c r="O432" s="92"/>
      <c r="P432" s="228">
        <f>O432*H432</f>
        <v>0</v>
      </c>
      <c r="Q432" s="228">
        <v>0.021999999999999999</v>
      </c>
      <c r="R432" s="228">
        <f>Q432*H432</f>
        <v>10.563431999999999</v>
      </c>
      <c r="S432" s="228">
        <v>0</v>
      </c>
      <c r="T432" s="229">
        <f>S432*H432</f>
        <v>0</v>
      </c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R432" s="230" t="s">
        <v>194</v>
      </c>
      <c r="AT432" s="230" t="s">
        <v>203</v>
      </c>
      <c r="AU432" s="230" t="s">
        <v>87</v>
      </c>
      <c r="AY432" s="18" t="s">
        <v>150</v>
      </c>
      <c r="BE432" s="231">
        <f>IF(N432="základní",J432,0)</f>
        <v>0</v>
      </c>
      <c r="BF432" s="231">
        <f>IF(N432="snížená",J432,0)</f>
        <v>0</v>
      </c>
      <c r="BG432" s="231">
        <f>IF(N432="zákl. přenesená",J432,0)</f>
        <v>0</v>
      </c>
      <c r="BH432" s="231">
        <f>IF(N432="sníž. přenesená",J432,0)</f>
        <v>0</v>
      </c>
      <c r="BI432" s="231">
        <f>IF(N432="nulová",J432,0)</f>
        <v>0</v>
      </c>
      <c r="BJ432" s="18" t="s">
        <v>85</v>
      </c>
      <c r="BK432" s="231">
        <f>ROUND(I432*H432,2)</f>
        <v>0</v>
      </c>
      <c r="BL432" s="18" t="s">
        <v>157</v>
      </c>
      <c r="BM432" s="230" t="s">
        <v>471</v>
      </c>
    </row>
    <row r="433" s="14" customFormat="1">
      <c r="A433" s="14"/>
      <c r="B433" s="243"/>
      <c r="C433" s="244"/>
      <c r="D433" s="234" t="s">
        <v>159</v>
      </c>
      <c r="E433" s="244"/>
      <c r="F433" s="246" t="s">
        <v>472</v>
      </c>
      <c r="G433" s="244"/>
      <c r="H433" s="247">
        <v>480.15600000000001</v>
      </c>
      <c r="I433" s="248"/>
      <c r="J433" s="244"/>
      <c r="K433" s="244"/>
      <c r="L433" s="249"/>
      <c r="M433" s="250"/>
      <c r="N433" s="251"/>
      <c r="O433" s="251"/>
      <c r="P433" s="251"/>
      <c r="Q433" s="251"/>
      <c r="R433" s="251"/>
      <c r="S433" s="251"/>
      <c r="T433" s="252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3" t="s">
        <v>159</v>
      </c>
      <c r="AU433" s="253" t="s">
        <v>87</v>
      </c>
      <c r="AV433" s="14" t="s">
        <v>87</v>
      </c>
      <c r="AW433" s="14" t="s">
        <v>4</v>
      </c>
      <c r="AX433" s="14" t="s">
        <v>85</v>
      </c>
      <c r="AY433" s="253" t="s">
        <v>150</v>
      </c>
    </row>
    <row r="434" s="2" customFormat="1" ht="37.8" customHeight="1">
      <c r="A434" s="39"/>
      <c r="B434" s="40"/>
      <c r="C434" s="219" t="s">
        <v>473</v>
      </c>
      <c r="D434" s="219" t="s">
        <v>152</v>
      </c>
      <c r="E434" s="220" t="s">
        <v>474</v>
      </c>
      <c r="F434" s="221" t="s">
        <v>475</v>
      </c>
      <c r="G434" s="222" t="s">
        <v>255</v>
      </c>
      <c r="H434" s="223">
        <v>154.09999999999999</v>
      </c>
      <c r="I434" s="224"/>
      <c r="J434" s="225">
        <f>ROUND(I434*H434,2)</f>
        <v>0</v>
      </c>
      <c r="K434" s="221" t="s">
        <v>156</v>
      </c>
      <c r="L434" s="45"/>
      <c r="M434" s="226" t="s">
        <v>1</v>
      </c>
      <c r="N434" s="227" t="s">
        <v>42</v>
      </c>
      <c r="O434" s="92"/>
      <c r="P434" s="228">
        <f>O434*H434</f>
        <v>0</v>
      </c>
      <c r="Q434" s="228">
        <v>0.0033899999999999998</v>
      </c>
      <c r="R434" s="228">
        <f>Q434*H434</f>
        <v>0.52239899999999995</v>
      </c>
      <c r="S434" s="228">
        <v>0</v>
      </c>
      <c r="T434" s="229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30" t="s">
        <v>157</v>
      </c>
      <c r="AT434" s="230" t="s">
        <v>152</v>
      </c>
      <c r="AU434" s="230" t="s">
        <v>87</v>
      </c>
      <c r="AY434" s="18" t="s">
        <v>150</v>
      </c>
      <c r="BE434" s="231">
        <f>IF(N434="základní",J434,0)</f>
        <v>0</v>
      </c>
      <c r="BF434" s="231">
        <f>IF(N434="snížená",J434,0)</f>
        <v>0</v>
      </c>
      <c r="BG434" s="231">
        <f>IF(N434="zákl. přenesená",J434,0)</f>
        <v>0</v>
      </c>
      <c r="BH434" s="231">
        <f>IF(N434="sníž. přenesená",J434,0)</f>
        <v>0</v>
      </c>
      <c r="BI434" s="231">
        <f>IF(N434="nulová",J434,0)</f>
        <v>0</v>
      </c>
      <c r="BJ434" s="18" t="s">
        <v>85</v>
      </c>
      <c r="BK434" s="231">
        <f>ROUND(I434*H434,2)</f>
        <v>0</v>
      </c>
      <c r="BL434" s="18" t="s">
        <v>157</v>
      </c>
      <c r="BM434" s="230" t="s">
        <v>476</v>
      </c>
    </row>
    <row r="435" s="14" customFormat="1">
      <c r="A435" s="14"/>
      <c r="B435" s="243"/>
      <c r="C435" s="244"/>
      <c r="D435" s="234" t="s">
        <v>159</v>
      </c>
      <c r="E435" s="245" t="s">
        <v>1</v>
      </c>
      <c r="F435" s="246" t="s">
        <v>429</v>
      </c>
      <c r="G435" s="244"/>
      <c r="H435" s="247">
        <v>51.899999999999999</v>
      </c>
      <c r="I435" s="248"/>
      <c r="J435" s="244"/>
      <c r="K435" s="244"/>
      <c r="L435" s="249"/>
      <c r="M435" s="250"/>
      <c r="N435" s="251"/>
      <c r="O435" s="251"/>
      <c r="P435" s="251"/>
      <c r="Q435" s="251"/>
      <c r="R435" s="251"/>
      <c r="S435" s="251"/>
      <c r="T435" s="252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3" t="s">
        <v>159</v>
      </c>
      <c r="AU435" s="253" t="s">
        <v>87</v>
      </c>
      <c r="AV435" s="14" t="s">
        <v>87</v>
      </c>
      <c r="AW435" s="14" t="s">
        <v>32</v>
      </c>
      <c r="AX435" s="14" t="s">
        <v>77</v>
      </c>
      <c r="AY435" s="253" t="s">
        <v>150</v>
      </c>
    </row>
    <row r="436" s="14" customFormat="1">
      <c r="A436" s="14"/>
      <c r="B436" s="243"/>
      <c r="C436" s="244"/>
      <c r="D436" s="234" t="s">
        <v>159</v>
      </c>
      <c r="E436" s="245" t="s">
        <v>1</v>
      </c>
      <c r="F436" s="246" t="s">
        <v>430</v>
      </c>
      <c r="G436" s="244"/>
      <c r="H436" s="247">
        <v>27.300000000000001</v>
      </c>
      <c r="I436" s="248"/>
      <c r="J436" s="244"/>
      <c r="K436" s="244"/>
      <c r="L436" s="249"/>
      <c r="M436" s="250"/>
      <c r="N436" s="251"/>
      <c r="O436" s="251"/>
      <c r="P436" s="251"/>
      <c r="Q436" s="251"/>
      <c r="R436" s="251"/>
      <c r="S436" s="251"/>
      <c r="T436" s="252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3" t="s">
        <v>159</v>
      </c>
      <c r="AU436" s="253" t="s">
        <v>87</v>
      </c>
      <c r="AV436" s="14" t="s">
        <v>87</v>
      </c>
      <c r="AW436" s="14" t="s">
        <v>32</v>
      </c>
      <c r="AX436" s="14" t="s">
        <v>77</v>
      </c>
      <c r="AY436" s="253" t="s">
        <v>150</v>
      </c>
    </row>
    <row r="437" s="14" customFormat="1">
      <c r="A437" s="14"/>
      <c r="B437" s="243"/>
      <c r="C437" s="244"/>
      <c r="D437" s="234" t="s">
        <v>159</v>
      </c>
      <c r="E437" s="245" t="s">
        <v>1</v>
      </c>
      <c r="F437" s="246" t="s">
        <v>431</v>
      </c>
      <c r="G437" s="244"/>
      <c r="H437" s="247">
        <v>61.5</v>
      </c>
      <c r="I437" s="248"/>
      <c r="J437" s="244"/>
      <c r="K437" s="244"/>
      <c r="L437" s="249"/>
      <c r="M437" s="250"/>
      <c r="N437" s="251"/>
      <c r="O437" s="251"/>
      <c r="P437" s="251"/>
      <c r="Q437" s="251"/>
      <c r="R437" s="251"/>
      <c r="S437" s="251"/>
      <c r="T437" s="252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3" t="s">
        <v>159</v>
      </c>
      <c r="AU437" s="253" t="s">
        <v>87</v>
      </c>
      <c r="AV437" s="14" t="s">
        <v>87</v>
      </c>
      <c r="AW437" s="14" t="s">
        <v>32</v>
      </c>
      <c r="AX437" s="14" t="s">
        <v>77</v>
      </c>
      <c r="AY437" s="253" t="s">
        <v>150</v>
      </c>
    </row>
    <row r="438" s="14" customFormat="1">
      <c r="A438" s="14"/>
      <c r="B438" s="243"/>
      <c r="C438" s="244"/>
      <c r="D438" s="234" t="s">
        <v>159</v>
      </c>
      <c r="E438" s="245" t="s">
        <v>1</v>
      </c>
      <c r="F438" s="246" t="s">
        <v>432</v>
      </c>
      <c r="G438" s="244"/>
      <c r="H438" s="247">
        <v>13.4</v>
      </c>
      <c r="I438" s="248"/>
      <c r="J438" s="244"/>
      <c r="K438" s="244"/>
      <c r="L438" s="249"/>
      <c r="M438" s="250"/>
      <c r="N438" s="251"/>
      <c r="O438" s="251"/>
      <c r="P438" s="251"/>
      <c r="Q438" s="251"/>
      <c r="R438" s="251"/>
      <c r="S438" s="251"/>
      <c r="T438" s="252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3" t="s">
        <v>159</v>
      </c>
      <c r="AU438" s="253" t="s">
        <v>87</v>
      </c>
      <c r="AV438" s="14" t="s">
        <v>87</v>
      </c>
      <c r="AW438" s="14" t="s">
        <v>32</v>
      </c>
      <c r="AX438" s="14" t="s">
        <v>77</v>
      </c>
      <c r="AY438" s="253" t="s">
        <v>150</v>
      </c>
    </row>
    <row r="439" s="15" customFormat="1">
      <c r="A439" s="15"/>
      <c r="B439" s="254"/>
      <c r="C439" s="255"/>
      <c r="D439" s="234" t="s">
        <v>159</v>
      </c>
      <c r="E439" s="256" t="s">
        <v>1</v>
      </c>
      <c r="F439" s="257" t="s">
        <v>169</v>
      </c>
      <c r="G439" s="255"/>
      <c r="H439" s="258">
        <v>154.09999999999999</v>
      </c>
      <c r="I439" s="259"/>
      <c r="J439" s="255"/>
      <c r="K439" s="255"/>
      <c r="L439" s="260"/>
      <c r="M439" s="261"/>
      <c r="N439" s="262"/>
      <c r="O439" s="262"/>
      <c r="P439" s="262"/>
      <c r="Q439" s="262"/>
      <c r="R439" s="262"/>
      <c r="S439" s="262"/>
      <c r="T439" s="263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64" t="s">
        <v>159</v>
      </c>
      <c r="AU439" s="264" t="s">
        <v>87</v>
      </c>
      <c r="AV439" s="15" t="s">
        <v>157</v>
      </c>
      <c r="AW439" s="15" t="s">
        <v>32</v>
      </c>
      <c r="AX439" s="15" t="s">
        <v>85</v>
      </c>
      <c r="AY439" s="264" t="s">
        <v>150</v>
      </c>
    </row>
    <row r="440" s="2" customFormat="1" ht="24.15" customHeight="1">
      <c r="A440" s="39"/>
      <c r="B440" s="40"/>
      <c r="C440" s="265" t="s">
        <v>477</v>
      </c>
      <c r="D440" s="265" t="s">
        <v>203</v>
      </c>
      <c r="E440" s="266" t="s">
        <v>411</v>
      </c>
      <c r="F440" s="267" t="s">
        <v>412</v>
      </c>
      <c r="G440" s="268" t="s">
        <v>240</v>
      </c>
      <c r="H440" s="269">
        <v>53.935000000000002</v>
      </c>
      <c r="I440" s="270"/>
      <c r="J440" s="271">
        <f>ROUND(I440*H440,2)</f>
        <v>0</v>
      </c>
      <c r="K440" s="267" t="s">
        <v>156</v>
      </c>
      <c r="L440" s="272"/>
      <c r="M440" s="273" t="s">
        <v>1</v>
      </c>
      <c r="N440" s="274" t="s">
        <v>42</v>
      </c>
      <c r="O440" s="92"/>
      <c r="P440" s="228">
        <f>O440*H440</f>
        <v>0</v>
      </c>
      <c r="Q440" s="228">
        <v>0.0048300000000000001</v>
      </c>
      <c r="R440" s="228">
        <f>Q440*H440</f>
        <v>0.26050604999999999</v>
      </c>
      <c r="S440" s="228">
        <v>0</v>
      </c>
      <c r="T440" s="229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30" t="s">
        <v>194</v>
      </c>
      <c r="AT440" s="230" t="s">
        <v>203</v>
      </c>
      <c r="AU440" s="230" t="s">
        <v>87</v>
      </c>
      <c r="AY440" s="18" t="s">
        <v>150</v>
      </c>
      <c r="BE440" s="231">
        <f>IF(N440="základní",J440,0)</f>
        <v>0</v>
      </c>
      <c r="BF440" s="231">
        <f>IF(N440="snížená",J440,0)</f>
        <v>0</v>
      </c>
      <c r="BG440" s="231">
        <f>IF(N440="zákl. přenesená",J440,0)</f>
        <v>0</v>
      </c>
      <c r="BH440" s="231">
        <f>IF(N440="sníž. přenesená",J440,0)</f>
        <v>0</v>
      </c>
      <c r="BI440" s="231">
        <f>IF(N440="nulová",J440,0)</f>
        <v>0</v>
      </c>
      <c r="BJ440" s="18" t="s">
        <v>85</v>
      </c>
      <c r="BK440" s="231">
        <f>ROUND(I440*H440,2)</f>
        <v>0</v>
      </c>
      <c r="BL440" s="18" t="s">
        <v>157</v>
      </c>
      <c r="BM440" s="230" t="s">
        <v>478</v>
      </c>
    </row>
    <row r="441" s="14" customFormat="1">
      <c r="A441" s="14"/>
      <c r="B441" s="243"/>
      <c r="C441" s="244"/>
      <c r="D441" s="234" t="s">
        <v>159</v>
      </c>
      <c r="E441" s="244"/>
      <c r="F441" s="246" t="s">
        <v>479</v>
      </c>
      <c r="G441" s="244"/>
      <c r="H441" s="247">
        <v>53.935000000000002</v>
      </c>
      <c r="I441" s="248"/>
      <c r="J441" s="244"/>
      <c r="K441" s="244"/>
      <c r="L441" s="249"/>
      <c r="M441" s="250"/>
      <c r="N441" s="251"/>
      <c r="O441" s="251"/>
      <c r="P441" s="251"/>
      <c r="Q441" s="251"/>
      <c r="R441" s="251"/>
      <c r="S441" s="251"/>
      <c r="T441" s="252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3" t="s">
        <v>159</v>
      </c>
      <c r="AU441" s="253" t="s">
        <v>87</v>
      </c>
      <c r="AV441" s="14" t="s">
        <v>87</v>
      </c>
      <c r="AW441" s="14" t="s">
        <v>4</v>
      </c>
      <c r="AX441" s="14" t="s">
        <v>85</v>
      </c>
      <c r="AY441" s="253" t="s">
        <v>150</v>
      </c>
    </row>
    <row r="442" s="2" customFormat="1" ht="24.15" customHeight="1">
      <c r="A442" s="39"/>
      <c r="B442" s="40"/>
      <c r="C442" s="219" t="s">
        <v>480</v>
      </c>
      <c r="D442" s="219" t="s">
        <v>152</v>
      </c>
      <c r="E442" s="220" t="s">
        <v>481</v>
      </c>
      <c r="F442" s="221" t="s">
        <v>482</v>
      </c>
      <c r="G442" s="222" t="s">
        <v>255</v>
      </c>
      <c r="H442" s="223">
        <v>94.099999999999994</v>
      </c>
      <c r="I442" s="224"/>
      <c r="J442" s="225">
        <f>ROUND(I442*H442,2)</f>
        <v>0</v>
      </c>
      <c r="K442" s="221" t="s">
        <v>156</v>
      </c>
      <c r="L442" s="45"/>
      <c r="M442" s="226" t="s">
        <v>1</v>
      </c>
      <c r="N442" s="227" t="s">
        <v>42</v>
      </c>
      <c r="O442" s="92"/>
      <c r="P442" s="228">
        <f>O442*H442</f>
        <v>0</v>
      </c>
      <c r="Q442" s="228">
        <v>5.0000000000000002E-05</v>
      </c>
      <c r="R442" s="228">
        <f>Q442*H442</f>
        <v>0.004705</v>
      </c>
      <c r="S442" s="228">
        <v>0</v>
      </c>
      <c r="T442" s="229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30" t="s">
        <v>157</v>
      </c>
      <c r="AT442" s="230" t="s">
        <v>152</v>
      </c>
      <c r="AU442" s="230" t="s">
        <v>87</v>
      </c>
      <c r="AY442" s="18" t="s">
        <v>150</v>
      </c>
      <c r="BE442" s="231">
        <f>IF(N442="základní",J442,0)</f>
        <v>0</v>
      </c>
      <c r="BF442" s="231">
        <f>IF(N442="snížená",J442,0)</f>
        <v>0</v>
      </c>
      <c r="BG442" s="231">
        <f>IF(N442="zákl. přenesená",J442,0)</f>
        <v>0</v>
      </c>
      <c r="BH442" s="231">
        <f>IF(N442="sníž. přenesená",J442,0)</f>
        <v>0</v>
      </c>
      <c r="BI442" s="231">
        <f>IF(N442="nulová",J442,0)</f>
        <v>0</v>
      </c>
      <c r="BJ442" s="18" t="s">
        <v>85</v>
      </c>
      <c r="BK442" s="231">
        <f>ROUND(I442*H442,2)</f>
        <v>0</v>
      </c>
      <c r="BL442" s="18" t="s">
        <v>157</v>
      </c>
      <c r="BM442" s="230" t="s">
        <v>483</v>
      </c>
    </row>
    <row r="443" s="13" customFormat="1">
      <c r="A443" s="13"/>
      <c r="B443" s="232"/>
      <c r="C443" s="233"/>
      <c r="D443" s="234" t="s">
        <v>159</v>
      </c>
      <c r="E443" s="235" t="s">
        <v>1</v>
      </c>
      <c r="F443" s="236" t="s">
        <v>423</v>
      </c>
      <c r="G443" s="233"/>
      <c r="H443" s="235" t="s">
        <v>1</v>
      </c>
      <c r="I443" s="237"/>
      <c r="J443" s="233"/>
      <c r="K443" s="233"/>
      <c r="L443" s="238"/>
      <c r="M443" s="239"/>
      <c r="N443" s="240"/>
      <c r="O443" s="240"/>
      <c r="P443" s="240"/>
      <c r="Q443" s="240"/>
      <c r="R443" s="240"/>
      <c r="S443" s="240"/>
      <c r="T443" s="241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2" t="s">
        <v>159</v>
      </c>
      <c r="AU443" s="242" t="s">
        <v>87</v>
      </c>
      <c r="AV443" s="13" t="s">
        <v>85</v>
      </c>
      <c r="AW443" s="13" t="s">
        <v>32</v>
      </c>
      <c r="AX443" s="13" t="s">
        <v>77</v>
      </c>
      <c r="AY443" s="242" t="s">
        <v>150</v>
      </c>
    </row>
    <row r="444" s="14" customFormat="1">
      <c r="A444" s="14"/>
      <c r="B444" s="243"/>
      <c r="C444" s="244"/>
      <c r="D444" s="234" t="s">
        <v>159</v>
      </c>
      <c r="E444" s="245" t="s">
        <v>1</v>
      </c>
      <c r="F444" s="246" t="s">
        <v>424</v>
      </c>
      <c r="G444" s="244"/>
      <c r="H444" s="247">
        <v>94.099999999999994</v>
      </c>
      <c r="I444" s="248"/>
      <c r="J444" s="244"/>
      <c r="K444" s="244"/>
      <c r="L444" s="249"/>
      <c r="M444" s="250"/>
      <c r="N444" s="251"/>
      <c r="O444" s="251"/>
      <c r="P444" s="251"/>
      <c r="Q444" s="251"/>
      <c r="R444" s="251"/>
      <c r="S444" s="251"/>
      <c r="T444" s="252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3" t="s">
        <v>159</v>
      </c>
      <c r="AU444" s="253" t="s">
        <v>87</v>
      </c>
      <c r="AV444" s="14" t="s">
        <v>87</v>
      </c>
      <c r="AW444" s="14" t="s">
        <v>32</v>
      </c>
      <c r="AX444" s="14" t="s">
        <v>85</v>
      </c>
      <c r="AY444" s="253" t="s">
        <v>150</v>
      </c>
    </row>
    <row r="445" s="2" customFormat="1" ht="24.15" customHeight="1">
      <c r="A445" s="39"/>
      <c r="B445" s="40"/>
      <c r="C445" s="265" t="s">
        <v>484</v>
      </c>
      <c r="D445" s="265" t="s">
        <v>203</v>
      </c>
      <c r="E445" s="266" t="s">
        <v>485</v>
      </c>
      <c r="F445" s="267" t="s">
        <v>486</v>
      </c>
      <c r="G445" s="268" t="s">
        <v>255</v>
      </c>
      <c r="H445" s="269">
        <v>98.805000000000007</v>
      </c>
      <c r="I445" s="270"/>
      <c r="J445" s="271">
        <f>ROUND(I445*H445,2)</f>
        <v>0</v>
      </c>
      <c r="K445" s="267" t="s">
        <v>156</v>
      </c>
      <c r="L445" s="272"/>
      <c r="M445" s="273" t="s">
        <v>1</v>
      </c>
      <c r="N445" s="274" t="s">
        <v>42</v>
      </c>
      <c r="O445" s="92"/>
      <c r="P445" s="228">
        <f>O445*H445</f>
        <v>0</v>
      </c>
      <c r="Q445" s="228">
        <v>0.00050000000000000001</v>
      </c>
      <c r="R445" s="228">
        <f>Q445*H445</f>
        <v>0.049402500000000002</v>
      </c>
      <c r="S445" s="228">
        <v>0</v>
      </c>
      <c r="T445" s="229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30" t="s">
        <v>194</v>
      </c>
      <c r="AT445" s="230" t="s">
        <v>203</v>
      </c>
      <c r="AU445" s="230" t="s">
        <v>87</v>
      </c>
      <c r="AY445" s="18" t="s">
        <v>150</v>
      </c>
      <c r="BE445" s="231">
        <f>IF(N445="základní",J445,0)</f>
        <v>0</v>
      </c>
      <c r="BF445" s="231">
        <f>IF(N445="snížená",J445,0)</f>
        <v>0</v>
      </c>
      <c r="BG445" s="231">
        <f>IF(N445="zákl. přenesená",J445,0)</f>
        <v>0</v>
      </c>
      <c r="BH445" s="231">
        <f>IF(N445="sníž. přenesená",J445,0)</f>
        <v>0</v>
      </c>
      <c r="BI445" s="231">
        <f>IF(N445="nulová",J445,0)</f>
        <v>0</v>
      </c>
      <c r="BJ445" s="18" t="s">
        <v>85</v>
      </c>
      <c r="BK445" s="231">
        <f>ROUND(I445*H445,2)</f>
        <v>0</v>
      </c>
      <c r="BL445" s="18" t="s">
        <v>157</v>
      </c>
      <c r="BM445" s="230" t="s">
        <v>487</v>
      </c>
    </row>
    <row r="446" s="14" customFormat="1">
      <c r="A446" s="14"/>
      <c r="B446" s="243"/>
      <c r="C446" s="244"/>
      <c r="D446" s="234" t="s">
        <v>159</v>
      </c>
      <c r="E446" s="244"/>
      <c r="F446" s="246" t="s">
        <v>488</v>
      </c>
      <c r="G446" s="244"/>
      <c r="H446" s="247">
        <v>98.805000000000007</v>
      </c>
      <c r="I446" s="248"/>
      <c r="J446" s="244"/>
      <c r="K446" s="244"/>
      <c r="L446" s="249"/>
      <c r="M446" s="250"/>
      <c r="N446" s="251"/>
      <c r="O446" s="251"/>
      <c r="P446" s="251"/>
      <c r="Q446" s="251"/>
      <c r="R446" s="251"/>
      <c r="S446" s="251"/>
      <c r="T446" s="252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3" t="s">
        <v>159</v>
      </c>
      <c r="AU446" s="253" t="s">
        <v>87</v>
      </c>
      <c r="AV446" s="14" t="s">
        <v>87</v>
      </c>
      <c r="AW446" s="14" t="s">
        <v>4</v>
      </c>
      <c r="AX446" s="14" t="s">
        <v>85</v>
      </c>
      <c r="AY446" s="253" t="s">
        <v>150</v>
      </c>
    </row>
    <row r="447" s="2" customFormat="1" ht="16.5" customHeight="1">
      <c r="A447" s="39"/>
      <c r="B447" s="40"/>
      <c r="C447" s="219" t="s">
        <v>489</v>
      </c>
      <c r="D447" s="219" t="s">
        <v>152</v>
      </c>
      <c r="E447" s="220" t="s">
        <v>490</v>
      </c>
      <c r="F447" s="221" t="s">
        <v>491</v>
      </c>
      <c r="G447" s="222" t="s">
        <v>255</v>
      </c>
      <c r="H447" s="223">
        <v>276.14999999999998</v>
      </c>
      <c r="I447" s="224"/>
      <c r="J447" s="225">
        <f>ROUND(I447*H447,2)</f>
        <v>0</v>
      </c>
      <c r="K447" s="221" t="s">
        <v>156</v>
      </c>
      <c r="L447" s="45"/>
      <c r="M447" s="226" t="s">
        <v>1</v>
      </c>
      <c r="N447" s="227" t="s">
        <v>42</v>
      </c>
      <c r="O447" s="92"/>
      <c r="P447" s="228">
        <f>O447*H447</f>
        <v>0</v>
      </c>
      <c r="Q447" s="228">
        <v>0</v>
      </c>
      <c r="R447" s="228">
        <f>Q447*H447</f>
        <v>0</v>
      </c>
      <c r="S447" s="228">
        <v>0</v>
      </c>
      <c r="T447" s="229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30" t="s">
        <v>157</v>
      </c>
      <c r="AT447" s="230" t="s">
        <v>152</v>
      </c>
      <c r="AU447" s="230" t="s">
        <v>87</v>
      </c>
      <c r="AY447" s="18" t="s">
        <v>150</v>
      </c>
      <c r="BE447" s="231">
        <f>IF(N447="základní",J447,0)</f>
        <v>0</v>
      </c>
      <c r="BF447" s="231">
        <f>IF(N447="snížená",J447,0)</f>
        <v>0</v>
      </c>
      <c r="BG447" s="231">
        <f>IF(N447="zákl. přenesená",J447,0)</f>
        <v>0</v>
      </c>
      <c r="BH447" s="231">
        <f>IF(N447="sníž. přenesená",J447,0)</f>
        <v>0</v>
      </c>
      <c r="BI447" s="231">
        <f>IF(N447="nulová",J447,0)</f>
        <v>0</v>
      </c>
      <c r="BJ447" s="18" t="s">
        <v>85</v>
      </c>
      <c r="BK447" s="231">
        <f>ROUND(I447*H447,2)</f>
        <v>0</v>
      </c>
      <c r="BL447" s="18" t="s">
        <v>157</v>
      </c>
      <c r="BM447" s="230" t="s">
        <v>492</v>
      </c>
    </row>
    <row r="448" s="13" customFormat="1">
      <c r="A448" s="13"/>
      <c r="B448" s="232"/>
      <c r="C448" s="233"/>
      <c r="D448" s="234" t="s">
        <v>159</v>
      </c>
      <c r="E448" s="235" t="s">
        <v>1</v>
      </c>
      <c r="F448" s="236" t="s">
        <v>493</v>
      </c>
      <c r="G448" s="233"/>
      <c r="H448" s="235" t="s">
        <v>1</v>
      </c>
      <c r="I448" s="237"/>
      <c r="J448" s="233"/>
      <c r="K448" s="233"/>
      <c r="L448" s="238"/>
      <c r="M448" s="239"/>
      <c r="N448" s="240"/>
      <c r="O448" s="240"/>
      <c r="P448" s="240"/>
      <c r="Q448" s="240"/>
      <c r="R448" s="240"/>
      <c r="S448" s="240"/>
      <c r="T448" s="241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2" t="s">
        <v>159</v>
      </c>
      <c r="AU448" s="242" t="s">
        <v>87</v>
      </c>
      <c r="AV448" s="13" t="s">
        <v>85</v>
      </c>
      <c r="AW448" s="13" t="s">
        <v>32</v>
      </c>
      <c r="AX448" s="13" t="s">
        <v>77</v>
      </c>
      <c r="AY448" s="242" t="s">
        <v>150</v>
      </c>
    </row>
    <row r="449" s="14" customFormat="1">
      <c r="A449" s="14"/>
      <c r="B449" s="243"/>
      <c r="C449" s="244"/>
      <c r="D449" s="234" t="s">
        <v>159</v>
      </c>
      <c r="E449" s="245" t="s">
        <v>1</v>
      </c>
      <c r="F449" s="246" t="s">
        <v>494</v>
      </c>
      <c r="G449" s="244"/>
      <c r="H449" s="247">
        <v>218.69999999999999</v>
      </c>
      <c r="I449" s="248"/>
      <c r="J449" s="244"/>
      <c r="K449" s="244"/>
      <c r="L449" s="249"/>
      <c r="M449" s="250"/>
      <c r="N449" s="251"/>
      <c r="O449" s="251"/>
      <c r="P449" s="251"/>
      <c r="Q449" s="251"/>
      <c r="R449" s="251"/>
      <c r="S449" s="251"/>
      <c r="T449" s="252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3" t="s">
        <v>159</v>
      </c>
      <c r="AU449" s="253" t="s">
        <v>87</v>
      </c>
      <c r="AV449" s="14" t="s">
        <v>87</v>
      </c>
      <c r="AW449" s="14" t="s">
        <v>32</v>
      </c>
      <c r="AX449" s="14" t="s">
        <v>77</v>
      </c>
      <c r="AY449" s="253" t="s">
        <v>150</v>
      </c>
    </row>
    <row r="450" s="13" customFormat="1">
      <c r="A450" s="13"/>
      <c r="B450" s="232"/>
      <c r="C450" s="233"/>
      <c r="D450" s="234" t="s">
        <v>159</v>
      </c>
      <c r="E450" s="235" t="s">
        <v>1</v>
      </c>
      <c r="F450" s="236" t="s">
        <v>495</v>
      </c>
      <c r="G450" s="233"/>
      <c r="H450" s="235" t="s">
        <v>1</v>
      </c>
      <c r="I450" s="237"/>
      <c r="J450" s="233"/>
      <c r="K450" s="233"/>
      <c r="L450" s="238"/>
      <c r="M450" s="239"/>
      <c r="N450" s="240"/>
      <c r="O450" s="240"/>
      <c r="P450" s="240"/>
      <c r="Q450" s="240"/>
      <c r="R450" s="240"/>
      <c r="S450" s="240"/>
      <c r="T450" s="241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2" t="s">
        <v>159</v>
      </c>
      <c r="AU450" s="242" t="s">
        <v>87</v>
      </c>
      <c r="AV450" s="13" t="s">
        <v>85</v>
      </c>
      <c r="AW450" s="13" t="s">
        <v>32</v>
      </c>
      <c r="AX450" s="13" t="s">
        <v>77</v>
      </c>
      <c r="AY450" s="242" t="s">
        <v>150</v>
      </c>
    </row>
    <row r="451" s="14" customFormat="1">
      <c r="A451" s="14"/>
      <c r="B451" s="243"/>
      <c r="C451" s="244"/>
      <c r="D451" s="234" t="s">
        <v>159</v>
      </c>
      <c r="E451" s="245" t="s">
        <v>1</v>
      </c>
      <c r="F451" s="246" t="s">
        <v>496</v>
      </c>
      <c r="G451" s="244"/>
      <c r="H451" s="247">
        <v>31.949999999999999</v>
      </c>
      <c r="I451" s="248"/>
      <c r="J451" s="244"/>
      <c r="K451" s="244"/>
      <c r="L451" s="249"/>
      <c r="M451" s="250"/>
      <c r="N451" s="251"/>
      <c r="O451" s="251"/>
      <c r="P451" s="251"/>
      <c r="Q451" s="251"/>
      <c r="R451" s="251"/>
      <c r="S451" s="251"/>
      <c r="T451" s="252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3" t="s">
        <v>159</v>
      </c>
      <c r="AU451" s="253" t="s">
        <v>87</v>
      </c>
      <c r="AV451" s="14" t="s">
        <v>87</v>
      </c>
      <c r="AW451" s="14" t="s">
        <v>32</v>
      </c>
      <c r="AX451" s="14" t="s">
        <v>77</v>
      </c>
      <c r="AY451" s="253" t="s">
        <v>150</v>
      </c>
    </row>
    <row r="452" s="13" customFormat="1">
      <c r="A452" s="13"/>
      <c r="B452" s="232"/>
      <c r="C452" s="233"/>
      <c r="D452" s="234" t="s">
        <v>159</v>
      </c>
      <c r="E452" s="235" t="s">
        <v>1</v>
      </c>
      <c r="F452" s="236" t="s">
        <v>497</v>
      </c>
      <c r="G452" s="233"/>
      <c r="H452" s="235" t="s">
        <v>1</v>
      </c>
      <c r="I452" s="237"/>
      <c r="J452" s="233"/>
      <c r="K452" s="233"/>
      <c r="L452" s="238"/>
      <c r="M452" s="239"/>
      <c r="N452" s="240"/>
      <c r="O452" s="240"/>
      <c r="P452" s="240"/>
      <c r="Q452" s="240"/>
      <c r="R452" s="240"/>
      <c r="S452" s="240"/>
      <c r="T452" s="241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2" t="s">
        <v>159</v>
      </c>
      <c r="AU452" s="242" t="s">
        <v>87</v>
      </c>
      <c r="AV452" s="13" t="s">
        <v>85</v>
      </c>
      <c r="AW452" s="13" t="s">
        <v>32</v>
      </c>
      <c r="AX452" s="13" t="s">
        <v>77</v>
      </c>
      <c r="AY452" s="242" t="s">
        <v>150</v>
      </c>
    </row>
    <row r="453" s="14" customFormat="1">
      <c r="A453" s="14"/>
      <c r="B453" s="243"/>
      <c r="C453" s="244"/>
      <c r="D453" s="234" t="s">
        <v>159</v>
      </c>
      <c r="E453" s="245" t="s">
        <v>1</v>
      </c>
      <c r="F453" s="246" t="s">
        <v>498</v>
      </c>
      <c r="G453" s="244"/>
      <c r="H453" s="247">
        <v>25.5</v>
      </c>
      <c r="I453" s="248"/>
      <c r="J453" s="244"/>
      <c r="K453" s="244"/>
      <c r="L453" s="249"/>
      <c r="M453" s="250"/>
      <c r="N453" s="251"/>
      <c r="O453" s="251"/>
      <c r="P453" s="251"/>
      <c r="Q453" s="251"/>
      <c r="R453" s="251"/>
      <c r="S453" s="251"/>
      <c r="T453" s="252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3" t="s">
        <v>159</v>
      </c>
      <c r="AU453" s="253" t="s">
        <v>87</v>
      </c>
      <c r="AV453" s="14" t="s">
        <v>87</v>
      </c>
      <c r="AW453" s="14" t="s">
        <v>32</v>
      </c>
      <c r="AX453" s="14" t="s">
        <v>77</v>
      </c>
      <c r="AY453" s="253" t="s">
        <v>150</v>
      </c>
    </row>
    <row r="454" s="15" customFormat="1">
      <c r="A454" s="15"/>
      <c r="B454" s="254"/>
      <c r="C454" s="255"/>
      <c r="D454" s="234" t="s">
        <v>159</v>
      </c>
      <c r="E454" s="256" t="s">
        <v>1</v>
      </c>
      <c r="F454" s="257" t="s">
        <v>169</v>
      </c>
      <c r="G454" s="255"/>
      <c r="H454" s="258">
        <v>276.14999999999998</v>
      </c>
      <c r="I454" s="259"/>
      <c r="J454" s="255"/>
      <c r="K454" s="255"/>
      <c r="L454" s="260"/>
      <c r="M454" s="261"/>
      <c r="N454" s="262"/>
      <c r="O454" s="262"/>
      <c r="P454" s="262"/>
      <c r="Q454" s="262"/>
      <c r="R454" s="262"/>
      <c r="S454" s="262"/>
      <c r="T454" s="263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64" t="s">
        <v>159</v>
      </c>
      <c r="AU454" s="264" t="s">
        <v>87</v>
      </c>
      <c r="AV454" s="15" t="s">
        <v>157</v>
      </c>
      <c r="AW454" s="15" t="s">
        <v>32</v>
      </c>
      <c r="AX454" s="15" t="s">
        <v>85</v>
      </c>
      <c r="AY454" s="264" t="s">
        <v>150</v>
      </c>
    </row>
    <row r="455" s="2" customFormat="1" ht="21.75" customHeight="1">
      <c r="A455" s="39"/>
      <c r="B455" s="40"/>
      <c r="C455" s="265" t="s">
        <v>499</v>
      </c>
      <c r="D455" s="265" t="s">
        <v>203</v>
      </c>
      <c r="E455" s="266" t="s">
        <v>500</v>
      </c>
      <c r="F455" s="267" t="s">
        <v>501</v>
      </c>
      <c r="G455" s="268" t="s">
        <v>255</v>
      </c>
      <c r="H455" s="269">
        <v>229.63499999999999</v>
      </c>
      <c r="I455" s="270"/>
      <c r="J455" s="271">
        <f>ROUND(I455*H455,2)</f>
        <v>0</v>
      </c>
      <c r="K455" s="267" t="s">
        <v>156</v>
      </c>
      <c r="L455" s="272"/>
      <c r="M455" s="273" t="s">
        <v>1</v>
      </c>
      <c r="N455" s="274" t="s">
        <v>42</v>
      </c>
      <c r="O455" s="92"/>
      <c r="P455" s="228">
        <f>O455*H455</f>
        <v>0</v>
      </c>
      <c r="Q455" s="228">
        <v>0.00010000000000000001</v>
      </c>
      <c r="R455" s="228">
        <f>Q455*H455</f>
        <v>0.022963500000000001</v>
      </c>
      <c r="S455" s="228">
        <v>0</v>
      </c>
      <c r="T455" s="229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30" t="s">
        <v>194</v>
      </c>
      <c r="AT455" s="230" t="s">
        <v>203</v>
      </c>
      <c r="AU455" s="230" t="s">
        <v>87</v>
      </c>
      <c r="AY455" s="18" t="s">
        <v>150</v>
      </c>
      <c r="BE455" s="231">
        <f>IF(N455="základní",J455,0)</f>
        <v>0</v>
      </c>
      <c r="BF455" s="231">
        <f>IF(N455="snížená",J455,0)</f>
        <v>0</v>
      </c>
      <c r="BG455" s="231">
        <f>IF(N455="zákl. přenesená",J455,0)</f>
        <v>0</v>
      </c>
      <c r="BH455" s="231">
        <f>IF(N455="sníž. přenesená",J455,0)</f>
        <v>0</v>
      </c>
      <c r="BI455" s="231">
        <f>IF(N455="nulová",J455,0)</f>
        <v>0</v>
      </c>
      <c r="BJ455" s="18" t="s">
        <v>85</v>
      </c>
      <c r="BK455" s="231">
        <f>ROUND(I455*H455,2)</f>
        <v>0</v>
      </c>
      <c r="BL455" s="18" t="s">
        <v>157</v>
      </c>
      <c r="BM455" s="230" t="s">
        <v>502</v>
      </c>
    </row>
    <row r="456" s="13" customFormat="1">
      <c r="A456" s="13"/>
      <c r="B456" s="232"/>
      <c r="C456" s="233"/>
      <c r="D456" s="234" t="s">
        <v>159</v>
      </c>
      <c r="E456" s="235" t="s">
        <v>1</v>
      </c>
      <c r="F456" s="236" t="s">
        <v>503</v>
      </c>
      <c r="G456" s="233"/>
      <c r="H456" s="235" t="s">
        <v>1</v>
      </c>
      <c r="I456" s="237"/>
      <c r="J456" s="233"/>
      <c r="K456" s="233"/>
      <c r="L456" s="238"/>
      <c r="M456" s="239"/>
      <c r="N456" s="240"/>
      <c r="O456" s="240"/>
      <c r="P456" s="240"/>
      <c r="Q456" s="240"/>
      <c r="R456" s="240"/>
      <c r="S456" s="240"/>
      <c r="T456" s="241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2" t="s">
        <v>159</v>
      </c>
      <c r="AU456" s="242" t="s">
        <v>87</v>
      </c>
      <c r="AV456" s="13" t="s">
        <v>85</v>
      </c>
      <c r="AW456" s="13" t="s">
        <v>32</v>
      </c>
      <c r="AX456" s="13" t="s">
        <v>77</v>
      </c>
      <c r="AY456" s="242" t="s">
        <v>150</v>
      </c>
    </row>
    <row r="457" s="14" customFormat="1">
      <c r="A457" s="14"/>
      <c r="B457" s="243"/>
      <c r="C457" s="244"/>
      <c r="D457" s="234" t="s">
        <v>159</v>
      </c>
      <c r="E457" s="245" t="s">
        <v>1</v>
      </c>
      <c r="F457" s="246" t="s">
        <v>504</v>
      </c>
      <c r="G457" s="244"/>
      <c r="H457" s="247">
        <v>154.09999999999999</v>
      </c>
      <c r="I457" s="248"/>
      <c r="J457" s="244"/>
      <c r="K457" s="244"/>
      <c r="L457" s="249"/>
      <c r="M457" s="250"/>
      <c r="N457" s="251"/>
      <c r="O457" s="251"/>
      <c r="P457" s="251"/>
      <c r="Q457" s="251"/>
      <c r="R457" s="251"/>
      <c r="S457" s="251"/>
      <c r="T457" s="252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3" t="s">
        <v>159</v>
      </c>
      <c r="AU457" s="253" t="s">
        <v>87</v>
      </c>
      <c r="AV457" s="14" t="s">
        <v>87</v>
      </c>
      <c r="AW457" s="14" t="s">
        <v>32</v>
      </c>
      <c r="AX457" s="14" t="s">
        <v>77</v>
      </c>
      <c r="AY457" s="253" t="s">
        <v>150</v>
      </c>
    </row>
    <row r="458" s="13" customFormat="1">
      <c r="A458" s="13"/>
      <c r="B458" s="232"/>
      <c r="C458" s="233"/>
      <c r="D458" s="234" t="s">
        <v>159</v>
      </c>
      <c r="E458" s="235" t="s">
        <v>1</v>
      </c>
      <c r="F458" s="236" t="s">
        <v>505</v>
      </c>
      <c r="G458" s="233"/>
      <c r="H458" s="235" t="s">
        <v>1</v>
      </c>
      <c r="I458" s="237"/>
      <c r="J458" s="233"/>
      <c r="K458" s="233"/>
      <c r="L458" s="238"/>
      <c r="M458" s="239"/>
      <c r="N458" s="240"/>
      <c r="O458" s="240"/>
      <c r="P458" s="240"/>
      <c r="Q458" s="240"/>
      <c r="R458" s="240"/>
      <c r="S458" s="240"/>
      <c r="T458" s="241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2" t="s">
        <v>159</v>
      </c>
      <c r="AU458" s="242" t="s">
        <v>87</v>
      </c>
      <c r="AV458" s="13" t="s">
        <v>85</v>
      </c>
      <c r="AW458" s="13" t="s">
        <v>32</v>
      </c>
      <c r="AX458" s="13" t="s">
        <v>77</v>
      </c>
      <c r="AY458" s="242" t="s">
        <v>150</v>
      </c>
    </row>
    <row r="459" s="14" customFormat="1">
      <c r="A459" s="14"/>
      <c r="B459" s="243"/>
      <c r="C459" s="244"/>
      <c r="D459" s="234" t="s">
        <v>159</v>
      </c>
      <c r="E459" s="245" t="s">
        <v>1</v>
      </c>
      <c r="F459" s="246" t="s">
        <v>506</v>
      </c>
      <c r="G459" s="244"/>
      <c r="H459" s="247">
        <v>64.599999999999994</v>
      </c>
      <c r="I459" s="248"/>
      <c r="J459" s="244"/>
      <c r="K459" s="244"/>
      <c r="L459" s="249"/>
      <c r="M459" s="250"/>
      <c r="N459" s="251"/>
      <c r="O459" s="251"/>
      <c r="P459" s="251"/>
      <c r="Q459" s="251"/>
      <c r="R459" s="251"/>
      <c r="S459" s="251"/>
      <c r="T459" s="252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3" t="s">
        <v>159</v>
      </c>
      <c r="AU459" s="253" t="s">
        <v>87</v>
      </c>
      <c r="AV459" s="14" t="s">
        <v>87</v>
      </c>
      <c r="AW459" s="14" t="s">
        <v>32</v>
      </c>
      <c r="AX459" s="14" t="s">
        <v>77</v>
      </c>
      <c r="AY459" s="253" t="s">
        <v>150</v>
      </c>
    </row>
    <row r="460" s="15" customFormat="1">
      <c r="A460" s="15"/>
      <c r="B460" s="254"/>
      <c r="C460" s="255"/>
      <c r="D460" s="234" t="s">
        <v>159</v>
      </c>
      <c r="E460" s="256" t="s">
        <v>1</v>
      </c>
      <c r="F460" s="257" t="s">
        <v>169</v>
      </c>
      <c r="G460" s="255"/>
      <c r="H460" s="258">
        <v>218.69999999999999</v>
      </c>
      <c r="I460" s="259"/>
      <c r="J460" s="255"/>
      <c r="K460" s="255"/>
      <c r="L460" s="260"/>
      <c r="M460" s="261"/>
      <c r="N460" s="262"/>
      <c r="O460" s="262"/>
      <c r="P460" s="262"/>
      <c r="Q460" s="262"/>
      <c r="R460" s="262"/>
      <c r="S460" s="262"/>
      <c r="T460" s="263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64" t="s">
        <v>159</v>
      </c>
      <c r="AU460" s="264" t="s">
        <v>87</v>
      </c>
      <c r="AV460" s="15" t="s">
        <v>157</v>
      </c>
      <c r="AW460" s="15" t="s">
        <v>32</v>
      </c>
      <c r="AX460" s="15" t="s">
        <v>85</v>
      </c>
      <c r="AY460" s="264" t="s">
        <v>150</v>
      </c>
    </row>
    <row r="461" s="14" customFormat="1">
      <c r="A461" s="14"/>
      <c r="B461" s="243"/>
      <c r="C461" s="244"/>
      <c r="D461" s="234" t="s">
        <v>159</v>
      </c>
      <c r="E461" s="244"/>
      <c r="F461" s="246" t="s">
        <v>507</v>
      </c>
      <c r="G461" s="244"/>
      <c r="H461" s="247">
        <v>229.63499999999999</v>
      </c>
      <c r="I461" s="248"/>
      <c r="J461" s="244"/>
      <c r="K461" s="244"/>
      <c r="L461" s="249"/>
      <c r="M461" s="250"/>
      <c r="N461" s="251"/>
      <c r="O461" s="251"/>
      <c r="P461" s="251"/>
      <c r="Q461" s="251"/>
      <c r="R461" s="251"/>
      <c r="S461" s="251"/>
      <c r="T461" s="252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3" t="s">
        <v>159</v>
      </c>
      <c r="AU461" s="253" t="s">
        <v>87</v>
      </c>
      <c r="AV461" s="14" t="s">
        <v>87</v>
      </c>
      <c r="AW461" s="14" t="s">
        <v>4</v>
      </c>
      <c r="AX461" s="14" t="s">
        <v>85</v>
      </c>
      <c r="AY461" s="253" t="s">
        <v>150</v>
      </c>
    </row>
    <row r="462" s="2" customFormat="1" ht="21.75" customHeight="1">
      <c r="A462" s="39"/>
      <c r="B462" s="40"/>
      <c r="C462" s="265" t="s">
        <v>508</v>
      </c>
      <c r="D462" s="265" t="s">
        <v>203</v>
      </c>
      <c r="E462" s="266" t="s">
        <v>509</v>
      </c>
      <c r="F462" s="267" t="s">
        <v>510</v>
      </c>
      <c r="G462" s="268" t="s">
        <v>255</v>
      </c>
      <c r="H462" s="269">
        <v>25.5</v>
      </c>
      <c r="I462" s="270"/>
      <c r="J462" s="271">
        <f>ROUND(I462*H462,2)</f>
        <v>0</v>
      </c>
      <c r="K462" s="267" t="s">
        <v>156</v>
      </c>
      <c r="L462" s="272"/>
      <c r="M462" s="273" t="s">
        <v>1</v>
      </c>
      <c r="N462" s="274" t="s">
        <v>42</v>
      </c>
      <c r="O462" s="92"/>
      <c r="P462" s="228">
        <f>O462*H462</f>
        <v>0</v>
      </c>
      <c r="Q462" s="228">
        <v>0.00020000000000000001</v>
      </c>
      <c r="R462" s="228">
        <f>Q462*H462</f>
        <v>0.0051000000000000004</v>
      </c>
      <c r="S462" s="228">
        <v>0</v>
      </c>
      <c r="T462" s="229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30" t="s">
        <v>194</v>
      </c>
      <c r="AT462" s="230" t="s">
        <v>203</v>
      </c>
      <c r="AU462" s="230" t="s">
        <v>87</v>
      </c>
      <c r="AY462" s="18" t="s">
        <v>150</v>
      </c>
      <c r="BE462" s="231">
        <f>IF(N462="základní",J462,0)</f>
        <v>0</v>
      </c>
      <c r="BF462" s="231">
        <f>IF(N462="snížená",J462,0)</f>
        <v>0</v>
      </c>
      <c r="BG462" s="231">
        <f>IF(N462="zákl. přenesená",J462,0)</f>
        <v>0</v>
      </c>
      <c r="BH462" s="231">
        <f>IF(N462="sníž. přenesená",J462,0)</f>
        <v>0</v>
      </c>
      <c r="BI462" s="231">
        <f>IF(N462="nulová",J462,0)</f>
        <v>0</v>
      </c>
      <c r="BJ462" s="18" t="s">
        <v>85</v>
      </c>
      <c r="BK462" s="231">
        <f>ROUND(I462*H462,2)</f>
        <v>0</v>
      </c>
      <c r="BL462" s="18" t="s">
        <v>157</v>
      </c>
      <c r="BM462" s="230" t="s">
        <v>511</v>
      </c>
    </row>
    <row r="463" s="13" customFormat="1">
      <c r="A463" s="13"/>
      <c r="B463" s="232"/>
      <c r="C463" s="233"/>
      <c r="D463" s="234" t="s">
        <v>159</v>
      </c>
      <c r="E463" s="235" t="s">
        <v>1</v>
      </c>
      <c r="F463" s="236" t="s">
        <v>497</v>
      </c>
      <c r="G463" s="233"/>
      <c r="H463" s="235" t="s">
        <v>1</v>
      </c>
      <c r="I463" s="237"/>
      <c r="J463" s="233"/>
      <c r="K463" s="233"/>
      <c r="L463" s="238"/>
      <c r="M463" s="239"/>
      <c r="N463" s="240"/>
      <c r="O463" s="240"/>
      <c r="P463" s="240"/>
      <c r="Q463" s="240"/>
      <c r="R463" s="240"/>
      <c r="S463" s="240"/>
      <c r="T463" s="241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2" t="s">
        <v>159</v>
      </c>
      <c r="AU463" s="242" t="s">
        <v>87</v>
      </c>
      <c r="AV463" s="13" t="s">
        <v>85</v>
      </c>
      <c r="AW463" s="13" t="s">
        <v>32</v>
      </c>
      <c r="AX463" s="13" t="s">
        <v>77</v>
      </c>
      <c r="AY463" s="242" t="s">
        <v>150</v>
      </c>
    </row>
    <row r="464" s="14" customFormat="1">
      <c r="A464" s="14"/>
      <c r="B464" s="243"/>
      <c r="C464" s="244"/>
      <c r="D464" s="234" t="s">
        <v>159</v>
      </c>
      <c r="E464" s="245" t="s">
        <v>1</v>
      </c>
      <c r="F464" s="246" t="s">
        <v>498</v>
      </c>
      <c r="G464" s="244"/>
      <c r="H464" s="247">
        <v>25.5</v>
      </c>
      <c r="I464" s="248"/>
      <c r="J464" s="244"/>
      <c r="K464" s="244"/>
      <c r="L464" s="249"/>
      <c r="M464" s="250"/>
      <c r="N464" s="251"/>
      <c r="O464" s="251"/>
      <c r="P464" s="251"/>
      <c r="Q464" s="251"/>
      <c r="R464" s="251"/>
      <c r="S464" s="251"/>
      <c r="T464" s="252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3" t="s">
        <v>159</v>
      </c>
      <c r="AU464" s="253" t="s">
        <v>87</v>
      </c>
      <c r="AV464" s="14" t="s">
        <v>87</v>
      </c>
      <c r="AW464" s="14" t="s">
        <v>32</v>
      </c>
      <c r="AX464" s="14" t="s">
        <v>85</v>
      </c>
      <c r="AY464" s="253" t="s">
        <v>150</v>
      </c>
    </row>
    <row r="465" s="2" customFormat="1" ht="24.15" customHeight="1">
      <c r="A465" s="39"/>
      <c r="B465" s="40"/>
      <c r="C465" s="265" t="s">
        <v>512</v>
      </c>
      <c r="D465" s="265" t="s">
        <v>203</v>
      </c>
      <c r="E465" s="266" t="s">
        <v>513</v>
      </c>
      <c r="F465" s="267" t="s">
        <v>514</v>
      </c>
      <c r="G465" s="268" t="s">
        <v>255</v>
      </c>
      <c r="H465" s="269">
        <v>33.548000000000002</v>
      </c>
      <c r="I465" s="270"/>
      <c r="J465" s="271">
        <f>ROUND(I465*H465,2)</f>
        <v>0</v>
      </c>
      <c r="K465" s="267" t="s">
        <v>156</v>
      </c>
      <c r="L465" s="272"/>
      <c r="M465" s="273" t="s">
        <v>1</v>
      </c>
      <c r="N465" s="274" t="s">
        <v>42</v>
      </c>
      <c r="O465" s="92"/>
      <c r="P465" s="228">
        <f>O465*H465</f>
        <v>0</v>
      </c>
      <c r="Q465" s="228">
        <v>0.00029999999999999997</v>
      </c>
      <c r="R465" s="228">
        <f>Q465*H465</f>
        <v>0.010064399999999999</v>
      </c>
      <c r="S465" s="228">
        <v>0</v>
      </c>
      <c r="T465" s="229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30" t="s">
        <v>194</v>
      </c>
      <c r="AT465" s="230" t="s">
        <v>203</v>
      </c>
      <c r="AU465" s="230" t="s">
        <v>87</v>
      </c>
      <c r="AY465" s="18" t="s">
        <v>150</v>
      </c>
      <c r="BE465" s="231">
        <f>IF(N465="základní",J465,0)</f>
        <v>0</v>
      </c>
      <c r="BF465" s="231">
        <f>IF(N465="snížená",J465,0)</f>
        <v>0</v>
      </c>
      <c r="BG465" s="231">
        <f>IF(N465="zákl. přenesená",J465,0)</f>
        <v>0</v>
      </c>
      <c r="BH465" s="231">
        <f>IF(N465="sníž. přenesená",J465,0)</f>
        <v>0</v>
      </c>
      <c r="BI465" s="231">
        <f>IF(N465="nulová",J465,0)</f>
        <v>0</v>
      </c>
      <c r="BJ465" s="18" t="s">
        <v>85</v>
      </c>
      <c r="BK465" s="231">
        <f>ROUND(I465*H465,2)</f>
        <v>0</v>
      </c>
      <c r="BL465" s="18" t="s">
        <v>157</v>
      </c>
      <c r="BM465" s="230" t="s">
        <v>515</v>
      </c>
    </row>
    <row r="466" s="13" customFormat="1">
      <c r="A466" s="13"/>
      <c r="B466" s="232"/>
      <c r="C466" s="233"/>
      <c r="D466" s="234" t="s">
        <v>159</v>
      </c>
      <c r="E466" s="235" t="s">
        <v>1</v>
      </c>
      <c r="F466" s="236" t="s">
        <v>495</v>
      </c>
      <c r="G466" s="233"/>
      <c r="H466" s="235" t="s">
        <v>1</v>
      </c>
      <c r="I466" s="237"/>
      <c r="J466" s="233"/>
      <c r="K466" s="233"/>
      <c r="L466" s="238"/>
      <c r="M466" s="239"/>
      <c r="N466" s="240"/>
      <c r="O466" s="240"/>
      <c r="P466" s="240"/>
      <c r="Q466" s="240"/>
      <c r="R466" s="240"/>
      <c r="S466" s="240"/>
      <c r="T466" s="241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2" t="s">
        <v>159</v>
      </c>
      <c r="AU466" s="242" t="s">
        <v>87</v>
      </c>
      <c r="AV466" s="13" t="s">
        <v>85</v>
      </c>
      <c r="AW466" s="13" t="s">
        <v>32</v>
      </c>
      <c r="AX466" s="13" t="s">
        <v>77</v>
      </c>
      <c r="AY466" s="242" t="s">
        <v>150</v>
      </c>
    </row>
    <row r="467" s="14" customFormat="1">
      <c r="A467" s="14"/>
      <c r="B467" s="243"/>
      <c r="C467" s="244"/>
      <c r="D467" s="234" t="s">
        <v>159</v>
      </c>
      <c r="E467" s="245" t="s">
        <v>1</v>
      </c>
      <c r="F467" s="246" t="s">
        <v>496</v>
      </c>
      <c r="G467" s="244"/>
      <c r="H467" s="247">
        <v>31.949999999999999</v>
      </c>
      <c r="I467" s="248"/>
      <c r="J467" s="244"/>
      <c r="K467" s="244"/>
      <c r="L467" s="249"/>
      <c r="M467" s="250"/>
      <c r="N467" s="251"/>
      <c r="O467" s="251"/>
      <c r="P467" s="251"/>
      <c r="Q467" s="251"/>
      <c r="R467" s="251"/>
      <c r="S467" s="251"/>
      <c r="T467" s="252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3" t="s">
        <v>159</v>
      </c>
      <c r="AU467" s="253" t="s">
        <v>87</v>
      </c>
      <c r="AV467" s="14" t="s">
        <v>87</v>
      </c>
      <c r="AW467" s="14" t="s">
        <v>32</v>
      </c>
      <c r="AX467" s="14" t="s">
        <v>85</v>
      </c>
      <c r="AY467" s="253" t="s">
        <v>150</v>
      </c>
    </row>
    <row r="468" s="14" customFormat="1">
      <c r="A468" s="14"/>
      <c r="B468" s="243"/>
      <c r="C468" s="244"/>
      <c r="D468" s="234" t="s">
        <v>159</v>
      </c>
      <c r="E468" s="244"/>
      <c r="F468" s="246" t="s">
        <v>516</v>
      </c>
      <c r="G468" s="244"/>
      <c r="H468" s="247">
        <v>33.548000000000002</v>
      </c>
      <c r="I468" s="248"/>
      <c r="J468" s="244"/>
      <c r="K468" s="244"/>
      <c r="L468" s="249"/>
      <c r="M468" s="250"/>
      <c r="N468" s="251"/>
      <c r="O468" s="251"/>
      <c r="P468" s="251"/>
      <c r="Q468" s="251"/>
      <c r="R468" s="251"/>
      <c r="S468" s="251"/>
      <c r="T468" s="252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53" t="s">
        <v>159</v>
      </c>
      <c r="AU468" s="253" t="s">
        <v>87</v>
      </c>
      <c r="AV468" s="14" t="s">
        <v>87</v>
      </c>
      <c r="AW468" s="14" t="s">
        <v>4</v>
      </c>
      <c r="AX468" s="14" t="s">
        <v>85</v>
      </c>
      <c r="AY468" s="253" t="s">
        <v>150</v>
      </c>
    </row>
    <row r="469" s="2" customFormat="1" ht="24.15" customHeight="1">
      <c r="A469" s="39"/>
      <c r="B469" s="40"/>
      <c r="C469" s="219" t="s">
        <v>517</v>
      </c>
      <c r="D469" s="219" t="s">
        <v>152</v>
      </c>
      <c r="E469" s="220" t="s">
        <v>518</v>
      </c>
      <c r="F469" s="221" t="s">
        <v>519</v>
      </c>
      <c r="G469" s="222" t="s">
        <v>240</v>
      </c>
      <c r="H469" s="223">
        <v>51.603000000000002</v>
      </c>
      <c r="I469" s="224"/>
      <c r="J469" s="225">
        <f>ROUND(I469*H469,2)</f>
        <v>0</v>
      </c>
      <c r="K469" s="221" t="s">
        <v>156</v>
      </c>
      <c r="L469" s="45"/>
      <c r="M469" s="226" t="s">
        <v>1</v>
      </c>
      <c r="N469" s="227" t="s">
        <v>42</v>
      </c>
      <c r="O469" s="92"/>
      <c r="P469" s="228">
        <f>O469*H469</f>
        <v>0</v>
      </c>
      <c r="Q469" s="228">
        <v>0.0057000000000000002</v>
      </c>
      <c r="R469" s="228">
        <f>Q469*H469</f>
        <v>0.29413710000000004</v>
      </c>
      <c r="S469" s="228">
        <v>0</v>
      </c>
      <c r="T469" s="229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30" t="s">
        <v>157</v>
      </c>
      <c r="AT469" s="230" t="s">
        <v>152</v>
      </c>
      <c r="AU469" s="230" t="s">
        <v>87</v>
      </c>
      <c r="AY469" s="18" t="s">
        <v>150</v>
      </c>
      <c r="BE469" s="231">
        <f>IF(N469="základní",J469,0)</f>
        <v>0</v>
      </c>
      <c r="BF469" s="231">
        <f>IF(N469="snížená",J469,0)</f>
        <v>0</v>
      </c>
      <c r="BG469" s="231">
        <f>IF(N469="zákl. přenesená",J469,0)</f>
        <v>0</v>
      </c>
      <c r="BH469" s="231">
        <f>IF(N469="sníž. přenesená",J469,0)</f>
        <v>0</v>
      </c>
      <c r="BI469" s="231">
        <f>IF(N469="nulová",J469,0)</f>
        <v>0</v>
      </c>
      <c r="BJ469" s="18" t="s">
        <v>85</v>
      </c>
      <c r="BK469" s="231">
        <f>ROUND(I469*H469,2)</f>
        <v>0</v>
      </c>
      <c r="BL469" s="18" t="s">
        <v>157</v>
      </c>
      <c r="BM469" s="230" t="s">
        <v>520</v>
      </c>
    </row>
    <row r="470" s="2" customFormat="1" ht="24.15" customHeight="1">
      <c r="A470" s="39"/>
      <c r="B470" s="40"/>
      <c r="C470" s="219" t="s">
        <v>521</v>
      </c>
      <c r="D470" s="219" t="s">
        <v>152</v>
      </c>
      <c r="E470" s="220" t="s">
        <v>522</v>
      </c>
      <c r="F470" s="221" t="s">
        <v>523</v>
      </c>
      <c r="G470" s="222" t="s">
        <v>240</v>
      </c>
      <c r="H470" s="223">
        <v>511.226</v>
      </c>
      <c r="I470" s="224"/>
      <c r="J470" s="225">
        <f>ROUND(I470*H470,2)</f>
        <v>0</v>
      </c>
      <c r="K470" s="221" t="s">
        <v>156</v>
      </c>
      <c r="L470" s="45"/>
      <c r="M470" s="226" t="s">
        <v>1</v>
      </c>
      <c r="N470" s="227" t="s">
        <v>42</v>
      </c>
      <c r="O470" s="92"/>
      <c r="P470" s="228">
        <f>O470*H470</f>
        <v>0</v>
      </c>
      <c r="Q470" s="228">
        <v>0.0028500000000000001</v>
      </c>
      <c r="R470" s="228">
        <f>Q470*H470</f>
        <v>1.4569941</v>
      </c>
      <c r="S470" s="228">
        <v>0</v>
      </c>
      <c r="T470" s="229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30" t="s">
        <v>157</v>
      </c>
      <c r="AT470" s="230" t="s">
        <v>152</v>
      </c>
      <c r="AU470" s="230" t="s">
        <v>87</v>
      </c>
      <c r="AY470" s="18" t="s">
        <v>150</v>
      </c>
      <c r="BE470" s="231">
        <f>IF(N470="základní",J470,0)</f>
        <v>0</v>
      </c>
      <c r="BF470" s="231">
        <f>IF(N470="snížená",J470,0)</f>
        <v>0</v>
      </c>
      <c r="BG470" s="231">
        <f>IF(N470="zákl. přenesená",J470,0)</f>
        <v>0</v>
      </c>
      <c r="BH470" s="231">
        <f>IF(N470="sníž. přenesená",J470,0)</f>
        <v>0</v>
      </c>
      <c r="BI470" s="231">
        <f>IF(N470="nulová",J470,0)</f>
        <v>0</v>
      </c>
      <c r="BJ470" s="18" t="s">
        <v>85</v>
      </c>
      <c r="BK470" s="231">
        <f>ROUND(I470*H470,2)</f>
        <v>0</v>
      </c>
      <c r="BL470" s="18" t="s">
        <v>157</v>
      </c>
      <c r="BM470" s="230" t="s">
        <v>524</v>
      </c>
    </row>
    <row r="471" s="14" customFormat="1">
      <c r="A471" s="14"/>
      <c r="B471" s="243"/>
      <c r="C471" s="244"/>
      <c r="D471" s="234" t="s">
        <v>159</v>
      </c>
      <c r="E471" s="245" t="s">
        <v>1</v>
      </c>
      <c r="F471" s="246" t="s">
        <v>446</v>
      </c>
      <c r="G471" s="244"/>
      <c r="H471" s="247">
        <v>511.226</v>
      </c>
      <c r="I471" s="248"/>
      <c r="J471" s="244"/>
      <c r="K471" s="244"/>
      <c r="L471" s="249"/>
      <c r="M471" s="250"/>
      <c r="N471" s="251"/>
      <c r="O471" s="251"/>
      <c r="P471" s="251"/>
      <c r="Q471" s="251"/>
      <c r="R471" s="251"/>
      <c r="S471" s="251"/>
      <c r="T471" s="252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3" t="s">
        <v>159</v>
      </c>
      <c r="AU471" s="253" t="s">
        <v>87</v>
      </c>
      <c r="AV471" s="14" t="s">
        <v>87</v>
      </c>
      <c r="AW471" s="14" t="s">
        <v>32</v>
      </c>
      <c r="AX471" s="14" t="s">
        <v>85</v>
      </c>
      <c r="AY471" s="253" t="s">
        <v>150</v>
      </c>
    </row>
    <row r="472" s="2" customFormat="1" ht="33" customHeight="1">
      <c r="A472" s="39"/>
      <c r="B472" s="40"/>
      <c r="C472" s="219" t="s">
        <v>525</v>
      </c>
      <c r="D472" s="219" t="s">
        <v>152</v>
      </c>
      <c r="E472" s="220" t="s">
        <v>526</v>
      </c>
      <c r="F472" s="221" t="s">
        <v>527</v>
      </c>
      <c r="G472" s="222" t="s">
        <v>155</v>
      </c>
      <c r="H472" s="223">
        <v>1.204</v>
      </c>
      <c r="I472" s="224"/>
      <c r="J472" s="225">
        <f>ROUND(I472*H472,2)</f>
        <v>0</v>
      </c>
      <c r="K472" s="221" t="s">
        <v>156</v>
      </c>
      <c r="L472" s="45"/>
      <c r="M472" s="226" t="s">
        <v>1</v>
      </c>
      <c r="N472" s="227" t="s">
        <v>42</v>
      </c>
      <c r="O472" s="92"/>
      <c r="P472" s="228">
        <f>O472*H472</f>
        <v>0</v>
      </c>
      <c r="Q472" s="228">
        <v>2.5018699999999998</v>
      </c>
      <c r="R472" s="228">
        <f>Q472*H472</f>
        <v>3.0122514799999998</v>
      </c>
      <c r="S472" s="228">
        <v>0</v>
      </c>
      <c r="T472" s="229">
        <f>S472*H472</f>
        <v>0</v>
      </c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R472" s="230" t="s">
        <v>157</v>
      </c>
      <c r="AT472" s="230" t="s">
        <v>152</v>
      </c>
      <c r="AU472" s="230" t="s">
        <v>87</v>
      </c>
      <c r="AY472" s="18" t="s">
        <v>150</v>
      </c>
      <c r="BE472" s="231">
        <f>IF(N472="základní",J472,0)</f>
        <v>0</v>
      </c>
      <c r="BF472" s="231">
        <f>IF(N472="snížená",J472,0)</f>
        <v>0</v>
      </c>
      <c r="BG472" s="231">
        <f>IF(N472="zákl. přenesená",J472,0)</f>
        <v>0</v>
      </c>
      <c r="BH472" s="231">
        <f>IF(N472="sníž. přenesená",J472,0)</f>
        <v>0</v>
      </c>
      <c r="BI472" s="231">
        <f>IF(N472="nulová",J472,0)</f>
        <v>0</v>
      </c>
      <c r="BJ472" s="18" t="s">
        <v>85</v>
      </c>
      <c r="BK472" s="231">
        <f>ROUND(I472*H472,2)</f>
        <v>0</v>
      </c>
      <c r="BL472" s="18" t="s">
        <v>157</v>
      </c>
      <c r="BM472" s="230" t="s">
        <v>528</v>
      </c>
    </row>
    <row r="473" s="13" customFormat="1">
      <c r="A473" s="13"/>
      <c r="B473" s="232"/>
      <c r="C473" s="233"/>
      <c r="D473" s="234" t="s">
        <v>159</v>
      </c>
      <c r="E473" s="235" t="s">
        <v>1</v>
      </c>
      <c r="F473" s="236" t="s">
        <v>242</v>
      </c>
      <c r="G473" s="233"/>
      <c r="H473" s="235" t="s">
        <v>1</v>
      </c>
      <c r="I473" s="237"/>
      <c r="J473" s="233"/>
      <c r="K473" s="233"/>
      <c r="L473" s="238"/>
      <c r="M473" s="239"/>
      <c r="N473" s="240"/>
      <c r="O473" s="240"/>
      <c r="P473" s="240"/>
      <c r="Q473" s="240"/>
      <c r="R473" s="240"/>
      <c r="S473" s="240"/>
      <c r="T473" s="241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2" t="s">
        <v>159</v>
      </c>
      <c r="AU473" s="242" t="s">
        <v>87</v>
      </c>
      <c r="AV473" s="13" t="s">
        <v>85</v>
      </c>
      <c r="AW473" s="13" t="s">
        <v>32</v>
      </c>
      <c r="AX473" s="13" t="s">
        <v>77</v>
      </c>
      <c r="AY473" s="242" t="s">
        <v>150</v>
      </c>
    </row>
    <row r="474" s="14" customFormat="1">
      <c r="A474" s="14"/>
      <c r="B474" s="243"/>
      <c r="C474" s="244"/>
      <c r="D474" s="234" t="s">
        <v>159</v>
      </c>
      <c r="E474" s="245" t="s">
        <v>1</v>
      </c>
      <c r="F474" s="246" t="s">
        <v>529</v>
      </c>
      <c r="G474" s="244"/>
      <c r="H474" s="247">
        <v>1.204</v>
      </c>
      <c r="I474" s="248"/>
      <c r="J474" s="244"/>
      <c r="K474" s="244"/>
      <c r="L474" s="249"/>
      <c r="M474" s="250"/>
      <c r="N474" s="251"/>
      <c r="O474" s="251"/>
      <c r="P474" s="251"/>
      <c r="Q474" s="251"/>
      <c r="R474" s="251"/>
      <c r="S474" s="251"/>
      <c r="T474" s="252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3" t="s">
        <v>159</v>
      </c>
      <c r="AU474" s="253" t="s">
        <v>87</v>
      </c>
      <c r="AV474" s="14" t="s">
        <v>87</v>
      </c>
      <c r="AW474" s="14" t="s">
        <v>32</v>
      </c>
      <c r="AX474" s="14" t="s">
        <v>85</v>
      </c>
      <c r="AY474" s="253" t="s">
        <v>150</v>
      </c>
    </row>
    <row r="475" s="2" customFormat="1" ht="33" customHeight="1">
      <c r="A475" s="39"/>
      <c r="B475" s="40"/>
      <c r="C475" s="219" t="s">
        <v>530</v>
      </c>
      <c r="D475" s="219" t="s">
        <v>152</v>
      </c>
      <c r="E475" s="220" t="s">
        <v>531</v>
      </c>
      <c r="F475" s="221" t="s">
        <v>532</v>
      </c>
      <c r="G475" s="222" t="s">
        <v>155</v>
      </c>
      <c r="H475" s="223">
        <v>1.1559999999999999</v>
      </c>
      <c r="I475" s="224"/>
      <c r="J475" s="225">
        <f>ROUND(I475*H475,2)</f>
        <v>0</v>
      </c>
      <c r="K475" s="221" t="s">
        <v>156</v>
      </c>
      <c r="L475" s="45"/>
      <c r="M475" s="226" t="s">
        <v>1</v>
      </c>
      <c r="N475" s="227" t="s">
        <v>42</v>
      </c>
      <c r="O475" s="92"/>
      <c r="P475" s="228">
        <f>O475*H475</f>
        <v>0</v>
      </c>
      <c r="Q475" s="228">
        <v>2.5018699999999998</v>
      </c>
      <c r="R475" s="228">
        <f>Q475*H475</f>
        <v>2.8921617199999994</v>
      </c>
      <c r="S475" s="228">
        <v>0</v>
      </c>
      <c r="T475" s="229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30" t="s">
        <v>157</v>
      </c>
      <c r="AT475" s="230" t="s">
        <v>152</v>
      </c>
      <c r="AU475" s="230" t="s">
        <v>87</v>
      </c>
      <c r="AY475" s="18" t="s">
        <v>150</v>
      </c>
      <c r="BE475" s="231">
        <f>IF(N475="základní",J475,0)</f>
        <v>0</v>
      </c>
      <c r="BF475" s="231">
        <f>IF(N475="snížená",J475,0)</f>
        <v>0</v>
      </c>
      <c r="BG475" s="231">
        <f>IF(N475="zákl. přenesená",J475,0)</f>
        <v>0</v>
      </c>
      <c r="BH475" s="231">
        <f>IF(N475="sníž. přenesená",J475,0)</f>
        <v>0</v>
      </c>
      <c r="BI475" s="231">
        <f>IF(N475="nulová",J475,0)</f>
        <v>0</v>
      </c>
      <c r="BJ475" s="18" t="s">
        <v>85</v>
      </c>
      <c r="BK475" s="231">
        <f>ROUND(I475*H475,2)</f>
        <v>0</v>
      </c>
      <c r="BL475" s="18" t="s">
        <v>157</v>
      </c>
      <c r="BM475" s="230" t="s">
        <v>533</v>
      </c>
    </row>
    <row r="476" s="13" customFormat="1">
      <c r="A476" s="13"/>
      <c r="B476" s="232"/>
      <c r="C476" s="233"/>
      <c r="D476" s="234" t="s">
        <v>159</v>
      </c>
      <c r="E476" s="235" t="s">
        <v>1</v>
      </c>
      <c r="F476" s="236" t="s">
        <v>221</v>
      </c>
      <c r="G476" s="233"/>
      <c r="H476" s="235" t="s">
        <v>1</v>
      </c>
      <c r="I476" s="237"/>
      <c r="J476" s="233"/>
      <c r="K476" s="233"/>
      <c r="L476" s="238"/>
      <c r="M476" s="239"/>
      <c r="N476" s="240"/>
      <c r="O476" s="240"/>
      <c r="P476" s="240"/>
      <c r="Q476" s="240"/>
      <c r="R476" s="240"/>
      <c r="S476" s="240"/>
      <c r="T476" s="241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2" t="s">
        <v>159</v>
      </c>
      <c r="AU476" s="242" t="s">
        <v>87</v>
      </c>
      <c r="AV476" s="13" t="s">
        <v>85</v>
      </c>
      <c r="AW476" s="13" t="s">
        <v>32</v>
      </c>
      <c r="AX476" s="13" t="s">
        <v>77</v>
      </c>
      <c r="AY476" s="242" t="s">
        <v>150</v>
      </c>
    </row>
    <row r="477" s="14" customFormat="1">
      <c r="A477" s="14"/>
      <c r="B477" s="243"/>
      <c r="C477" s="244"/>
      <c r="D477" s="234" t="s">
        <v>159</v>
      </c>
      <c r="E477" s="245" t="s">
        <v>1</v>
      </c>
      <c r="F477" s="246" t="s">
        <v>534</v>
      </c>
      <c r="G477" s="244"/>
      <c r="H477" s="247">
        <v>1.1559999999999999</v>
      </c>
      <c r="I477" s="248"/>
      <c r="J477" s="244"/>
      <c r="K477" s="244"/>
      <c r="L477" s="249"/>
      <c r="M477" s="250"/>
      <c r="N477" s="251"/>
      <c r="O477" s="251"/>
      <c r="P477" s="251"/>
      <c r="Q477" s="251"/>
      <c r="R477" s="251"/>
      <c r="S477" s="251"/>
      <c r="T477" s="252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3" t="s">
        <v>159</v>
      </c>
      <c r="AU477" s="253" t="s">
        <v>87</v>
      </c>
      <c r="AV477" s="14" t="s">
        <v>87</v>
      </c>
      <c r="AW477" s="14" t="s">
        <v>32</v>
      </c>
      <c r="AX477" s="14" t="s">
        <v>85</v>
      </c>
      <c r="AY477" s="253" t="s">
        <v>150</v>
      </c>
    </row>
    <row r="478" s="2" customFormat="1" ht="24.15" customHeight="1">
      <c r="A478" s="39"/>
      <c r="B478" s="40"/>
      <c r="C478" s="219" t="s">
        <v>535</v>
      </c>
      <c r="D478" s="219" t="s">
        <v>152</v>
      </c>
      <c r="E478" s="220" t="s">
        <v>536</v>
      </c>
      <c r="F478" s="221" t="s">
        <v>537</v>
      </c>
      <c r="G478" s="222" t="s">
        <v>155</v>
      </c>
      <c r="H478" s="223">
        <v>1.4630000000000001</v>
      </c>
      <c r="I478" s="224"/>
      <c r="J478" s="225">
        <f>ROUND(I478*H478,2)</f>
        <v>0</v>
      </c>
      <c r="K478" s="221" t="s">
        <v>156</v>
      </c>
      <c r="L478" s="45"/>
      <c r="M478" s="226" t="s">
        <v>1</v>
      </c>
      <c r="N478" s="227" t="s">
        <v>42</v>
      </c>
      <c r="O478" s="92"/>
      <c r="P478" s="228">
        <f>O478*H478</f>
        <v>0</v>
      </c>
      <c r="Q478" s="228">
        <v>2.3010199999999998</v>
      </c>
      <c r="R478" s="228">
        <f>Q478*H478</f>
        <v>3.36639226</v>
      </c>
      <c r="S478" s="228">
        <v>0</v>
      </c>
      <c r="T478" s="229">
        <f>S478*H478</f>
        <v>0</v>
      </c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R478" s="230" t="s">
        <v>157</v>
      </c>
      <c r="AT478" s="230" t="s">
        <v>152</v>
      </c>
      <c r="AU478" s="230" t="s">
        <v>87</v>
      </c>
      <c r="AY478" s="18" t="s">
        <v>150</v>
      </c>
      <c r="BE478" s="231">
        <f>IF(N478="základní",J478,0)</f>
        <v>0</v>
      </c>
      <c r="BF478" s="231">
        <f>IF(N478="snížená",J478,0)</f>
        <v>0</v>
      </c>
      <c r="BG478" s="231">
        <f>IF(N478="zákl. přenesená",J478,0)</f>
        <v>0</v>
      </c>
      <c r="BH478" s="231">
        <f>IF(N478="sníž. přenesená",J478,0)</f>
        <v>0</v>
      </c>
      <c r="BI478" s="231">
        <f>IF(N478="nulová",J478,0)</f>
        <v>0</v>
      </c>
      <c r="BJ478" s="18" t="s">
        <v>85</v>
      </c>
      <c r="BK478" s="231">
        <f>ROUND(I478*H478,2)</f>
        <v>0</v>
      </c>
      <c r="BL478" s="18" t="s">
        <v>157</v>
      </c>
      <c r="BM478" s="230" t="s">
        <v>538</v>
      </c>
    </row>
    <row r="479" s="13" customFormat="1">
      <c r="A479" s="13"/>
      <c r="B479" s="232"/>
      <c r="C479" s="233"/>
      <c r="D479" s="234" t="s">
        <v>159</v>
      </c>
      <c r="E479" s="235" t="s">
        <v>1</v>
      </c>
      <c r="F479" s="236" t="s">
        <v>167</v>
      </c>
      <c r="G479" s="233"/>
      <c r="H479" s="235" t="s">
        <v>1</v>
      </c>
      <c r="I479" s="237"/>
      <c r="J479" s="233"/>
      <c r="K479" s="233"/>
      <c r="L479" s="238"/>
      <c r="M479" s="239"/>
      <c r="N479" s="240"/>
      <c r="O479" s="240"/>
      <c r="P479" s="240"/>
      <c r="Q479" s="240"/>
      <c r="R479" s="240"/>
      <c r="S479" s="240"/>
      <c r="T479" s="241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2" t="s">
        <v>159</v>
      </c>
      <c r="AU479" s="242" t="s">
        <v>87</v>
      </c>
      <c r="AV479" s="13" t="s">
        <v>85</v>
      </c>
      <c r="AW479" s="13" t="s">
        <v>32</v>
      </c>
      <c r="AX479" s="13" t="s">
        <v>77</v>
      </c>
      <c r="AY479" s="242" t="s">
        <v>150</v>
      </c>
    </row>
    <row r="480" s="14" customFormat="1">
      <c r="A480" s="14"/>
      <c r="B480" s="243"/>
      <c r="C480" s="244"/>
      <c r="D480" s="234" t="s">
        <v>159</v>
      </c>
      <c r="E480" s="245" t="s">
        <v>1</v>
      </c>
      <c r="F480" s="246" t="s">
        <v>539</v>
      </c>
      <c r="G480" s="244"/>
      <c r="H480" s="247">
        <v>1.4630000000000001</v>
      </c>
      <c r="I480" s="248"/>
      <c r="J480" s="244"/>
      <c r="K480" s="244"/>
      <c r="L480" s="249"/>
      <c r="M480" s="250"/>
      <c r="N480" s="251"/>
      <c r="O480" s="251"/>
      <c r="P480" s="251"/>
      <c r="Q480" s="251"/>
      <c r="R480" s="251"/>
      <c r="S480" s="251"/>
      <c r="T480" s="252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3" t="s">
        <v>159</v>
      </c>
      <c r="AU480" s="253" t="s">
        <v>87</v>
      </c>
      <c r="AV480" s="14" t="s">
        <v>87</v>
      </c>
      <c r="AW480" s="14" t="s">
        <v>32</v>
      </c>
      <c r="AX480" s="14" t="s">
        <v>85</v>
      </c>
      <c r="AY480" s="253" t="s">
        <v>150</v>
      </c>
    </row>
    <row r="481" s="2" customFormat="1" ht="16.5" customHeight="1">
      <c r="A481" s="39"/>
      <c r="B481" s="40"/>
      <c r="C481" s="219" t="s">
        <v>540</v>
      </c>
      <c r="D481" s="219" t="s">
        <v>152</v>
      </c>
      <c r="E481" s="220" t="s">
        <v>541</v>
      </c>
      <c r="F481" s="221" t="s">
        <v>542</v>
      </c>
      <c r="G481" s="222" t="s">
        <v>187</v>
      </c>
      <c r="H481" s="223">
        <v>0.070000000000000007</v>
      </c>
      <c r="I481" s="224"/>
      <c r="J481" s="225">
        <f>ROUND(I481*H481,2)</f>
        <v>0</v>
      </c>
      <c r="K481" s="221" t="s">
        <v>156</v>
      </c>
      <c r="L481" s="45"/>
      <c r="M481" s="226" t="s">
        <v>1</v>
      </c>
      <c r="N481" s="227" t="s">
        <v>42</v>
      </c>
      <c r="O481" s="92"/>
      <c r="P481" s="228">
        <f>O481*H481</f>
        <v>0</v>
      </c>
      <c r="Q481" s="228">
        <v>1.06277</v>
      </c>
      <c r="R481" s="228">
        <f>Q481*H481</f>
        <v>0.074393900000000013</v>
      </c>
      <c r="S481" s="228">
        <v>0</v>
      </c>
      <c r="T481" s="229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30" t="s">
        <v>157</v>
      </c>
      <c r="AT481" s="230" t="s">
        <v>152</v>
      </c>
      <c r="AU481" s="230" t="s">
        <v>87</v>
      </c>
      <c r="AY481" s="18" t="s">
        <v>150</v>
      </c>
      <c r="BE481" s="231">
        <f>IF(N481="základní",J481,0)</f>
        <v>0</v>
      </c>
      <c r="BF481" s="231">
        <f>IF(N481="snížená",J481,0)</f>
        <v>0</v>
      </c>
      <c r="BG481" s="231">
        <f>IF(N481="zákl. přenesená",J481,0)</f>
        <v>0</v>
      </c>
      <c r="BH481" s="231">
        <f>IF(N481="sníž. přenesená",J481,0)</f>
        <v>0</v>
      </c>
      <c r="BI481" s="231">
        <f>IF(N481="nulová",J481,0)</f>
        <v>0</v>
      </c>
      <c r="BJ481" s="18" t="s">
        <v>85</v>
      </c>
      <c r="BK481" s="231">
        <f>ROUND(I481*H481,2)</f>
        <v>0</v>
      </c>
      <c r="BL481" s="18" t="s">
        <v>157</v>
      </c>
      <c r="BM481" s="230" t="s">
        <v>543</v>
      </c>
    </row>
    <row r="482" s="13" customFormat="1">
      <c r="A482" s="13"/>
      <c r="B482" s="232"/>
      <c r="C482" s="233"/>
      <c r="D482" s="234" t="s">
        <v>159</v>
      </c>
      <c r="E482" s="235" t="s">
        <v>1</v>
      </c>
      <c r="F482" s="236" t="s">
        <v>242</v>
      </c>
      <c r="G482" s="233"/>
      <c r="H482" s="235" t="s">
        <v>1</v>
      </c>
      <c r="I482" s="237"/>
      <c r="J482" s="233"/>
      <c r="K482" s="233"/>
      <c r="L482" s="238"/>
      <c r="M482" s="239"/>
      <c r="N482" s="240"/>
      <c r="O482" s="240"/>
      <c r="P482" s="240"/>
      <c r="Q482" s="240"/>
      <c r="R482" s="240"/>
      <c r="S482" s="240"/>
      <c r="T482" s="241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2" t="s">
        <v>159</v>
      </c>
      <c r="AU482" s="242" t="s">
        <v>87</v>
      </c>
      <c r="AV482" s="13" t="s">
        <v>85</v>
      </c>
      <c r="AW482" s="13" t="s">
        <v>32</v>
      </c>
      <c r="AX482" s="13" t="s">
        <v>77</v>
      </c>
      <c r="AY482" s="242" t="s">
        <v>150</v>
      </c>
    </row>
    <row r="483" s="14" customFormat="1">
      <c r="A483" s="14"/>
      <c r="B483" s="243"/>
      <c r="C483" s="244"/>
      <c r="D483" s="234" t="s">
        <v>159</v>
      </c>
      <c r="E483" s="245" t="s">
        <v>1</v>
      </c>
      <c r="F483" s="246" t="s">
        <v>544</v>
      </c>
      <c r="G483" s="244"/>
      <c r="H483" s="247">
        <v>0.049000000000000002</v>
      </c>
      <c r="I483" s="248"/>
      <c r="J483" s="244"/>
      <c r="K483" s="244"/>
      <c r="L483" s="249"/>
      <c r="M483" s="250"/>
      <c r="N483" s="251"/>
      <c r="O483" s="251"/>
      <c r="P483" s="251"/>
      <c r="Q483" s="251"/>
      <c r="R483" s="251"/>
      <c r="S483" s="251"/>
      <c r="T483" s="252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53" t="s">
        <v>159</v>
      </c>
      <c r="AU483" s="253" t="s">
        <v>87</v>
      </c>
      <c r="AV483" s="14" t="s">
        <v>87</v>
      </c>
      <c r="AW483" s="14" t="s">
        <v>32</v>
      </c>
      <c r="AX483" s="14" t="s">
        <v>77</v>
      </c>
      <c r="AY483" s="253" t="s">
        <v>150</v>
      </c>
    </row>
    <row r="484" s="13" customFormat="1">
      <c r="A484" s="13"/>
      <c r="B484" s="232"/>
      <c r="C484" s="233"/>
      <c r="D484" s="234" t="s">
        <v>159</v>
      </c>
      <c r="E484" s="235" t="s">
        <v>1</v>
      </c>
      <c r="F484" s="236" t="s">
        <v>221</v>
      </c>
      <c r="G484" s="233"/>
      <c r="H484" s="235" t="s">
        <v>1</v>
      </c>
      <c r="I484" s="237"/>
      <c r="J484" s="233"/>
      <c r="K484" s="233"/>
      <c r="L484" s="238"/>
      <c r="M484" s="239"/>
      <c r="N484" s="240"/>
      <c r="O484" s="240"/>
      <c r="P484" s="240"/>
      <c r="Q484" s="240"/>
      <c r="R484" s="240"/>
      <c r="S484" s="240"/>
      <c r="T484" s="241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42" t="s">
        <v>159</v>
      </c>
      <c r="AU484" s="242" t="s">
        <v>87</v>
      </c>
      <c r="AV484" s="13" t="s">
        <v>85</v>
      </c>
      <c r="AW484" s="13" t="s">
        <v>32</v>
      </c>
      <c r="AX484" s="13" t="s">
        <v>77</v>
      </c>
      <c r="AY484" s="242" t="s">
        <v>150</v>
      </c>
    </row>
    <row r="485" s="14" customFormat="1">
      <c r="A485" s="14"/>
      <c r="B485" s="243"/>
      <c r="C485" s="244"/>
      <c r="D485" s="234" t="s">
        <v>159</v>
      </c>
      <c r="E485" s="245" t="s">
        <v>1</v>
      </c>
      <c r="F485" s="246" t="s">
        <v>545</v>
      </c>
      <c r="G485" s="244"/>
      <c r="H485" s="247">
        <v>0.021000000000000001</v>
      </c>
      <c r="I485" s="248"/>
      <c r="J485" s="244"/>
      <c r="K485" s="244"/>
      <c r="L485" s="249"/>
      <c r="M485" s="250"/>
      <c r="N485" s="251"/>
      <c r="O485" s="251"/>
      <c r="P485" s="251"/>
      <c r="Q485" s="251"/>
      <c r="R485" s="251"/>
      <c r="S485" s="251"/>
      <c r="T485" s="252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53" t="s">
        <v>159</v>
      </c>
      <c r="AU485" s="253" t="s">
        <v>87</v>
      </c>
      <c r="AV485" s="14" t="s">
        <v>87</v>
      </c>
      <c r="AW485" s="14" t="s">
        <v>32</v>
      </c>
      <c r="AX485" s="14" t="s">
        <v>77</v>
      </c>
      <c r="AY485" s="253" t="s">
        <v>150</v>
      </c>
    </row>
    <row r="486" s="15" customFormat="1">
      <c r="A486" s="15"/>
      <c r="B486" s="254"/>
      <c r="C486" s="255"/>
      <c r="D486" s="234" t="s">
        <v>159</v>
      </c>
      <c r="E486" s="256" t="s">
        <v>1</v>
      </c>
      <c r="F486" s="257" t="s">
        <v>169</v>
      </c>
      <c r="G486" s="255"/>
      <c r="H486" s="258">
        <v>0.070000000000000007</v>
      </c>
      <c r="I486" s="259"/>
      <c r="J486" s="255"/>
      <c r="K486" s="255"/>
      <c r="L486" s="260"/>
      <c r="M486" s="261"/>
      <c r="N486" s="262"/>
      <c r="O486" s="262"/>
      <c r="P486" s="262"/>
      <c r="Q486" s="262"/>
      <c r="R486" s="262"/>
      <c r="S486" s="262"/>
      <c r="T486" s="263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T486" s="264" t="s">
        <v>159</v>
      </c>
      <c r="AU486" s="264" t="s">
        <v>87</v>
      </c>
      <c r="AV486" s="15" t="s">
        <v>157</v>
      </c>
      <c r="AW486" s="15" t="s">
        <v>32</v>
      </c>
      <c r="AX486" s="15" t="s">
        <v>85</v>
      </c>
      <c r="AY486" s="264" t="s">
        <v>150</v>
      </c>
    </row>
    <row r="487" s="2" customFormat="1" ht="24.15" customHeight="1">
      <c r="A487" s="39"/>
      <c r="B487" s="40"/>
      <c r="C487" s="219" t="s">
        <v>546</v>
      </c>
      <c r="D487" s="219" t="s">
        <v>152</v>
      </c>
      <c r="E487" s="220" t="s">
        <v>547</v>
      </c>
      <c r="F487" s="221" t="s">
        <v>548</v>
      </c>
      <c r="G487" s="222" t="s">
        <v>240</v>
      </c>
      <c r="H487" s="223">
        <v>22.850000000000001</v>
      </c>
      <c r="I487" s="224"/>
      <c r="J487" s="225">
        <f>ROUND(I487*H487,2)</f>
        <v>0</v>
      </c>
      <c r="K487" s="221" t="s">
        <v>156</v>
      </c>
      <c r="L487" s="45"/>
      <c r="M487" s="226" t="s">
        <v>1</v>
      </c>
      <c r="N487" s="227" t="s">
        <v>42</v>
      </c>
      <c r="O487" s="92"/>
      <c r="P487" s="228">
        <f>O487*H487</f>
        <v>0</v>
      </c>
      <c r="Q487" s="228">
        <v>0.010200000000000001</v>
      </c>
      <c r="R487" s="228">
        <f>Q487*H487</f>
        <v>0.23307000000000003</v>
      </c>
      <c r="S487" s="228">
        <v>0</v>
      </c>
      <c r="T487" s="229">
        <f>S487*H487</f>
        <v>0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30" t="s">
        <v>157</v>
      </c>
      <c r="AT487" s="230" t="s">
        <v>152</v>
      </c>
      <c r="AU487" s="230" t="s">
        <v>87</v>
      </c>
      <c r="AY487" s="18" t="s">
        <v>150</v>
      </c>
      <c r="BE487" s="231">
        <f>IF(N487="základní",J487,0)</f>
        <v>0</v>
      </c>
      <c r="BF487" s="231">
        <f>IF(N487="snížená",J487,0)</f>
        <v>0</v>
      </c>
      <c r="BG487" s="231">
        <f>IF(N487="zákl. přenesená",J487,0)</f>
        <v>0</v>
      </c>
      <c r="BH487" s="231">
        <f>IF(N487="sníž. přenesená",J487,0)</f>
        <v>0</v>
      </c>
      <c r="BI487" s="231">
        <f>IF(N487="nulová",J487,0)</f>
        <v>0</v>
      </c>
      <c r="BJ487" s="18" t="s">
        <v>85</v>
      </c>
      <c r="BK487" s="231">
        <f>ROUND(I487*H487,2)</f>
        <v>0</v>
      </c>
      <c r="BL487" s="18" t="s">
        <v>157</v>
      </c>
      <c r="BM487" s="230" t="s">
        <v>549</v>
      </c>
    </row>
    <row r="488" s="13" customFormat="1">
      <c r="A488" s="13"/>
      <c r="B488" s="232"/>
      <c r="C488" s="233"/>
      <c r="D488" s="234" t="s">
        <v>159</v>
      </c>
      <c r="E488" s="235" t="s">
        <v>1</v>
      </c>
      <c r="F488" s="236" t="s">
        <v>550</v>
      </c>
      <c r="G488" s="233"/>
      <c r="H488" s="235" t="s">
        <v>1</v>
      </c>
      <c r="I488" s="237"/>
      <c r="J488" s="233"/>
      <c r="K488" s="233"/>
      <c r="L488" s="238"/>
      <c r="M488" s="239"/>
      <c r="N488" s="240"/>
      <c r="O488" s="240"/>
      <c r="P488" s="240"/>
      <c r="Q488" s="240"/>
      <c r="R488" s="240"/>
      <c r="S488" s="240"/>
      <c r="T488" s="241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2" t="s">
        <v>159</v>
      </c>
      <c r="AU488" s="242" t="s">
        <v>87</v>
      </c>
      <c r="AV488" s="13" t="s">
        <v>85</v>
      </c>
      <c r="AW488" s="13" t="s">
        <v>32</v>
      </c>
      <c r="AX488" s="13" t="s">
        <v>77</v>
      </c>
      <c r="AY488" s="242" t="s">
        <v>150</v>
      </c>
    </row>
    <row r="489" s="14" customFormat="1">
      <c r="A489" s="14"/>
      <c r="B489" s="243"/>
      <c r="C489" s="244"/>
      <c r="D489" s="234" t="s">
        <v>159</v>
      </c>
      <c r="E489" s="245" t="s">
        <v>1</v>
      </c>
      <c r="F489" s="246" t="s">
        <v>551</v>
      </c>
      <c r="G489" s="244"/>
      <c r="H489" s="247">
        <v>22.850000000000001</v>
      </c>
      <c r="I489" s="248"/>
      <c r="J489" s="244"/>
      <c r="K489" s="244"/>
      <c r="L489" s="249"/>
      <c r="M489" s="250"/>
      <c r="N489" s="251"/>
      <c r="O489" s="251"/>
      <c r="P489" s="251"/>
      <c r="Q489" s="251"/>
      <c r="R489" s="251"/>
      <c r="S489" s="251"/>
      <c r="T489" s="252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3" t="s">
        <v>159</v>
      </c>
      <c r="AU489" s="253" t="s">
        <v>87</v>
      </c>
      <c r="AV489" s="14" t="s">
        <v>87</v>
      </c>
      <c r="AW489" s="14" t="s">
        <v>32</v>
      </c>
      <c r="AX489" s="14" t="s">
        <v>85</v>
      </c>
      <c r="AY489" s="253" t="s">
        <v>150</v>
      </c>
    </row>
    <row r="490" s="2" customFormat="1" ht="24.15" customHeight="1">
      <c r="A490" s="39"/>
      <c r="B490" s="40"/>
      <c r="C490" s="219" t="s">
        <v>552</v>
      </c>
      <c r="D490" s="219" t="s">
        <v>152</v>
      </c>
      <c r="E490" s="220" t="s">
        <v>553</v>
      </c>
      <c r="F490" s="221" t="s">
        <v>554</v>
      </c>
      <c r="G490" s="222" t="s">
        <v>240</v>
      </c>
      <c r="H490" s="223">
        <v>58.240000000000002</v>
      </c>
      <c r="I490" s="224"/>
      <c r="J490" s="225">
        <f>ROUND(I490*H490,2)</f>
        <v>0</v>
      </c>
      <c r="K490" s="221" t="s">
        <v>156</v>
      </c>
      <c r="L490" s="45"/>
      <c r="M490" s="226" t="s">
        <v>1</v>
      </c>
      <c r="N490" s="227" t="s">
        <v>42</v>
      </c>
      <c r="O490" s="92"/>
      <c r="P490" s="228">
        <f>O490*H490</f>
        <v>0</v>
      </c>
      <c r="Q490" s="228">
        <v>0.020400000000000001</v>
      </c>
      <c r="R490" s="228">
        <f>Q490*H490</f>
        <v>1.188096</v>
      </c>
      <c r="S490" s="228">
        <v>0</v>
      </c>
      <c r="T490" s="229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30" t="s">
        <v>157</v>
      </c>
      <c r="AT490" s="230" t="s">
        <v>152</v>
      </c>
      <c r="AU490" s="230" t="s">
        <v>87</v>
      </c>
      <c r="AY490" s="18" t="s">
        <v>150</v>
      </c>
      <c r="BE490" s="231">
        <f>IF(N490="základní",J490,0)</f>
        <v>0</v>
      </c>
      <c r="BF490" s="231">
        <f>IF(N490="snížená",J490,0)</f>
        <v>0</v>
      </c>
      <c r="BG490" s="231">
        <f>IF(N490="zákl. přenesená",J490,0)</f>
        <v>0</v>
      </c>
      <c r="BH490" s="231">
        <f>IF(N490="sníž. přenesená",J490,0)</f>
        <v>0</v>
      </c>
      <c r="BI490" s="231">
        <f>IF(N490="nulová",J490,0)</f>
        <v>0</v>
      </c>
      <c r="BJ490" s="18" t="s">
        <v>85</v>
      </c>
      <c r="BK490" s="231">
        <f>ROUND(I490*H490,2)</f>
        <v>0</v>
      </c>
      <c r="BL490" s="18" t="s">
        <v>157</v>
      </c>
      <c r="BM490" s="230" t="s">
        <v>555</v>
      </c>
    </row>
    <row r="491" s="13" customFormat="1">
      <c r="A491" s="13"/>
      <c r="B491" s="232"/>
      <c r="C491" s="233"/>
      <c r="D491" s="234" t="s">
        <v>159</v>
      </c>
      <c r="E491" s="235" t="s">
        <v>1</v>
      </c>
      <c r="F491" s="236" t="s">
        <v>556</v>
      </c>
      <c r="G491" s="233"/>
      <c r="H491" s="235" t="s">
        <v>1</v>
      </c>
      <c r="I491" s="237"/>
      <c r="J491" s="233"/>
      <c r="K491" s="233"/>
      <c r="L491" s="238"/>
      <c r="M491" s="239"/>
      <c r="N491" s="240"/>
      <c r="O491" s="240"/>
      <c r="P491" s="240"/>
      <c r="Q491" s="240"/>
      <c r="R491" s="240"/>
      <c r="S491" s="240"/>
      <c r="T491" s="241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2" t="s">
        <v>159</v>
      </c>
      <c r="AU491" s="242" t="s">
        <v>87</v>
      </c>
      <c r="AV491" s="13" t="s">
        <v>85</v>
      </c>
      <c r="AW491" s="13" t="s">
        <v>32</v>
      </c>
      <c r="AX491" s="13" t="s">
        <v>77</v>
      </c>
      <c r="AY491" s="242" t="s">
        <v>150</v>
      </c>
    </row>
    <row r="492" s="14" customFormat="1">
      <c r="A492" s="14"/>
      <c r="B492" s="243"/>
      <c r="C492" s="244"/>
      <c r="D492" s="234" t="s">
        <v>159</v>
      </c>
      <c r="E492" s="245" t="s">
        <v>1</v>
      </c>
      <c r="F492" s="246" t="s">
        <v>557</v>
      </c>
      <c r="G492" s="244"/>
      <c r="H492" s="247">
        <v>58.240000000000002</v>
      </c>
      <c r="I492" s="248"/>
      <c r="J492" s="244"/>
      <c r="K492" s="244"/>
      <c r="L492" s="249"/>
      <c r="M492" s="250"/>
      <c r="N492" s="251"/>
      <c r="O492" s="251"/>
      <c r="P492" s="251"/>
      <c r="Q492" s="251"/>
      <c r="R492" s="251"/>
      <c r="S492" s="251"/>
      <c r="T492" s="252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3" t="s">
        <v>159</v>
      </c>
      <c r="AU492" s="253" t="s">
        <v>87</v>
      </c>
      <c r="AV492" s="14" t="s">
        <v>87</v>
      </c>
      <c r="AW492" s="14" t="s">
        <v>32</v>
      </c>
      <c r="AX492" s="14" t="s">
        <v>85</v>
      </c>
      <c r="AY492" s="253" t="s">
        <v>150</v>
      </c>
    </row>
    <row r="493" s="2" customFormat="1" ht="24.15" customHeight="1">
      <c r="A493" s="39"/>
      <c r="B493" s="40"/>
      <c r="C493" s="219" t="s">
        <v>558</v>
      </c>
      <c r="D493" s="219" t="s">
        <v>152</v>
      </c>
      <c r="E493" s="220" t="s">
        <v>559</v>
      </c>
      <c r="F493" s="221" t="s">
        <v>560</v>
      </c>
      <c r="G493" s="222" t="s">
        <v>240</v>
      </c>
      <c r="H493" s="223">
        <v>160.66999999999999</v>
      </c>
      <c r="I493" s="224"/>
      <c r="J493" s="225">
        <f>ROUND(I493*H493,2)</f>
        <v>0</v>
      </c>
      <c r="K493" s="221" t="s">
        <v>156</v>
      </c>
      <c r="L493" s="45"/>
      <c r="M493" s="226" t="s">
        <v>1</v>
      </c>
      <c r="N493" s="227" t="s">
        <v>42</v>
      </c>
      <c r="O493" s="92"/>
      <c r="P493" s="228">
        <f>O493*H493</f>
        <v>0</v>
      </c>
      <c r="Q493" s="228">
        <v>0.030599999999999999</v>
      </c>
      <c r="R493" s="228">
        <f>Q493*H493</f>
        <v>4.9165019999999995</v>
      </c>
      <c r="S493" s="228">
        <v>0</v>
      </c>
      <c r="T493" s="229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30" t="s">
        <v>157</v>
      </c>
      <c r="AT493" s="230" t="s">
        <v>152</v>
      </c>
      <c r="AU493" s="230" t="s">
        <v>87</v>
      </c>
      <c r="AY493" s="18" t="s">
        <v>150</v>
      </c>
      <c r="BE493" s="231">
        <f>IF(N493="základní",J493,0)</f>
        <v>0</v>
      </c>
      <c r="BF493" s="231">
        <f>IF(N493="snížená",J493,0)</f>
        <v>0</v>
      </c>
      <c r="BG493" s="231">
        <f>IF(N493="zákl. přenesená",J493,0)</f>
        <v>0</v>
      </c>
      <c r="BH493" s="231">
        <f>IF(N493="sníž. přenesená",J493,0)</f>
        <v>0</v>
      </c>
      <c r="BI493" s="231">
        <f>IF(N493="nulová",J493,0)</f>
        <v>0</v>
      </c>
      <c r="BJ493" s="18" t="s">
        <v>85</v>
      </c>
      <c r="BK493" s="231">
        <f>ROUND(I493*H493,2)</f>
        <v>0</v>
      </c>
      <c r="BL493" s="18" t="s">
        <v>157</v>
      </c>
      <c r="BM493" s="230" t="s">
        <v>561</v>
      </c>
    </row>
    <row r="494" s="13" customFormat="1">
      <c r="A494" s="13"/>
      <c r="B494" s="232"/>
      <c r="C494" s="233"/>
      <c r="D494" s="234" t="s">
        <v>159</v>
      </c>
      <c r="E494" s="235" t="s">
        <v>1</v>
      </c>
      <c r="F494" s="236" t="s">
        <v>562</v>
      </c>
      <c r="G494" s="233"/>
      <c r="H494" s="235" t="s">
        <v>1</v>
      </c>
      <c r="I494" s="237"/>
      <c r="J494" s="233"/>
      <c r="K494" s="233"/>
      <c r="L494" s="238"/>
      <c r="M494" s="239"/>
      <c r="N494" s="240"/>
      <c r="O494" s="240"/>
      <c r="P494" s="240"/>
      <c r="Q494" s="240"/>
      <c r="R494" s="240"/>
      <c r="S494" s="240"/>
      <c r="T494" s="241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42" t="s">
        <v>159</v>
      </c>
      <c r="AU494" s="242" t="s">
        <v>87</v>
      </c>
      <c r="AV494" s="13" t="s">
        <v>85</v>
      </c>
      <c r="AW494" s="13" t="s">
        <v>32</v>
      </c>
      <c r="AX494" s="13" t="s">
        <v>77</v>
      </c>
      <c r="AY494" s="242" t="s">
        <v>150</v>
      </c>
    </row>
    <row r="495" s="14" customFormat="1">
      <c r="A495" s="14"/>
      <c r="B495" s="243"/>
      <c r="C495" s="244"/>
      <c r="D495" s="234" t="s">
        <v>159</v>
      </c>
      <c r="E495" s="245" t="s">
        <v>1</v>
      </c>
      <c r="F495" s="246" t="s">
        <v>563</v>
      </c>
      <c r="G495" s="244"/>
      <c r="H495" s="247">
        <v>160.66999999999999</v>
      </c>
      <c r="I495" s="248"/>
      <c r="J495" s="244"/>
      <c r="K495" s="244"/>
      <c r="L495" s="249"/>
      <c r="M495" s="250"/>
      <c r="N495" s="251"/>
      <c r="O495" s="251"/>
      <c r="P495" s="251"/>
      <c r="Q495" s="251"/>
      <c r="R495" s="251"/>
      <c r="S495" s="251"/>
      <c r="T495" s="252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53" t="s">
        <v>159</v>
      </c>
      <c r="AU495" s="253" t="s">
        <v>87</v>
      </c>
      <c r="AV495" s="14" t="s">
        <v>87</v>
      </c>
      <c r="AW495" s="14" t="s">
        <v>32</v>
      </c>
      <c r="AX495" s="14" t="s">
        <v>85</v>
      </c>
      <c r="AY495" s="253" t="s">
        <v>150</v>
      </c>
    </row>
    <row r="496" s="2" customFormat="1" ht="24.15" customHeight="1">
      <c r="A496" s="39"/>
      <c r="B496" s="40"/>
      <c r="C496" s="219" t="s">
        <v>564</v>
      </c>
      <c r="D496" s="219" t="s">
        <v>152</v>
      </c>
      <c r="E496" s="220" t="s">
        <v>565</v>
      </c>
      <c r="F496" s="221" t="s">
        <v>566</v>
      </c>
      <c r="G496" s="222" t="s">
        <v>240</v>
      </c>
      <c r="H496" s="223">
        <v>5.3899999999999997</v>
      </c>
      <c r="I496" s="224"/>
      <c r="J496" s="225">
        <f>ROUND(I496*H496,2)</f>
        <v>0</v>
      </c>
      <c r="K496" s="221" t="s">
        <v>156</v>
      </c>
      <c r="L496" s="45"/>
      <c r="M496" s="226" t="s">
        <v>1</v>
      </c>
      <c r="N496" s="227" t="s">
        <v>42</v>
      </c>
      <c r="O496" s="92"/>
      <c r="P496" s="228">
        <f>O496*H496</f>
        <v>0</v>
      </c>
      <c r="Q496" s="228">
        <v>0.11</v>
      </c>
      <c r="R496" s="228">
        <f>Q496*H496</f>
        <v>0.59289999999999998</v>
      </c>
      <c r="S496" s="228">
        <v>0</v>
      </c>
      <c r="T496" s="229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30" t="s">
        <v>157</v>
      </c>
      <c r="AT496" s="230" t="s">
        <v>152</v>
      </c>
      <c r="AU496" s="230" t="s">
        <v>87</v>
      </c>
      <c r="AY496" s="18" t="s">
        <v>150</v>
      </c>
      <c r="BE496" s="231">
        <f>IF(N496="základní",J496,0)</f>
        <v>0</v>
      </c>
      <c r="BF496" s="231">
        <f>IF(N496="snížená",J496,0)</f>
        <v>0</v>
      </c>
      <c r="BG496" s="231">
        <f>IF(N496="zákl. přenesená",J496,0)</f>
        <v>0</v>
      </c>
      <c r="BH496" s="231">
        <f>IF(N496="sníž. přenesená",J496,0)</f>
        <v>0</v>
      </c>
      <c r="BI496" s="231">
        <f>IF(N496="nulová",J496,0)</f>
        <v>0</v>
      </c>
      <c r="BJ496" s="18" t="s">
        <v>85</v>
      </c>
      <c r="BK496" s="231">
        <f>ROUND(I496*H496,2)</f>
        <v>0</v>
      </c>
      <c r="BL496" s="18" t="s">
        <v>157</v>
      </c>
      <c r="BM496" s="230" t="s">
        <v>567</v>
      </c>
    </row>
    <row r="497" s="13" customFormat="1">
      <c r="A497" s="13"/>
      <c r="B497" s="232"/>
      <c r="C497" s="233"/>
      <c r="D497" s="234" t="s">
        <v>159</v>
      </c>
      <c r="E497" s="235" t="s">
        <v>1</v>
      </c>
      <c r="F497" s="236" t="s">
        <v>334</v>
      </c>
      <c r="G497" s="233"/>
      <c r="H497" s="235" t="s">
        <v>1</v>
      </c>
      <c r="I497" s="237"/>
      <c r="J497" s="233"/>
      <c r="K497" s="233"/>
      <c r="L497" s="238"/>
      <c r="M497" s="239"/>
      <c r="N497" s="240"/>
      <c r="O497" s="240"/>
      <c r="P497" s="240"/>
      <c r="Q497" s="240"/>
      <c r="R497" s="240"/>
      <c r="S497" s="240"/>
      <c r="T497" s="241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2" t="s">
        <v>159</v>
      </c>
      <c r="AU497" s="242" t="s">
        <v>87</v>
      </c>
      <c r="AV497" s="13" t="s">
        <v>85</v>
      </c>
      <c r="AW497" s="13" t="s">
        <v>32</v>
      </c>
      <c r="AX497" s="13" t="s">
        <v>77</v>
      </c>
      <c r="AY497" s="242" t="s">
        <v>150</v>
      </c>
    </row>
    <row r="498" s="14" customFormat="1">
      <c r="A498" s="14"/>
      <c r="B498" s="243"/>
      <c r="C498" s="244"/>
      <c r="D498" s="234" t="s">
        <v>159</v>
      </c>
      <c r="E498" s="245" t="s">
        <v>1</v>
      </c>
      <c r="F498" s="246" t="s">
        <v>335</v>
      </c>
      <c r="G498" s="244"/>
      <c r="H498" s="247">
        <v>5.3899999999999997</v>
      </c>
      <c r="I498" s="248"/>
      <c r="J498" s="244"/>
      <c r="K498" s="244"/>
      <c r="L498" s="249"/>
      <c r="M498" s="250"/>
      <c r="N498" s="251"/>
      <c r="O498" s="251"/>
      <c r="P498" s="251"/>
      <c r="Q498" s="251"/>
      <c r="R498" s="251"/>
      <c r="S498" s="251"/>
      <c r="T498" s="252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3" t="s">
        <v>159</v>
      </c>
      <c r="AU498" s="253" t="s">
        <v>87</v>
      </c>
      <c r="AV498" s="14" t="s">
        <v>87</v>
      </c>
      <c r="AW498" s="14" t="s">
        <v>32</v>
      </c>
      <c r="AX498" s="14" t="s">
        <v>85</v>
      </c>
      <c r="AY498" s="253" t="s">
        <v>150</v>
      </c>
    </row>
    <row r="499" s="2" customFormat="1" ht="16.5" customHeight="1">
      <c r="A499" s="39"/>
      <c r="B499" s="40"/>
      <c r="C499" s="219" t="s">
        <v>568</v>
      </c>
      <c r="D499" s="219" t="s">
        <v>152</v>
      </c>
      <c r="E499" s="220" t="s">
        <v>569</v>
      </c>
      <c r="F499" s="221" t="s">
        <v>570</v>
      </c>
      <c r="G499" s="222" t="s">
        <v>240</v>
      </c>
      <c r="H499" s="223">
        <v>16.050000000000001</v>
      </c>
      <c r="I499" s="224"/>
      <c r="J499" s="225">
        <f>ROUND(I499*H499,2)</f>
        <v>0</v>
      </c>
      <c r="K499" s="221" t="s">
        <v>156</v>
      </c>
      <c r="L499" s="45"/>
      <c r="M499" s="226" t="s">
        <v>1</v>
      </c>
      <c r="N499" s="227" t="s">
        <v>42</v>
      </c>
      <c r="O499" s="92"/>
      <c r="P499" s="228">
        <f>O499*H499</f>
        <v>0</v>
      </c>
      <c r="Q499" s="228">
        <v>0.00012999999999999999</v>
      </c>
      <c r="R499" s="228">
        <f>Q499*H499</f>
        <v>0.0020864999999999998</v>
      </c>
      <c r="S499" s="228">
        <v>0</v>
      </c>
      <c r="T499" s="229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30" t="s">
        <v>157</v>
      </c>
      <c r="AT499" s="230" t="s">
        <v>152</v>
      </c>
      <c r="AU499" s="230" t="s">
        <v>87</v>
      </c>
      <c r="AY499" s="18" t="s">
        <v>150</v>
      </c>
      <c r="BE499" s="231">
        <f>IF(N499="základní",J499,0)</f>
        <v>0</v>
      </c>
      <c r="BF499" s="231">
        <f>IF(N499="snížená",J499,0)</f>
        <v>0</v>
      </c>
      <c r="BG499" s="231">
        <f>IF(N499="zákl. přenesená",J499,0)</f>
        <v>0</v>
      </c>
      <c r="BH499" s="231">
        <f>IF(N499="sníž. přenesená",J499,0)</f>
        <v>0</v>
      </c>
      <c r="BI499" s="231">
        <f>IF(N499="nulová",J499,0)</f>
        <v>0</v>
      </c>
      <c r="BJ499" s="18" t="s">
        <v>85</v>
      </c>
      <c r="BK499" s="231">
        <f>ROUND(I499*H499,2)</f>
        <v>0</v>
      </c>
      <c r="BL499" s="18" t="s">
        <v>157</v>
      </c>
      <c r="BM499" s="230" t="s">
        <v>571</v>
      </c>
    </row>
    <row r="500" s="13" customFormat="1">
      <c r="A500" s="13"/>
      <c r="B500" s="232"/>
      <c r="C500" s="233"/>
      <c r="D500" s="234" t="s">
        <v>159</v>
      </c>
      <c r="E500" s="235" t="s">
        <v>1</v>
      </c>
      <c r="F500" s="236" t="s">
        <v>242</v>
      </c>
      <c r="G500" s="233"/>
      <c r="H500" s="235" t="s">
        <v>1</v>
      </c>
      <c r="I500" s="237"/>
      <c r="J500" s="233"/>
      <c r="K500" s="233"/>
      <c r="L500" s="238"/>
      <c r="M500" s="239"/>
      <c r="N500" s="240"/>
      <c r="O500" s="240"/>
      <c r="P500" s="240"/>
      <c r="Q500" s="240"/>
      <c r="R500" s="240"/>
      <c r="S500" s="240"/>
      <c r="T500" s="241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2" t="s">
        <v>159</v>
      </c>
      <c r="AU500" s="242" t="s">
        <v>87</v>
      </c>
      <c r="AV500" s="13" t="s">
        <v>85</v>
      </c>
      <c r="AW500" s="13" t="s">
        <v>32</v>
      </c>
      <c r="AX500" s="13" t="s">
        <v>77</v>
      </c>
      <c r="AY500" s="242" t="s">
        <v>150</v>
      </c>
    </row>
    <row r="501" s="14" customFormat="1">
      <c r="A501" s="14"/>
      <c r="B501" s="243"/>
      <c r="C501" s="244"/>
      <c r="D501" s="234" t="s">
        <v>159</v>
      </c>
      <c r="E501" s="245" t="s">
        <v>1</v>
      </c>
      <c r="F501" s="246" t="s">
        <v>326</v>
      </c>
      <c r="G501" s="244"/>
      <c r="H501" s="247">
        <v>16.050000000000001</v>
      </c>
      <c r="I501" s="248"/>
      <c r="J501" s="244"/>
      <c r="K501" s="244"/>
      <c r="L501" s="249"/>
      <c r="M501" s="250"/>
      <c r="N501" s="251"/>
      <c r="O501" s="251"/>
      <c r="P501" s="251"/>
      <c r="Q501" s="251"/>
      <c r="R501" s="251"/>
      <c r="S501" s="251"/>
      <c r="T501" s="252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3" t="s">
        <v>159</v>
      </c>
      <c r="AU501" s="253" t="s">
        <v>87</v>
      </c>
      <c r="AV501" s="14" t="s">
        <v>87</v>
      </c>
      <c r="AW501" s="14" t="s">
        <v>32</v>
      </c>
      <c r="AX501" s="14" t="s">
        <v>85</v>
      </c>
      <c r="AY501" s="253" t="s">
        <v>150</v>
      </c>
    </row>
    <row r="502" s="2" customFormat="1" ht="33" customHeight="1">
      <c r="A502" s="39"/>
      <c r="B502" s="40"/>
      <c r="C502" s="219" t="s">
        <v>572</v>
      </c>
      <c r="D502" s="219" t="s">
        <v>152</v>
      </c>
      <c r="E502" s="220" t="s">
        <v>573</v>
      </c>
      <c r="F502" s="221" t="s">
        <v>574</v>
      </c>
      <c r="G502" s="222" t="s">
        <v>255</v>
      </c>
      <c r="H502" s="223">
        <v>16.699999999999999</v>
      </c>
      <c r="I502" s="224"/>
      <c r="J502" s="225">
        <f>ROUND(I502*H502,2)</f>
        <v>0</v>
      </c>
      <c r="K502" s="221" t="s">
        <v>156</v>
      </c>
      <c r="L502" s="45"/>
      <c r="M502" s="226" t="s">
        <v>1</v>
      </c>
      <c r="N502" s="227" t="s">
        <v>42</v>
      </c>
      <c r="O502" s="92"/>
      <c r="P502" s="228">
        <f>O502*H502</f>
        <v>0</v>
      </c>
      <c r="Q502" s="228">
        <v>2.0000000000000002E-05</v>
      </c>
      <c r="R502" s="228">
        <f>Q502*H502</f>
        <v>0.00033399999999999999</v>
      </c>
      <c r="S502" s="228">
        <v>0</v>
      </c>
      <c r="T502" s="229">
        <f>S502*H502</f>
        <v>0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30" t="s">
        <v>157</v>
      </c>
      <c r="AT502" s="230" t="s">
        <v>152</v>
      </c>
      <c r="AU502" s="230" t="s">
        <v>87</v>
      </c>
      <c r="AY502" s="18" t="s">
        <v>150</v>
      </c>
      <c r="BE502" s="231">
        <f>IF(N502="základní",J502,0)</f>
        <v>0</v>
      </c>
      <c r="BF502" s="231">
        <f>IF(N502="snížená",J502,0)</f>
        <v>0</v>
      </c>
      <c r="BG502" s="231">
        <f>IF(N502="zákl. přenesená",J502,0)</f>
        <v>0</v>
      </c>
      <c r="BH502" s="231">
        <f>IF(N502="sníž. přenesená",J502,0)</f>
        <v>0</v>
      </c>
      <c r="BI502" s="231">
        <f>IF(N502="nulová",J502,0)</f>
        <v>0</v>
      </c>
      <c r="BJ502" s="18" t="s">
        <v>85</v>
      </c>
      <c r="BK502" s="231">
        <f>ROUND(I502*H502,2)</f>
        <v>0</v>
      </c>
      <c r="BL502" s="18" t="s">
        <v>157</v>
      </c>
      <c r="BM502" s="230" t="s">
        <v>575</v>
      </c>
    </row>
    <row r="503" s="13" customFormat="1">
      <c r="A503" s="13"/>
      <c r="B503" s="232"/>
      <c r="C503" s="233"/>
      <c r="D503" s="234" t="s">
        <v>159</v>
      </c>
      <c r="E503" s="235" t="s">
        <v>1</v>
      </c>
      <c r="F503" s="236" t="s">
        <v>242</v>
      </c>
      <c r="G503" s="233"/>
      <c r="H503" s="235" t="s">
        <v>1</v>
      </c>
      <c r="I503" s="237"/>
      <c r="J503" s="233"/>
      <c r="K503" s="233"/>
      <c r="L503" s="238"/>
      <c r="M503" s="239"/>
      <c r="N503" s="240"/>
      <c r="O503" s="240"/>
      <c r="P503" s="240"/>
      <c r="Q503" s="240"/>
      <c r="R503" s="240"/>
      <c r="S503" s="240"/>
      <c r="T503" s="241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2" t="s">
        <v>159</v>
      </c>
      <c r="AU503" s="242" t="s">
        <v>87</v>
      </c>
      <c r="AV503" s="13" t="s">
        <v>85</v>
      </c>
      <c r="AW503" s="13" t="s">
        <v>32</v>
      </c>
      <c r="AX503" s="13" t="s">
        <v>77</v>
      </c>
      <c r="AY503" s="242" t="s">
        <v>150</v>
      </c>
    </row>
    <row r="504" s="14" customFormat="1">
      <c r="A504" s="14"/>
      <c r="B504" s="243"/>
      <c r="C504" s="244"/>
      <c r="D504" s="234" t="s">
        <v>159</v>
      </c>
      <c r="E504" s="245" t="s">
        <v>1</v>
      </c>
      <c r="F504" s="246" t="s">
        <v>576</v>
      </c>
      <c r="G504" s="244"/>
      <c r="H504" s="247">
        <v>16.699999999999999</v>
      </c>
      <c r="I504" s="248"/>
      <c r="J504" s="244"/>
      <c r="K504" s="244"/>
      <c r="L504" s="249"/>
      <c r="M504" s="250"/>
      <c r="N504" s="251"/>
      <c r="O504" s="251"/>
      <c r="P504" s="251"/>
      <c r="Q504" s="251"/>
      <c r="R504" s="251"/>
      <c r="S504" s="251"/>
      <c r="T504" s="252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3" t="s">
        <v>159</v>
      </c>
      <c r="AU504" s="253" t="s">
        <v>87</v>
      </c>
      <c r="AV504" s="14" t="s">
        <v>87</v>
      </c>
      <c r="AW504" s="14" t="s">
        <v>32</v>
      </c>
      <c r="AX504" s="14" t="s">
        <v>85</v>
      </c>
      <c r="AY504" s="253" t="s">
        <v>150</v>
      </c>
    </row>
    <row r="505" s="2" customFormat="1" ht="24.15" customHeight="1">
      <c r="A505" s="39"/>
      <c r="B505" s="40"/>
      <c r="C505" s="219" t="s">
        <v>577</v>
      </c>
      <c r="D505" s="219" t="s">
        <v>152</v>
      </c>
      <c r="E505" s="220" t="s">
        <v>578</v>
      </c>
      <c r="F505" s="221" t="s">
        <v>579</v>
      </c>
      <c r="G505" s="222" t="s">
        <v>271</v>
      </c>
      <c r="H505" s="223">
        <v>9</v>
      </c>
      <c r="I505" s="224"/>
      <c r="J505" s="225">
        <f>ROUND(I505*H505,2)</f>
        <v>0</v>
      </c>
      <c r="K505" s="221" t="s">
        <v>156</v>
      </c>
      <c r="L505" s="45"/>
      <c r="M505" s="226" t="s">
        <v>1</v>
      </c>
      <c r="N505" s="227" t="s">
        <v>42</v>
      </c>
      <c r="O505" s="92"/>
      <c r="P505" s="228">
        <f>O505*H505</f>
        <v>0</v>
      </c>
      <c r="Q505" s="228">
        <v>0.017770000000000001</v>
      </c>
      <c r="R505" s="228">
        <f>Q505*H505</f>
        <v>0.15993000000000002</v>
      </c>
      <c r="S505" s="228">
        <v>0</v>
      </c>
      <c r="T505" s="229">
        <f>S505*H505</f>
        <v>0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30" t="s">
        <v>157</v>
      </c>
      <c r="AT505" s="230" t="s">
        <v>152</v>
      </c>
      <c r="AU505" s="230" t="s">
        <v>87</v>
      </c>
      <c r="AY505" s="18" t="s">
        <v>150</v>
      </c>
      <c r="BE505" s="231">
        <f>IF(N505="základní",J505,0)</f>
        <v>0</v>
      </c>
      <c r="BF505" s="231">
        <f>IF(N505="snížená",J505,0)</f>
        <v>0</v>
      </c>
      <c r="BG505" s="231">
        <f>IF(N505="zákl. přenesená",J505,0)</f>
        <v>0</v>
      </c>
      <c r="BH505" s="231">
        <f>IF(N505="sníž. přenesená",J505,0)</f>
        <v>0</v>
      </c>
      <c r="BI505" s="231">
        <f>IF(N505="nulová",J505,0)</f>
        <v>0</v>
      </c>
      <c r="BJ505" s="18" t="s">
        <v>85</v>
      </c>
      <c r="BK505" s="231">
        <f>ROUND(I505*H505,2)</f>
        <v>0</v>
      </c>
      <c r="BL505" s="18" t="s">
        <v>157</v>
      </c>
      <c r="BM505" s="230" t="s">
        <v>580</v>
      </c>
    </row>
    <row r="506" s="13" customFormat="1">
      <c r="A506" s="13"/>
      <c r="B506" s="232"/>
      <c r="C506" s="233"/>
      <c r="D506" s="234" t="s">
        <v>159</v>
      </c>
      <c r="E506" s="235" t="s">
        <v>1</v>
      </c>
      <c r="F506" s="236" t="s">
        <v>581</v>
      </c>
      <c r="G506" s="233"/>
      <c r="H506" s="235" t="s">
        <v>1</v>
      </c>
      <c r="I506" s="237"/>
      <c r="J506" s="233"/>
      <c r="K506" s="233"/>
      <c r="L506" s="238"/>
      <c r="M506" s="239"/>
      <c r="N506" s="240"/>
      <c r="O506" s="240"/>
      <c r="P506" s="240"/>
      <c r="Q506" s="240"/>
      <c r="R506" s="240"/>
      <c r="S506" s="240"/>
      <c r="T506" s="241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2" t="s">
        <v>159</v>
      </c>
      <c r="AU506" s="242" t="s">
        <v>87</v>
      </c>
      <c r="AV506" s="13" t="s">
        <v>85</v>
      </c>
      <c r="AW506" s="13" t="s">
        <v>32</v>
      </c>
      <c r="AX506" s="13" t="s">
        <v>77</v>
      </c>
      <c r="AY506" s="242" t="s">
        <v>150</v>
      </c>
    </row>
    <row r="507" s="14" customFormat="1">
      <c r="A507" s="14"/>
      <c r="B507" s="243"/>
      <c r="C507" s="244"/>
      <c r="D507" s="234" t="s">
        <v>159</v>
      </c>
      <c r="E507" s="245" t="s">
        <v>1</v>
      </c>
      <c r="F507" s="246" t="s">
        <v>202</v>
      </c>
      <c r="G507" s="244"/>
      <c r="H507" s="247">
        <v>9</v>
      </c>
      <c r="I507" s="248"/>
      <c r="J507" s="244"/>
      <c r="K507" s="244"/>
      <c r="L507" s="249"/>
      <c r="M507" s="250"/>
      <c r="N507" s="251"/>
      <c r="O507" s="251"/>
      <c r="P507" s="251"/>
      <c r="Q507" s="251"/>
      <c r="R507" s="251"/>
      <c r="S507" s="251"/>
      <c r="T507" s="252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53" t="s">
        <v>159</v>
      </c>
      <c r="AU507" s="253" t="s">
        <v>87</v>
      </c>
      <c r="AV507" s="14" t="s">
        <v>87</v>
      </c>
      <c r="AW507" s="14" t="s">
        <v>32</v>
      </c>
      <c r="AX507" s="14" t="s">
        <v>85</v>
      </c>
      <c r="AY507" s="253" t="s">
        <v>150</v>
      </c>
    </row>
    <row r="508" s="2" customFormat="1" ht="24.15" customHeight="1">
      <c r="A508" s="39"/>
      <c r="B508" s="40"/>
      <c r="C508" s="265" t="s">
        <v>582</v>
      </c>
      <c r="D508" s="265" t="s">
        <v>203</v>
      </c>
      <c r="E508" s="266" t="s">
        <v>583</v>
      </c>
      <c r="F508" s="267" t="s">
        <v>584</v>
      </c>
      <c r="G508" s="268" t="s">
        <v>271</v>
      </c>
      <c r="H508" s="269">
        <v>2</v>
      </c>
      <c r="I508" s="270"/>
      <c r="J508" s="271">
        <f>ROUND(I508*H508,2)</f>
        <v>0</v>
      </c>
      <c r="K508" s="267" t="s">
        <v>156</v>
      </c>
      <c r="L508" s="272"/>
      <c r="M508" s="273" t="s">
        <v>1</v>
      </c>
      <c r="N508" s="274" t="s">
        <v>42</v>
      </c>
      <c r="O508" s="92"/>
      <c r="P508" s="228">
        <f>O508*H508</f>
        <v>0</v>
      </c>
      <c r="Q508" s="228">
        <v>0.01201</v>
      </c>
      <c r="R508" s="228">
        <f>Q508*H508</f>
        <v>0.02402</v>
      </c>
      <c r="S508" s="228">
        <v>0</v>
      </c>
      <c r="T508" s="229">
        <f>S508*H508</f>
        <v>0</v>
      </c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R508" s="230" t="s">
        <v>194</v>
      </c>
      <c r="AT508" s="230" t="s">
        <v>203</v>
      </c>
      <c r="AU508" s="230" t="s">
        <v>87</v>
      </c>
      <c r="AY508" s="18" t="s">
        <v>150</v>
      </c>
      <c r="BE508" s="231">
        <f>IF(N508="základní",J508,0)</f>
        <v>0</v>
      </c>
      <c r="BF508" s="231">
        <f>IF(N508="snížená",J508,0)</f>
        <v>0</v>
      </c>
      <c r="BG508" s="231">
        <f>IF(N508="zákl. přenesená",J508,0)</f>
        <v>0</v>
      </c>
      <c r="BH508" s="231">
        <f>IF(N508="sníž. přenesená",J508,0)</f>
        <v>0</v>
      </c>
      <c r="BI508" s="231">
        <f>IF(N508="nulová",J508,0)</f>
        <v>0</v>
      </c>
      <c r="BJ508" s="18" t="s">
        <v>85</v>
      </c>
      <c r="BK508" s="231">
        <f>ROUND(I508*H508,2)</f>
        <v>0</v>
      </c>
      <c r="BL508" s="18" t="s">
        <v>157</v>
      </c>
      <c r="BM508" s="230" t="s">
        <v>585</v>
      </c>
    </row>
    <row r="509" s="13" customFormat="1">
      <c r="A509" s="13"/>
      <c r="B509" s="232"/>
      <c r="C509" s="233"/>
      <c r="D509" s="234" t="s">
        <v>159</v>
      </c>
      <c r="E509" s="235" t="s">
        <v>1</v>
      </c>
      <c r="F509" s="236" t="s">
        <v>586</v>
      </c>
      <c r="G509" s="233"/>
      <c r="H509" s="235" t="s">
        <v>1</v>
      </c>
      <c r="I509" s="237"/>
      <c r="J509" s="233"/>
      <c r="K509" s="233"/>
      <c r="L509" s="238"/>
      <c r="M509" s="239"/>
      <c r="N509" s="240"/>
      <c r="O509" s="240"/>
      <c r="P509" s="240"/>
      <c r="Q509" s="240"/>
      <c r="R509" s="240"/>
      <c r="S509" s="240"/>
      <c r="T509" s="241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2" t="s">
        <v>159</v>
      </c>
      <c r="AU509" s="242" t="s">
        <v>87</v>
      </c>
      <c r="AV509" s="13" t="s">
        <v>85</v>
      </c>
      <c r="AW509" s="13" t="s">
        <v>32</v>
      </c>
      <c r="AX509" s="13" t="s">
        <v>77</v>
      </c>
      <c r="AY509" s="242" t="s">
        <v>150</v>
      </c>
    </row>
    <row r="510" s="14" customFormat="1">
      <c r="A510" s="14"/>
      <c r="B510" s="243"/>
      <c r="C510" s="244"/>
      <c r="D510" s="234" t="s">
        <v>159</v>
      </c>
      <c r="E510" s="245" t="s">
        <v>1</v>
      </c>
      <c r="F510" s="246" t="s">
        <v>87</v>
      </c>
      <c r="G510" s="244"/>
      <c r="H510" s="247">
        <v>2</v>
      </c>
      <c r="I510" s="248"/>
      <c r="J510" s="244"/>
      <c r="K510" s="244"/>
      <c r="L510" s="249"/>
      <c r="M510" s="250"/>
      <c r="N510" s="251"/>
      <c r="O510" s="251"/>
      <c r="P510" s="251"/>
      <c r="Q510" s="251"/>
      <c r="R510" s="251"/>
      <c r="S510" s="251"/>
      <c r="T510" s="252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53" t="s">
        <v>159</v>
      </c>
      <c r="AU510" s="253" t="s">
        <v>87</v>
      </c>
      <c r="AV510" s="14" t="s">
        <v>87</v>
      </c>
      <c r="AW510" s="14" t="s">
        <v>32</v>
      </c>
      <c r="AX510" s="14" t="s">
        <v>85</v>
      </c>
      <c r="AY510" s="253" t="s">
        <v>150</v>
      </c>
    </row>
    <row r="511" s="2" customFormat="1" ht="24.15" customHeight="1">
      <c r="A511" s="39"/>
      <c r="B511" s="40"/>
      <c r="C511" s="265" t="s">
        <v>587</v>
      </c>
      <c r="D511" s="265" t="s">
        <v>203</v>
      </c>
      <c r="E511" s="266" t="s">
        <v>588</v>
      </c>
      <c r="F511" s="267" t="s">
        <v>589</v>
      </c>
      <c r="G511" s="268" t="s">
        <v>271</v>
      </c>
      <c r="H511" s="269">
        <v>2</v>
      </c>
      <c r="I511" s="270"/>
      <c r="J511" s="271">
        <f>ROUND(I511*H511,2)</f>
        <v>0</v>
      </c>
      <c r="K511" s="267" t="s">
        <v>156</v>
      </c>
      <c r="L511" s="272"/>
      <c r="M511" s="273" t="s">
        <v>1</v>
      </c>
      <c r="N511" s="274" t="s">
        <v>42</v>
      </c>
      <c r="O511" s="92"/>
      <c r="P511" s="228">
        <f>O511*H511</f>
        <v>0</v>
      </c>
      <c r="Q511" s="228">
        <v>0.012489999999999999</v>
      </c>
      <c r="R511" s="228">
        <f>Q511*H511</f>
        <v>0.024979999999999999</v>
      </c>
      <c r="S511" s="228">
        <v>0</v>
      </c>
      <c r="T511" s="229">
        <f>S511*H511</f>
        <v>0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230" t="s">
        <v>194</v>
      </c>
      <c r="AT511" s="230" t="s">
        <v>203</v>
      </c>
      <c r="AU511" s="230" t="s">
        <v>87</v>
      </c>
      <c r="AY511" s="18" t="s">
        <v>150</v>
      </c>
      <c r="BE511" s="231">
        <f>IF(N511="základní",J511,0)</f>
        <v>0</v>
      </c>
      <c r="BF511" s="231">
        <f>IF(N511="snížená",J511,0)</f>
        <v>0</v>
      </c>
      <c r="BG511" s="231">
        <f>IF(N511="zákl. přenesená",J511,0)</f>
        <v>0</v>
      </c>
      <c r="BH511" s="231">
        <f>IF(N511="sníž. přenesená",J511,0)</f>
        <v>0</v>
      </c>
      <c r="BI511" s="231">
        <f>IF(N511="nulová",J511,0)</f>
        <v>0</v>
      </c>
      <c r="BJ511" s="18" t="s">
        <v>85</v>
      </c>
      <c r="BK511" s="231">
        <f>ROUND(I511*H511,2)</f>
        <v>0</v>
      </c>
      <c r="BL511" s="18" t="s">
        <v>157</v>
      </c>
      <c r="BM511" s="230" t="s">
        <v>590</v>
      </c>
    </row>
    <row r="512" s="13" customFormat="1">
      <c r="A512" s="13"/>
      <c r="B512" s="232"/>
      <c r="C512" s="233"/>
      <c r="D512" s="234" t="s">
        <v>159</v>
      </c>
      <c r="E512" s="235" t="s">
        <v>1</v>
      </c>
      <c r="F512" s="236" t="s">
        <v>591</v>
      </c>
      <c r="G512" s="233"/>
      <c r="H512" s="235" t="s">
        <v>1</v>
      </c>
      <c r="I512" s="237"/>
      <c r="J512" s="233"/>
      <c r="K512" s="233"/>
      <c r="L512" s="238"/>
      <c r="M512" s="239"/>
      <c r="N512" s="240"/>
      <c r="O512" s="240"/>
      <c r="P512" s="240"/>
      <c r="Q512" s="240"/>
      <c r="R512" s="240"/>
      <c r="S512" s="240"/>
      <c r="T512" s="241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2" t="s">
        <v>159</v>
      </c>
      <c r="AU512" s="242" t="s">
        <v>87</v>
      </c>
      <c r="AV512" s="13" t="s">
        <v>85</v>
      </c>
      <c r="AW512" s="13" t="s">
        <v>32</v>
      </c>
      <c r="AX512" s="13" t="s">
        <v>77</v>
      </c>
      <c r="AY512" s="242" t="s">
        <v>150</v>
      </c>
    </row>
    <row r="513" s="14" customFormat="1">
      <c r="A513" s="14"/>
      <c r="B513" s="243"/>
      <c r="C513" s="244"/>
      <c r="D513" s="234" t="s">
        <v>159</v>
      </c>
      <c r="E513" s="245" t="s">
        <v>1</v>
      </c>
      <c r="F513" s="246" t="s">
        <v>592</v>
      </c>
      <c r="G513" s="244"/>
      <c r="H513" s="247">
        <v>2</v>
      </c>
      <c r="I513" s="248"/>
      <c r="J513" s="244"/>
      <c r="K513" s="244"/>
      <c r="L513" s="249"/>
      <c r="M513" s="250"/>
      <c r="N513" s="251"/>
      <c r="O513" s="251"/>
      <c r="P513" s="251"/>
      <c r="Q513" s="251"/>
      <c r="R513" s="251"/>
      <c r="S513" s="251"/>
      <c r="T513" s="252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53" t="s">
        <v>159</v>
      </c>
      <c r="AU513" s="253" t="s">
        <v>87</v>
      </c>
      <c r="AV513" s="14" t="s">
        <v>87</v>
      </c>
      <c r="AW513" s="14" t="s">
        <v>32</v>
      </c>
      <c r="AX513" s="14" t="s">
        <v>85</v>
      </c>
      <c r="AY513" s="253" t="s">
        <v>150</v>
      </c>
    </row>
    <row r="514" s="2" customFormat="1" ht="24.15" customHeight="1">
      <c r="A514" s="39"/>
      <c r="B514" s="40"/>
      <c r="C514" s="265" t="s">
        <v>593</v>
      </c>
      <c r="D514" s="265" t="s">
        <v>203</v>
      </c>
      <c r="E514" s="266" t="s">
        <v>594</v>
      </c>
      <c r="F514" s="267" t="s">
        <v>595</v>
      </c>
      <c r="G514" s="268" t="s">
        <v>271</v>
      </c>
      <c r="H514" s="269">
        <v>1</v>
      </c>
      <c r="I514" s="270"/>
      <c r="J514" s="271">
        <f>ROUND(I514*H514,2)</f>
        <v>0</v>
      </c>
      <c r="K514" s="267" t="s">
        <v>156</v>
      </c>
      <c r="L514" s="272"/>
      <c r="M514" s="273" t="s">
        <v>1</v>
      </c>
      <c r="N514" s="274" t="s">
        <v>42</v>
      </c>
      <c r="O514" s="92"/>
      <c r="P514" s="228">
        <f>O514*H514</f>
        <v>0</v>
      </c>
      <c r="Q514" s="228">
        <v>0.01553</v>
      </c>
      <c r="R514" s="228">
        <f>Q514*H514</f>
        <v>0.01553</v>
      </c>
      <c r="S514" s="228">
        <v>0</v>
      </c>
      <c r="T514" s="229">
        <f>S514*H514</f>
        <v>0</v>
      </c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R514" s="230" t="s">
        <v>194</v>
      </c>
      <c r="AT514" s="230" t="s">
        <v>203</v>
      </c>
      <c r="AU514" s="230" t="s">
        <v>87</v>
      </c>
      <c r="AY514" s="18" t="s">
        <v>150</v>
      </c>
      <c r="BE514" s="231">
        <f>IF(N514="základní",J514,0)</f>
        <v>0</v>
      </c>
      <c r="BF514" s="231">
        <f>IF(N514="snížená",J514,0)</f>
        <v>0</v>
      </c>
      <c r="BG514" s="231">
        <f>IF(N514="zákl. přenesená",J514,0)</f>
        <v>0</v>
      </c>
      <c r="BH514" s="231">
        <f>IF(N514="sníž. přenesená",J514,0)</f>
        <v>0</v>
      </c>
      <c r="BI514" s="231">
        <f>IF(N514="nulová",J514,0)</f>
        <v>0</v>
      </c>
      <c r="BJ514" s="18" t="s">
        <v>85</v>
      </c>
      <c r="BK514" s="231">
        <f>ROUND(I514*H514,2)</f>
        <v>0</v>
      </c>
      <c r="BL514" s="18" t="s">
        <v>157</v>
      </c>
      <c r="BM514" s="230" t="s">
        <v>596</v>
      </c>
    </row>
    <row r="515" s="13" customFormat="1">
      <c r="A515" s="13"/>
      <c r="B515" s="232"/>
      <c r="C515" s="233"/>
      <c r="D515" s="234" t="s">
        <v>159</v>
      </c>
      <c r="E515" s="235" t="s">
        <v>1</v>
      </c>
      <c r="F515" s="236" t="s">
        <v>313</v>
      </c>
      <c r="G515" s="233"/>
      <c r="H515" s="235" t="s">
        <v>1</v>
      </c>
      <c r="I515" s="237"/>
      <c r="J515" s="233"/>
      <c r="K515" s="233"/>
      <c r="L515" s="238"/>
      <c r="M515" s="239"/>
      <c r="N515" s="240"/>
      <c r="O515" s="240"/>
      <c r="P515" s="240"/>
      <c r="Q515" s="240"/>
      <c r="R515" s="240"/>
      <c r="S515" s="240"/>
      <c r="T515" s="241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2" t="s">
        <v>159</v>
      </c>
      <c r="AU515" s="242" t="s">
        <v>87</v>
      </c>
      <c r="AV515" s="13" t="s">
        <v>85</v>
      </c>
      <c r="AW515" s="13" t="s">
        <v>32</v>
      </c>
      <c r="AX515" s="13" t="s">
        <v>77</v>
      </c>
      <c r="AY515" s="242" t="s">
        <v>150</v>
      </c>
    </row>
    <row r="516" s="14" customFormat="1">
      <c r="A516" s="14"/>
      <c r="B516" s="243"/>
      <c r="C516" s="244"/>
      <c r="D516" s="234" t="s">
        <v>159</v>
      </c>
      <c r="E516" s="245" t="s">
        <v>1</v>
      </c>
      <c r="F516" s="246" t="s">
        <v>85</v>
      </c>
      <c r="G516" s="244"/>
      <c r="H516" s="247">
        <v>1</v>
      </c>
      <c r="I516" s="248"/>
      <c r="J516" s="244"/>
      <c r="K516" s="244"/>
      <c r="L516" s="249"/>
      <c r="M516" s="250"/>
      <c r="N516" s="251"/>
      <c r="O516" s="251"/>
      <c r="P516" s="251"/>
      <c r="Q516" s="251"/>
      <c r="R516" s="251"/>
      <c r="S516" s="251"/>
      <c r="T516" s="252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53" t="s">
        <v>159</v>
      </c>
      <c r="AU516" s="253" t="s">
        <v>87</v>
      </c>
      <c r="AV516" s="14" t="s">
        <v>87</v>
      </c>
      <c r="AW516" s="14" t="s">
        <v>32</v>
      </c>
      <c r="AX516" s="14" t="s">
        <v>85</v>
      </c>
      <c r="AY516" s="253" t="s">
        <v>150</v>
      </c>
    </row>
    <row r="517" s="2" customFormat="1" ht="24.15" customHeight="1">
      <c r="A517" s="39"/>
      <c r="B517" s="40"/>
      <c r="C517" s="265" t="s">
        <v>597</v>
      </c>
      <c r="D517" s="265" t="s">
        <v>203</v>
      </c>
      <c r="E517" s="266" t="s">
        <v>598</v>
      </c>
      <c r="F517" s="267" t="s">
        <v>599</v>
      </c>
      <c r="G517" s="268" t="s">
        <v>271</v>
      </c>
      <c r="H517" s="269">
        <v>1</v>
      </c>
      <c r="I517" s="270"/>
      <c r="J517" s="271">
        <f>ROUND(I517*H517,2)</f>
        <v>0</v>
      </c>
      <c r="K517" s="267" t="s">
        <v>156</v>
      </c>
      <c r="L517" s="272"/>
      <c r="M517" s="273" t="s">
        <v>1</v>
      </c>
      <c r="N517" s="274" t="s">
        <v>42</v>
      </c>
      <c r="O517" s="92"/>
      <c r="P517" s="228">
        <f>O517*H517</f>
        <v>0</v>
      </c>
      <c r="Q517" s="228">
        <v>0.01521</v>
      </c>
      <c r="R517" s="228">
        <f>Q517*H517</f>
        <v>0.01521</v>
      </c>
      <c r="S517" s="228">
        <v>0</v>
      </c>
      <c r="T517" s="229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30" t="s">
        <v>194</v>
      </c>
      <c r="AT517" s="230" t="s">
        <v>203</v>
      </c>
      <c r="AU517" s="230" t="s">
        <v>87</v>
      </c>
      <c r="AY517" s="18" t="s">
        <v>150</v>
      </c>
      <c r="BE517" s="231">
        <f>IF(N517="základní",J517,0)</f>
        <v>0</v>
      </c>
      <c r="BF517" s="231">
        <f>IF(N517="snížená",J517,0)</f>
        <v>0</v>
      </c>
      <c r="BG517" s="231">
        <f>IF(N517="zákl. přenesená",J517,0)</f>
        <v>0</v>
      </c>
      <c r="BH517" s="231">
        <f>IF(N517="sníž. přenesená",J517,0)</f>
        <v>0</v>
      </c>
      <c r="BI517" s="231">
        <f>IF(N517="nulová",J517,0)</f>
        <v>0</v>
      </c>
      <c r="BJ517" s="18" t="s">
        <v>85</v>
      </c>
      <c r="BK517" s="231">
        <f>ROUND(I517*H517,2)</f>
        <v>0</v>
      </c>
      <c r="BL517" s="18" t="s">
        <v>157</v>
      </c>
      <c r="BM517" s="230" t="s">
        <v>600</v>
      </c>
    </row>
    <row r="518" s="13" customFormat="1">
      <c r="A518" s="13"/>
      <c r="B518" s="232"/>
      <c r="C518" s="233"/>
      <c r="D518" s="234" t="s">
        <v>159</v>
      </c>
      <c r="E518" s="235" t="s">
        <v>1</v>
      </c>
      <c r="F518" s="236" t="s">
        <v>324</v>
      </c>
      <c r="G518" s="233"/>
      <c r="H518" s="235" t="s">
        <v>1</v>
      </c>
      <c r="I518" s="237"/>
      <c r="J518" s="233"/>
      <c r="K518" s="233"/>
      <c r="L518" s="238"/>
      <c r="M518" s="239"/>
      <c r="N518" s="240"/>
      <c r="O518" s="240"/>
      <c r="P518" s="240"/>
      <c r="Q518" s="240"/>
      <c r="R518" s="240"/>
      <c r="S518" s="240"/>
      <c r="T518" s="241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2" t="s">
        <v>159</v>
      </c>
      <c r="AU518" s="242" t="s">
        <v>87</v>
      </c>
      <c r="AV518" s="13" t="s">
        <v>85</v>
      </c>
      <c r="AW518" s="13" t="s">
        <v>32</v>
      </c>
      <c r="AX518" s="13" t="s">
        <v>77</v>
      </c>
      <c r="AY518" s="242" t="s">
        <v>150</v>
      </c>
    </row>
    <row r="519" s="14" customFormat="1">
      <c r="A519" s="14"/>
      <c r="B519" s="243"/>
      <c r="C519" s="244"/>
      <c r="D519" s="234" t="s">
        <v>159</v>
      </c>
      <c r="E519" s="245" t="s">
        <v>1</v>
      </c>
      <c r="F519" s="246" t="s">
        <v>85</v>
      </c>
      <c r="G519" s="244"/>
      <c r="H519" s="247">
        <v>1</v>
      </c>
      <c r="I519" s="248"/>
      <c r="J519" s="244"/>
      <c r="K519" s="244"/>
      <c r="L519" s="249"/>
      <c r="M519" s="250"/>
      <c r="N519" s="251"/>
      <c r="O519" s="251"/>
      <c r="P519" s="251"/>
      <c r="Q519" s="251"/>
      <c r="R519" s="251"/>
      <c r="S519" s="251"/>
      <c r="T519" s="252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53" t="s">
        <v>159</v>
      </c>
      <c r="AU519" s="253" t="s">
        <v>87</v>
      </c>
      <c r="AV519" s="14" t="s">
        <v>87</v>
      </c>
      <c r="AW519" s="14" t="s">
        <v>32</v>
      </c>
      <c r="AX519" s="14" t="s">
        <v>85</v>
      </c>
      <c r="AY519" s="253" t="s">
        <v>150</v>
      </c>
    </row>
    <row r="520" s="2" customFormat="1" ht="24.15" customHeight="1">
      <c r="A520" s="39"/>
      <c r="B520" s="40"/>
      <c r="C520" s="265" t="s">
        <v>601</v>
      </c>
      <c r="D520" s="265" t="s">
        <v>203</v>
      </c>
      <c r="E520" s="266" t="s">
        <v>602</v>
      </c>
      <c r="F520" s="267" t="s">
        <v>603</v>
      </c>
      <c r="G520" s="268" t="s">
        <v>271</v>
      </c>
      <c r="H520" s="269">
        <v>3</v>
      </c>
      <c r="I520" s="270"/>
      <c r="J520" s="271">
        <f>ROUND(I520*H520,2)</f>
        <v>0</v>
      </c>
      <c r="K520" s="267" t="s">
        <v>156</v>
      </c>
      <c r="L520" s="272"/>
      <c r="M520" s="273" t="s">
        <v>1</v>
      </c>
      <c r="N520" s="274" t="s">
        <v>42</v>
      </c>
      <c r="O520" s="92"/>
      <c r="P520" s="228">
        <f>O520*H520</f>
        <v>0</v>
      </c>
      <c r="Q520" s="228">
        <v>0.01272</v>
      </c>
      <c r="R520" s="228">
        <f>Q520*H520</f>
        <v>0.038159999999999999</v>
      </c>
      <c r="S520" s="228">
        <v>0</v>
      </c>
      <c r="T520" s="229">
        <f>S520*H520</f>
        <v>0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230" t="s">
        <v>194</v>
      </c>
      <c r="AT520" s="230" t="s">
        <v>203</v>
      </c>
      <c r="AU520" s="230" t="s">
        <v>87</v>
      </c>
      <c r="AY520" s="18" t="s">
        <v>150</v>
      </c>
      <c r="BE520" s="231">
        <f>IF(N520="základní",J520,0)</f>
        <v>0</v>
      </c>
      <c r="BF520" s="231">
        <f>IF(N520="snížená",J520,0)</f>
        <v>0</v>
      </c>
      <c r="BG520" s="231">
        <f>IF(N520="zákl. přenesená",J520,0)</f>
        <v>0</v>
      </c>
      <c r="BH520" s="231">
        <f>IF(N520="sníž. přenesená",J520,0)</f>
        <v>0</v>
      </c>
      <c r="BI520" s="231">
        <f>IF(N520="nulová",J520,0)</f>
        <v>0</v>
      </c>
      <c r="BJ520" s="18" t="s">
        <v>85</v>
      </c>
      <c r="BK520" s="231">
        <f>ROUND(I520*H520,2)</f>
        <v>0</v>
      </c>
      <c r="BL520" s="18" t="s">
        <v>157</v>
      </c>
      <c r="BM520" s="230" t="s">
        <v>604</v>
      </c>
    </row>
    <row r="521" s="13" customFormat="1">
      <c r="A521" s="13"/>
      <c r="B521" s="232"/>
      <c r="C521" s="233"/>
      <c r="D521" s="234" t="s">
        <v>159</v>
      </c>
      <c r="E521" s="235" t="s">
        <v>1</v>
      </c>
      <c r="F521" s="236" t="s">
        <v>605</v>
      </c>
      <c r="G521" s="233"/>
      <c r="H521" s="235" t="s">
        <v>1</v>
      </c>
      <c r="I521" s="237"/>
      <c r="J521" s="233"/>
      <c r="K521" s="233"/>
      <c r="L521" s="238"/>
      <c r="M521" s="239"/>
      <c r="N521" s="240"/>
      <c r="O521" s="240"/>
      <c r="P521" s="240"/>
      <c r="Q521" s="240"/>
      <c r="R521" s="240"/>
      <c r="S521" s="240"/>
      <c r="T521" s="241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2" t="s">
        <v>159</v>
      </c>
      <c r="AU521" s="242" t="s">
        <v>87</v>
      </c>
      <c r="AV521" s="13" t="s">
        <v>85</v>
      </c>
      <c r="AW521" s="13" t="s">
        <v>32</v>
      </c>
      <c r="AX521" s="13" t="s">
        <v>77</v>
      </c>
      <c r="AY521" s="242" t="s">
        <v>150</v>
      </c>
    </row>
    <row r="522" s="14" customFormat="1">
      <c r="A522" s="14"/>
      <c r="B522" s="243"/>
      <c r="C522" s="244"/>
      <c r="D522" s="234" t="s">
        <v>159</v>
      </c>
      <c r="E522" s="245" t="s">
        <v>1</v>
      </c>
      <c r="F522" s="246" t="s">
        <v>606</v>
      </c>
      <c r="G522" s="244"/>
      <c r="H522" s="247">
        <v>3</v>
      </c>
      <c r="I522" s="248"/>
      <c r="J522" s="244"/>
      <c r="K522" s="244"/>
      <c r="L522" s="249"/>
      <c r="M522" s="250"/>
      <c r="N522" s="251"/>
      <c r="O522" s="251"/>
      <c r="P522" s="251"/>
      <c r="Q522" s="251"/>
      <c r="R522" s="251"/>
      <c r="S522" s="251"/>
      <c r="T522" s="252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53" t="s">
        <v>159</v>
      </c>
      <c r="AU522" s="253" t="s">
        <v>87</v>
      </c>
      <c r="AV522" s="14" t="s">
        <v>87</v>
      </c>
      <c r="AW522" s="14" t="s">
        <v>32</v>
      </c>
      <c r="AX522" s="14" t="s">
        <v>85</v>
      </c>
      <c r="AY522" s="253" t="s">
        <v>150</v>
      </c>
    </row>
    <row r="523" s="12" customFormat="1" ht="22.8" customHeight="1">
      <c r="A523" s="12"/>
      <c r="B523" s="203"/>
      <c r="C523" s="204"/>
      <c r="D523" s="205" t="s">
        <v>76</v>
      </c>
      <c r="E523" s="217" t="s">
        <v>202</v>
      </c>
      <c r="F523" s="217" t="s">
        <v>607</v>
      </c>
      <c r="G523" s="204"/>
      <c r="H523" s="204"/>
      <c r="I523" s="207"/>
      <c r="J523" s="218">
        <f>BK523</f>
        <v>0</v>
      </c>
      <c r="K523" s="204"/>
      <c r="L523" s="209"/>
      <c r="M523" s="210"/>
      <c r="N523" s="211"/>
      <c r="O523" s="211"/>
      <c r="P523" s="212">
        <f>SUM(P524:P802)</f>
        <v>0</v>
      </c>
      <c r="Q523" s="211"/>
      <c r="R523" s="212">
        <f>SUM(R524:R802)</f>
        <v>0.67350709999999991</v>
      </c>
      <c r="S523" s="211"/>
      <c r="T523" s="213">
        <f>SUM(T524:T802)</f>
        <v>44.754914300000003</v>
      </c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R523" s="214" t="s">
        <v>85</v>
      </c>
      <c r="AT523" s="215" t="s">
        <v>76</v>
      </c>
      <c r="AU523" s="215" t="s">
        <v>85</v>
      </c>
      <c r="AY523" s="214" t="s">
        <v>150</v>
      </c>
      <c r="BK523" s="216">
        <f>SUM(BK524:BK802)</f>
        <v>0</v>
      </c>
    </row>
    <row r="524" s="2" customFormat="1" ht="33" customHeight="1">
      <c r="A524" s="39"/>
      <c r="B524" s="40"/>
      <c r="C524" s="219" t="s">
        <v>608</v>
      </c>
      <c r="D524" s="219" t="s">
        <v>152</v>
      </c>
      <c r="E524" s="220" t="s">
        <v>609</v>
      </c>
      <c r="F524" s="221" t="s">
        <v>610</v>
      </c>
      <c r="G524" s="222" t="s">
        <v>240</v>
      </c>
      <c r="H524" s="223">
        <v>564</v>
      </c>
      <c r="I524" s="224"/>
      <c r="J524" s="225">
        <f>ROUND(I524*H524,2)</f>
        <v>0</v>
      </c>
      <c r="K524" s="221" t="s">
        <v>156</v>
      </c>
      <c r="L524" s="45"/>
      <c r="M524" s="226" t="s">
        <v>1</v>
      </c>
      <c r="N524" s="227" t="s">
        <v>42</v>
      </c>
      <c r="O524" s="92"/>
      <c r="P524" s="228">
        <f>O524*H524</f>
        <v>0</v>
      </c>
      <c r="Q524" s="228">
        <v>0</v>
      </c>
      <c r="R524" s="228">
        <f>Q524*H524</f>
        <v>0</v>
      </c>
      <c r="S524" s="228">
        <v>0</v>
      </c>
      <c r="T524" s="229">
        <f>S524*H524</f>
        <v>0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30" t="s">
        <v>157</v>
      </c>
      <c r="AT524" s="230" t="s">
        <v>152</v>
      </c>
      <c r="AU524" s="230" t="s">
        <v>87</v>
      </c>
      <c r="AY524" s="18" t="s">
        <v>150</v>
      </c>
      <c r="BE524" s="231">
        <f>IF(N524="základní",J524,0)</f>
        <v>0</v>
      </c>
      <c r="BF524" s="231">
        <f>IF(N524="snížená",J524,0)</f>
        <v>0</v>
      </c>
      <c r="BG524" s="231">
        <f>IF(N524="zákl. přenesená",J524,0)</f>
        <v>0</v>
      </c>
      <c r="BH524" s="231">
        <f>IF(N524="sníž. přenesená",J524,0)</f>
        <v>0</v>
      </c>
      <c r="BI524" s="231">
        <f>IF(N524="nulová",J524,0)</f>
        <v>0</v>
      </c>
      <c r="BJ524" s="18" t="s">
        <v>85</v>
      </c>
      <c r="BK524" s="231">
        <f>ROUND(I524*H524,2)</f>
        <v>0</v>
      </c>
      <c r="BL524" s="18" t="s">
        <v>157</v>
      </c>
      <c r="BM524" s="230" t="s">
        <v>611</v>
      </c>
    </row>
    <row r="525" s="2" customFormat="1" ht="37.8" customHeight="1">
      <c r="A525" s="39"/>
      <c r="B525" s="40"/>
      <c r="C525" s="219" t="s">
        <v>612</v>
      </c>
      <c r="D525" s="219" t="s">
        <v>152</v>
      </c>
      <c r="E525" s="220" t="s">
        <v>613</v>
      </c>
      <c r="F525" s="221" t="s">
        <v>614</v>
      </c>
      <c r="G525" s="222" t="s">
        <v>240</v>
      </c>
      <c r="H525" s="223">
        <v>33840</v>
      </c>
      <c r="I525" s="224"/>
      <c r="J525" s="225">
        <f>ROUND(I525*H525,2)</f>
        <v>0</v>
      </c>
      <c r="K525" s="221" t="s">
        <v>156</v>
      </c>
      <c r="L525" s="45"/>
      <c r="M525" s="226" t="s">
        <v>1</v>
      </c>
      <c r="N525" s="227" t="s">
        <v>42</v>
      </c>
      <c r="O525" s="92"/>
      <c r="P525" s="228">
        <f>O525*H525</f>
        <v>0</v>
      </c>
      <c r="Q525" s="228">
        <v>0</v>
      </c>
      <c r="R525" s="228">
        <f>Q525*H525</f>
        <v>0</v>
      </c>
      <c r="S525" s="228">
        <v>0</v>
      </c>
      <c r="T525" s="229">
        <f>S525*H525</f>
        <v>0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230" t="s">
        <v>157</v>
      </c>
      <c r="AT525" s="230" t="s">
        <v>152</v>
      </c>
      <c r="AU525" s="230" t="s">
        <v>87</v>
      </c>
      <c r="AY525" s="18" t="s">
        <v>150</v>
      </c>
      <c r="BE525" s="231">
        <f>IF(N525="základní",J525,0)</f>
        <v>0</v>
      </c>
      <c r="BF525" s="231">
        <f>IF(N525="snížená",J525,0)</f>
        <v>0</v>
      </c>
      <c r="BG525" s="231">
        <f>IF(N525="zákl. přenesená",J525,0)</f>
        <v>0</v>
      </c>
      <c r="BH525" s="231">
        <f>IF(N525="sníž. přenesená",J525,0)</f>
        <v>0</v>
      </c>
      <c r="BI525" s="231">
        <f>IF(N525="nulová",J525,0)</f>
        <v>0</v>
      </c>
      <c r="BJ525" s="18" t="s">
        <v>85</v>
      </c>
      <c r="BK525" s="231">
        <f>ROUND(I525*H525,2)</f>
        <v>0</v>
      </c>
      <c r="BL525" s="18" t="s">
        <v>157</v>
      </c>
      <c r="BM525" s="230" t="s">
        <v>615</v>
      </c>
    </row>
    <row r="526" s="14" customFormat="1">
      <c r="A526" s="14"/>
      <c r="B526" s="243"/>
      <c r="C526" s="244"/>
      <c r="D526" s="234" t="s">
        <v>159</v>
      </c>
      <c r="E526" s="244"/>
      <c r="F526" s="246" t="s">
        <v>616</v>
      </c>
      <c r="G526" s="244"/>
      <c r="H526" s="247">
        <v>33840</v>
      </c>
      <c r="I526" s="248"/>
      <c r="J526" s="244"/>
      <c r="K526" s="244"/>
      <c r="L526" s="249"/>
      <c r="M526" s="250"/>
      <c r="N526" s="251"/>
      <c r="O526" s="251"/>
      <c r="P526" s="251"/>
      <c r="Q526" s="251"/>
      <c r="R526" s="251"/>
      <c r="S526" s="251"/>
      <c r="T526" s="252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3" t="s">
        <v>159</v>
      </c>
      <c r="AU526" s="253" t="s">
        <v>87</v>
      </c>
      <c r="AV526" s="14" t="s">
        <v>87</v>
      </c>
      <c r="AW526" s="14" t="s">
        <v>4</v>
      </c>
      <c r="AX526" s="14" t="s">
        <v>85</v>
      </c>
      <c r="AY526" s="253" t="s">
        <v>150</v>
      </c>
    </row>
    <row r="527" s="2" customFormat="1" ht="33" customHeight="1">
      <c r="A527" s="39"/>
      <c r="B527" s="40"/>
      <c r="C527" s="219" t="s">
        <v>617</v>
      </c>
      <c r="D527" s="219" t="s">
        <v>152</v>
      </c>
      <c r="E527" s="220" t="s">
        <v>618</v>
      </c>
      <c r="F527" s="221" t="s">
        <v>619</v>
      </c>
      <c r="G527" s="222" t="s">
        <v>240</v>
      </c>
      <c r="H527" s="223">
        <v>564</v>
      </c>
      <c r="I527" s="224"/>
      <c r="J527" s="225">
        <f>ROUND(I527*H527,2)</f>
        <v>0</v>
      </c>
      <c r="K527" s="221" t="s">
        <v>156</v>
      </c>
      <c r="L527" s="45"/>
      <c r="M527" s="226" t="s">
        <v>1</v>
      </c>
      <c r="N527" s="227" t="s">
        <v>42</v>
      </c>
      <c r="O527" s="92"/>
      <c r="P527" s="228">
        <f>O527*H527</f>
        <v>0</v>
      </c>
      <c r="Q527" s="228">
        <v>0</v>
      </c>
      <c r="R527" s="228">
        <f>Q527*H527</f>
        <v>0</v>
      </c>
      <c r="S527" s="228">
        <v>0</v>
      </c>
      <c r="T527" s="229">
        <f>S527*H527</f>
        <v>0</v>
      </c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R527" s="230" t="s">
        <v>157</v>
      </c>
      <c r="AT527" s="230" t="s">
        <v>152</v>
      </c>
      <c r="AU527" s="230" t="s">
        <v>87</v>
      </c>
      <c r="AY527" s="18" t="s">
        <v>150</v>
      </c>
      <c r="BE527" s="231">
        <f>IF(N527="základní",J527,0)</f>
        <v>0</v>
      </c>
      <c r="BF527" s="231">
        <f>IF(N527="snížená",J527,0)</f>
        <v>0</v>
      </c>
      <c r="BG527" s="231">
        <f>IF(N527="zákl. přenesená",J527,0)</f>
        <v>0</v>
      </c>
      <c r="BH527" s="231">
        <f>IF(N527="sníž. přenesená",J527,0)</f>
        <v>0</v>
      </c>
      <c r="BI527" s="231">
        <f>IF(N527="nulová",J527,0)</f>
        <v>0</v>
      </c>
      <c r="BJ527" s="18" t="s">
        <v>85</v>
      </c>
      <c r="BK527" s="231">
        <f>ROUND(I527*H527,2)</f>
        <v>0</v>
      </c>
      <c r="BL527" s="18" t="s">
        <v>157</v>
      </c>
      <c r="BM527" s="230" t="s">
        <v>620</v>
      </c>
    </row>
    <row r="528" s="2" customFormat="1" ht="37.8" customHeight="1">
      <c r="A528" s="39"/>
      <c r="B528" s="40"/>
      <c r="C528" s="219" t="s">
        <v>621</v>
      </c>
      <c r="D528" s="219" t="s">
        <v>152</v>
      </c>
      <c r="E528" s="220" t="s">
        <v>622</v>
      </c>
      <c r="F528" s="221" t="s">
        <v>623</v>
      </c>
      <c r="G528" s="222" t="s">
        <v>240</v>
      </c>
      <c r="H528" s="223">
        <v>112.42</v>
      </c>
      <c r="I528" s="224"/>
      <c r="J528" s="225">
        <f>ROUND(I528*H528,2)</f>
        <v>0</v>
      </c>
      <c r="K528" s="221" t="s">
        <v>156</v>
      </c>
      <c r="L528" s="45"/>
      <c r="M528" s="226" t="s">
        <v>1</v>
      </c>
      <c r="N528" s="227" t="s">
        <v>42</v>
      </c>
      <c r="O528" s="92"/>
      <c r="P528" s="228">
        <f>O528*H528</f>
        <v>0</v>
      </c>
      <c r="Q528" s="228">
        <v>0.00021000000000000001</v>
      </c>
      <c r="R528" s="228">
        <f>Q528*H528</f>
        <v>0.023608200000000003</v>
      </c>
      <c r="S528" s="228">
        <v>0</v>
      </c>
      <c r="T528" s="229">
        <f>S528*H528</f>
        <v>0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30" t="s">
        <v>157</v>
      </c>
      <c r="AT528" s="230" t="s">
        <v>152</v>
      </c>
      <c r="AU528" s="230" t="s">
        <v>87</v>
      </c>
      <c r="AY528" s="18" t="s">
        <v>150</v>
      </c>
      <c r="BE528" s="231">
        <f>IF(N528="základní",J528,0)</f>
        <v>0</v>
      </c>
      <c r="BF528" s="231">
        <f>IF(N528="snížená",J528,0)</f>
        <v>0</v>
      </c>
      <c r="BG528" s="231">
        <f>IF(N528="zákl. přenesená",J528,0)</f>
        <v>0</v>
      </c>
      <c r="BH528" s="231">
        <f>IF(N528="sníž. přenesená",J528,0)</f>
        <v>0</v>
      </c>
      <c r="BI528" s="231">
        <f>IF(N528="nulová",J528,0)</f>
        <v>0</v>
      </c>
      <c r="BJ528" s="18" t="s">
        <v>85</v>
      </c>
      <c r="BK528" s="231">
        <f>ROUND(I528*H528,2)</f>
        <v>0</v>
      </c>
      <c r="BL528" s="18" t="s">
        <v>157</v>
      </c>
      <c r="BM528" s="230" t="s">
        <v>624</v>
      </c>
    </row>
    <row r="529" s="13" customFormat="1">
      <c r="A529" s="13"/>
      <c r="B529" s="232"/>
      <c r="C529" s="233"/>
      <c r="D529" s="234" t="s">
        <v>159</v>
      </c>
      <c r="E529" s="235" t="s">
        <v>1</v>
      </c>
      <c r="F529" s="236" t="s">
        <v>376</v>
      </c>
      <c r="G529" s="233"/>
      <c r="H529" s="235" t="s">
        <v>1</v>
      </c>
      <c r="I529" s="237"/>
      <c r="J529" s="233"/>
      <c r="K529" s="233"/>
      <c r="L529" s="238"/>
      <c r="M529" s="239"/>
      <c r="N529" s="240"/>
      <c r="O529" s="240"/>
      <c r="P529" s="240"/>
      <c r="Q529" s="240"/>
      <c r="R529" s="240"/>
      <c r="S529" s="240"/>
      <c r="T529" s="241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2" t="s">
        <v>159</v>
      </c>
      <c r="AU529" s="242" t="s">
        <v>87</v>
      </c>
      <c r="AV529" s="13" t="s">
        <v>85</v>
      </c>
      <c r="AW529" s="13" t="s">
        <v>32</v>
      </c>
      <c r="AX529" s="13" t="s">
        <v>77</v>
      </c>
      <c r="AY529" s="242" t="s">
        <v>150</v>
      </c>
    </row>
    <row r="530" s="14" customFormat="1">
      <c r="A530" s="14"/>
      <c r="B530" s="243"/>
      <c r="C530" s="244"/>
      <c r="D530" s="234" t="s">
        <v>159</v>
      </c>
      <c r="E530" s="245" t="s">
        <v>1</v>
      </c>
      <c r="F530" s="246" t="s">
        <v>625</v>
      </c>
      <c r="G530" s="244"/>
      <c r="H530" s="247">
        <v>112.42</v>
      </c>
      <c r="I530" s="248"/>
      <c r="J530" s="244"/>
      <c r="K530" s="244"/>
      <c r="L530" s="249"/>
      <c r="M530" s="250"/>
      <c r="N530" s="251"/>
      <c r="O530" s="251"/>
      <c r="P530" s="251"/>
      <c r="Q530" s="251"/>
      <c r="R530" s="251"/>
      <c r="S530" s="251"/>
      <c r="T530" s="252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3" t="s">
        <v>159</v>
      </c>
      <c r="AU530" s="253" t="s">
        <v>87</v>
      </c>
      <c r="AV530" s="14" t="s">
        <v>87</v>
      </c>
      <c r="AW530" s="14" t="s">
        <v>32</v>
      </c>
      <c r="AX530" s="14" t="s">
        <v>85</v>
      </c>
      <c r="AY530" s="253" t="s">
        <v>150</v>
      </c>
    </row>
    <row r="531" s="2" customFormat="1" ht="24.15" customHeight="1">
      <c r="A531" s="39"/>
      <c r="B531" s="40"/>
      <c r="C531" s="219" t="s">
        <v>626</v>
      </c>
      <c r="D531" s="219" t="s">
        <v>152</v>
      </c>
      <c r="E531" s="220" t="s">
        <v>627</v>
      </c>
      <c r="F531" s="221" t="s">
        <v>628</v>
      </c>
      <c r="G531" s="222" t="s">
        <v>240</v>
      </c>
      <c r="H531" s="223">
        <v>328.16000000000003</v>
      </c>
      <c r="I531" s="224"/>
      <c r="J531" s="225">
        <f>ROUND(I531*H531,2)</f>
        <v>0</v>
      </c>
      <c r="K531" s="221" t="s">
        <v>156</v>
      </c>
      <c r="L531" s="45"/>
      <c r="M531" s="226" t="s">
        <v>1</v>
      </c>
      <c r="N531" s="227" t="s">
        <v>42</v>
      </c>
      <c r="O531" s="92"/>
      <c r="P531" s="228">
        <f>O531*H531</f>
        <v>0</v>
      </c>
      <c r="Q531" s="228">
        <v>4.0000000000000003E-05</v>
      </c>
      <c r="R531" s="228">
        <f>Q531*H531</f>
        <v>0.013126400000000002</v>
      </c>
      <c r="S531" s="228">
        <v>0</v>
      </c>
      <c r="T531" s="229">
        <f>S531*H531</f>
        <v>0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230" t="s">
        <v>157</v>
      </c>
      <c r="AT531" s="230" t="s">
        <v>152</v>
      </c>
      <c r="AU531" s="230" t="s">
        <v>87</v>
      </c>
      <c r="AY531" s="18" t="s">
        <v>150</v>
      </c>
      <c r="BE531" s="231">
        <f>IF(N531="základní",J531,0)</f>
        <v>0</v>
      </c>
      <c r="BF531" s="231">
        <f>IF(N531="snížená",J531,0)</f>
        <v>0</v>
      </c>
      <c r="BG531" s="231">
        <f>IF(N531="zákl. přenesená",J531,0)</f>
        <v>0</v>
      </c>
      <c r="BH531" s="231">
        <f>IF(N531="sníž. přenesená",J531,0)</f>
        <v>0</v>
      </c>
      <c r="BI531" s="231">
        <f>IF(N531="nulová",J531,0)</f>
        <v>0</v>
      </c>
      <c r="BJ531" s="18" t="s">
        <v>85</v>
      </c>
      <c r="BK531" s="231">
        <f>ROUND(I531*H531,2)</f>
        <v>0</v>
      </c>
      <c r="BL531" s="18" t="s">
        <v>157</v>
      </c>
      <c r="BM531" s="230" t="s">
        <v>629</v>
      </c>
    </row>
    <row r="532" s="13" customFormat="1">
      <c r="A532" s="13"/>
      <c r="B532" s="232"/>
      <c r="C532" s="233"/>
      <c r="D532" s="234" t="s">
        <v>159</v>
      </c>
      <c r="E532" s="235" t="s">
        <v>1</v>
      </c>
      <c r="F532" s="236" t="s">
        <v>581</v>
      </c>
      <c r="G532" s="233"/>
      <c r="H532" s="235" t="s">
        <v>1</v>
      </c>
      <c r="I532" s="237"/>
      <c r="J532" s="233"/>
      <c r="K532" s="233"/>
      <c r="L532" s="238"/>
      <c r="M532" s="239"/>
      <c r="N532" s="240"/>
      <c r="O532" s="240"/>
      <c r="P532" s="240"/>
      <c r="Q532" s="240"/>
      <c r="R532" s="240"/>
      <c r="S532" s="240"/>
      <c r="T532" s="241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2" t="s">
        <v>159</v>
      </c>
      <c r="AU532" s="242" t="s">
        <v>87</v>
      </c>
      <c r="AV532" s="13" t="s">
        <v>85</v>
      </c>
      <c r="AW532" s="13" t="s">
        <v>32</v>
      </c>
      <c r="AX532" s="13" t="s">
        <v>77</v>
      </c>
      <c r="AY532" s="242" t="s">
        <v>150</v>
      </c>
    </row>
    <row r="533" s="14" customFormat="1">
      <c r="A533" s="14"/>
      <c r="B533" s="243"/>
      <c r="C533" s="244"/>
      <c r="D533" s="234" t="s">
        <v>159</v>
      </c>
      <c r="E533" s="245" t="s">
        <v>1</v>
      </c>
      <c r="F533" s="246" t="s">
        <v>630</v>
      </c>
      <c r="G533" s="244"/>
      <c r="H533" s="247">
        <v>160.25999999999999</v>
      </c>
      <c r="I533" s="248"/>
      <c r="J533" s="244"/>
      <c r="K533" s="244"/>
      <c r="L533" s="249"/>
      <c r="M533" s="250"/>
      <c r="N533" s="251"/>
      <c r="O533" s="251"/>
      <c r="P533" s="251"/>
      <c r="Q533" s="251"/>
      <c r="R533" s="251"/>
      <c r="S533" s="251"/>
      <c r="T533" s="252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53" t="s">
        <v>159</v>
      </c>
      <c r="AU533" s="253" t="s">
        <v>87</v>
      </c>
      <c r="AV533" s="14" t="s">
        <v>87</v>
      </c>
      <c r="AW533" s="14" t="s">
        <v>32</v>
      </c>
      <c r="AX533" s="14" t="s">
        <v>77</v>
      </c>
      <c r="AY533" s="253" t="s">
        <v>150</v>
      </c>
    </row>
    <row r="534" s="14" customFormat="1">
      <c r="A534" s="14"/>
      <c r="B534" s="243"/>
      <c r="C534" s="244"/>
      <c r="D534" s="234" t="s">
        <v>159</v>
      </c>
      <c r="E534" s="245" t="s">
        <v>1</v>
      </c>
      <c r="F534" s="246" t="s">
        <v>631</v>
      </c>
      <c r="G534" s="244"/>
      <c r="H534" s="247">
        <v>64.040000000000006</v>
      </c>
      <c r="I534" s="248"/>
      <c r="J534" s="244"/>
      <c r="K534" s="244"/>
      <c r="L534" s="249"/>
      <c r="M534" s="250"/>
      <c r="N534" s="251"/>
      <c r="O534" s="251"/>
      <c r="P534" s="251"/>
      <c r="Q534" s="251"/>
      <c r="R534" s="251"/>
      <c r="S534" s="251"/>
      <c r="T534" s="252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3" t="s">
        <v>159</v>
      </c>
      <c r="AU534" s="253" t="s">
        <v>87</v>
      </c>
      <c r="AV534" s="14" t="s">
        <v>87</v>
      </c>
      <c r="AW534" s="14" t="s">
        <v>32</v>
      </c>
      <c r="AX534" s="14" t="s">
        <v>77</v>
      </c>
      <c r="AY534" s="253" t="s">
        <v>150</v>
      </c>
    </row>
    <row r="535" s="13" customFormat="1">
      <c r="A535" s="13"/>
      <c r="B535" s="232"/>
      <c r="C535" s="233"/>
      <c r="D535" s="234" t="s">
        <v>159</v>
      </c>
      <c r="E535" s="235" t="s">
        <v>1</v>
      </c>
      <c r="F535" s="236" t="s">
        <v>632</v>
      </c>
      <c r="G535" s="233"/>
      <c r="H535" s="235" t="s">
        <v>1</v>
      </c>
      <c r="I535" s="237"/>
      <c r="J535" s="233"/>
      <c r="K535" s="233"/>
      <c r="L535" s="238"/>
      <c r="M535" s="239"/>
      <c r="N535" s="240"/>
      <c r="O535" s="240"/>
      <c r="P535" s="240"/>
      <c r="Q535" s="240"/>
      <c r="R535" s="240"/>
      <c r="S535" s="240"/>
      <c r="T535" s="241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2" t="s">
        <v>159</v>
      </c>
      <c r="AU535" s="242" t="s">
        <v>87</v>
      </c>
      <c r="AV535" s="13" t="s">
        <v>85</v>
      </c>
      <c r="AW535" s="13" t="s">
        <v>32</v>
      </c>
      <c r="AX535" s="13" t="s">
        <v>77</v>
      </c>
      <c r="AY535" s="242" t="s">
        <v>150</v>
      </c>
    </row>
    <row r="536" s="14" customFormat="1">
      <c r="A536" s="14"/>
      <c r="B536" s="243"/>
      <c r="C536" s="244"/>
      <c r="D536" s="234" t="s">
        <v>159</v>
      </c>
      <c r="E536" s="245" t="s">
        <v>1</v>
      </c>
      <c r="F536" s="246" t="s">
        <v>633</v>
      </c>
      <c r="G536" s="244"/>
      <c r="H536" s="247">
        <v>103.86</v>
      </c>
      <c r="I536" s="248"/>
      <c r="J536" s="244"/>
      <c r="K536" s="244"/>
      <c r="L536" s="249"/>
      <c r="M536" s="250"/>
      <c r="N536" s="251"/>
      <c r="O536" s="251"/>
      <c r="P536" s="251"/>
      <c r="Q536" s="251"/>
      <c r="R536" s="251"/>
      <c r="S536" s="251"/>
      <c r="T536" s="252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3" t="s">
        <v>159</v>
      </c>
      <c r="AU536" s="253" t="s">
        <v>87</v>
      </c>
      <c r="AV536" s="14" t="s">
        <v>87</v>
      </c>
      <c r="AW536" s="14" t="s">
        <v>32</v>
      </c>
      <c r="AX536" s="14" t="s">
        <v>77</v>
      </c>
      <c r="AY536" s="253" t="s">
        <v>150</v>
      </c>
    </row>
    <row r="537" s="15" customFormat="1">
      <c r="A537" s="15"/>
      <c r="B537" s="254"/>
      <c r="C537" s="255"/>
      <c r="D537" s="234" t="s">
        <v>159</v>
      </c>
      <c r="E537" s="256" t="s">
        <v>1</v>
      </c>
      <c r="F537" s="257" t="s">
        <v>169</v>
      </c>
      <c r="G537" s="255"/>
      <c r="H537" s="258">
        <v>328.16000000000003</v>
      </c>
      <c r="I537" s="259"/>
      <c r="J537" s="255"/>
      <c r="K537" s="255"/>
      <c r="L537" s="260"/>
      <c r="M537" s="261"/>
      <c r="N537" s="262"/>
      <c r="O537" s="262"/>
      <c r="P537" s="262"/>
      <c r="Q537" s="262"/>
      <c r="R537" s="262"/>
      <c r="S537" s="262"/>
      <c r="T537" s="263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T537" s="264" t="s">
        <v>159</v>
      </c>
      <c r="AU537" s="264" t="s">
        <v>87</v>
      </c>
      <c r="AV537" s="15" t="s">
        <v>157</v>
      </c>
      <c r="AW537" s="15" t="s">
        <v>32</v>
      </c>
      <c r="AX537" s="15" t="s">
        <v>85</v>
      </c>
      <c r="AY537" s="264" t="s">
        <v>150</v>
      </c>
    </row>
    <row r="538" s="2" customFormat="1" ht="24.15" customHeight="1">
      <c r="A538" s="39"/>
      <c r="B538" s="40"/>
      <c r="C538" s="219" t="s">
        <v>634</v>
      </c>
      <c r="D538" s="219" t="s">
        <v>152</v>
      </c>
      <c r="E538" s="220" t="s">
        <v>635</v>
      </c>
      <c r="F538" s="221" t="s">
        <v>636</v>
      </c>
      <c r="G538" s="222" t="s">
        <v>240</v>
      </c>
      <c r="H538" s="223">
        <v>12.300000000000001</v>
      </c>
      <c r="I538" s="224"/>
      <c r="J538" s="225">
        <f>ROUND(I538*H538,2)</f>
        <v>0</v>
      </c>
      <c r="K538" s="221" t="s">
        <v>156</v>
      </c>
      <c r="L538" s="45"/>
      <c r="M538" s="226" t="s">
        <v>1</v>
      </c>
      <c r="N538" s="227" t="s">
        <v>42</v>
      </c>
      <c r="O538" s="92"/>
      <c r="P538" s="228">
        <f>O538*H538</f>
        <v>0</v>
      </c>
      <c r="Q538" s="228">
        <v>0</v>
      </c>
      <c r="R538" s="228">
        <f>Q538*H538</f>
        <v>0</v>
      </c>
      <c r="S538" s="228">
        <v>0.080000000000000002</v>
      </c>
      <c r="T538" s="229">
        <f>S538*H538</f>
        <v>0.9840000000000001</v>
      </c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R538" s="230" t="s">
        <v>157</v>
      </c>
      <c r="AT538" s="230" t="s">
        <v>152</v>
      </c>
      <c r="AU538" s="230" t="s">
        <v>87</v>
      </c>
      <c r="AY538" s="18" t="s">
        <v>150</v>
      </c>
      <c r="BE538" s="231">
        <f>IF(N538="základní",J538,0)</f>
        <v>0</v>
      </c>
      <c r="BF538" s="231">
        <f>IF(N538="snížená",J538,0)</f>
        <v>0</v>
      </c>
      <c r="BG538" s="231">
        <f>IF(N538="zákl. přenesená",J538,0)</f>
        <v>0</v>
      </c>
      <c r="BH538" s="231">
        <f>IF(N538="sníž. přenesená",J538,0)</f>
        <v>0</v>
      </c>
      <c r="BI538" s="231">
        <f>IF(N538="nulová",J538,0)</f>
        <v>0</v>
      </c>
      <c r="BJ538" s="18" t="s">
        <v>85</v>
      </c>
      <c r="BK538" s="231">
        <f>ROUND(I538*H538,2)</f>
        <v>0</v>
      </c>
      <c r="BL538" s="18" t="s">
        <v>157</v>
      </c>
      <c r="BM538" s="230" t="s">
        <v>637</v>
      </c>
    </row>
    <row r="539" s="13" customFormat="1">
      <c r="A539" s="13"/>
      <c r="B539" s="232"/>
      <c r="C539" s="233"/>
      <c r="D539" s="234" t="s">
        <v>159</v>
      </c>
      <c r="E539" s="235" t="s">
        <v>1</v>
      </c>
      <c r="F539" s="236" t="s">
        <v>638</v>
      </c>
      <c r="G539" s="233"/>
      <c r="H539" s="235" t="s">
        <v>1</v>
      </c>
      <c r="I539" s="237"/>
      <c r="J539" s="233"/>
      <c r="K539" s="233"/>
      <c r="L539" s="238"/>
      <c r="M539" s="239"/>
      <c r="N539" s="240"/>
      <c r="O539" s="240"/>
      <c r="P539" s="240"/>
      <c r="Q539" s="240"/>
      <c r="R539" s="240"/>
      <c r="S539" s="240"/>
      <c r="T539" s="241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2" t="s">
        <v>159</v>
      </c>
      <c r="AU539" s="242" t="s">
        <v>87</v>
      </c>
      <c r="AV539" s="13" t="s">
        <v>85</v>
      </c>
      <c r="AW539" s="13" t="s">
        <v>32</v>
      </c>
      <c r="AX539" s="13" t="s">
        <v>77</v>
      </c>
      <c r="AY539" s="242" t="s">
        <v>150</v>
      </c>
    </row>
    <row r="540" s="14" customFormat="1">
      <c r="A540" s="14"/>
      <c r="B540" s="243"/>
      <c r="C540" s="244"/>
      <c r="D540" s="234" t="s">
        <v>159</v>
      </c>
      <c r="E540" s="245" t="s">
        <v>1</v>
      </c>
      <c r="F540" s="246" t="s">
        <v>639</v>
      </c>
      <c r="G540" s="244"/>
      <c r="H540" s="247">
        <v>12.300000000000001</v>
      </c>
      <c r="I540" s="248"/>
      <c r="J540" s="244"/>
      <c r="K540" s="244"/>
      <c r="L540" s="249"/>
      <c r="M540" s="250"/>
      <c r="N540" s="251"/>
      <c r="O540" s="251"/>
      <c r="P540" s="251"/>
      <c r="Q540" s="251"/>
      <c r="R540" s="251"/>
      <c r="S540" s="251"/>
      <c r="T540" s="252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3" t="s">
        <v>159</v>
      </c>
      <c r="AU540" s="253" t="s">
        <v>87</v>
      </c>
      <c r="AV540" s="14" t="s">
        <v>87</v>
      </c>
      <c r="AW540" s="14" t="s">
        <v>32</v>
      </c>
      <c r="AX540" s="14" t="s">
        <v>85</v>
      </c>
      <c r="AY540" s="253" t="s">
        <v>150</v>
      </c>
    </row>
    <row r="541" s="2" customFormat="1" ht="24.15" customHeight="1">
      <c r="A541" s="39"/>
      <c r="B541" s="40"/>
      <c r="C541" s="219" t="s">
        <v>640</v>
      </c>
      <c r="D541" s="219" t="s">
        <v>152</v>
      </c>
      <c r="E541" s="220" t="s">
        <v>641</v>
      </c>
      <c r="F541" s="221" t="s">
        <v>642</v>
      </c>
      <c r="G541" s="222" t="s">
        <v>240</v>
      </c>
      <c r="H541" s="223">
        <v>17.704999999999998</v>
      </c>
      <c r="I541" s="224"/>
      <c r="J541" s="225">
        <f>ROUND(I541*H541,2)</f>
        <v>0</v>
      </c>
      <c r="K541" s="221" t="s">
        <v>156</v>
      </c>
      <c r="L541" s="45"/>
      <c r="M541" s="226" t="s">
        <v>1</v>
      </c>
      <c r="N541" s="227" t="s">
        <v>42</v>
      </c>
      <c r="O541" s="92"/>
      <c r="P541" s="228">
        <f>O541*H541</f>
        <v>0</v>
      </c>
      <c r="Q541" s="228">
        <v>0</v>
      </c>
      <c r="R541" s="228">
        <f>Q541*H541</f>
        <v>0</v>
      </c>
      <c r="S541" s="228">
        <v>0.14000000000000001</v>
      </c>
      <c r="T541" s="229">
        <f>S541*H541</f>
        <v>2.4786999999999999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30" t="s">
        <v>157</v>
      </c>
      <c r="AT541" s="230" t="s">
        <v>152</v>
      </c>
      <c r="AU541" s="230" t="s">
        <v>87</v>
      </c>
      <c r="AY541" s="18" t="s">
        <v>150</v>
      </c>
      <c r="BE541" s="231">
        <f>IF(N541="základní",J541,0)</f>
        <v>0</v>
      </c>
      <c r="BF541" s="231">
        <f>IF(N541="snížená",J541,0)</f>
        <v>0</v>
      </c>
      <c r="BG541" s="231">
        <f>IF(N541="zákl. přenesená",J541,0)</f>
        <v>0</v>
      </c>
      <c r="BH541" s="231">
        <f>IF(N541="sníž. přenesená",J541,0)</f>
        <v>0</v>
      </c>
      <c r="BI541" s="231">
        <f>IF(N541="nulová",J541,0)</f>
        <v>0</v>
      </c>
      <c r="BJ541" s="18" t="s">
        <v>85</v>
      </c>
      <c r="BK541" s="231">
        <f>ROUND(I541*H541,2)</f>
        <v>0</v>
      </c>
      <c r="BL541" s="18" t="s">
        <v>157</v>
      </c>
      <c r="BM541" s="230" t="s">
        <v>643</v>
      </c>
    </row>
    <row r="542" s="13" customFormat="1">
      <c r="A542" s="13"/>
      <c r="B542" s="232"/>
      <c r="C542" s="233"/>
      <c r="D542" s="234" t="s">
        <v>159</v>
      </c>
      <c r="E542" s="235" t="s">
        <v>1</v>
      </c>
      <c r="F542" s="236" t="s">
        <v>644</v>
      </c>
      <c r="G542" s="233"/>
      <c r="H542" s="235" t="s">
        <v>1</v>
      </c>
      <c r="I542" s="237"/>
      <c r="J542" s="233"/>
      <c r="K542" s="233"/>
      <c r="L542" s="238"/>
      <c r="M542" s="239"/>
      <c r="N542" s="240"/>
      <c r="O542" s="240"/>
      <c r="P542" s="240"/>
      <c r="Q542" s="240"/>
      <c r="R542" s="240"/>
      <c r="S542" s="240"/>
      <c r="T542" s="241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2" t="s">
        <v>159</v>
      </c>
      <c r="AU542" s="242" t="s">
        <v>87</v>
      </c>
      <c r="AV542" s="13" t="s">
        <v>85</v>
      </c>
      <c r="AW542" s="13" t="s">
        <v>32</v>
      </c>
      <c r="AX542" s="13" t="s">
        <v>77</v>
      </c>
      <c r="AY542" s="242" t="s">
        <v>150</v>
      </c>
    </row>
    <row r="543" s="14" customFormat="1">
      <c r="A543" s="14"/>
      <c r="B543" s="243"/>
      <c r="C543" s="244"/>
      <c r="D543" s="234" t="s">
        <v>159</v>
      </c>
      <c r="E543" s="245" t="s">
        <v>1</v>
      </c>
      <c r="F543" s="246" t="s">
        <v>645</v>
      </c>
      <c r="G543" s="244"/>
      <c r="H543" s="247">
        <v>11.705</v>
      </c>
      <c r="I543" s="248"/>
      <c r="J543" s="244"/>
      <c r="K543" s="244"/>
      <c r="L543" s="249"/>
      <c r="M543" s="250"/>
      <c r="N543" s="251"/>
      <c r="O543" s="251"/>
      <c r="P543" s="251"/>
      <c r="Q543" s="251"/>
      <c r="R543" s="251"/>
      <c r="S543" s="251"/>
      <c r="T543" s="252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3" t="s">
        <v>159</v>
      </c>
      <c r="AU543" s="253" t="s">
        <v>87</v>
      </c>
      <c r="AV543" s="14" t="s">
        <v>87</v>
      </c>
      <c r="AW543" s="14" t="s">
        <v>32</v>
      </c>
      <c r="AX543" s="14" t="s">
        <v>77</v>
      </c>
      <c r="AY543" s="253" t="s">
        <v>150</v>
      </c>
    </row>
    <row r="544" s="13" customFormat="1">
      <c r="A544" s="13"/>
      <c r="B544" s="232"/>
      <c r="C544" s="233"/>
      <c r="D544" s="234" t="s">
        <v>159</v>
      </c>
      <c r="E544" s="235" t="s">
        <v>1</v>
      </c>
      <c r="F544" s="236" t="s">
        <v>393</v>
      </c>
      <c r="G544" s="233"/>
      <c r="H544" s="235" t="s">
        <v>1</v>
      </c>
      <c r="I544" s="237"/>
      <c r="J544" s="233"/>
      <c r="K544" s="233"/>
      <c r="L544" s="238"/>
      <c r="M544" s="239"/>
      <c r="N544" s="240"/>
      <c r="O544" s="240"/>
      <c r="P544" s="240"/>
      <c r="Q544" s="240"/>
      <c r="R544" s="240"/>
      <c r="S544" s="240"/>
      <c r="T544" s="241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2" t="s">
        <v>159</v>
      </c>
      <c r="AU544" s="242" t="s">
        <v>87</v>
      </c>
      <c r="AV544" s="13" t="s">
        <v>85</v>
      </c>
      <c r="AW544" s="13" t="s">
        <v>32</v>
      </c>
      <c r="AX544" s="13" t="s">
        <v>77</v>
      </c>
      <c r="AY544" s="242" t="s">
        <v>150</v>
      </c>
    </row>
    <row r="545" s="14" customFormat="1">
      <c r="A545" s="14"/>
      <c r="B545" s="243"/>
      <c r="C545" s="244"/>
      <c r="D545" s="234" t="s">
        <v>159</v>
      </c>
      <c r="E545" s="245" t="s">
        <v>1</v>
      </c>
      <c r="F545" s="246" t="s">
        <v>646</v>
      </c>
      <c r="G545" s="244"/>
      <c r="H545" s="247">
        <v>6</v>
      </c>
      <c r="I545" s="248"/>
      <c r="J545" s="244"/>
      <c r="K545" s="244"/>
      <c r="L545" s="249"/>
      <c r="M545" s="250"/>
      <c r="N545" s="251"/>
      <c r="O545" s="251"/>
      <c r="P545" s="251"/>
      <c r="Q545" s="251"/>
      <c r="R545" s="251"/>
      <c r="S545" s="251"/>
      <c r="T545" s="252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3" t="s">
        <v>159</v>
      </c>
      <c r="AU545" s="253" t="s">
        <v>87</v>
      </c>
      <c r="AV545" s="14" t="s">
        <v>87</v>
      </c>
      <c r="AW545" s="14" t="s">
        <v>32</v>
      </c>
      <c r="AX545" s="14" t="s">
        <v>77</v>
      </c>
      <c r="AY545" s="253" t="s">
        <v>150</v>
      </c>
    </row>
    <row r="546" s="15" customFormat="1">
      <c r="A546" s="15"/>
      <c r="B546" s="254"/>
      <c r="C546" s="255"/>
      <c r="D546" s="234" t="s">
        <v>159</v>
      </c>
      <c r="E546" s="256" t="s">
        <v>1</v>
      </c>
      <c r="F546" s="257" t="s">
        <v>169</v>
      </c>
      <c r="G546" s="255"/>
      <c r="H546" s="258">
        <v>17.704999999999998</v>
      </c>
      <c r="I546" s="259"/>
      <c r="J546" s="255"/>
      <c r="K546" s="255"/>
      <c r="L546" s="260"/>
      <c r="M546" s="261"/>
      <c r="N546" s="262"/>
      <c r="O546" s="262"/>
      <c r="P546" s="262"/>
      <c r="Q546" s="262"/>
      <c r="R546" s="262"/>
      <c r="S546" s="262"/>
      <c r="T546" s="263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T546" s="264" t="s">
        <v>159</v>
      </c>
      <c r="AU546" s="264" t="s">
        <v>87</v>
      </c>
      <c r="AV546" s="15" t="s">
        <v>157</v>
      </c>
      <c r="AW546" s="15" t="s">
        <v>32</v>
      </c>
      <c r="AX546" s="15" t="s">
        <v>85</v>
      </c>
      <c r="AY546" s="264" t="s">
        <v>150</v>
      </c>
    </row>
    <row r="547" s="2" customFormat="1" ht="24.15" customHeight="1">
      <c r="A547" s="39"/>
      <c r="B547" s="40"/>
      <c r="C547" s="219" t="s">
        <v>647</v>
      </c>
      <c r="D547" s="219" t="s">
        <v>152</v>
      </c>
      <c r="E547" s="220" t="s">
        <v>648</v>
      </c>
      <c r="F547" s="221" t="s">
        <v>649</v>
      </c>
      <c r="G547" s="222" t="s">
        <v>155</v>
      </c>
      <c r="H547" s="223">
        <v>0.38400000000000001</v>
      </c>
      <c r="I547" s="224"/>
      <c r="J547" s="225">
        <f>ROUND(I547*H547,2)</f>
        <v>0</v>
      </c>
      <c r="K547" s="221" t="s">
        <v>156</v>
      </c>
      <c r="L547" s="45"/>
      <c r="M547" s="226" t="s">
        <v>1</v>
      </c>
      <c r="N547" s="227" t="s">
        <v>42</v>
      </c>
      <c r="O547" s="92"/>
      <c r="P547" s="228">
        <f>O547*H547</f>
        <v>0</v>
      </c>
      <c r="Q547" s="228">
        <v>0</v>
      </c>
      <c r="R547" s="228">
        <f>Q547*H547</f>
        <v>0</v>
      </c>
      <c r="S547" s="228">
        <v>0.69999999999999996</v>
      </c>
      <c r="T547" s="229">
        <f>S547*H547</f>
        <v>0.26879999999999998</v>
      </c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R547" s="230" t="s">
        <v>157</v>
      </c>
      <c r="AT547" s="230" t="s">
        <v>152</v>
      </c>
      <c r="AU547" s="230" t="s">
        <v>87</v>
      </c>
      <c r="AY547" s="18" t="s">
        <v>150</v>
      </c>
      <c r="BE547" s="231">
        <f>IF(N547="základní",J547,0)</f>
        <v>0</v>
      </c>
      <c r="BF547" s="231">
        <f>IF(N547="snížená",J547,0)</f>
        <v>0</v>
      </c>
      <c r="BG547" s="231">
        <f>IF(N547="zákl. přenesená",J547,0)</f>
        <v>0</v>
      </c>
      <c r="BH547" s="231">
        <f>IF(N547="sníž. přenesená",J547,0)</f>
        <v>0</v>
      </c>
      <c r="BI547" s="231">
        <f>IF(N547="nulová",J547,0)</f>
        <v>0</v>
      </c>
      <c r="BJ547" s="18" t="s">
        <v>85</v>
      </c>
      <c r="BK547" s="231">
        <f>ROUND(I547*H547,2)</f>
        <v>0</v>
      </c>
      <c r="BL547" s="18" t="s">
        <v>157</v>
      </c>
      <c r="BM547" s="230" t="s">
        <v>650</v>
      </c>
    </row>
    <row r="548" s="13" customFormat="1">
      <c r="A548" s="13"/>
      <c r="B548" s="232"/>
      <c r="C548" s="233"/>
      <c r="D548" s="234" t="s">
        <v>159</v>
      </c>
      <c r="E548" s="235" t="s">
        <v>1</v>
      </c>
      <c r="F548" s="236" t="s">
        <v>393</v>
      </c>
      <c r="G548" s="233"/>
      <c r="H548" s="235" t="s">
        <v>1</v>
      </c>
      <c r="I548" s="237"/>
      <c r="J548" s="233"/>
      <c r="K548" s="233"/>
      <c r="L548" s="238"/>
      <c r="M548" s="239"/>
      <c r="N548" s="240"/>
      <c r="O548" s="240"/>
      <c r="P548" s="240"/>
      <c r="Q548" s="240"/>
      <c r="R548" s="240"/>
      <c r="S548" s="240"/>
      <c r="T548" s="241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2" t="s">
        <v>159</v>
      </c>
      <c r="AU548" s="242" t="s">
        <v>87</v>
      </c>
      <c r="AV548" s="13" t="s">
        <v>85</v>
      </c>
      <c r="AW548" s="13" t="s">
        <v>32</v>
      </c>
      <c r="AX548" s="13" t="s">
        <v>77</v>
      </c>
      <c r="AY548" s="242" t="s">
        <v>150</v>
      </c>
    </row>
    <row r="549" s="14" customFormat="1">
      <c r="A549" s="14"/>
      <c r="B549" s="243"/>
      <c r="C549" s="244"/>
      <c r="D549" s="234" t="s">
        <v>159</v>
      </c>
      <c r="E549" s="245" t="s">
        <v>1</v>
      </c>
      <c r="F549" s="246" t="s">
        <v>651</v>
      </c>
      <c r="G549" s="244"/>
      <c r="H549" s="247">
        <v>0.38400000000000001</v>
      </c>
      <c r="I549" s="248"/>
      <c r="J549" s="244"/>
      <c r="K549" s="244"/>
      <c r="L549" s="249"/>
      <c r="M549" s="250"/>
      <c r="N549" s="251"/>
      <c r="O549" s="251"/>
      <c r="P549" s="251"/>
      <c r="Q549" s="251"/>
      <c r="R549" s="251"/>
      <c r="S549" s="251"/>
      <c r="T549" s="252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53" t="s">
        <v>159</v>
      </c>
      <c r="AU549" s="253" t="s">
        <v>87</v>
      </c>
      <c r="AV549" s="14" t="s">
        <v>87</v>
      </c>
      <c r="AW549" s="14" t="s">
        <v>32</v>
      </c>
      <c r="AX549" s="14" t="s">
        <v>85</v>
      </c>
      <c r="AY549" s="253" t="s">
        <v>150</v>
      </c>
    </row>
    <row r="550" s="2" customFormat="1" ht="37.8" customHeight="1">
      <c r="A550" s="39"/>
      <c r="B550" s="40"/>
      <c r="C550" s="219" t="s">
        <v>652</v>
      </c>
      <c r="D550" s="219" t="s">
        <v>152</v>
      </c>
      <c r="E550" s="220" t="s">
        <v>653</v>
      </c>
      <c r="F550" s="221" t="s">
        <v>654</v>
      </c>
      <c r="G550" s="222" t="s">
        <v>155</v>
      </c>
      <c r="H550" s="223">
        <v>0.108</v>
      </c>
      <c r="I550" s="224"/>
      <c r="J550" s="225">
        <f>ROUND(I550*H550,2)</f>
        <v>0</v>
      </c>
      <c r="K550" s="221" t="s">
        <v>156</v>
      </c>
      <c r="L550" s="45"/>
      <c r="M550" s="226" t="s">
        <v>1</v>
      </c>
      <c r="N550" s="227" t="s">
        <v>42</v>
      </c>
      <c r="O550" s="92"/>
      <c r="P550" s="228">
        <f>O550*H550</f>
        <v>0</v>
      </c>
      <c r="Q550" s="228">
        <v>0</v>
      </c>
      <c r="R550" s="228">
        <f>Q550*H550</f>
        <v>0</v>
      </c>
      <c r="S550" s="228">
        <v>2.2000000000000002</v>
      </c>
      <c r="T550" s="229">
        <f>S550*H550</f>
        <v>0.23760000000000001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30" t="s">
        <v>157</v>
      </c>
      <c r="AT550" s="230" t="s">
        <v>152</v>
      </c>
      <c r="AU550" s="230" t="s">
        <v>87</v>
      </c>
      <c r="AY550" s="18" t="s">
        <v>150</v>
      </c>
      <c r="BE550" s="231">
        <f>IF(N550="základní",J550,0)</f>
        <v>0</v>
      </c>
      <c r="BF550" s="231">
        <f>IF(N550="snížená",J550,0)</f>
        <v>0</v>
      </c>
      <c r="BG550" s="231">
        <f>IF(N550="zákl. přenesená",J550,0)</f>
        <v>0</v>
      </c>
      <c r="BH550" s="231">
        <f>IF(N550="sníž. přenesená",J550,0)</f>
        <v>0</v>
      </c>
      <c r="BI550" s="231">
        <f>IF(N550="nulová",J550,0)</f>
        <v>0</v>
      </c>
      <c r="BJ550" s="18" t="s">
        <v>85</v>
      </c>
      <c r="BK550" s="231">
        <f>ROUND(I550*H550,2)</f>
        <v>0</v>
      </c>
      <c r="BL550" s="18" t="s">
        <v>157</v>
      </c>
      <c r="BM550" s="230" t="s">
        <v>655</v>
      </c>
    </row>
    <row r="551" s="13" customFormat="1">
      <c r="A551" s="13"/>
      <c r="B551" s="232"/>
      <c r="C551" s="233"/>
      <c r="D551" s="234" t="s">
        <v>159</v>
      </c>
      <c r="E551" s="235" t="s">
        <v>1</v>
      </c>
      <c r="F551" s="236" t="s">
        <v>656</v>
      </c>
      <c r="G551" s="233"/>
      <c r="H551" s="235" t="s">
        <v>1</v>
      </c>
      <c r="I551" s="237"/>
      <c r="J551" s="233"/>
      <c r="K551" s="233"/>
      <c r="L551" s="238"/>
      <c r="M551" s="239"/>
      <c r="N551" s="240"/>
      <c r="O551" s="240"/>
      <c r="P551" s="240"/>
      <c r="Q551" s="240"/>
      <c r="R551" s="240"/>
      <c r="S551" s="240"/>
      <c r="T551" s="241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2" t="s">
        <v>159</v>
      </c>
      <c r="AU551" s="242" t="s">
        <v>87</v>
      </c>
      <c r="AV551" s="13" t="s">
        <v>85</v>
      </c>
      <c r="AW551" s="13" t="s">
        <v>32</v>
      </c>
      <c r="AX551" s="13" t="s">
        <v>77</v>
      </c>
      <c r="AY551" s="242" t="s">
        <v>150</v>
      </c>
    </row>
    <row r="552" s="14" customFormat="1">
      <c r="A552" s="14"/>
      <c r="B552" s="243"/>
      <c r="C552" s="244"/>
      <c r="D552" s="234" t="s">
        <v>159</v>
      </c>
      <c r="E552" s="245" t="s">
        <v>1</v>
      </c>
      <c r="F552" s="246" t="s">
        <v>657</v>
      </c>
      <c r="G552" s="244"/>
      <c r="H552" s="247">
        <v>0.108</v>
      </c>
      <c r="I552" s="248"/>
      <c r="J552" s="244"/>
      <c r="K552" s="244"/>
      <c r="L552" s="249"/>
      <c r="M552" s="250"/>
      <c r="N552" s="251"/>
      <c r="O552" s="251"/>
      <c r="P552" s="251"/>
      <c r="Q552" s="251"/>
      <c r="R552" s="251"/>
      <c r="S552" s="251"/>
      <c r="T552" s="252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3" t="s">
        <v>159</v>
      </c>
      <c r="AU552" s="253" t="s">
        <v>87</v>
      </c>
      <c r="AV552" s="14" t="s">
        <v>87</v>
      </c>
      <c r="AW552" s="14" t="s">
        <v>32</v>
      </c>
      <c r="AX552" s="14" t="s">
        <v>85</v>
      </c>
      <c r="AY552" s="253" t="s">
        <v>150</v>
      </c>
    </row>
    <row r="553" s="2" customFormat="1" ht="37.8" customHeight="1">
      <c r="A553" s="39"/>
      <c r="B553" s="40"/>
      <c r="C553" s="219" t="s">
        <v>658</v>
      </c>
      <c r="D553" s="219" t="s">
        <v>152</v>
      </c>
      <c r="E553" s="220" t="s">
        <v>659</v>
      </c>
      <c r="F553" s="221" t="s">
        <v>660</v>
      </c>
      <c r="G553" s="222" t="s">
        <v>155</v>
      </c>
      <c r="H553" s="223">
        <v>1.4630000000000001</v>
      </c>
      <c r="I553" s="224"/>
      <c r="J553" s="225">
        <f>ROUND(I553*H553,2)</f>
        <v>0</v>
      </c>
      <c r="K553" s="221" t="s">
        <v>156</v>
      </c>
      <c r="L553" s="45"/>
      <c r="M553" s="226" t="s">
        <v>1</v>
      </c>
      <c r="N553" s="227" t="s">
        <v>42</v>
      </c>
      <c r="O553" s="92"/>
      <c r="P553" s="228">
        <f>O553*H553</f>
        <v>0</v>
      </c>
      <c r="Q553" s="228">
        <v>0</v>
      </c>
      <c r="R553" s="228">
        <f>Q553*H553</f>
        <v>0</v>
      </c>
      <c r="S553" s="228">
        <v>2.2000000000000002</v>
      </c>
      <c r="T553" s="229">
        <f>S553*H553</f>
        <v>3.2186000000000003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30" t="s">
        <v>157</v>
      </c>
      <c r="AT553" s="230" t="s">
        <v>152</v>
      </c>
      <c r="AU553" s="230" t="s">
        <v>87</v>
      </c>
      <c r="AY553" s="18" t="s">
        <v>150</v>
      </c>
      <c r="BE553" s="231">
        <f>IF(N553="základní",J553,0)</f>
        <v>0</v>
      </c>
      <c r="BF553" s="231">
        <f>IF(N553="snížená",J553,0)</f>
        <v>0</v>
      </c>
      <c r="BG553" s="231">
        <f>IF(N553="zákl. přenesená",J553,0)</f>
        <v>0</v>
      </c>
      <c r="BH553" s="231">
        <f>IF(N553="sníž. přenesená",J553,0)</f>
        <v>0</v>
      </c>
      <c r="BI553" s="231">
        <f>IF(N553="nulová",J553,0)</f>
        <v>0</v>
      </c>
      <c r="BJ553" s="18" t="s">
        <v>85</v>
      </c>
      <c r="BK553" s="231">
        <f>ROUND(I553*H553,2)</f>
        <v>0</v>
      </c>
      <c r="BL553" s="18" t="s">
        <v>157</v>
      </c>
      <c r="BM553" s="230" t="s">
        <v>661</v>
      </c>
    </row>
    <row r="554" s="13" customFormat="1">
      <c r="A554" s="13"/>
      <c r="B554" s="232"/>
      <c r="C554" s="233"/>
      <c r="D554" s="234" t="s">
        <v>159</v>
      </c>
      <c r="E554" s="235" t="s">
        <v>1</v>
      </c>
      <c r="F554" s="236" t="s">
        <v>167</v>
      </c>
      <c r="G554" s="233"/>
      <c r="H554" s="235" t="s">
        <v>1</v>
      </c>
      <c r="I554" s="237"/>
      <c r="J554" s="233"/>
      <c r="K554" s="233"/>
      <c r="L554" s="238"/>
      <c r="M554" s="239"/>
      <c r="N554" s="240"/>
      <c r="O554" s="240"/>
      <c r="P554" s="240"/>
      <c r="Q554" s="240"/>
      <c r="R554" s="240"/>
      <c r="S554" s="240"/>
      <c r="T554" s="241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2" t="s">
        <v>159</v>
      </c>
      <c r="AU554" s="242" t="s">
        <v>87</v>
      </c>
      <c r="AV554" s="13" t="s">
        <v>85</v>
      </c>
      <c r="AW554" s="13" t="s">
        <v>32</v>
      </c>
      <c r="AX554" s="13" t="s">
        <v>77</v>
      </c>
      <c r="AY554" s="242" t="s">
        <v>150</v>
      </c>
    </row>
    <row r="555" s="14" customFormat="1">
      <c r="A555" s="14"/>
      <c r="B555" s="243"/>
      <c r="C555" s="244"/>
      <c r="D555" s="234" t="s">
        <v>159</v>
      </c>
      <c r="E555" s="245" t="s">
        <v>1</v>
      </c>
      <c r="F555" s="246" t="s">
        <v>539</v>
      </c>
      <c r="G555" s="244"/>
      <c r="H555" s="247">
        <v>1.4630000000000001</v>
      </c>
      <c r="I555" s="248"/>
      <c r="J555" s="244"/>
      <c r="K555" s="244"/>
      <c r="L555" s="249"/>
      <c r="M555" s="250"/>
      <c r="N555" s="251"/>
      <c r="O555" s="251"/>
      <c r="P555" s="251"/>
      <c r="Q555" s="251"/>
      <c r="R555" s="251"/>
      <c r="S555" s="251"/>
      <c r="T555" s="252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53" t="s">
        <v>159</v>
      </c>
      <c r="AU555" s="253" t="s">
        <v>87</v>
      </c>
      <c r="AV555" s="14" t="s">
        <v>87</v>
      </c>
      <c r="AW555" s="14" t="s">
        <v>32</v>
      </c>
      <c r="AX555" s="14" t="s">
        <v>85</v>
      </c>
      <c r="AY555" s="253" t="s">
        <v>150</v>
      </c>
    </row>
    <row r="556" s="2" customFormat="1" ht="21.75" customHeight="1">
      <c r="A556" s="39"/>
      <c r="B556" s="40"/>
      <c r="C556" s="219" t="s">
        <v>662</v>
      </c>
      <c r="D556" s="219" t="s">
        <v>152</v>
      </c>
      <c r="E556" s="220" t="s">
        <v>663</v>
      </c>
      <c r="F556" s="221" t="s">
        <v>664</v>
      </c>
      <c r="G556" s="222" t="s">
        <v>240</v>
      </c>
      <c r="H556" s="223">
        <v>242.38</v>
      </c>
      <c r="I556" s="224"/>
      <c r="J556" s="225">
        <f>ROUND(I556*H556,2)</f>
        <v>0</v>
      </c>
      <c r="K556" s="221" t="s">
        <v>156</v>
      </c>
      <c r="L556" s="45"/>
      <c r="M556" s="226" t="s">
        <v>1</v>
      </c>
      <c r="N556" s="227" t="s">
        <v>42</v>
      </c>
      <c r="O556" s="92"/>
      <c r="P556" s="228">
        <f>O556*H556</f>
        <v>0</v>
      </c>
      <c r="Q556" s="228">
        <v>0</v>
      </c>
      <c r="R556" s="228">
        <f>Q556*H556</f>
        <v>0</v>
      </c>
      <c r="S556" s="228">
        <v>0</v>
      </c>
      <c r="T556" s="229">
        <f>S556*H556</f>
        <v>0</v>
      </c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R556" s="230" t="s">
        <v>157</v>
      </c>
      <c r="AT556" s="230" t="s">
        <v>152</v>
      </c>
      <c r="AU556" s="230" t="s">
        <v>87</v>
      </c>
      <c r="AY556" s="18" t="s">
        <v>150</v>
      </c>
      <c r="BE556" s="231">
        <f>IF(N556="základní",J556,0)</f>
        <v>0</v>
      </c>
      <c r="BF556" s="231">
        <f>IF(N556="snížená",J556,0)</f>
        <v>0</v>
      </c>
      <c r="BG556" s="231">
        <f>IF(N556="zákl. přenesená",J556,0)</f>
        <v>0</v>
      </c>
      <c r="BH556" s="231">
        <f>IF(N556="sníž. přenesená",J556,0)</f>
        <v>0</v>
      </c>
      <c r="BI556" s="231">
        <f>IF(N556="nulová",J556,0)</f>
        <v>0</v>
      </c>
      <c r="BJ556" s="18" t="s">
        <v>85</v>
      </c>
      <c r="BK556" s="231">
        <f>ROUND(I556*H556,2)</f>
        <v>0</v>
      </c>
      <c r="BL556" s="18" t="s">
        <v>157</v>
      </c>
      <c r="BM556" s="230" t="s">
        <v>665</v>
      </c>
    </row>
    <row r="557" s="13" customFormat="1">
      <c r="A557" s="13"/>
      <c r="B557" s="232"/>
      <c r="C557" s="233"/>
      <c r="D557" s="234" t="s">
        <v>159</v>
      </c>
      <c r="E557" s="235" t="s">
        <v>1</v>
      </c>
      <c r="F557" s="236" t="s">
        <v>581</v>
      </c>
      <c r="G557" s="233"/>
      <c r="H557" s="235" t="s">
        <v>1</v>
      </c>
      <c r="I557" s="237"/>
      <c r="J557" s="233"/>
      <c r="K557" s="233"/>
      <c r="L557" s="238"/>
      <c r="M557" s="239"/>
      <c r="N557" s="240"/>
      <c r="O557" s="240"/>
      <c r="P557" s="240"/>
      <c r="Q557" s="240"/>
      <c r="R557" s="240"/>
      <c r="S557" s="240"/>
      <c r="T557" s="241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2" t="s">
        <v>159</v>
      </c>
      <c r="AU557" s="242" t="s">
        <v>87</v>
      </c>
      <c r="AV557" s="13" t="s">
        <v>85</v>
      </c>
      <c r="AW557" s="13" t="s">
        <v>32</v>
      </c>
      <c r="AX557" s="13" t="s">
        <v>77</v>
      </c>
      <c r="AY557" s="242" t="s">
        <v>150</v>
      </c>
    </row>
    <row r="558" s="14" customFormat="1">
      <c r="A558" s="14"/>
      <c r="B558" s="243"/>
      <c r="C558" s="244"/>
      <c r="D558" s="234" t="s">
        <v>159</v>
      </c>
      <c r="E558" s="245" t="s">
        <v>1</v>
      </c>
      <c r="F558" s="246" t="s">
        <v>666</v>
      </c>
      <c r="G558" s="244"/>
      <c r="H558" s="247">
        <v>169.16</v>
      </c>
      <c r="I558" s="248"/>
      <c r="J558" s="244"/>
      <c r="K558" s="244"/>
      <c r="L558" s="249"/>
      <c r="M558" s="250"/>
      <c r="N558" s="251"/>
      <c r="O558" s="251"/>
      <c r="P558" s="251"/>
      <c r="Q558" s="251"/>
      <c r="R558" s="251"/>
      <c r="S558" s="251"/>
      <c r="T558" s="252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3" t="s">
        <v>159</v>
      </c>
      <c r="AU558" s="253" t="s">
        <v>87</v>
      </c>
      <c r="AV558" s="14" t="s">
        <v>87</v>
      </c>
      <c r="AW558" s="14" t="s">
        <v>32</v>
      </c>
      <c r="AX558" s="14" t="s">
        <v>77</v>
      </c>
      <c r="AY558" s="253" t="s">
        <v>150</v>
      </c>
    </row>
    <row r="559" s="14" customFormat="1">
      <c r="A559" s="14"/>
      <c r="B559" s="243"/>
      <c r="C559" s="244"/>
      <c r="D559" s="234" t="s">
        <v>159</v>
      </c>
      <c r="E559" s="245" t="s">
        <v>1</v>
      </c>
      <c r="F559" s="246" t="s">
        <v>667</v>
      </c>
      <c r="G559" s="244"/>
      <c r="H559" s="247">
        <v>50.369999999999997</v>
      </c>
      <c r="I559" s="248"/>
      <c r="J559" s="244"/>
      <c r="K559" s="244"/>
      <c r="L559" s="249"/>
      <c r="M559" s="250"/>
      <c r="N559" s="251"/>
      <c r="O559" s="251"/>
      <c r="P559" s="251"/>
      <c r="Q559" s="251"/>
      <c r="R559" s="251"/>
      <c r="S559" s="251"/>
      <c r="T559" s="252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53" t="s">
        <v>159</v>
      </c>
      <c r="AU559" s="253" t="s">
        <v>87</v>
      </c>
      <c r="AV559" s="14" t="s">
        <v>87</v>
      </c>
      <c r="AW559" s="14" t="s">
        <v>32</v>
      </c>
      <c r="AX559" s="14" t="s">
        <v>77</v>
      </c>
      <c r="AY559" s="253" t="s">
        <v>150</v>
      </c>
    </row>
    <row r="560" s="13" customFormat="1">
      <c r="A560" s="13"/>
      <c r="B560" s="232"/>
      <c r="C560" s="233"/>
      <c r="D560" s="234" t="s">
        <v>159</v>
      </c>
      <c r="E560" s="235" t="s">
        <v>1</v>
      </c>
      <c r="F560" s="236" t="s">
        <v>632</v>
      </c>
      <c r="G560" s="233"/>
      <c r="H560" s="235" t="s">
        <v>1</v>
      </c>
      <c r="I560" s="237"/>
      <c r="J560" s="233"/>
      <c r="K560" s="233"/>
      <c r="L560" s="238"/>
      <c r="M560" s="239"/>
      <c r="N560" s="240"/>
      <c r="O560" s="240"/>
      <c r="P560" s="240"/>
      <c r="Q560" s="240"/>
      <c r="R560" s="240"/>
      <c r="S560" s="240"/>
      <c r="T560" s="241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2" t="s">
        <v>159</v>
      </c>
      <c r="AU560" s="242" t="s">
        <v>87</v>
      </c>
      <c r="AV560" s="13" t="s">
        <v>85</v>
      </c>
      <c r="AW560" s="13" t="s">
        <v>32</v>
      </c>
      <c r="AX560" s="13" t="s">
        <v>77</v>
      </c>
      <c r="AY560" s="242" t="s">
        <v>150</v>
      </c>
    </row>
    <row r="561" s="14" customFormat="1">
      <c r="A561" s="14"/>
      <c r="B561" s="243"/>
      <c r="C561" s="244"/>
      <c r="D561" s="234" t="s">
        <v>159</v>
      </c>
      <c r="E561" s="245" t="s">
        <v>1</v>
      </c>
      <c r="F561" s="246" t="s">
        <v>551</v>
      </c>
      <c r="G561" s="244"/>
      <c r="H561" s="247">
        <v>22.850000000000001</v>
      </c>
      <c r="I561" s="248"/>
      <c r="J561" s="244"/>
      <c r="K561" s="244"/>
      <c r="L561" s="249"/>
      <c r="M561" s="250"/>
      <c r="N561" s="251"/>
      <c r="O561" s="251"/>
      <c r="P561" s="251"/>
      <c r="Q561" s="251"/>
      <c r="R561" s="251"/>
      <c r="S561" s="251"/>
      <c r="T561" s="252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53" t="s">
        <v>159</v>
      </c>
      <c r="AU561" s="253" t="s">
        <v>87</v>
      </c>
      <c r="AV561" s="14" t="s">
        <v>87</v>
      </c>
      <c r="AW561" s="14" t="s">
        <v>32</v>
      </c>
      <c r="AX561" s="14" t="s">
        <v>77</v>
      </c>
      <c r="AY561" s="253" t="s">
        <v>150</v>
      </c>
    </row>
    <row r="562" s="15" customFormat="1">
      <c r="A562" s="15"/>
      <c r="B562" s="254"/>
      <c r="C562" s="255"/>
      <c r="D562" s="234" t="s">
        <v>159</v>
      </c>
      <c r="E562" s="256" t="s">
        <v>1</v>
      </c>
      <c r="F562" s="257" t="s">
        <v>169</v>
      </c>
      <c r="G562" s="255"/>
      <c r="H562" s="258">
        <v>242.38</v>
      </c>
      <c r="I562" s="259"/>
      <c r="J562" s="255"/>
      <c r="K562" s="255"/>
      <c r="L562" s="260"/>
      <c r="M562" s="261"/>
      <c r="N562" s="262"/>
      <c r="O562" s="262"/>
      <c r="P562" s="262"/>
      <c r="Q562" s="262"/>
      <c r="R562" s="262"/>
      <c r="S562" s="262"/>
      <c r="T562" s="263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T562" s="264" t="s">
        <v>159</v>
      </c>
      <c r="AU562" s="264" t="s">
        <v>87</v>
      </c>
      <c r="AV562" s="15" t="s">
        <v>157</v>
      </c>
      <c r="AW562" s="15" t="s">
        <v>32</v>
      </c>
      <c r="AX562" s="15" t="s">
        <v>85</v>
      </c>
      <c r="AY562" s="264" t="s">
        <v>150</v>
      </c>
    </row>
    <row r="563" s="2" customFormat="1" ht="24.15" customHeight="1">
      <c r="A563" s="39"/>
      <c r="B563" s="40"/>
      <c r="C563" s="219" t="s">
        <v>668</v>
      </c>
      <c r="D563" s="219" t="s">
        <v>152</v>
      </c>
      <c r="E563" s="220" t="s">
        <v>669</v>
      </c>
      <c r="F563" s="221" t="s">
        <v>670</v>
      </c>
      <c r="G563" s="222" t="s">
        <v>240</v>
      </c>
      <c r="H563" s="223">
        <v>4.5449999999999999</v>
      </c>
      <c r="I563" s="224"/>
      <c r="J563" s="225">
        <f>ROUND(I563*H563,2)</f>
        <v>0</v>
      </c>
      <c r="K563" s="221" t="s">
        <v>156</v>
      </c>
      <c r="L563" s="45"/>
      <c r="M563" s="226" t="s">
        <v>1</v>
      </c>
      <c r="N563" s="227" t="s">
        <v>42</v>
      </c>
      <c r="O563" s="92"/>
      <c r="P563" s="228">
        <f>O563*H563</f>
        <v>0</v>
      </c>
      <c r="Q563" s="228">
        <v>0</v>
      </c>
      <c r="R563" s="228">
        <f>Q563*H563</f>
        <v>0</v>
      </c>
      <c r="S563" s="228">
        <v>0.048000000000000001</v>
      </c>
      <c r="T563" s="229">
        <f>S563*H563</f>
        <v>0.21815999999999999</v>
      </c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R563" s="230" t="s">
        <v>157</v>
      </c>
      <c r="AT563" s="230" t="s">
        <v>152</v>
      </c>
      <c r="AU563" s="230" t="s">
        <v>87</v>
      </c>
      <c r="AY563" s="18" t="s">
        <v>150</v>
      </c>
      <c r="BE563" s="231">
        <f>IF(N563="základní",J563,0)</f>
        <v>0</v>
      </c>
      <c r="BF563" s="231">
        <f>IF(N563="snížená",J563,0)</f>
        <v>0</v>
      </c>
      <c r="BG563" s="231">
        <f>IF(N563="zákl. přenesená",J563,0)</f>
        <v>0</v>
      </c>
      <c r="BH563" s="231">
        <f>IF(N563="sníž. přenesená",J563,0)</f>
        <v>0</v>
      </c>
      <c r="BI563" s="231">
        <f>IF(N563="nulová",J563,0)</f>
        <v>0</v>
      </c>
      <c r="BJ563" s="18" t="s">
        <v>85</v>
      </c>
      <c r="BK563" s="231">
        <f>ROUND(I563*H563,2)</f>
        <v>0</v>
      </c>
      <c r="BL563" s="18" t="s">
        <v>157</v>
      </c>
      <c r="BM563" s="230" t="s">
        <v>671</v>
      </c>
    </row>
    <row r="564" s="13" customFormat="1">
      <c r="A564" s="13"/>
      <c r="B564" s="232"/>
      <c r="C564" s="233"/>
      <c r="D564" s="234" t="s">
        <v>159</v>
      </c>
      <c r="E564" s="235" t="s">
        <v>1</v>
      </c>
      <c r="F564" s="236" t="s">
        <v>230</v>
      </c>
      <c r="G564" s="233"/>
      <c r="H564" s="235" t="s">
        <v>1</v>
      </c>
      <c r="I564" s="237"/>
      <c r="J564" s="233"/>
      <c r="K564" s="233"/>
      <c r="L564" s="238"/>
      <c r="M564" s="239"/>
      <c r="N564" s="240"/>
      <c r="O564" s="240"/>
      <c r="P564" s="240"/>
      <c r="Q564" s="240"/>
      <c r="R564" s="240"/>
      <c r="S564" s="240"/>
      <c r="T564" s="241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2" t="s">
        <v>159</v>
      </c>
      <c r="AU564" s="242" t="s">
        <v>87</v>
      </c>
      <c r="AV564" s="13" t="s">
        <v>85</v>
      </c>
      <c r="AW564" s="13" t="s">
        <v>32</v>
      </c>
      <c r="AX564" s="13" t="s">
        <v>77</v>
      </c>
      <c r="AY564" s="242" t="s">
        <v>150</v>
      </c>
    </row>
    <row r="565" s="14" customFormat="1">
      <c r="A565" s="14"/>
      <c r="B565" s="243"/>
      <c r="C565" s="244"/>
      <c r="D565" s="234" t="s">
        <v>159</v>
      </c>
      <c r="E565" s="245" t="s">
        <v>1</v>
      </c>
      <c r="F565" s="246" t="s">
        <v>672</v>
      </c>
      <c r="G565" s="244"/>
      <c r="H565" s="247">
        <v>0.22500000000000001</v>
      </c>
      <c r="I565" s="248"/>
      <c r="J565" s="244"/>
      <c r="K565" s="244"/>
      <c r="L565" s="249"/>
      <c r="M565" s="250"/>
      <c r="N565" s="251"/>
      <c r="O565" s="251"/>
      <c r="P565" s="251"/>
      <c r="Q565" s="251"/>
      <c r="R565" s="251"/>
      <c r="S565" s="251"/>
      <c r="T565" s="252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53" t="s">
        <v>159</v>
      </c>
      <c r="AU565" s="253" t="s">
        <v>87</v>
      </c>
      <c r="AV565" s="14" t="s">
        <v>87</v>
      </c>
      <c r="AW565" s="14" t="s">
        <v>32</v>
      </c>
      <c r="AX565" s="14" t="s">
        <v>77</v>
      </c>
      <c r="AY565" s="253" t="s">
        <v>150</v>
      </c>
    </row>
    <row r="566" s="13" customFormat="1">
      <c r="A566" s="13"/>
      <c r="B566" s="232"/>
      <c r="C566" s="233"/>
      <c r="D566" s="234" t="s">
        <v>159</v>
      </c>
      <c r="E566" s="235" t="s">
        <v>1</v>
      </c>
      <c r="F566" s="236" t="s">
        <v>673</v>
      </c>
      <c r="G566" s="233"/>
      <c r="H566" s="235" t="s">
        <v>1</v>
      </c>
      <c r="I566" s="237"/>
      <c r="J566" s="233"/>
      <c r="K566" s="233"/>
      <c r="L566" s="238"/>
      <c r="M566" s="239"/>
      <c r="N566" s="240"/>
      <c r="O566" s="240"/>
      <c r="P566" s="240"/>
      <c r="Q566" s="240"/>
      <c r="R566" s="240"/>
      <c r="S566" s="240"/>
      <c r="T566" s="241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2" t="s">
        <v>159</v>
      </c>
      <c r="AU566" s="242" t="s">
        <v>87</v>
      </c>
      <c r="AV566" s="13" t="s">
        <v>85</v>
      </c>
      <c r="AW566" s="13" t="s">
        <v>32</v>
      </c>
      <c r="AX566" s="13" t="s">
        <v>77</v>
      </c>
      <c r="AY566" s="242" t="s">
        <v>150</v>
      </c>
    </row>
    <row r="567" s="14" customFormat="1">
      <c r="A567" s="14"/>
      <c r="B567" s="243"/>
      <c r="C567" s="244"/>
      <c r="D567" s="234" t="s">
        <v>159</v>
      </c>
      <c r="E567" s="245" t="s">
        <v>1</v>
      </c>
      <c r="F567" s="246" t="s">
        <v>674</v>
      </c>
      <c r="G567" s="244"/>
      <c r="H567" s="247">
        <v>3.6000000000000001</v>
      </c>
      <c r="I567" s="248"/>
      <c r="J567" s="244"/>
      <c r="K567" s="244"/>
      <c r="L567" s="249"/>
      <c r="M567" s="250"/>
      <c r="N567" s="251"/>
      <c r="O567" s="251"/>
      <c r="P567" s="251"/>
      <c r="Q567" s="251"/>
      <c r="R567" s="251"/>
      <c r="S567" s="251"/>
      <c r="T567" s="252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3" t="s">
        <v>159</v>
      </c>
      <c r="AU567" s="253" t="s">
        <v>87</v>
      </c>
      <c r="AV567" s="14" t="s">
        <v>87</v>
      </c>
      <c r="AW567" s="14" t="s">
        <v>32</v>
      </c>
      <c r="AX567" s="14" t="s">
        <v>77</v>
      </c>
      <c r="AY567" s="253" t="s">
        <v>150</v>
      </c>
    </row>
    <row r="568" s="13" customFormat="1">
      <c r="A568" s="13"/>
      <c r="B568" s="232"/>
      <c r="C568" s="233"/>
      <c r="D568" s="234" t="s">
        <v>159</v>
      </c>
      <c r="E568" s="235" t="s">
        <v>1</v>
      </c>
      <c r="F568" s="236" t="s">
        <v>395</v>
      </c>
      <c r="G568" s="233"/>
      <c r="H568" s="235" t="s">
        <v>1</v>
      </c>
      <c r="I568" s="237"/>
      <c r="J568" s="233"/>
      <c r="K568" s="233"/>
      <c r="L568" s="238"/>
      <c r="M568" s="239"/>
      <c r="N568" s="240"/>
      <c r="O568" s="240"/>
      <c r="P568" s="240"/>
      <c r="Q568" s="240"/>
      <c r="R568" s="240"/>
      <c r="S568" s="240"/>
      <c r="T568" s="241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2" t="s">
        <v>159</v>
      </c>
      <c r="AU568" s="242" t="s">
        <v>87</v>
      </c>
      <c r="AV568" s="13" t="s">
        <v>85</v>
      </c>
      <c r="AW568" s="13" t="s">
        <v>32</v>
      </c>
      <c r="AX568" s="13" t="s">
        <v>77</v>
      </c>
      <c r="AY568" s="242" t="s">
        <v>150</v>
      </c>
    </row>
    <row r="569" s="14" customFormat="1">
      <c r="A569" s="14"/>
      <c r="B569" s="243"/>
      <c r="C569" s="244"/>
      <c r="D569" s="234" t="s">
        <v>159</v>
      </c>
      <c r="E569" s="245" t="s">
        <v>1</v>
      </c>
      <c r="F569" s="246" t="s">
        <v>675</v>
      </c>
      <c r="G569" s="244"/>
      <c r="H569" s="247">
        <v>0.71999999999999997</v>
      </c>
      <c r="I569" s="248"/>
      <c r="J569" s="244"/>
      <c r="K569" s="244"/>
      <c r="L569" s="249"/>
      <c r="M569" s="250"/>
      <c r="N569" s="251"/>
      <c r="O569" s="251"/>
      <c r="P569" s="251"/>
      <c r="Q569" s="251"/>
      <c r="R569" s="251"/>
      <c r="S569" s="251"/>
      <c r="T569" s="252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53" t="s">
        <v>159</v>
      </c>
      <c r="AU569" s="253" t="s">
        <v>87</v>
      </c>
      <c r="AV569" s="14" t="s">
        <v>87</v>
      </c>
      <c r="AW569" s="14" t="s">
        <v>32</v>
      </c>
      <c r="AX569" s="14" t="s">
        <v>77</v>
      </c>
      <c r="AY569" s="253" t="s">
        <v>150</v>
      </c>
    </row>
    <row r="570" s="15" customFormat="1">
      <c r="A570" s="15"/>
      <c r="B570" s="254"/>
      <c r="C570" s="255"/>
      <c r="D570" s="234" t="s">
        <v>159</v>
      </c>
      <c r="E570" s="256" t="s">
        <v>1</v>
      </c>
      <c r="F570" s="257" t="s">
        <v>169</v>
      </c>
      <c r="G570" s="255"/>
      <c r="H570" s="258">
        <v>4.5449999999999999</v>
      </c>
      <c r="I570" s="259"/>
      <c r="J570" s="255"/>
      <c r="K570" s="255"/>
      <c r="L570" s="260"/>
      <c r="M570" s="261"/>
      <c r="N570" s="262"/>
      <c r="O570" s="262"/>
      <c r="P570" s="262"/>
      <c r="Q570" s="262"/>
      <c r="R570" s="262"/>
      <c r="S570" s="262"/>
      <c r="T570" s="263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T570" s="264" t="s">
        <v>159</v>
      </c>
      <c r="AU570" s="264" t="s">
        <v>87</v>
      </c>
      <c r="AV570" s="15" t="s">
        <v>157</v>
      </c>
      <c r="AW570" s="15" t="s">
        <v>32</v>
      </c>
      <c r="AX570" s="15" t="s">
        <v>85</v>
      </c>
      <c r="AY570" s="264" t="s">
        <v>150</v>
      </c>
    </row>
    <row r="571" s="2" customFormat="1" ht="24.15" customHeight="1">
      <c r="A571" s="39"/>
      <c r="B571" s="40"/>
      <c r="C571" s="219" t="s">
        <v>676</v>
      </c>
      <c r="D571" s="219" t="s">
        <v>152</v>
      </c>
      <c r="E571" s="220" t="s">
        <v>677</v>
      </c>
      <c r="F571" s="221" t="s">
        <v>678</v>
      </c>
      <c r="G571" s="222" t="s">
        <v>240</v>
      </c>
      <c r="H571" s="223">
        <v>36.048000000000002</v>
      </c>
      <c r="I571" s="224"/>
      <c r="J571" s="225">
        <f>ROUND(I571*H571,2)</f>
        <v>0</v>
      </c>
      <c r="K571" s="221" t="s">
        <v>156</v>
      </c>
      <c r="L571" s="45"/>
      <c r="M571" s="226" t="s">
        <v>1</v>
      </c>
      <c r="N571" s="227" t="s">
        <v>42</v>
      </c>
      <c r="O571" s="92"/>
      <c r="P571" s="228">
        <f>O571*H571</f>
        <v>0</v>
      </c>
      <c r="Q571" s="228">
        <v>0</v>
      </c>
      <c r="R571" s="228">
        <f>Q571*H571</f>
        <v>0</v>
      </c>
      <c r="S571" s="228">
        <v>0.037999999999999999</v>
      </c>
      <c r="T571" s="229">
        <f>S571*H571</f>
        <v>1.3698239999999999</v>
      </c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R571" s="230" t="s">
        <v>157</v>
      </c>
      <c r="AT571" s="230" t="s">
        <v>152</v>
      </c>
      <c r="AU571" s="230" t="s">
        <v>87</v>
      </c>
      <c r="AY571" s="18" t="s">
        <v>150</v>
      </c>
      <c r="BE571" s="231">
        <f>IF(N571="základní",J571,0)</f>
        <v>0</v>
      </c>
      <c r="BF571" s="231">
        <f>IF(N571="snížená",J571,0)</f>
        <v>0</v>
      </c>
      <c r="BG571" s="231">
        <f>IF(N571="zákl. přenesená",J571,0)</f>
        <v>0</v>
      </c>
      <c r="BH571" s="231">
        <f>IF(N571="sníž. přenesená",J571,0)</f>
        <v>0</v>
      </c>
      <c r="BI571" s="231">
        <f>IF(N571="nulová",J571,0)</f>
        <v>0</v>
      </c>
      <c r="BJ571" s="18" t="s">
        <v>85</v>
      </c>
      <c r="BK571" s="231">
        <f>ROUND(I571*H571,2)</f>
        <v>0</v>
      </c>
      <c r="BL571" s="18" t="s">
        <v>157</v>
      </c>
      <c r="BM571" s="230" t="s">
        <v>679</v>
      </c>
    </row>
    <row r="572" s="13" customFormat="1">
      <c r="A572" s="13"/>
      <c r="B572" s="232"/>
      <c r="C572" s="233"/>
      <c r="D572" s="234" t="s">
        <v>159</v>
      </c>
      <c r="E572" s="235" t="s">
        <v>1</v>
      </c>
      <c r="F572" s="236" t="s">
        <v>680</v>
      </c>
      <c r="G572" s="233"/>
      <c r="H572" s="235" t="s">
        <v>1</v>
      </c>
      <c r="I572" s="237"/>
      <c r="J572" s="233"/>
      <c r="K572" s="233"/>
      <c r="L572" s="238"/>
      <c r="M572" s="239"/>
      <c r="N572" s="240"/>
      <c r="O572" s="240"/>
      <c r="P572" s="240"/>
      <c r="Q572" s="240"/>
      <c r="R572" s="240"/>
      <c r="S572" s="240"/>
      <c r="T572" s="241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2" t="s">
        <v>159</v>
      </c>
      <c r="AU572" s="242" t="s">
        <v>87</v>
      </c>
      <c r="AV572" s="13" t="s">
        <v>85</v>
      </c>
      <c r="AW572" s="13" t="s">
        <v>32</v>
      </c>
      <c r="AX572" s="13" t="s">
        <v>77</v>
      </c>
      <c r="AY572" s="242" t="s">
        <v>150</v>
      </c>
    </row>
    <row r="573" s="14" customFormat="1">
      <c r="A573" s="14"/>
      <c r="B573" s="243"/>
      <c r="C573" s="244"/>
      <c r="D573" s="234" t="s">
        <v>159</v>
      </c>
      <c r="E573" s="245" t="s">
        <v>1</v>
      </c>
      <c r="F573" s="246" t="s">
        <v>681</v>
      </c>
      <c r="G573" s="244"/>
      <c r="H573" s="247">
        <v>3.3599999999999999</v>
      </c>
      <c r="I573" s="248"/>
      <c r="J573" s="244"/>
      <c r="K573" s="244"/>
      <c r="L573" s="249"/>
      <c r="M573" s="250"/>
      <c r="N573" s="251"/>
      <c r="O573" s="251"/>
      <c r="P573" s="251"/>
      <c r="Q573" s="251"/>
      <c r="R573" s="251"/>
      <c r="S573" s="251"/>
      <c r="T573" s="252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3" t="s">
        <v>159</v>
      </c>
      <c r="AU573" s="253" t="s">
        <v>87</v>
      </c>
      <c r="AV573" s="14" t="s">
        <v>87</v>
      </c>
      <c r="AW573" s="14" t="s">
        <v>32</v>
      </c>
      <c r="AX573" s="14" t="s">
        <v>77</v>
      </c>
      <c r="AY573" s="253" t="s">
        <v>150</v>
      </c>
    </row>
    <row r="574" s="13" customFormat="1">
      <c r="A574" s="13"/>
      <c r="B574" s="232"/>
      <c r="C574" s="233"/>
      <c r="D574" s="234" t="s">
        <v>159</v>
      </c>
      <c r="E574" s="235" t="s">
        <v>1</v>
      </c>
      <c r="F574" s="236" t="s">
        <v>682</v>
      </c>
      <c r="G574" s="233"/>
      <c r="H574" s="235" t="s">
        <v>1</v>
      </c>
      <c r="I574" s="237"/>
      <c r="J574" s="233"/>
      <c r="K574" s="233"/>
      <c r="L574" s="238"/>
      <c r="M574" s="239"/>
      <c r="N574" s="240"/>
      <c r="O574" s="240"/>
      <c r="P574" s="240"/>
      <c r="Q574" s="240"/>
      <c r="R574" s="240"/>
      <c r="S574" s="240"/>
      <c r="T574" s="241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2" t="s">
        <v>159</v>
      </c>
      <c r="AU574" s="242" t="s">
        <v>87</v>
      </c>
      <c r="AV574" s="13" t="s">
        <v>85</v>
      </c>
      <c r="AW574" s="13" t="s">
        <v>32</v>
      </c>
      <c r="AX574" s="13" t="s">
        <v>77</v>
      </c>
      <c r="AY574" s="242" t="s">
        <v>150</v>
      </c>
    </row>
    <row r="575" s="14" customFormat="1">
      <c r="A575" s="14"/>
      <c r="B575" s="243"/>
      <c r="C575" s="244"/>
      <c r="D575" s="234" t="s">
        <v>159</v>
      </c>
      <c r="E575" s="245" t="s">
        <v>1</v>
      </c>
      <c r="F575" s="246" t="s">
        <v>683</v>
      </c>
      <c r="G575" s="244"/>
      <c r="H575" s="247">
        <v>1.8</v>
      </c>
      <c r="I575" s="248"/>
      <c r="J575" s="244"/>
      <c r="K575" s="244"/>
      <c r="L575" s="249"/>
      <c r="M575" s="250"/>
      <c r="N575" s="251"/>
      <c r="O575" s="251"/>
      <c r="P575" s="251"/>
      <c r="Q575" s="251"/>
      <c r="R575" s="251"/>
      <c r="S575" s="251"/>
      <c r="T575" s="252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3" t="s">
        <v>159</v>
      </c>
      <c r="AU575" s="253" t="s">
        <v>87</v>
      </c>
      <c r="AV575" s="14" t="s">
        <v>87</v>
      </c>
      <c r="AW575" s="14" t="s">
        <v>32</v>
      </c>
      <c r="AX575" s="14" t="s">
        <v>77</v>
      </c>
      <c r="AY575" s="253" t="s">
        <v>150</v>
      </c>
    </row>
    <row r="576" s="13" customFormat="1">
      <c r="A576" s="13"/>
      <c r="B576" s="232"/>
      <c r="C576" s="233"/>
      <c r="D576" s="234" t="s">
        <v>159</v>
      </c>
      <c r="E576" s="235" t="s">
        <v>1</v>
      </c>
      <c r="F576" s="236" t="s">
        <v>376</v>
      </c>
      <c r="G576" s="233"/>
      <c r="H576" s="235" t="s">
        <v>1</v>
      </c>
      <c r="I576" s="237"/>
      <c r="J576" s="233"/>
      <c r="K576" s="233"/>
      <c r="L576" s="238"/>
      <c r="M576" s="239"/>
      <c r="N576" s="240"/>
      <c r="O576" s="240"/>
      <c r="P576" s="240"/>
      <c r="Q576" s="240"/>
      <c r="R576" s="240"/>
      <c r="S576" s="240"/>
      <c r="T576" s="241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2" t="s">
        <v>159</v>
      </c>
      <c r="AU576" s="242" t="s">
        <v>87</v>
      </c>
      <c r="AV576" s="13" t="s">
        <v>85</v>
      </c>
      <c r="AW576" s="13" t="s">
        <v>32</v>
      </c>
      <c r="AX576" s="13" t="s">
        <v>77</v>
      </c>
      <c r="AY576" s="242" t="s">
        <v>150</v>
      </c>
    </row>
    <row r="577" s="14" customFormat="1">
      <c r="A577" s="14"/>
      <c r="B577" s="243"/>
      <c r="C577" s="244"/>
      <c r="D577" s="234" t="s">
        <v>159</v>
      </c>
      <c r="E577" s="245" t="s">
        <v>1</v>
      </c>
      <c r="F577" s="246" t="s">
        <v>684</v>
      </c>
      <c r="G577" s="244"/>
      <c r="H577" s="247">
        <v>17.437999999999999</v>
      </c>
      <c r="I577" s="248"/>
      <c r="J577" s="244"/>
      <c r="K577" s="244"/>
      <c r="L577" s="249"/>
      <c r="M577" s="250"/>
      <c r="N577" s="251"/>
      <c r="O577" s="251"/>
      <c r="P577" s="251"/>
      <c r="Q577" s="251"/>
      <c r="R577" s="251"/>
      <c r="S577" s="251"/>
      <c r="T577" s="252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3" t="s">
        <v>159</v>
      </c>
      <c r="AU577" s="253" t="s">
        <v>87</v>
      </c>
      <c r="AV577" s="14" t="s">
        <v>87</v>
      </c>
      <c r="AW577" s="14" t="s">
        <v>32</v>
      </c>
      <c r="AX577" s="14" t="s">
        <v>77</v>
      </c>
      <c r="AY577" s="253" t="s">
        <v>150</v>
      </c>
    </row>
    <row r="578" s="13" customFormat="1">
      <c r="A578" s="13"/>
      <c r="B578" s="232"/>
      <c r="C578" s="233"/>
      <c r="D578" s="234" t="s">
        <v>159</v>
      </c>
      <c r="E578" s="235" t="s">
        <v>1</v>
      </c>
      <c r="F578" s="236" t="s">
        <v>235</v>
      </c>
      <c r="G578" s="233"/>
      <c r="H578" s="235" t="s">
        <v>1</v>
      </c>
      <c r="I578" s="237"/>
      <c r="J578" s="233"/>
      <c r="K578" s="233"/>
      <c r="L578" s="238"/>
      <c r="M578" s="239"/>
      <c r="N578" s="240"/>
      <c r="O578" s="240"/>
      <c r="P578" s="240"/>
      <c r="Q578" s="240"/>
      <c r="R578" s="240"/>
      <c r="S578" s="240"/>
      <c r="T578" s="241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2" t="s">
        <v>159</v>
      </c>
      <c r="AU578" s="242" t="s">
        <v>87</v>
      </c>
      <c r="AV578" s="13" t="s">
        <v>85</v>
      </c>
      <c r="AW578" s="13" t="s">
        <v>32</v>
      </c>
      <c r="AX578" s="13" t="s">
        <v>77</v>
      </c>
      <c r="AY578" s="242" t="s">
        <v>150</v>
      </c>
    </row>
    <row r="579" s="14" customFormat="1">
      <c r="A579" s="14"/>
      <c r="B579" s="243"/>
      <c r="C579" s="244"/>
      <c r="D579" s="234" t="s">
        <v>159</v>
      </c>
      <c r="E579" s="245" t="s">
        <v>1</v>
      </c>
      <c r="F579" s="246" t="s">
        <v>683</v>
      </c>
      <c r="G579" s="244"/>
      <c r="H579" s="247">
        <v>1.8</v>
      </c>
      <c r="I579" s="248"/>
      <c r="J579" s="244"/>
      <c r="K579" s="244"/>
      <c r="L579" s="249"/>
      <c r="M579" s="250"/>
      <c r="N579" s="251"/>
      <c r="O579" s="251"/>
      <c r="P579" s="251"/>
      <c r="Q579" s="251"/>
      <c r="R579" s="251"/>
      <c r="S579" s="251"/>
      <c r="T579" s="252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3" t="s">
        <v>159</v>
      </c>
      <c r="AU579" s="253" t="s">
        <v>87</v>
      </c>
      <c r="AV579" s="14" t="s">
        <v>87</v>
      </c>
      <c r="AW579" s="14" t="s">
        <v>32</v>
      </c>
      <c r="AX579" s="14" t="s">
        <v>77</v>
      </c>
      <c r="AY579" s="253" t="s">
        <v>150</v>
      </c>
    </row>
    <row r="580" s="13" customFormat="1">
      <c r="A580" s="13"/>
      <c r="B580" s="232"/>
      <c r="C580" s="233"/>
      <c r="D580" s="234" t="s">
        <v>159</v>
      </c>
      <c r="E580" s="235" t="s">
        <v>1</v>
      </c>
      <c r="F580" s="236" t="s">
        <v>386</v>
      </c>
      <c r="G580" s="233"/>
      <c r="H580" s="235" t="s">
        <v>1</v>
      </c>
      <c r="I580" s="237"/>
      <c r="J580" s="233"/>
      <c r="K580" s="233"/>
      <c r="L580" s="238"/>
      <c r="M580" s="239"/>
      <c r="N580" s="240"/>
      <c r="O580" s="240"/>
      <c r="P580" s="240"/>
      <c r="Q580" s="240"/>
      <c r="R580" s="240"/>
      <c r="S580" s="240"/>
      <c r="T580" s="241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2" t="s">
        <v>159</v>
      </c>
      <c r="AU580" s="242" t="s">
        <v>87</v>
      </c>
      <c r="AV580" s="13" t="s">
        <v>85</v>
      </c>
      <c r="AW580" s="13" t="s">
        <v>32</v>
      </c>
      <c r="AX580" s="13" t="s">
        <v>77</v>
      </c>
      <c r="AY580" s="242" t="s">
        <v>150</v>
      </c>
    </row>
    <row r="581" s="14" customFormat="1">
      <c r="A581" s="14"/>
      <c r="B581" s="243"/>
      <c r="C581" s="244"/>
      <c r="D581" s="234" t="s">
        <v>159</v>
      </c>
      <c r="E581" s="245" t="s">
        <v>1</v>
      </c>
      <c r="F581" s="246" t="s">
        <v>685</v>
      </c>
      <c r="G581" s="244"/>
      <c r="H581" s="247">
        <v>1.48</v>
      </c>
      <c r="I581" s="248"/>
      <c r="J581" s="244"/>
      <c r="K581" s="244"/>
      <c r="L581" s="249"/>
      <c r="M581" s="250"/>
      <c r="N581" s="251"/>
      <c r="O581" s="251"/>
      <c r="P581" s="251"/>
      <c r="Q581" s="251"/>
      <c r="R581" s="251"/>
      <c r="S581" s="251"/>
      <c r="T581" s="252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3" t="s">
        <v>159</v>
      </c>
      <c r="AU581" s="253" t="s">
        <v>87</v>
      </c>
      <c r="AV581" s="14" t="s">
        <v>87</v>
      </c>
      <c r="AW581" s="14" t="s">
        <v>32</v>
      </c>
      <c r="AX581" s="14" t="s">
        <v>77</v>
      </c>
      <c r="AY581" s="253" t="s">
        <v>150</v>
      </c>
    </row>
    <row r="582" s="13" customFormat="1">
      <c r="A582" s="13"/>
      <c r="B582" s="232"/>
      <c r="C582" s="233"/>
      <c r="D582" s="234" t="s">
        <v>159</v>
      </c>
      <c r="E582" s="235" t="s">
        <v>1</v>
      </c>
      <c r="F582" s="236" t="s">
        <v>266</v>
      </c>
      <c r="G582" s="233"/>
      <c r="H582" s="235" t="s">
        <v>1</v>
      </c>
      <c r="I582" s="237"/>
      <c r="J582" s="233"/>
      <c r="K582" s="233"/>
      <c r="L582" s="238"/>
      <c r="M582" s="239"/>
      <c r="N582" s="240"/>
      <c r="O582" s="240"/>
      <c r="P582" s="240"/>
      <c r="Q582" s="240"/>
      <c r="R582" s="240"/>
      <c r="S582" s="240"/>
      <c r="T582" s="241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2" t="s">
        <v>159</v>
      </c>
      <c r="AU582" s="242" t="s">
        <v>87</v>
      </c>
      <c r="AV582" s="13" t="s">
        <v>85</v>
      </c>
      <c r="AW582" s="13" t="s">
        <v>32</v>
      </c>
      <c r="AX582" s="13" t="s">
        <v>77</v>
      </c>
      <c r="AY582" s="242" t="s">
        <v>150</v>
      </c>
    </row>
    <row r="583" s="14" customFormat="1">
      <c r="A583" s="14"/>
      <c r="B583" s="243"/>
      <c r="C583" s="244"/>
      <c r="D583" s="234" t="s">
        <v>159</v>
      </c>
      <c r="E583" s="245" t="s">
        <v>1</v>
      </c>
      <c r="F583" s="246" t="s">
        <v>683</v>
      </c>
      <c r="G583" s="244"/>
      <c r="H583" s="247">
        <v>1.8</v>
      </c>
      <c r="I583" s="248"/>
      <c r="J583" s="244"/>
      <c r="K583" s="244"/>
      <c r="L583" s="249"/>
      <c r="M583" s="250"/>
      <c r="N583" s="251"/>
      <c r="O583" s="251"/>
      <c r="P583" s="251"/>
      <c r="Q583" s="251"/>
      <c r="R583" s="251"/>
      <c r="S583" s="251"/>
      <c r="T583" s="252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3" t="s">
        <v>159</v>
      </c>
      <c r="AU583" s="253" t="s">
        <v>87</v>
      </c>
      <c r="AV583" s="14" t="s">
        <v>87</v>
      </c>
      <c r="AW583" s="14" t="s">
        <v>32</v>
      </c>
      <c r="AX583" s="14" t="s">
        <v>77</v>
      </c>
      <c r="AY583" s="253" t="s">
        <v>150</v>
      </c>
    </row>
    <row r="584" s="13" customFormat="1">
      <c r="A584" s="13"/>
      <c r="B584" s="232"/>
      <c r="C584" s="233"/>
      <c r="D584" s="234" t="s">
        <v>159</v>
      </c>
      <c r="E584" s="235" t="s">
        <v>1</v>
      </c>
      <c r="F584" s="236" t="s">
        <v>686</v>
      </c>
      <c r="G584" s="233"/>
      <c r="H584" s="235" t="s">
        <v>1</v>
      </c>
      <c r="I584" s="237"/>
      <c r="J584" s="233"/>
      <c r="K584" s="233"/>
      <c r="L584" s="238"/>
      <c r="M584" s="239"/>
      <c r="N584" s="240"/>
      <c r="O584" s="240"/>
      <c r="P584" s="240"/>
      <c r="Q584" s="240"/>
      <c r="R584" s="240"/>
      <c r="S584" s="240"/>
      <c r="T584" s="241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2" t="s">
        <v>159</v>
      </c>
      <c r="AU584" s="242" t="s">
        <v>87</v>
      </c>
      <c r="AV584" s="13" t="s">
        <v>85</v>
      </c>
      <c r="AW584" s="13" t="s">
        <v>32</v>
      </c>
      <c r="AX584" s="13" t="s">
        <v>77</v>
      </c>
      <c r="AY584" s="242" t="s">
        <v>150</v>
      </c>
    </row>
    <row r="585" s="14" customFormat="1">
      <c r="A585" s="14"/>
      <c r="B585" s="243"/>
      <c r="C585" s="244"/>
      <c r="D585" s="234" t="s">
        <v>159</v>
      </c>
      <c r="E585" s="245" t="s">
        <v>1</v>
      </c>
      <c r="F585" s="246" t="s">
        <v>687</v>
      </c>
      <c r="G585" s="244"/>
      <c r="H585" s="247">
        <v>7.2000000000000002</v>
      </c>
      <c r="I585" s="248"/>
      <c r="J585" s="244"/>
      <c r="K585" s="244"/>
      <c r="L585" s="249"/>
      <c r="M585" s="250"/>
      <c r="N585" s="251"/>
      <c r="O585" s="251"/>
      <c r="P585" s="251"/>
      <c r="Q585" s="251"/>
      <c r="R585" s="251"/>
      <c r="S585" s="251"/>
      <c r="T585" s="252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3" t="s">
        <v>159</v>
      </c>
      <c r="AU585" s="253" t="s">
        <v>87</v>
      </c>
      <c r="AV585" s="14" t="s">
        <v>87</v>
      </c>
      <c r="AW585" s="14" t="s">
        <v>32</v>
      </c>
      <c r="AX585" s="14" t="s">
        <v>77</v>
      </c>
      <c r="AY585" s="253" t="s">
        <v>150</v>
      </c>
    </row>
    <row r="586" s="13" customFormat="1">
      <c r="A586" s="13"/>
      <c r="B586" s="232"/>
      <c r="C586" s="233"/>
      <c r="D586" s="234" t="s">
        <v>159</v>
      </c>
      <c r="E586" s="235" t="s">
        <v>1</v>
      </c>
      <c r="F586" s="236" t="s">
        <v>264</v>
      </c>
      <c r="G586" s="233"/>
      <c r="H586" s="235" t="s">
        <v>1</v>
      </c>
      <c r="I586" s="237"/>
      <c r="J586" s="233"/>
      <c r="K586" s="233"/>
      <c r="L586" s="238"/>
      <c r="M586" s="239"/>
      <c r="N586" s="240"/>
      <c r="O586" s="240"/>
      <c r="P586" s="240"/>
      <c r="Q586" s="240"/>
      <c r="R586" s="240"/>
      <c r="S586" s="240"/>
      <c r="T586" s="241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2" t="s">
        <v>159</v>
      </c>
      <c r="AU586" s="242" t="s">
        <v>87</v>
      </c>
      <c r="AV586" s="13" t="s">
        <v>85</v>
      </c>
      <c r="AW586" s="13" t="s">
        <v>32</v>
      </c>
      <c r="AX586" s="13" t="s">
        <v>77</v>
      </c>
      <c r="AY586" s="242" t="s">
        <v>150</v>
      </c>
    </row>
    <row r="587" s="14" customFormat="1">
      <c r="A587" s="14"/>
      <c r="B587" s="243"/>
      <c r="C587" s="244"/>
      <c r="D587" s="234" t="s">
        <v>159</v>
      </c>
      <c r="E587" s="245" t="s">
        <v>1</v>
      </c>
      <c r="F587" s="246" t="s">
        <v>688</v>
      </c>
      <c r="G587" s="244"/>
      <c r="H587" s="247">
        <v>1.1699999999999999</v>
      </c>
      <c r="I587" s="248"/>
      <c r="J587" s="244"/>
      <c r="K587" s="244"/>
      <c r="L587" s="249"/>
      <c r="M587" s="250"/>
      <c r="N587" s="251"/>
      <c r="O587" s="251"/>
      <c r="P587" s="251"/>
      <c r="Q587" s="251"/>
      <c r="R587" s="251"/>
      <c r="S587" s="251"/>
      <c r="T587" s="252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3" t="s">
        <v>159</v>
      </c>
      <c r="AU587" s="253" t="s">
        <v>87</v>
      </c>
      <c r="AV587" s="14" t="s">
        <v>87</v>
      </c>
      <c r="AW587" s="14" t="s">
        <v>32</v>
      </c>
      <c r="AX587" s="14" t="s">
        <v>77</v>
      </c>
      <c r="AY587" s="253" t="s">
        <v>150</v>
      </c>
    </row>
    <row r="588" s="15" customFormat="1">
      <c r="A588" s="15"/>
      <c r="B588" s="254"/>
      <c r="C588" s="255"/>
      <c r="D588" s="234" t="s">
        <v>159</v>
      </c>
      <c r="E588" s="256" t="s">
        <v>1</v>
      </c>
      <c r="F588" s="257" t="s">
        <v>169</v>
      </c>
      <c r="G588" s="255"/>
      <c r="H588" s="258">
        <v>36.048000000000002</v>
      </c>
      <c r="I588" s="259"/>
      <c r="J588" s="255"/>
      <c r="K588" s="255"/>
      <c r="L588" s="260"/>
      <c r="M588" s="261"/>
      <c r="N588" s="262"/>
      <c r="O588" s="262"/>
      <c r="P588" s="262"/>
      <c r="Q588" s="262"/>
      <c r="R588" s="262"/>
      <c r="S588" s="262"/>
      <c r="T588" s="263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64" t="s">
        <v>159</v>
      </c>
      <c r="AU588" s="264" t="s">
        <v>87</v>
      </c>
      <c r="AV588" s="15" t="s">
        <v>157</v>
      </c>
      <c r="AW588" s="15" t="s">
        <v>32</v>
      </c>
      <c r="AX588" s="15" t="s">
        <v>85</v>
      </c>
      <c r="AY588" s="264" t="s">
        <v>150</v>
      </c>
    </row>
    <row r="589" s="2" customFormat="1" ht="21.75" customHeight="1">
      <c r="A589" s="39"/>
      <c r="B589" s="40"/>
      <c r="C589" s="219" t="s">
        <v>689</v>
      </c>
      <c r="D589" s="219" t="s">
        <v>152</v>
      </c>
      <c r="E589" s="220" t="s">
        <v>690</v>
      </c>
      <c r="F589" s="221" t="s">
        <v>691</v>
      </c>
      <c r="G589" s="222" t="s">
        <v>240</v>
      </c>
      <c r="H589" s="223">
        <v>5.5499999999999998</v>
      </c>
      <c r="I589" s="224"/>
      <c r="J589" s="225">
        <f>ROUND(I589*H589,2)</f>
        <v>0</v>
      </c>
      <c r="K589" s="221" t="s">
        <v>156</v>
      </c>
      <c r="L589" s="45"/>
      <c r="M589" s="226" t="s">
        <v>1</v>
      </c>
      <c r="N589" s="227" t="s">
        <v>42</v>
      </c>
      <c r="O589" s="92"/>
      <c r="P589" s="228">
        <f>O589*H589</f>
        <v>0</v>
      </c>
      <c r="Q589" s="228">
        <v>0</v>
      </c>
      <c r="R589" s="228">
        <f>Q589*H589</f>
        <v>0</v>
      </c>
      <c r="S589" s="228">
        <v>0.067000000000000004</v>
      </c>
      <c r="T589" s="229">
        <f>S589*H589</f>
        <v>0.37185000000000001</v>
      </c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R589" s="230" t="s">
        <v>157</v>
      </c>
      <c r="AT589" s="230" t="s">
        <v>152</v>
      </c>
      <c r="AU589" s="230" t="s">
        <v>87</v>
      </c>
      <c r="AY589" s="18" t="s">
        <v>150</v>
      </c>
      <c r="BE589" s="231">
        <f>IF(N589="základní",J589,0)</f>
        <v>0</v>
      </c>
      <c r="BF589" s="231">
        <f>IF(N589="snížená",J589,0)</f>
        <v>0</v>
      </c>
      <c r="BG589" s="231">
        <f>IF(N589="zákl. přenesená",J589,0)</f>
        <v>0</v>
      </c>
      <c r="BH589" s="231">
        <f>IF(N589="sníž. přenesená",J589,0)</f>
        <v>0</v>
      </c>
      <c r="BI589" s="231">
        <f>IF(N589="nulová",J589,0)</f>
        <v>0</v>
      </c>
      <c r="BJ589" s="18" t="s">
        <v>85</v>
      </c>
      <c r="BK589" s="231">
        <f>ROUND(I589*H589,2)</f>
        <v>0</v>
      </c>
      <c r="BL589" s="18" t="s">
        <v>157</v>
      </c>
      <c r="BM589" s="230" t="s">
        <v>692</v>
      </c>
    </row>
    <row r="590" s="13" customFormat="1">
      <c r="A590" s="13"/>
      <c r="B590" s="232"/>
      <c r="C590" s="233"/>
      <c r="D590" s="234" t="s">
        <v>159</v>
      </c>
      <c r="E590" s="235" t="s">
        <v>1</v>
      </c>
      <c r="F590" s="236" t="s">
        <v>266</v>
      </c>
      <c r="G590" s="233"/>
      <c r="H590" s="235" t="s">
        <v>1</v>
      </c>
      <c r="I590" s="237"/>
      <c r="J590" s="233"/>
      <c r="K590" s="233"/>
      <c r="L590" s="238"/>
      <c r="M590" s="239"/>
      <c r="N590" s="240"/>
      <c r="O590" s="240"/>
      <c r="P590" s="240"/>
      <c r="Q590" s="240"/>
      <c r="R590" s="240"/>
      <c r="S590" s="240"/>
      <c r="T590" s="241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2" t="s">
        <v>159</v>
      </c>
      <c r="AU590" s="242" t="s">
        <v>87</v>
      </c>
      <c r="AV590" s="13" t="s">
        <v>85</v>
      </c>
      <c r="AW590" s="13" t="s">
        <v>32</v>
      </c>
      <c r="AX590" s="13" t="s">
        <v>77</v>
      </c>
      <c r="AY590" s="242" t="s">
        <v>150</v>
      </c>
    </row>
    <row r="591" s="14" customFormat="1">
      <c r="A591" s="14"/>
      <c r="B591" s="243"/>
      <c r="C591" s="244"/>
      <c r="D591" s="234" t="s">
        <v>159</v>
      </c>
      <c r="E591" s="245" t="s">
        <v>1</v>
      </c>
      <c r="F591" s="246" t="s">
        <v>693</v>
      </c>
      <c r="G591" s="244"/>
      <c r="H591" s="247">
        <v>5.5499999999999998</v>
      </c>
      <c r="I591" s="248"/>
      <c r="J591" s="244"/>
      <c r="K591" s="244"/>
      <c r="L591" s="249"/>
      <c r="M591" s="250"/>
      <c r="N591" s="251"/>
      <c r="O591" s="251"/>
      <c r="P591" s="251"/>
      <c r="Q591" s="251"/>
      <c r="R591" s="251"/>
      <c r="S591" s="251"/>
      <c r="T591" s="252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3" t="s">
        <v>159</v>
      </c>
      <c r="AU591" s="253" t="s">
        <v>87</v>
      </c>
      <c r="AV591" s="14" t="s">
        <v>87</v>
      </c>
      <c r="AW591" s="14" t="s">
        <v>32</v>
      </c>
      <c r="AX591" s="14" t="s">
        <v>85</v>
      </c>
      <c r="AY591" s="253" t="s">
        <v>150</v>
      </c>
    </row>
    <row r="592" s="2" customFormat="1" ht="21.75" customHeight="1">
      <c r="A592" s="39"/>
      <c r="B592" s="40"/>
      <c r="C592" s="219" t="s">
        <v>694</v>
      </c>
      <c r="D592" s="219" t="s">
        <v>152</v>
      </c>
      <c r="E592" s="220" t="s">
        <v>695</v>
      </c>
      <c r="F592" s="221" t="s">
        <v>696</v>
      </c>
      <c r="G592" s="222" t="s">
        <v>240</v>
      </c>
      <c r="H592" s="223">
        <v>13.199999999999999</v>
      </c>
      <c r="I592" s="224"/>
      <c r="J592" s="225">
        <f>ROUND(I592*H592,2)</f>
        <v>0</v>
      </c>
      <c r="K592" s="221" t="s">
        <v>156</v>
      </c>
      <c r="L592" s="45"/>
      <c r="M592" s="226" t="s">
        <v>1</v>
      </c>
      <c r="N592" s="227" t="s">
        <v>42</v>
      </c>
      <c r="O592" s="92"/>
      <c r="P592" s="228">
        <f>O592*H592</f>
        <v>0</v>
      </c>
      <c r="Q592" s="228">
        <v>0</v>
      </c>
      <c r="R592" s="228">
        <f>Q592*H592</f>
        <v>0</v>
      </c>
      <c r="S592" s="228">
        <v>0.075999999999999998</v>
      </c>
      <c r="T592" s="229">
        <f>S592*H592</f>
        <v>1.0031999999999999</v>
      </c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R592" s="230" t="s">
        <v>157</v>
      </c>
      <c r="AT592" s="230" t="s">
        <v>152</v>
      </c>
      <c r="AU592" s="230" t="s">
        <v>87</v>
      </c>
      <c r="AY592" s="18" t="s">
        <v>150</v>
      </c>
      <c r="BE592" s="231">
        <f>IF(N592="základní",J592,0)</f>
        <v>0</v>
      </c>
      <c r="BF592" s="231">
        <f>IF(N592="snížená",J592,0)</f>
        <v>0</v>
      </c>
      <c r="BG592" s="231">
        <f>IF(N592="zákl. přenesená",J592,0)</f>
        <v>0</v>
      </c>
      <c r="BH592" s="231">
        <f>IF(N592="sníž. přenesená",J592,0)</f>
        <v>0</v>
      </c>
      <c r="BI592" s="231">
        <f>IF(N592="nulová",J592,0)</f>
        <v>0</v>
      </c>
      <c r="BJ592" s="18" t="s">
        <v>85</v>
      </c>
      <c r="BK592" s="231">
        <f>ROUND(I592*H592,2)</f>
        <v>0</v>
      </c>
      <c r="BL592" s="18" t="s">
        <v>157</v>
      </c>
      <c r="BM592" s="230" t="s">
        <v>697</v>
      </c>
    </row>
    <row r="593" s="13" customFormat="1">
      <c r="A593" s="13"/>
      <c r="B593" s="232"/>
      <c r="C593" s="233"/>
      <c r="D593" s="234" t="s">
        <v>159</v>
      </c>
      <c r="E593" s="235" t="s">
        <v>1</v>
      </c>
      <c r="F593" s="236" t="s">
        <v>315</v>
      </c>
      <c r="G593" s="233"/>
      <c r="H593" s="235" t="s">
        <v>1</v>
      </c>
      <c r="I593" s="237"/>
      <c r="J593" s="233"/>
      <c r="K593" s="233"/>
      <c r="L593" s="238"/>
      <c r="M593" s="239"/>
      <c r="N593" s="240"/>
      <c r="O593" s="240"/>
      <c r="P593" s="240"/>
      <c r="Q593" s="240"/>
      <c r="R593" s="240"/>
      <c r="S593" s="240"/>
      <c r="T593" s="241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42" t="s">
        <v>159</v>
      </c>
      <c r="AU593" s="242" t="s">
        <v>87</v>
      </c>
      <c r="AV593" s="13" t="s">
        <v>85</v>
      </c>
      <c r="AW593" s="13" t="s">
        <v>32</v>
      </c>
      <c r="AX593" s="13" t="s">
        <v>77</v>
      </c>
      <c r="AY593" s="242" t="s">
        <v>150</v>
      </c>
    </row>
    <row r="594" s="14" customFormat="1">
      <c r="A594" s="14"/>
      <c r="B594" s="243"/>
      <c r="C594" s="244"/>
      <c r="D594" s="234" t="s">
        <v>159</v>
      </c>
      <c r="E594" s="245" t="s">
        <v>1</v>
      </c>
      <c r="F594" s="246" t="s">
        <v>698</v>
      </c>
      <c r="G594" s="244"/>
      <c r="H594" s="247">
        <v>1.2</v>
      </c>
      <c r="I594" s="248"/>
      <c r="J594" s="244"/>
      <c r="K594" s="244"/>
      <c r="L594" s="249"/>
      <c r="M594" s="250"/>
      <c r="N594" s="251"/>
      <c r="O594" s="251"/>
      <c r="P594" s="251"/>
      <c r="Q594" s="251"/>
      <c r="R594" s="251"/>
      <c r="S594" s="251"/>
      <c r="T594" s="252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53" t="s">
        <v>159</v>
      </c>
      <c r="AU594" s="253" t="s">
        <v>87</v>
      </c>
      <c r="AV594" s="14" t="s">
        <v>87</v>
      </c>
      <c r="AW594" s="14" t="s">
        <v>32</v>
      </c>
      <c r="AX594" s="14" t="s">
        <v>77</v>
      </c>
      <c r="AY594" s="253" t="s">
        <v>150</v>
      </c>
    </row>
    <row r="595" s="13" customFormat="1">
      <c r="A595" s="13"/>
      <c r="B595" s="232"/>
      <c r="C595" s="233"/>
      <c r="D595" s="234" t="s">
        <v>159</v>
      </c>
      <c r="E595" s="235" t="s">
        <v>1</v>
      </c>
      <c r="F595" s="236" t="s">
        <v>638</v>
      </c>
      <c r="G595" s="233"/>
      <c r="H595" s="235" t="s">
        <v>1</v>
      </c>
      <c r="I595" s="237"/>
      <c r="J595" s="233"/>
      <c r="K595" s="233"/>
      <c r="L595" s="238"/>
      <c r="M595" s="239"/>
      <c r="N595" s="240"/>
      <c r="O595" s="240"/>
      <c r="P595" s="240"/>
      <c r="Q595" s="240"/>
      <c r="R595" s="240"/>
      <c r="S595" s="240"/>
      <c r="T595" s="241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42" t="s">
        <v>159</v>
      </c>
      <c r="AU595" s="242" t="s">
        <v>87</v>
      </c>
      <c r="AV595" s="13" t="s">
        <v>85</v>
      </c>
      <c r="AW595" s="13" t="s">
        <v>32</v>
      </c>
      <c r="AX595" s="13" t="s">
        <v>77</v>
      </c>
      <c r="AY595" s="242" t="s">
        <v>150</v>
      </c>
    </row>
    <row r="596" s="14" customFormat="1">
      <c r="A596" s="14"/>
      <c r="B596" s="243"/>
      <c r="C596" s="244"/>
      <c r="D596" s="234" t="s">
        <v>159</v>
      </c>
      <c r="E596" s="245" t="s">
        <v>1</v>
      </c>
      <c r="F596" s="246" t="s">
        <v>699</v>
      </c>
      <c r="G596" s="244"/>
      <c r="H596" s="247">
        <v>7</v>
      </c>
      <c r="I596" s="248"/>
      <c r="J596" s="244"/>
      <c r="K596" s="244"/>
      <c r="L596" s="249"/>
      <c r="M596" s="250"/>
      <c r="N596" s="251"/>
      <c r="O596" s="251"/>
      <c r="P596" s="251"/>
      <c r="Q596" s="251"/>
      <c r="R596" s="251"/>
      <c r="S596" s="251"/>
      <c r="T596" s="252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53" t="s">
        <v>159</v>
      </c>
      <c r="AU596" s="253" t="s">
        <v>87</v>
      </c>
      <c r="AV596" s="14" t="s">
        <v>87</v>
      </c>
      <c r="AW596" s="14" t="s">
        <v>32</v>
      </c>
      <c r="AX596" s="14" t="s">
        <v>77</v>
      </c>
      <c r="AY596" s="253" t="s">
        <v>150</v>
      </c>
    </row>
    <row r="597" s="13" customFormat="1">
      <c r="A597" s="13"/>
      <c r="B597" s="232"/>
      <c r="C597" s="233"/>
      <c r="D597" s="234" t="s">
        <v>159</v>
      </c>
      <c r="E597" s="235" t="s">
        <v>1</v>
      </c>
      <c r="F597" s="236" t="s">
        <v>328</v>
      </c>
      <c r="G597" s="233"/>
      <c r="H597" s="235" t="s">
        <v>1</v>
      </c>
      <c r="I597" s="237"/>
      <c r="J597" s="233"/>
      <c r="K597" s="233"/>
      <c r="L597" s="238"/>
      <c r="M597" s="239"/>
      <c r="N597" s="240"/>
      <c r="O597" s="240"/>
      <c r="P597" s="240"/>
      <c r="Q597" s="240"/>
      <c r="R597" s="240"/>
      <c r="S597" s="240"/>
      <c r="T597" s="241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42" t="s">
        <v>159</v>
      </c>
      <c r="AU597" s="242" t="s">
        <v>87</v>
      </c>
      <c r="AV597" s="13" t="s">
        <v>85</v>
      </c>
      <c r="AW597" s="13" t="s">
        <v>32</v>
      </c>
      <c r="AX597" s="13" t="s">
        <v>77</v>
      </c>
      <c r="AY597" s="242" t="s">
        <v>150</v>
      </c>
    </row>
    <row r="598" s="14" customFormat="1">
      <c r="A598" s="14"/>
      <c r="B598" s="243"/>
      <c r="C598" s="244"/>
      <c r="D598" s="234" t="s">
        <v>159</v>
      </c>
      <c r="E598" s="245" t="s">
        <v>1</v>
      </c>
      <c r="F598" s="246" t="s">
        <v>700</v>
      </c>
      <c r="G598" s="244"/>
      <c r="H598" s="247">
        <v>3.3999999999999999</v>
      </c>
      <c r="I598" s="248"/>
      <c r="J598" s="244"/>
      <c r="K598" s="244"/>
      <c r="L598" s="249"/>
      <c r="M598" s="250"/>
      <c r="N598" s="251"/>
      <c r="O598" s="251"/>
      <c r="P598" s="251"/>
      <c r="Q598" s="251"/>
      <c r="R598" s="251"/>
      <c r="S598" s="251"/>
      <c r="T598" s="252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53" t="s">
        <v>159</v>
      </c>
      <c r="AU598" s="253" t="s">
        <v>87</v>
      </c>
      <c r="AV598" s="14" t="s">
        <v>87</v>
      </c>
      <c r="AW598" s="14" t="s">
        <v>32</v>
      </c>
      <c r="AX598" s="14" t="s">
        <v>77</v>
      </c>
      <c r="AY598" s="253" t="s">
        <v>150</v>
      </c>
    </row>
    <row r="599" s="13" customFormat="1">
      <c r="A599" s="13"/>
      <c r="B599" s="232"/>
      <c r="C599" s="233"/>
      <c r="D599" s="234" t="s">
        <v>159</v>
      </c>
      <c r="E599" s="235" t="s">
        <v>1</v>
      </c>
      <c r="F599" s="236" t="s">
        <v>334</v>
      </c>
      <c r="G599" s="233"/>
      <c r="H599" s="235" t="s">
        <v>1</v>
      </c>
      <c r="I599" s="237"/>
      <c r="J599" s="233"/>
      <c r="K599" s="233"/>
      <c r="L599" s="238"/>
      <c r="M599" s="239"/>
      <c r="N599" s="240"/>
      <c r="O599" s="240"/>
      <c r="P599" s="240"/>
      <c r="Q599" s="240"/>
      <c r="R599" s="240"/>
      <c r="S599" s="240"/>
      <c r="T599" s="241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42" t="s">
        <v>159</v>
      </c>
      <c r="AU599" s="242" t="s">
        <v>87</v>
      </c>
      <c r="AV599" s="13" t="s">
        <v>85</v>
      </c>
      <c r="AW599" s="13" t="s">
        <v>32</v>
      </c>
      <c r="AX599" s="13" t="s">
        <v>77</v>
      </c>
      <c r="AY599" s="242" t="s">
        <v>150</v>
      </c>
    </row>
    <row r="600" s="14" customFormat="1">
      <c r="A600" s="14"/>
      <c r="B600" s="243"/>
      <c r="C600" s="244"/>
      <c r="D600" s="234" t="s">
        <v>159</v>
      </c>
      <c r="E600" s="245" t="s">
        <v>1</v>
      </c>
      <c r="F600" s="246" t="s">
        <v>701</v>
      </c>
      <c r="G600" s="244"/>
      <c r="H600" s="247">
        <v>1.6000000000000001</v>
      </c>
      <c r="I600" s="248"/>
      <c r="J600" s="244"/>
      <c r="K600" s="244"/>
      <c r="L600" s="249"/>
      <c r="M600" s="250"/>
      <c r="N600" s="251"/>
      <c r="O600" s="251"/>
      <c r="P600" s="251"/>
      <c r="Q600" s="251"/>
      <c r="R600" s="251"/>
      <c r="S600" s="251"/>
      <c r="T600" s="252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53" t="s">
        <v>159</v>
      </c>
      <c r="AU600" s="253" t="s">
        <v>87</v>
      </c>
      <c r="AV600" s="14" t="s">
        <v>87</v>
      </c>
      <c r="AW600" s="14" t="s">
        <v>32</v>
      </c>
      <c r="AX600" s="14" t="s">
        <v>77</v>
      </c>
      <c r="AY600" s="253" t="s">
        <v>150</v>
      </c>
    </row>
    <row r="601" s="15" customFormat="1">
      <c r="A601" s="15"/>
      <c r="B601" s="254"/>
      <c r="C601" s="255"/>
      <c r="D601" s="234" t="s">
        <v>159</v>
      </c>
      <c r="E601" s="256" t="s">
        <v>1</v>
      </c>
      <c r="F601" s="257" t="s">
        <v>169</v>
      </c>
      <c r="G601" s="255"/>
      <c r="H601" s="258">
        <v>13.199999999999999</v>
      </c>
      <c r="I601" s="259"/>
      <c r="J601" s="255"/>
      <c r="K601" s="255"/>
      <c r="L601" s="260"/>
      <c r="M601" s="261"/>
      <c r="N601" s="262"/>
      <c r="O601" s="262"/>
      <c r="P601" s="262"/>
      <c r="Q601" s="262"/>
      <c r="R601" s="262"/>
      <c r="S601" s="262"/>
      <c r="T601" s="263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T601" s="264" t="s">
        <v>159</v>
      </c>
      <c r="AU601" s="264" t="s">
        <v>87</v>
      </c>
      <c r="AV601" s="15" t="s">
        <v>157</v>
      </c>
      <c r="AW601" s="15" t="s">
        <v>32</v>
      </c>
      <c r="AX601" s="15" t="s">
        <v>85</v>
      </c>
      <c r="AY601" s="264" t="s">
        <v>150</v>
      </c>
    </row>
    <row r="602" s="2" customFormat="1" ht="21.75" customHeight="1">
      <c r="A602" s="39"/>
      <c r="B602" s="40"/>
      <c r="C602" s="219" t="s">
        <v>702</v>
      </c>
      <c r="D602" s="219" t="s">
        <v>152</v>
      </c>
      <c r="E602" s="220" t="s">
        <v>703</v>
      </c>
      <c r="F602" s="221" t="s">
        <v>704</v>
      </c>
      <c r="G602" s="222" t="s">
        <v>240</v>
      </c>
      <c r="H602" s="223">
        <v>5.1600000000000001</v>
      </c>
      <c r="I602" s="224"/>
      <c r="J602" s="225">
        <f>ROUND(I602*H602,2)</f>
        <v>0</v>
      </c>
      <c r="K602" s="221" t="s">
        <v>156</v>
      </c>
      <c r="L602" s="45"/>
      <c r="M602" s="226" t="s">
        <v>1</v>
      </c>
      <c r="N602" s="227" t="s">
        <v>42</v>
      </c>
      <c r="O602" s="92"/>
      <c r="P602" s="228">
        <f>O602*H602</f>
        <v>0</v>
      </c>
      <c r="Q602" s="228">
        <v>0</v>
      </c>
      <c r="R602" s="228">
        <f>Q602*H602</f>
        <v>0</v>
      </c>
      <c r="S602" s="228">
        <v>0.063</v>
      </c>
      <c r="T602" s="229">
        <f>S602*H602</f>
        <v>0.32508000000000004</v>
      </c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R602" s="230" t="s">
        <v>157</v>
      </c>
      <c r="AT602" s="230" t="s">
        <v>152</v>
      </c>
      <c r="AU602" s="230" t="s">
        <v>87</v>
      </c>
      <c r="AY602" s="18" t="s">
        <v>150</v>
      </c>
      <c r="BE602" s="231">
        <f>IF(N602="základní",J602,0)</f>
        <v>0</v>
      </c>
      <c r="BF602" s="231">
        <f>IF(N602="snížená",J602,0)</f>
        <v>0</v>
      </c>
      <c r="BG602" s="231">
        <f>IF(N602="zákl. přenesená",J602,0)</f>
        <v>0</v>
      </c>
      <c r="BH602" s="231">
        <f>IF(N602="sníž. přenesená",J602,0)</f>
        <v>0</v>
      </c>
      <c r="BI602" s="231">
        <f>IF(N602="nulová",J602,0)</f>
        <v>0</v>
      </c>
      <c r="BJ602" s="18" t="s">
        <v>85</v>
      </c>
      <c r="BK602" s="231">
        <f>ROUND(I602*H602,2)</f>
        <v>0</v>
      </c>
      <c r="BL602" s="18" t="s">
        <v>157</v>
      </c>
      <c r="BM602" s="230" t="s">
        <v>705</v>
      </c>
    </row>
    <row r="603" s="13" customFormat="1">
      <c r="A603" s="13"/>
      <c r="B603" s="232"/>
      <c r="C603" s="233"/>
      <c r="D603" s="234" t="s">
        <v>159</v>
      </c>
      <c r="E603" s="235" t="s">
        <v>1</v>
      </c>
      <c r="F603" s="236" t="s">
        <v>313</v>
      </c>
      <c r="G603" s="233"/>
      <c r="H603" s="235" t="s">
        <v>1</v>
      </c>
      <c r="I603" s="237"/>
      <c r="J603" s="233"/>
      <c r="K603" s="233"/>
      <c r="L603" s="238"/>
      <c r="M603" s="239"/>
      <c r="N603" s="240"/>
      <c r="O603" s="240"/>
      <c r="P603" s="240"/>
      <c r="Q603" s="240"/>
      <c r="R603" s="240"/>
      <c r="S603" s="240"/>
      <c r="T603" s="241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42" t="s">
        <v>159</v>
      </c>
      <c r="AU603" s="242" t="s">
        <v>87</v>
      </c>
      <c r="AV603" s="13" t="s">
        <v>85</v>
      </c>
      <c r="AW603" s="13" t="s">
        <v>32</v>
      </c>
      <c r="AX603" s="13" t="s">
        <v>77</v>
      </c>
      <c r="AY603" s="242" t="s">
        <v>150</v>
      </c>
    </row>
    <row r="604" s="14" customFormat="1">
      <c r="A604" s="14"/>
      <c r="B604" s="243"/>
      <c r="C604" s="244"/>
      <c r="D604" s="234" t="s">
        <v>159</v>
      </c>
      <c r="E604" s="245" t="s">
        <v>1</v>
      </c>
      <c r="F604" s="246" t="s">
        <v>706</v>
      </c>
      <c r="G604" s="244"/>
      <c r="H604" s="247">
        <v>3.3599999999999999</v>
      </c>
      <c r="I604" s="248"/>
      <c r="J604" s="244"/>
      <c r="K604" s="244"/>
      <c r="L604" s="249"/>
      <c r="M604" s="250"/>
      <c r="N604" s="251"/>
      <c r="O604" s="251"/>
      <c r="P604" s="251"/>
      <c r="Q604" s="251"/>
      <c r="R604" s="251"/>
      <c r="S604" s="251"/>
      <c r="T604" s="252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53" t="s">
        <v>159</v>
      </c>
      <c r="AU604" s="253" t="s">
        <v>87</v>
      </c>
      <c r="AV604" s="14" t="s">
        <v>87</v>
      </c>
      <c r="AW604" s="14" t="s">
        <v>32</v>
      </c>
      <c r="AX604" s="14" t="s">
        <v>77</v>
      </c>
      <c r="AY604" s="253" t="s">
        <v>150</v>
      </c>
    </row>
    <row r="605" s="13" customFormat="1">
      <c r="A605" s="13"/>
      <c r="B605" s="232"/>
      <c r="C605" s="233"/>
      <c r="D605" s="234" t="s">
        <v>159</v>
      </c>
      <c r="E605" s="235" t="s">
        <v>1</v>
      </c>
      <c r="F605" s="236" t="s">
        <v>221</v>
      </c>
      <c r="G605" s="233"/>
      <c r="H605" s="235" t="s">
        <v>1</v>
      </c>
      <c r="I605" s="237"/>
      <c r="J605" s="233"/>
      <c r="K605" s="233"/>
      <c r="L605" s="238"/>
      <c r="M605" s="239"/>
      <c r="N605" s="240"/>
      <c r="O605" s="240"/>
      <c r="P605" s="240"/>
      <c r="Q605" s="240"/>
      <c r="R605" s="240"/>
      <c r="S605" s="240"/>
      <c r="T605" s="241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42" t="s">
        <v>159</v>
      </c>
      <c r="AU605" s="242" t="s">
        <v>87</v>
      </c>
      <c r="AV605" s="13" t="s">
        <v>85</v>
      </c>
      <c r="AW605" s="13" t="s">
        <v>32</v>
      </c>
      <c r="AX605" s="13" t="s">
        <v>77</v>
      </c>
      <c r="AY605" s="242" t="s">
        <v>150</v>
      </c>
    </row>
    <row r="606" s="14" customFormat="1">
      <c r="A606" s="14"/>
      <c r="B606" s="243"/>
      <c r="C606" s="244"/>
      <c r="D606" s="234" t="s">
        <v>159</v>
      </c>
      <c r="E606" s="245" t="s">
        <v>1</v>
      </c>
      <c r="F606" s="246" t="s">
        <v>707</v>
      </c>
      <c r="G606" s="244"/>
      <c r="H606" s="247">
        <v>1.8</v>
      </c>
      <c r="I606" s="248"/>
      <c r="J606" s="244"/>
      <c r="K606" s="244"/>
      <c r="L606" s="249"/>
      <c r="M606" s="250"/>
      <c r="N606" s="251"/>
      <c r="O606" s="251"/>
      <c r="P606" s="251"/>
      <c r="Q606" s="251"/>
      <c r="R606" s="251"/>
      <c r="S606" s="251"/>
      <c r="T606" s="252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3" t="s">
        <v>159</v>
      </c>
      <c r="AU606" s="253" t="s">
        <v>87</v>
      </c>
      <c r="AV606" s="14" t="s">
        <v>87</v>
      </c>
      <c r="AW606" s="14" t="s">
        <v>32</v>
      </c>
      <c r="AX606" s="14" t="s">
        <v>77</v>
      </c>
      <c r="AY606" s="253" t="s">
        <v>150</v>
      </c>
    </row>
    <row r="607" s="15" customFormat="1">
      <c r="A607" s="15"/>
      <c r="B607" s="254"/>
      <c r="C607" s="255"/>
      <c r="D607" s="234" t="s">
        <v>159</v>
      </c>
      <c r="E607" s="256" t="s">
        <v>1</v>
      </c>
      <c r="F607" s="257" t="s">
        <v>169</v>
      </c>
      <c r="G607" s="255"/>
      <c r="H607" s="258">
        <v>5.1600000000000001</v>
      </c>
      <c r="I607" s="259"/>
      <c r="J607" s="255"/>
      <c r="K607" s="255"/>
      <c r="L607" s="260"/>
      <c r="M607" s="261"/>
      <c r="N607" s="262"/>
      <c r="O607" s="262"/>
      <c r="P607" s="262"/>
      <c r="Q607" s="262"/>
      <c r="R607" s="262"/>
      <c r="S607" s="262"/>
      <c r="T607" s="263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T607" s="264" t="s">
        <v>159</v>
      </c>
      <c r="AU607" s="264" t="s">
        <v>87</v>
      </c>
      <c r="AV607" s="15" t="s">
        <v>157</v>
      </c>
      <c r="AW607" s="15" t="s">
        <v>32</v>
      </c>
      <c r="AX607" s="15" t="s">
        <v>85</v>
      </c>
      <c r="AY607" s="264" t="s">
        <v>150</v>
      </c>
    </row>
    <row r="608" s="2" customFormat="1" ht="16.5" customHeight="1">
      <c r="A608" s="39"/>
      <c r="B608" s="40"/>
      <c r="C608" s="219" t="s">
        <v>708</v>
      </c>
      <c r="D608" s="219" t="s">
        <v>152</v>
      </c>
      <c r="E608" s="220" t="s">
        <v>709</v>
      </c>
      <c r="F608" s="221" t="s">
        <v>710</v>
      </c>
      <c r="G608" s="222" t="s">
        <v>255</v>
      </c>
      <c r="H608" s="223">
        <v>180</v>
      </c>
      <c r="I608" s="224"/>
      <c r="J608" s="225">
        <f>ROUND(I608*H608,2)</f>
        <v>0</v>
      </c>
      <c r="K608" s="221" t="s">
        <v>156</v>
      </c>
      <c r="L608" s="45"/>
      <c r="M608" s="226" t="s">
        <v>1</v>
      </c>
      <c r="N608" s="227" t="s">
        <v>42</v>
      </c>
      <c r="O608" s="92"/>
      <c r="P608" s="228">
        <f>O608*H608</f>
        <v>0</v>
      </c>
      <c r="Q608" s="228">
        <v>0</v>
      </c>
      <c r="R608" s="228">
        <f>Q608*H608</f>
        <v>0</v>
      </c>
      <c r="S608" s="228">
        <v>0.0070000000000000001</v>
      </c>
      <c r="T608" s="229">
        <f>S608*H608</f>
        <v>1.26</v>
      </c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R608" s="230" t="s">
        <v>157</v>
      </c>
      <c r="AT608" s="230" t="s">
        <v>152</v>
      </c>
      <c r="AU608" s="230" t="s">
        <v>87</v>
      </c>
      <c r="AY608" s="18" t="s">
        <v>150</v>
      </c>
      <c r="BE608" s="231">
        <f>IF(N608="základní",J608,0)</f>
        <v>0</v>
      </c>
      <c r="BF608" s="231">
        <f>IF(N608="snížená",J608,0)</f>
        <v>0</v>
      </c>
      <c r="BG608" s="231">
        <f>IF(N608="zákl. přenesená",J608,0)</f>
        <v>0</v>
      </c>
      <c r="BH608" s="231">
        <f>IF(N608="sníž. přenesená",J608,0)</f>
        <v>0</v>
      </c>
      <c r="BI608" s="231">
        <f>IF(N608="nulová",J608,0)</f>
        <v>0</v>
      </c>
      <c r="BJ608" s="18" t="s">
        <v>85</v>
      </c>
      <c r="BK608" s="231">
        <f>ROUND(I608*H608,2)</f>
        <v>0</v>
      </c>
      <c r="BL608" s="18" t="s">
        <v>157</v>
      </c>
      <c r="BM608" s="230" t="s">
        <v>711</v>
      </c>
    </row>
    <row r="609" s="2" customFormat="1" ht="16.5" customHeight="1">
      <c r="A609" s="39"/>
      <c r="B609" s="40"/>
      <c r="C609" s="219" t="s">
        <v>712</v>
      </c>
      <c r="D609" s="219" t="s">
        <v>152</v>
      </c>
      <c r="E609" s="220" t="s">
        <v>713</v>
      </c>
      <c r="F609" s="221" t="s">
        <v>714</v>
      </c>
      <c r="G609" s="222" t="s">
        <v>255</v>
      </c>
      <c r="H609" s="223">
        <v>70</v>
      </c>
      <c r="I609" s="224"/>
      <c r="J609" s="225">
        <f>ROUND(I609*H609,2)</f>
        <v>0</v>
      </c>
      <c r="K609" s="221" t="s">
        <v>156</v>
      </c>
      <c r="L609" s="45"/>
      <c r="M609" s="226" t="s">
        <v>1</v>
      </c>
      <c r="N609" s="227" t="s">
        <v>42</v>
      </c>
      <c r="O609" s="92"/>
      <c r="P609" s="228">
        <f>O609*H609</f>
        <v>0</v>
      </c>
      <c r="Q609" s="228">
        <v>0</v>
      </c>
      <c r="R609" s="228">
        <f>Q609*H609</f>
        <v>0</v>
      </c>
      <c r="S609" s="228">
        <v>0.0022000000000000001</v>
      </c>
      <c r="T609" s="229">
        <f>S609*H609</f>
        <v>0.154</v>
      </c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R609" s="230" t="s">
        <v>157</v>
      </c>
      <c r="AT609" s="230" t="s">
        <v>152</v>
      </c>
      <c r="AU609" s="230" t="s">
        <v>87</v>
      </c>
      <c r="AY609" s="18" t="s">
        <v>150</v>
      </c>
      <c r="BE609" s="231">
        <f>IF(N609="základní",J609,0)</f>
        <v>0</v>
      </c>
      <c r="BF609" s="231">
        <f>IF(N609="snížená",J609,0)</f>
        <v>0</v>
      </c>
      <c r="BG609" s="231">
        <f>IF(N609="zákl. přenesená",J609,0)</f>
        <v>0</v>
      </c>
      <c r="BH609" s="231">
        <f>IF(N609="sníž. přenesená",J609,0)</f>
        <v>0</v>
      </c>
      <c r="BI609" s="231">
        <f>IF(N609="nulová",J609,0)</f>
        <v>0</v>
      </c>
      <c r="BJ609" s="18" t="s">
        <v>85</v>
      </c>
      <c r="BK609" s="231">
        <f>ROUND(I609*H609,2)</f>
        <v>0</v>
      </c>
      <c r="BL609" s="18" t="s">
        <v>157</v>
      </c>
      <c r="BM609" s="230" t="s">
        <v>715</v>
      </c>
    </row>
    <row r="610" s="2" customFormat="1" ht="24.15" customHeight="1">
      <c r="A610" s="39"/>
      <c r="B610" s="40"/>
      <c r="C610" s="219" t="s">
        <v>716</v>
      </c>
      <c r="D610" s="219" t="s">
        <v>152</v>
      </c>
      <c r="E610" s="220" t="s">
        <v>717</v>
      </c>
      <c r="F610" s="221" t="s">
        <v>718</v>
      </c>
      <c r="G610" s="222" t="s">
        <v>155</v>
      </c>
      <c r="H610" s="223">
        <v>6.1609999999999996</v>
      </c>
      <c r="I610" s="224"/>
      <c r="J610" s="225">
        <f>ROUND(I610*H610,2)</f>
        <v>0</v>
      </c>
      <c r="K610" s="221" t="s">
        <v>156</v>
      </c>
      <c r="L610" s="45"/>
      <c r="M610" s="226" t="s">
        <v>1</v>
      </c>
      <c r="N610" s="227" t="s">
        <v>42</v>
      </c>
      <c r="O610" s="92"/>
      <c r="P610" s="228">
        <f>O610*H610</f>
        <v>0</v>
      </c>
      <c r="Q610" s="228">
        <v>0</v>
      </c>
      <c r="R610" s="228">
        <f>Q610*H610</f>
        <v>0</v>
      </c>
      <c r="S610" s="228">
        <v>1.8</v>
      </c>
      <c r="T610" s="229">
        <f>S610*H610</f>
        <v>11.0898</v>
      </c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R610" s="230" t="s">
        <v>157</v>
      </c>
      <c r="AT610" s="230" t="s">
        <v>152</v>
      </c>
      <c r="AU610" s="230" t="s">
        <v>87</v>
      </c>
      <c r="AY610" s="18" t="s">
        <v>150</v>
      </c>
      <c r="BE610" s="231">
        <f>IF(N610="základní",J610,0)</f>
        <v>0</v>
      </c>
      <c r="BF610" s="231">
        <f>IF(N610="snížená",J610,0)</f>
        <v>0</v>
      </c>
      <c r="BG610" s="231">
        <f>IF(N610="zákl. přenesená",J610,0)</f>
        <v>0</v>
      </c>
      <c r="BH610" s="231">
        <f>IF(N610="sníž. přenesená",J610,0)</f>
        <v>0</v>
      </c>
      <c r="BI610" s="231">
        <f>IF(N610="nulová",J610,0)</f>
        <v>0</v>
      </c>
      <c r="BJ610" s="18" t="s">
        <v>85</v>
      </c>
      <c r="BK610" s="231">
        <f>ROUND(I610*H610,2)</f>
        <v>0</v>
      </c>
      <c r="BL610" s="18" t="s">
        <v>157</v>
      </c>
      <c r="BM610" s="230" t="s">
        <v>719</v>
      </c>
    </row>
    <row r="611" s="13" customFormat="1">
      <c r="A611" s="13"/>
      <c r="B611" s="232"/>
      <c r="C611" s="233"/>
      <c r="D611" s="234" t="s">
        <v>159</v>
      </c>
      <c r="E611" s="235" t="s">
        <v>1</v>
      </c>
      <c r="F611" s="236" t="s">
        <v>720</v>
      </c>
      <c r="G611" s="233"/>
      <c r="H611" s="235" t="s">
        <v>1</v>
      </c>
      <c r="I611" s="237"/>
      <c r="J611" s="233"/>
      <c r="K611" s="233"/>
      <c r="L611" s="238"/>
      <c r="M611" s="239"/>
      <c r="N611" s="240"/>
      <c r="O611" s="240"/>
      <c r="P611" s="240"/>
      <c r="Q611" s="240"/>
      <c r="R611" s="240"/>
      <c r="S611" s="240"/>
      <c r="T611" s="241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42" t="s">
        <v>159</v>
      </c>
      <c r="AU611" s="242" t="s">
        <v>87</v>
      </c>
      <c r="AV611" s="13" t="s">
        <v>85</v>
      </c>
      <c r="AW611" s="13" t="s">
        <v>32</v>
      </c>
      <c r="AX611" s="13" t="s">
        <v>77</v>
      </c>
      <c r="AY611" s="242" t="s">
        <v>150</v>
      </c>
    </row>
    <row r="612" s="14" customFormat="1">
      <c r="A612" s="14"/>
      <c r="B612" s="243"/>
      <c r="C612" s="244"/>
      <c r="D612" s="234" t="s">
        <v>159</v>
      </c>
      <c r="E612" s="245" t="s">
        <v>1</v>
      </c>
      <c r="F612" s="246" t="s">
        <v>721</v>
      </c>
      <c r="G612" s="244"/>
      <c r="H612" s="247">
        <v>5.1150000000000002</v>
      </c>
      <c r="I612" s="248"/>
      <c r="J612" s="244"/>
      <c r="K612" s="244"/>
      <c r="L612" s="249"/>
      <c r="M612" s="250"/>
      <c r="N612" s="251"/>
      <c r="O612" s="251"/>
      <c r="P612" s="251"/>
      <c r="Q612" s="251"/>
      <c r="R612" s="251"/>
      <c r="S612" s="251"/>
      <c r="T612" s="252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53" t="s">
        <v>159</v>
      </c>
      <c r="AU612" s="253" t="s">
        <v>87</v>
      </c>
      <c r="AV612" s="14" t="s">
        <v>87</v>
      </c>
      <c r="AW612" s="14" t="s">
        <v>32</v>
      </c>
      <c r="AX612" s="14" t="s">
        <v>77</v>
      </c>
      <c r="AY612" s="253" t="s">
        <v>150</v>
      </c>
    </row>
    <row r="613" s="13" customFormat="1">
      <c r="A613" s="13"/>
      <c r="B613" s="232"/>
      <c r="C613" s="233"/>
      <c r="D613" s="234" t="s">
        <v>159</v>
      </c>
      <c r="E613" s="235" t="s">
        <v>1</v>
      </c>
      <c r="F613" s="236" t="s">
        <v>230</v>
      </c>
      <c r="G613" s="233"/>
      <c r="H613" s="235" t="s">
        <v>1</v>
      </c>
      <c r="I613" s="237"/>
      <c r="J613" s="233"/>
      <c r="K613" s="233"/>
      <c r="L613" s="238"/>
      <c r="M613" s="239"/>
      <c r="N613" s="240"/>
      <c r="O613" s="240"/>
      <c r="P613" s="240"/>
      <c r="Q613" s="240"/>
      <c r="R613" s="240"/>
      <c r="S613" s="240"/>
      <c r="T613" s="241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42" t="s">
        <v>159</v>
      </c>
      <c r="AU613" s="242" t="s">
        <v>87</v>
      </c>
      <c r="AV613" s="13" t="s">
        <v>85</v>
      </c>
      <c r="AW613" s="13" t="s">
        <v>32</v>
      </c>
      <c r="AX613" s="13" t="s">
        <v>77</v>
      </c>
      <c r="AY613" s="242" t="s">
        <v>150</v>
      </c>
    </row>
    <row r="614" s="14" customFormat="1">
      <c r="A614" s="14"/>
      <c r="B614" s="243"/>
      <c r="C614" s="244"/>
      <c r="D614" s="234" t="s">
        <v>159</v>
      </c>
      <c r="E614" s="245" t="s">
        <v>1</v>
      </c>
      <c r="F614" s="246" t="s">
        <v>722</v>
      </c>
      <c r="G614" s="244"/>
      <c r="H614" s="247">
        <v>0.17100000000000001</v>
      </c>
      <c r="I614" s="248"/>
      <c r="J614" s="244"/>
      <c r="K614" s="244"/>
      <c r="L614" s="249"/>
      <c r="M614" s="250"/>
      <c r="N614" s="251"/>
      <c r="O614" s="251"/>
      <c r="P614" s="251"/>
      <c r="Q614" s="251"/>
      <c r="R614" s="251"/>
      <c r="S614" s="251"/>
      <c r="T614" s="252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3" t="s">
        <v>159</v>
      </c>
      <c r="AU614" s="253" t="s">
        <v>87</v>
      </c>
      <c r="AV614" s="14" t="s">
        <v>87</v>
      </c>
      <c r="AW614" s="14" t="s">
        <v>32</v>
      </c>
      <c r="AX614" s="14" t="s">
        <v>77</v>
      </c>
      <c r="AY614" s="253" t="s">
        <v>150</v>
      </c>
    </row>
    <row r="615" s="13" customFormat="1">
      <c r="A615" s="13"/>
      <c r="B615" s="232"/>
      <c r="C615" s="233"/>
      <c r="D615" s="234" t="s">
        <v>159</v>
      </c>
      <c r="E615" s="235" t="s">
        <v>1</v>
      </c>
      <c r="F615" s="236" t="s">
        <v>235</v>
      </c>
      <c r="G615" s="233"/>
      <c r="H615" s="235" t="s">
        <v>1</v>
      </c>
      <c r="I615" s="237"/>
      <c r="J615" s="233"/>
      <c r="K615" s="233"/>
      <c r="L615" s="238"/>
      <c r="M615" s="239"/>
      <c r="N615" s="240"/>
      <c r="O615" s="240"/>
      <c r="P615" s="240"/>
      <c r="Q615" s="240"/>
      <c r="R615" s="240"/>
      <c r="S615" s="240"/>
      <c r="T615" s="241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2" t="s">
        <v>159</v>
      </c>
      <c r="AU615" s="242" t="s">
        <v>87</v>
      </c>
      <c r="AV615" s="13" t="s">
        <v>85</v>
      </c>
      <c r="AW615" s="13" t="s">
        <v>32</v>
      </c>
      <c r="AX615" s="13" t="s">
        <v>77</v>
      </c>
      <c r="AY615" s="242" t="s">
        <v>150</v>
      </c>
    </row>
    <row r="616" s="14" customFormat="1">
      <c r="A616" s="14"/>
      <c r="B616" s="243"/>
      <c r="C616" s="244"/>
      <c r="D616" s="234" t="s">
        <v>159</v>
      </c>
      <c r="E616" s="245" t="s">
        <v>1</v>
      </c>
      <c r="F616" s="246" t="s">
        <v>723</v>
      </c>
      <c r="G616" s="244"/>
      <c r="H616" s="247">
        <v>0.875</v>
      </c>
      <c r="I616" s="248"/>
      <c r="J616" s="244"/>
      <c r="K616" s="244"/>
      <c r="L616" s="249"/>
      <c r="M616" s="250"/>
      <c r="N616" s="251"/>
      <c r="O616" s="251"/>
      <c r="P616" s="251"/>
      <c r="Q616" s="251"/>
      <c r="R616" s="251"/>
      <c r="S616" s="251"/>
      <c r="T616" s="252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53" t="s">
        <v>159</v>
      </c>
      <c r="AU616" s="253" t="s">
        <v>87</v>
      </c>
      <c r="AV616" s="14" t="s">
        <v>87</v>
      </c>
      <c r="AW616" s="14" t="s">
        <v>32</v>
      </c>
      <c r="AX616" s="14" t="s">
        <v>77</v>
      </c>
      <c r="AY616" s="253" t="s">
        <v>150</v>
      </c>
    </row>
    <row r="617" s="15" customFormat="1">
      <c r="A617" s="15"/>
      <c r="B617" s="254"/>
      <c r="C617" s="255"/>
      <c r="D617" s="234" t="s">
        <v>159</v>
      </c>
      <c r="E617" s="256" t="s">
        <v>1</v>
      </c>
      <c r="F617" s="257" t="s">
        <v>169</v>
      </c>
      <c r="G617" s="255"/>
      <c r="H617" s="258">
        <v>6.1609999999999996</v>
      </c>
      <c r="I617" s="259"/>
      <c r="J617" s="255"/>
      <c r="K617" s="255"/>
      <c r="L617" s="260"/>
      <c r="M617" s="261"/>
      <c r="N617" s="262"/>
      <c r="O617" s="262"/>
      <c r="P617" s="262"/>
      <c r="Q617" s="262"/>
      <c r="R617" s="262"/>
      <c r="S617" s="262"/>
      <c r="T617" s="263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T617" s="264" t="s">
        <v>159</v>
      </c>
      <c r="AU617" s="264" t="s">
        <v>87</v>
      </c>
      <c r="AV617" s="15" t="s">
        <v>157</v>
      </c>
      <c r="AW617" s="15" t="s">
        <v>32</v>
      </c>
      <c r="AX617" s="15" t="s">
        <v>85</v>
      </c>
      <c r="AY617" s="264" t="s">
        <v>150</v>
      </c>
    </row>
    <row r="618" s="2" customFormat="1" ht="24.15" customHeight="1">
      <c r="A618" s="39"/>
      <c r="B618" s="40"/>
      <c r="C618" s="219" t="s">
        <v>724</v>
      </c>
      <c r="D618" s="219" t="s">
        <v>152</v>
      </c>
      <c r="E618" s="220" t="s">
        <v>725</v>
      </c>
      <c r="F618" s="221" t="s">
        <v>726</v>
      </c>
      <c r="G618" s="222" t="s">
        <v>155</v>
      </c>
      <c r="H618" s="223">
        <v>1.7470000000000001</v>
      </c>
      <c r="I618" s="224"/>
      <c r="J618" s="225">
        <f>ROUND(I618*H618,2)</f>
        <v>0</v>
      </c>
      <c r="K618" s="221" t="s">
        <v>156</v>
      </c>
      <c r="L618" s="45"/>
      <c r="M618" s="226" t="s">
        <v>1</v>
      </c>
      <c r="N618" s="227" t="s">
        <v>42</v>
      </c>
      <c r="O618" s="92"/>
      <c r="P618" s="228">
        <f>O618*H618</f>
        <v>0</v>
      </c>
      <c r="Q618" s="228">
        <v>0</v>
      </c>
      <c r="R618" s="228">
        <f>Q618*H618</f>
        <v>0</v>
      </c>
      <c r="S618" s="228">
        <v>1.8</v>
      </c>
      <c r="T618" s="229">
        <f>S618*H618</f>
        <v>3.1446000000000001</v>
      </c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R618" s="230" t="s">
        <v>157</v>
      </c>
      <c r="AT618" s="230" t="s">
        <v>152</v>
      </c>
      <c r="AU618" s="230" t="s">
        <v>87</v>
      </c>
      <c r="AY618" s="18" t="s">
        <v>150</v>
      </c>
      <c r="BE618" s="231">
        <f>IF(N618="základní",J618,0)</f>
        <v>0</v>
      </c>
      <c r="BF618" s="231">
        <f>IF(N618="snížená",J618,0)</f>
        <v>0</v>
      </c>
      <c r="BG618" s="231">
        <f>IF(N618="zákl. přenesená",J618,0)</f>
        <v>0</v>
      </c>
      <c r="BH618" s="231">
        <f>IF(N618="sníž. přenesená",J618,0)</f>
        <v>0</v>
      </c>
      <c r="BI618" s="231">
        <f>IF(N618="nulová",J618,0)</f>
        <v>0</v>
      </c>
      <c r="BJ618" s="18" t="s">
        <v>85</v>
      </c>
      <c r="BK618" s="231">
        <f>ROUND(I618*H618,2)</f>
        <v>0</v>
      </c>
      <c r="BL618" s="18" t="s">
        <v>157</v>
      </c>
      <c r="BM618" s="230" t="s">
        <v>727</v>
      </c>
    </row>
    <row r="619" s="13" customFormat="1">
      <c r="A619" s="13"/>
      <c r="B619" s="232"/>
      <c r="C619" s="233"/>
      <c r="D619" s="234" t="s">
        <v>159</v>
      </c>
      <c r="E619" s="235" t="s">
        <v>1</v>
      </c>
      <c r="F619" s="236" t="s">
        <v>228</v>
      </c>
      <c r="G619" s="233"/>
      <c r="H619" s="235" t="s">
        <v>1</v>
      </c>
      <c r="I619" s="237"/>
      <c r="J619" s="233"/>
      <c r="K619" s="233"/>
      <c r="L619" s="238"/>
      <c r="M619" s="239"/>
      <c r="N619" s="240"/>
      <c r="O619" s="240"/>
      <c r="P619" s="240"/>
      <c r="Q619" s="240"/>
      <c r="R619" s="240"/>
      <c r="S619" s="240"/>
      <c r="T619" s="241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2" t="s">
        <v>159</v>
      </c>
      <c r="AU619" s="242" t="s">
        <v>87</v>
      </c>
      <c r="AV619" s="13" t="s">
        <v>85</v>
      </c>
      <c r="AW619" s="13" t="s">
        <v>32</v>
      </c>
      <c r="AX619" s="13" t="s">
        <v>77</v>
      </c>
      <c r="AY619" s="242" t="s">
        <v>150</v>
      </c>
    </row>
    <row r="620" s="14" customFormat="1">
      <c r="A620" s="14"/>
      <c r="B620" s="243"/>
      <c r="C620" s="244"/>
      <c r="D620" s="234" t="s">
        <v>159</v>
      </c>
      <c r="E620" s="245" t="s">
        <v>1</v>
      </c>
      <c r="F620" s="246" t="s">
        <v>728</v>
      </c>
      <c r="G620" s="244"/>
      <c r="H620" s="247">
        <v>0.80900000000000005</v>
      </c>
      <c r="I620" s="248"/>
      <c r="J620" s="244"/>
      <c r="K620" s="244"/>
      <c r="L620" s="249"/>
      <c r="M620" s="250"/>
      <c r="N620" s="251"/>
      <c r="O620" s="251"/>
      <c r="P620" s="251"/>
      <c r="Q620" s="251"/>
      <c r="R620" s="251"/>
      <c r="S620" s="251"/>
      <c r="T620" s="252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3" t="s">
        <v>159</v>
      </c>
      <c r="AU620" s="253" t="s">
        <v>87</v>
      </c>
      <c r="AV620" s="14" t="s">
        <v>87</v>
      </c>
      <c r="AW620" s="14" t="s">
        <v>32</v>
      </c>
      <c r="AX620" s="14" t="s">
        <v>77</v>
      </c>
      <c r="AY620" s="253" t="s">
        <v>150</v>
      </c>
    </row>
    <row r="621" s="13" customFormat="1">
      <c r="A621" s="13"/>
      <c r="B621" s="232"/>
      <c r="C621" s="233"/>
      <c r="D621" s="234" t="s">
        <v>159</v>
      </c>
      <c r="E621" s="235" t="s">
        <v>1</v>
      </c>
      <c r="F621" s="236" t="s">
        <v>264</v>
      </c>
      <c r="G621" s="233"/>
      <c r="H621" s="235" t="s">
        <v>1</v>
      </c>
      <c r="I621" s="237"/>
      <c r="J621" s="233"/>
      <c r="K621" s="233"/>
      <c r="L621" s="238"/>
      <c r="M621" s="239"/>
      <c r="N621" s="240"/>
      <c r="O621" s="240"/>
      <c r="P621" s="240"/>
      <c r="Q621" s="240"/>
      <c r="R621" s="240"/>
      <c r="S621" s="240"/>
      <c r="T621" s="241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2" t="s">
        <v>159</v>
      </c>
      <c r="AU621" s="242" t="s">
        <v>87</v>
      </c>
      <c r="AV621" s="13" t="s">
        <v>85</v>
      </c>
      <c r="AW621" s="13" t="s">
        <v>32</v>
      </c>
      <c r="AX621" s="13" t="s">
        <v>77</v>
      </c>
      <c r="AY621" s="242" t="s">
        <v>150</v>
      </c>
    </row>
    <row r="622" s="14" customFormat="1">
      <c r="A622" s="14"/>
      <c r="B622" s="243"/>
      <c r="C622" s="244"/>
      <c r="D622" s="234" t="s">
        <v>159</v>
      </c>
      <c r="E622" s="245" t="s">
        <v>1</v>
      </c>
      <c r="F622" s="246" t="s">
        <v>729</v>
      </c>
      <c r="G622" s="244"/>
      <c r="H622" s="247">
        <v>0.40999999999999998</v>
      </c>
      <c r="I622" s="248"/>
      <c r="J622" s="244"/>
      <c r="K622" s="244"/>
      <c r="L622" s="249"/>
      <c r="M622" s="250"/>
      <c r="N622" s="251"/>
      <c r="O622" s="251"/>
      <c r="P622" s="251"/>
      <c r="Q622" s="251"/>
      <c r="R622" s="251"/>
      <c r="S622" s="251"/>
      <c r="T622" s="252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53" t="s">
        <v>159</v>
      </c>
      <c r="AU622" s="253" t="s">
        <v>87</v>
      </c>
      <c r="AV622" s="14" t="s">
        <v>87</v>
      </c>
      <c r="AW622" s="14" t="s">
        <v>32</v>
      </c>
      <c r="AX622" s="14" t="s">
        <v>77</v>
      </c>
      <c r="AY622" s="253" t="s">
        <v>150</v>
      </c>
    </row>
    <row r="623" s="13" customFormat="1">
      <c r="A623" s="13"/>
      <c r="B623" s="232"/>
      <c r="C623" s="233"/>
      <c r="D623" s="234" t="s">
        <v>159</v>
      </c>
      <c r="E623" s="235" t="s">
        <v>1</v>
      </c>
      <c r="F623" s="236" t="s">
        <v>266</v>
      </c>
      <c r="G623" s="233"/>
      <c r="H623" s="235" t="s">
        <v>1</v>
      </c>
      <c r="I623" s="237"/>
      <c r="J623" s="233"/>
      <c r="K623" s="233"/>
      <c r="L623" s="238"/>
      <c r="M623" s="239"/>
      <c r="N623" s="240"/>
      <c r="O623" s="240"/>
      <c r="P623" s="240"/>
      <c r="Q623" s="240"/>
      <c r="R623" s="240"/>
      <c r="S623" s="240"/>
      <c r="T623" s="241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42" t="s">
        <v>159</v>
      </c>
      <c r="AU623" s="242" t="s">
        <v>87</v>
      </c>
      <c r="AV623" s="13" t="s">
        <v>85</v>
      </c>
      <c r="AW623" s="13" t="s">
        <v>32</v>
      </c>
      <c r="AX623" s="13" t="s">
        <v>77</v>
      </c>
      <c r="AY623" s="242" t="s">
        <v>150</v>
      </c>
    </row>
    <row r="624" s="14" customFormat="1">
      <c r="A624" s="14"/>
      <c r="B624" s="243"/>
      <c r="C624" s="244"/>
      <c r="D624" s="234" t="s">
        <v>159</v>
      </c>
      <c r="E624" s="245" t="s">
        <v>1</v>
      </c>
      <c r="F624" s="246" t="s">
        <v>730</v>
      </c>
      <c r="G624" s="244"/>
      <c r="H624" s="247">
        <v>0.52800000000000002</v>
      </c>
      <c r="I624" s="248"/>
      <c r="J624" s="244"/>
      <c r="K624" s="244"/>
      <c r="L624" s="249"/>
      <c r="M624" s="250"/>
      <c r="N624" s="251"/>
      <c r="O624" s="251"/>
      <c r="P624" s="251"/>
      <c r="Q624" s="251"/>
      <c r="R624" s="251"/>
      <c r="S624" s="251"/>
      <c r="T624" s="252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53" t="s">
        <v>159</v>
      </c>
      <c r="AU624" s="253" t="s">
        <v>87</v>
      </c>
      <c r="AV624" s="14" t="s">
        <v>87</v>
      </c>
      <c r="AW624" s="14" t="s">
        <v>32</v>
      </c>
      <c r="AX624" s="14" t="s">
        <v>77</v>
      </c>
      <c r="AY624" s="253" t="s">
        <v>150</v>
      </c>
    </row>
    <row r="625" s="15" customFormat="1">
      <c r="A625" s="15"/>
      <c r="B625" s="254"/>
      <c r="C625" s="255"/>
      <c r="D625" s="234" t="s">
        <v>159</v>
      </c>
      <c r="E625" s="256" t="s">
        <v>1</v>
      </c>
      <c r="F625" s="257" t="s">
        <v>169</v>
      </c>
      <c r="G625" s="255"/>
      <c r="H625" s="258">
        <v>1.7470000000000001</v>
      </c>
      <c r="I625" s="259"/>
      <c r="J625" s="255"/>
      <c r="K625" s="255"/>
      <c r="L625" s="260"/>
      <c r="M625" s="261"/>
      <c r="N625" s="262"/>
      <c r="O625" s="262"/>
      <c r="P625" s="262"/>
      <c r="Q625" s="262"/>
      <c r="R625" s="262"/>
      <c r="S625" s="262"/>
      <c r="T625" s="263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T625" s="264" t="s">
        <v>159</v>
      </c>
      <c r="AU625" s="264" t="s">
        <v>87</v>
      </c>
      <c r="AV625" s="15" t="s">
        <v>157</v>
      </c>
      <c r="AW625" s="15" t="s">
        <v>32</v>
      </c>
      <c r="AX625" s="15" t="s">
        <v>85</v>
      </c>
      <c r="AY625" s="264" t="s">
        <v>150</v>
      </c>
    </row>
    <row r="626" s="2" customFormat="1" ht="24.15" customHeight="1">
      <c r="A626" s="39"/>
      <c r="B626" s="40"/>
      <c r="C626" s="219" t="s">
        <v>731</v>
      </c>
      <c r="D626" s="219" t="s">
        <v>152</v>
      </c>
      <c r="E626" s="220" t="s">
        <v>732</v>
      </c>
      <c r="F626" s="221" t="s">
        <v>733</v>
      </c>
      <c r="G626" s="222" t="s">
        <v>155</v>
      </c>
      <c r="H626" s="223">
        <v>2.056</v>
      </c>
      <c r="I626" s="224"/>
      <c r="J626" s="225">
        <f>ROUND(I626*H626,2)</f>
        <v>0</v>
      </c>
      <c r="K626" s="221" t="s">
        <v>156</v>
      </c>
      <c r="L626" s="45"/>
      <c r="M626" s="226" t="s">
        <v>1</v>
      </c>
      <c r="N626" s="227" t="s">
        <v>42</v>
      </c>
      <c r="O626" s="92"/>
      <c r="P626" s="228">
        <f>O626*H626</f>
        <v>0</v>
      </c>
      <c r="Q626" s="228">
        <v>0</v>
      </c>
      <c r="R626" s="228">
        <f>Q626*H626</f>
        <v>0</v>
      </c>
      <c r="S626" s="228">
        <v>1.8</v>
      </c>
      <c r="T626" s="229">
        <f>S626*H626</f>
        <v>3.7008000000000001</v>
      </c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R626" s="230" t="s">
        <v>157</v>
      </c>
      <c r="AT626" s="230" t="s">
        <v>152</v>
      </c>
      <c r="AU626" s="230" t="s">
        <v>87</v>
      </c>
      <c r="AY626" s="18" t="s">
        <v>150</v>
      </c>
      <c r="BE626" s="231">
        <f>IF(N626="základní",J626,0)</f>
        <v>0</v>
      </c>
      <c r="BF626" s="231">
        <f>IF(N626="snížená",J626,0)</f>
        <v>0</v>
      </c>
      <c r="BG626" s="231">
        <f>IF(N626="zákl. přenesená",J626,0)</f>
        <v>0</v>
      </c>
      <c r="BH626" s="231">
        <f>IF(N626="sníž. přenesená",J626,0)</f>
        <v>0</v>
      </c>
      <c r="BI626" s="231">
        <f>IF(N626="nulová",J626,0)</f>
        <v>0</v>
      </c>
      <c r="BJ626" s="18" t="s">
        <v>85</v>
      </c>
      <c r="BK626" s="231">
        <f>ROUND(I626*H626,2)</f>
        <v>0</v>
      </c>
      <c r="BL626" s="18" t="s">
        <v>157</v>
      </c>
      <c r="BM626" s="230" t="s">
        <v>734</v>
      </c>
    </row>
    <row r="627" s="13" customFormat="1">
      <c r="A627" s="13"/>
      <c r="B627" s="232"/>
      <c r="C627" s="233"/>
      <c r="D627" s="234" t="s">
        <v>159</v>
      </c>
      <c r="E627" s="235" t="s">
        <v>1</v>
      </c>
      <c r="F627" s="236" t="s">
        <v>226</v>
      </c>
      <c r="G627" s="233"/>
      <c r="H627" s="235" t="s">
        <v>1</v>
      </c>
      <c r="I627" s="237"/>
      <c r="J627" s="233"/>
      <c r="K627" s="233"/>
      <c r="L627" s="238"/>
      <c r="M627" s="239"/>
      <c r="N627" s="240"/>
      <c r="O627" s="240"/>
      <c r="P627" s="240"/>
      <c r="Q627" s="240"/>
      <c r="R627" s="240"/>
      <c r="S627" s="240"/>
      <c r="T627" s="241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42" t="s">
        <v>159</v>
      </c>
      <c r="AU627" s="242" t="s">
        <v>87</v>
      </c>
      <c r="AV627" s="13" t="s">
        <v>85</v>
      </c>
      <c r="AW627" s="13" t="s">
        <v>32</v>
      </c>
      <c r="AX627" s="13" t="s">
        <v>77</v>
      </c>
      <c r="AY627" s="242" t="s">
        <v>150</v>
      </c>
    </row>
    <row r="628" s="14" customFormat="1">
      <c r="A628" s="14"/>
      <c r="B628" s="243"/>
      <c r="C628" s="244"/>
      <c r="D628" s="234" t="s">
        <v>159</v>
      </c>
      <c r="E628" s="245" t="s">
        <v>1</v>
      </c>
      <c r="F628" s="246" t="s">
        <v>735</v>
      </c>
      <c r="G628" s="244"/>
      <c r="H628" s="247">
        <v>2.056</v>
      </c>
      <c r="I628" s="248"/>
      <c r="J628" s="244"/>
      <c r="K628" s="244"/>
      <c r="L628" s="249"/>
      <c r="M628" s="250"/>
      <c r="N628" s="251"/>
      <c r="O628" s="251"/>
      <c r="P628" s="251"/>
      <c r="Q628" s="251"/>
      <c r="R628" s="251"/>
      <c r="S628" s="251"/>
      <c r="T628" s="252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53" t="s">
        <v>159</v>
      </c>
      <c r="AU628" s="253" t="s">
        <v>87</v>
      </c>
      <c r="AV628" s="14" t="s">
        <v>87</v>
      </c>
      <c r="AW628" s="14" t="s">
        <v>32</v>
      </c>
      <c r="AX628" s="14" t="s">
        <v>85</v>
      </c>
      <c r="AY628" s="253" t="s">
        <v>150</v>
      </c>
    </row>
    <row r="629" s="2" customFormat="1" ht="24.15" customHeight="1">
      <c r="A629" s="39"/>
      <c r="B629" s="40"/>
      <c r="C629" s="219" t="s">
        <v>736</v>
      </c>
      <c r="D629" s="219" t="s">
        <v>152</v>
      </c>
      <c r="E629" s="220" t="s">
        <v>737</v>
      </c>
      <c r="F629" s="221" t="s">
        <v>738</v>
      </c>
      <c r="G629" s="222" t="s">
        <v>271</v>
      </c>
      <c r="H629" s="223">
        <v>4</v>
      </c>
      <c r="I629" s="224"/>
      <c r="J629" s="225">
        <f>ROUND(I629*H629,2)</f>
        <v>0</v>
      </c>
      <c r="K629" s="221" t="s">
        <v>156</v>
      </c>
      <c r="L629" s="45"/>
      <c r="M629" s="226" t="s">
        <v>1</v>
      </c>
      <c r="N629" s="227" t="s">
        <v>42</v>
      </c>
      <c r="O629" s="92"/>
      <c r="P629" s="228">
        <f>O629*H629</f>
        <v>0</v>
      </c>
      <c r="Q629" s="228">
        <v>0</v>
      </c>
      <c r="R629" s="228">
        <f>Q629*H629</f>
        <v>0</v>
      </c>
      <c r="S629" s="228">
        <v>0.062</v>
      </c>
      <c r="T629" s="229">
        <f>S629*H629</f>
        <v>0.248</v>
      </c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R629" s="230" t="s">
        <v>157</v>
      </c>
      <c r="AT629" s="230" t="s">
        <v>152</v>
      </c>
      <c r="AU629" s="230" t="s">
        <v>87</v>
      </c>
      <c r="AY629" s="18" t="s">
        <v>150</v>
      </c>
      <c r="BE629" s="231">
        <f>IF(N629="základní",J629,0)</f>
        <v>0</v>
      </c>
      <c r="BF629" s="231">
        <f>IF(N629="snížená",J629,0)</f>
        <v>0</v>
      </c>
      <c r="BG629" s="231">
        <f>IF(N629="zákl. přenesená",J629,0)</f>
        <v>0</v>
      </c>
      <c r="BH629" s="231">
        <f>IF(N629="sníž. přenesená",J629,0)</f>
        <v>0</v>
      </c>
      <c r="BI629" s="231">
        <f>IF(N629="nulová",J629,0)</f>
        <v>0</v>
      </c>
      <c r="BJ629" s="18" t="s">
        <v>85</v>
      </c>
      <c r="BK629" s="231">
        <f>ROUND(I629*H629,2)</f>
        <v>0</v>
      </c>
      <c r="BL629" s="18" t="s">
        <v>157</v>
      </c>
      <c r="BM629" s="230" t="s">
        <v>739</v>
      </c>
    </row>
    <row r="630" s="13" customFormat="1">
      <c r="A630" s="13"/>
      <c r="B630" s="232"/>
      <c r="C630" s="233"/>
      <c r="D630" s="234" t="s">
        <v>159</v>
      </c>
      <c r="E630" s="235" t="s">
        <v>1</v>
      </c>
      <c r="F630" s="236" t="s">
        <v>226</v>
      </c>
      <c r="G630" s="233"/>
      <c r="H630" s="235" t="s">
        <v>1</v>
      </c>
      <c r="I630" s="237"/>
      <c r="J630" s="233"/>
      <c r="K630" s="233"/>
      <c r="L630" s="238"/>
      <c r="M630" s="239"/>
      <c r="N630" s="240"/>
      <c r="O630" s="240"/>
      <c r="P630" s="240"/>
      <c r="Q630" s="240"/>
      <c r="R630" s="240"/>
      <c r="S630" s="240"/>
      <c r="T630" s="241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42" t="s">
        <v>159</v>
      </c>
      <c r="AU630" s="242" t="s">
        <v>87</v>
      </c>
      <c r="AV630" s="13" t="s">
        <v>85</v>
      </c>
      <c r="AW630" s="13" t="s">
        <v>32</v>
      </c>
      <c r="AX630" s="13" t="s">
        <v>77</v>
      </c>
      <c r="AY630" s="242" t="s">
        <v>150</v>
      </c>
    </row>
    <row r="631" s="14" customFormat="1">
      <c r="A631" s="14"/>
      <c r="B631" s="243"/>
      <c r="C631" s="244"/>
      <c r="D631" s="234" t="s">
        <v>159</v>
      </c>
      <c r="E631" s="245" t="s">
        <v>1</v>
      </c>
      <c r="F631" s="246" t="s">
        <v>87</v>
      </c>
      <c r="G631" s="244"/>
      <c r="H631" s="247">
        <v>2</v>
      </c>
      <c r="I631" s="248"/>
      <c r="J631" s="244"/>
      <c r="K631" s="244"/>
      <c r="L631" s="249"/>
      <c r="M631" s="250"/>
      <c r="N631" s="251"/>
      <c r="O631" s="251"/>
      <c r="P631" s="251"/>
      <c r="Q631" s="251"/>
      <c r="R631" s="251"/>
      <c r="S631" s="251"/>
      <c r="T631" s="252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53" t="s">
        <v>159</v>
      </c>
      <c r="AU631" s="253" t="s">
        <v>87</v>
      </c>
      <c r="AV631" s="14" t="s">
        <v>87</v>
      </c>
      <c r="AW631" s="14" t="s">
        <v>32</v>
      </c>
      <c r="AX631" s="14" t="s">
        <v>77</v>
      </c>
      <c r="AY631" s="253" t="s">
        <v>150</v>
      </c>
    </row>
    <row r="632" s="13" customFormat="1">
      <c r="A632" s="13"/>
      <c r="B632" s="232"/>
      <c r="C632" s="233"/>
      <c r="D632" s="234" t="s">
        <v>159</v>
      </c>
      <c r="E632" s="235" t="s">
        <v>1</v>
      </c>
      <c r="F632" s="236" t="s">
        <v>235</v>
      </c>
      <c r="G632" s="233"/>
      <c r="H632" s="235" t="s">
        <v>1</v>
      </c>
      <c r="I632" s="237"/>
      <c r="J632" s="233"/>
      <c r="K632" s="233"/>
      <c r="L632" s="238"/>
      <c r="M632" s="239"/>
      <c r="N632" s="240"/>
      <c r="O632" s="240"/>
      <c r="P632" s="240"/>
      <c r="Q632" s="240"/>
      <c r="R632" s="240"/>
      <c r="S632" s="240"/>
      <c r="T632" s="241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2" t="s">
        <v>159</v>
      </c>
      <c r="AU632" s="242" t="s">
        <v>87</v>
      </c>
      <c r="AV632" s="13" t="s">
        <v>85</v>
      </c>
      <c r="AW632" s="13" t="s">
        <v>32</v>
      </c>
      <c r="AX632" s="13" t="s">
        <v>77</v>
      </c>
      <c r="AY632" s="242" t="s">
        <v>150</v>
      </c>
    </row>
    <row r="633" s="14" customFormat="1">
      <c r="A633" s="14"/>
      <c r="B633" s="243"/>
      <c r="C633" s="244"/>
      <c r="D633" s="234" t="s">
        <v>159</v>
      </c>
      <c r="E633" s="245" t="s">
        <v>1</v>
      </c>
      <c r="F633" s="246" t="s">
        <v>87</v>
      </c>
      <c r="G633" s="244"/>
      <c r="H633" s="247">
        <v>2</v>
      </c>
      <c r="I633" s="248"/>
      <c r="J633" s="244"/>
      <c r="K633" s="244"/>
      <c r="L633" s="249"/>
      <c r="M633" s="250"/>
      <c r="N633" s="251"/>
      <c r="O633" s="251"/>
      <c r="P633" s="251"/>
      <c r="Q633" s="251"/>
      <c r="R633" s="251"/>
      <c r="S633" s="251"/>
      <c r="T633" s="252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53" t="s">
        <v>159</v>
      </c>
      <c r="AU633" s="253" t="s">
        <v>87</v>
      </c>
      <c r="AV633" s="14" t="s">
        <v>87</v>
      </c>
      <c r="AW633" s="14" t="s">
        <v>32</v>
      </c>
      <c r="AX633" s="14" t="s">
        <v>77</v>
      </c>
      <c r="AY633" s="253" t="s">
        <v>150</v>
      </c>
    </row>
    <row r="634" s="15" customFormat="1">
      <c r="A634" s="15"/>
      <c r="B634" s="254"/>
      <c r="C634" s="255"/>
      <c r="D634" s="234" t="s">
        <v>159</v>
      </c>
      <c r="E634" s="256" t="s">
        <v>1</v>
      </c>
      <c r="F634" s="257" t="s">
        <v>169</v>
      </c>
      <c r="G634" s="255"/>
      <c r="H634" s="258">
        <v>4</v>
      </c>
      <c r="I634" s="259"/>
      <c r="J634" s="255"/>
      <c r="K634" s="255"/>
      <c r="L634" s="260"/>
      <c r="M634" s="261"/>
      <c r="N634" s="262"/>
      <c r="O634" s="262"/>
      <c r="P634" s="262"/>
      <c r="Q634" s="262"/>
      <c r="R634" s="262"/>
      <c r="S634" s="262"/>
      <c r="T634" s="263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T634" s="264" t="s">
        <v>159</v>
      </c>
      <c r="AU634" s="264" t="s">
        <v>87</v>
      </c>
      <c r="AV634" s="15" t="s">
        <v>157</v>
      </c>
      <c r="AW634" s="15" t="s">
        <v>32</v>
      </c>
      <c r="AX634" s="15" t="s">
        <v>85</v>
      </c>
      <c r="AY634" s="264" t="s">
        <v>150</v>
      </c>
    </row>
    <row r="635" s="2" customFormat="1" ht="24.15" customHeight="1">
      <c r="A635" s="39"/>
      <c r="B635" s="40"/>
      <c r="C635" s="219" t="s">
        <v>740</v>
      </c>
      <c r="D635" s="219" t="s">
        <v>152</v>
      </c>
      <c r="E635" s="220" t="s">
        <v>741</v>
      </c>
      <c r="F635" s="221" t="s">
        <v>742</v>
      </c>
      <c r="G635" s="222" t="s">
        <v>255</v>
      </c>
      <c r="H635" s="223">
        <v>20</v>
      </c>
      <c r="I635" s="224"/>
      <c r="J635" s="225">
        <f>ROUND(I635*H635,2)</f>
        <v>0</v>
      </c>
      <c r="K635" s="221" t="s">
        <v>156</v>
      </c>
      <c r="L635" s="45"/>
      <c r="M635" s="226" t="s">
        <v>1</v>
      </c>
      <c r="N635" s="227" t="s">
        <v>42</v>
      </c>
      <c r="O635" s="92"/>
      <c r="P635" s="228">
        <f>O635*H635</f>
        <v>0</v>
      </c>
      <c r="Q635" s="228">
        <v>0</v>
      </c>
      <c r="R635" s="228">
        <f>Q635*H635</f>
        <v>0</v>
      </c>
      <c r="S635" s="228">
        <v>0.042000000000000003</v>
      </c>
      <c r="T635" s="229">
        <f>S635*H635</f>
        <v>0.84000000000000008</v>
      </c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R635" s="230" t="s">
        <v>157</v>
      </c>
      <c r="AT635" s="230" t="s">
        <v>152</v>
      </c>
      <c r="AU635" s="230" t="s">
        <v>87</v>
      </c>
      <c r="AY635" s="18" t="s">
        <v>150</v>
      </c>
      <c r="BE635" s="231">
        <f>IF(N635="základní",J635,0)</f>
        <v>0</v>
      </c>
      <c r="BF635" s="231">
        <f>IF(N635="snížená",J635,0)</f>
        <v>0</v>
      </c>
      <c r="BG635" s="231">
        <f>IF(N635="zákl. přenesená",J635,0)</f>
        <v>0</v>
      </c>
      <c r="BH635" s="231">
        <f>IF(N635="sníž. přenesená",J635,0)</f>
        <v>0</v>
      </c>
      <c r="BI635" s="231">
        <f>IF(N635="nulová",J635,0)</f>
        <v>0</v>
      </c>
      <c r="BJ635" s="18" t="s">
        <v>85</v>
      </c>
      <c r="BK635" s="231">
        <f>ROUND(I635*H635,2)</f>
        <v>0</v>
      </c>
      <c r="BL635" s="18" t="s">
        <v>157</v>
      </c>
      <c r="BM635" s="230" t="s">
        <v>743</v>
      </c>
    </row>
    <row r="636" s="13" customFormat="1">
      <c r="A636" s="13"/>
      <c r="B636" s="232"/>
      <c r="C636" s="233"/>
      <c r="D636" s="234" t="s">
        <v>159</v>
      </c>
      <c r="E636" s="235" t="s">
        <v>1</v>
      </c>
      <c r="F636" s="236" t="s">
        <v>226</v>
      </c>
      <c r="G636" s="233"/>
      <c r="H636" s="235" t="s">
        <v>1</v>
      </c>
      <c r="I636" s="237"/>
      <c r="J636" s="233"/>
      <c r="K636" s="233"/>
      <c r="L636" s="238"/>
      <c r="M636" s="239"/>
      <c r="N636" s="240"/>
      <c r="O636" s="240"/>
      <c r="P636" s="240"/>
      <c r="Q636" s="240"/>
      <c r="R636" s="240"/>
      <c r="S636" s="240"/>
      <c r="T636" s="241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42" t="s">
        <v>159</v>
      </c>
      <c r="AU636" s="242" t="s">
        <v>87</v>
      </c>
      <c r="AV636" s="13" t="s">
        <v>85</v>
      </c>
      <c r="AW636" s="13" t="s">
        <v>32</v>
      </c>
      <c r="AX636" s="13" t="s">
        <v>77</v>
      </c>
      <c r="AY636" s="242" t="s">
        <v>150</v>
      </c>
    </row>
    <row r="637" s="14" customFormat="1">
      <c r="A637" s="14"/>
      <c r="B637" s="243"/>
      <c r="C637" s="244"/>
      <c r="D637" s="234" t="s">
        <v>159</v>
      </c>
      <c r="E637" s="245" t="s">
        <v>1</v>
      </c>
      <c r="F637" s="246" t="s">
        <v>744</v>
      </c>
      <c r="G637" s="244"/>
      <c r="H637" s="247">
        <v>3.2000000000000002</v>
      </c>
      <c r="I637" s="248"/>
      <c r="J637" s="244"/>
      <c r="K637" s="244"/>
      <c r="L637" s="249"/>
      <c r="M637" s="250"/>
      <c r="N637" s="251"/>
      <c r="O637" s="251"/>
      <c r="P637" s="251"/>
      <c r="Q637" s="251"/>
      <c r="R637" s="251"/>
      <c r="S637" s="251"/>
      <c r="T637" s="252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53" t="s">
        <v>159</v>
      </c>
      <c r="AU637" s="253" t="s">
        <v>87</v>
      </c>
      <c r="AV637" s="14" t="s">
        <v>87</v>
      </c>
      <c r="AW637" s="14" t="s">
        <v>32</v>
      </c>
      <c r="AX637" s="14" t="s">
        <v>77</v>
      </c>
      <c r="AY637" s="253" t="s">
        <v>150</v>
      </c>
    </row>
    <row r="638" s="13" customFormat="1">
      <c r="A638" s="13"/>
      <c r="B638" s="232"/>
      <c r="C638" s="233"/>
      <c r="D638" s="234" t="s">
        <v>159</v>
      </c>
      <c r="E638" s="235" t="s">
        <v>1</v>
      </c>
      <c r="F638" s="236" t="s">
        <v>228</v>
      </c>
      <c r="G638" s="233"/>
      <c r="H638" s="235" t="s">
        <v>1</v>
      </c>
      <c r="I638" s="237"/>
      <c r="J638" s="233"/>
      <c r="K638" s="233"/>
      <c r="L638" s="238"/>
      <c r="M638" s="239"/>
      <c r="N638" s="240"/>
      <c r="O638" s="240"/>
      <c r="P638" s="240"/>
      <c r="Q638" s="240"/>
      <c r="R638" s="240"/>
      <c r="S638" s="240"/>
      <c r="T638" s="241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42" t="s">
        <v>159</v>
      </c>
      <c r="AU638" s="242" t="s">
        <v>87</v>
      </c>
      <c r="AV638" s="13" t="s">
        <v>85</v>
      </c>
      <c r="AW638" s="13" t="s">
        <v>32</v>
      </c>
      <c r="AX638" s="13" t="s">
        <v>77</v>
      </c>
      <c r="AY638" s="242" t="s">
        <v>150</v>
      </c>
    </row>
    <row r="639" s="14" customFormat="1">
      <c r="A639" s="14"/>
      <c r="B639" s="243"/>
      <c r="C639" s="244"/>
      <c r="D639" s="234" t="s">
        <v>159</v>
      </c>
      <c r="E639" s="245" t="s">
        <v>1</v>
      </c>
      <c r="F639" s="246" t="s">
        <v>744</v>
      </c>
      <c r="G639" s="244"/>
      <c r="H639" s="247">
        <v>3.2000000000000002</v>
      </c>
      <c r="I639" s="248"/>
      <c r="J639" s="244"/>
      <c r="K639" s="244"/>
      <c r="L639" s="249"/>
      <c r="M639" s="250"/>
      <c r="N639" s="251"/>
      <c r="O639" s="251"/>
      <c r="P639" s="251"/>
      <c r="Q639" s="251"/>
      <c r="R639" s="251"/>
      <c r="S639" s="251"/>
      <c r="T639" s="252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53" t="s">
        <v>159</v>
      </c>
      <c r="AU639" s="253" t="s">
        <v>87</v>
      </c>
      <c r="AV639" s="14" t="s">
        <v>87</v>
      </c>
      <c r="AW639" s="14" t="s">
        <v>32</v>
      </c>
      <c r="AX639" s="14" t="s">
        <v>77</v>
      </c>
      <c r="AY639" s="253" t="s">
        <v>150</v>
      </c>
    </row>
    <row r="640" s="13" customFormat="1">
      <c r="A640" s="13"/>
      <c r="B640" s="232"/>
      <c r="C640" s="233"/>
      <c r="D640" s="234" t="s">
        <v>159</v>
      </c>
      <c r="E640" s="235" t="s">
        <v>1</v>
      </c>
      <c r="F640" s="236" t="s">
        <v>230</v>
      </c>
      <c r="G640" s="233"/>
      <c r="H640" s="235" t="s">
        <v>1</v>
      </c>
      <c r="I640" s="237"/>
      <c r="J640" s="233"/>
      <c r="K640" s="233"/>
      <c r="L640" s="238"/>
      <c r="M640" s="239"/>
      <c r="N640" s="240"/>
      <c r="O640" s="240"/>
      <c r="P640" s="240"/>
      <c r="Q640" s="240"/>
      <c r="R640" s="240"/>
      <c r="S640" s="240"/>
      <c r="T640" s="241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42" t="s">
        <v>159</v>
      </c>
      <c r="AU640" s="242" t="s">
        <v>87</v>
      </c>
      <c r="AV640" s="13" t="s">
        <v>85</v>
      </c>
      <c r="AW640" s="13" t="s">
        <v>32</v>
      </c>
      <c r="AX640" s="13" t="s">
        <v>77</v>
      </c>
      <c r="AY640" s="242" t="s">
        <v>150</v>
      </c>
    </row>
    <row r="641" s="14" customFormat="1">
      <c r="A641" s="14"/>
      <c r="B641" s="243"/>
      <c r="C641" s="244"/>
      <c r="D641" s="234" t="s">
        <v>159</v>
      </c>
      <c r="E641" s="245" t="s">
        <v>1</v>
      </c>
      <c r="F641" s="246" t="s">
        <v>744</v>
      </c>
      <c r="G641" s="244"/>
      <c r="H641" s="247">
        <v>3.2000000000000002</v>
      </c>
      <c r="I641" s="248"/>
      <c r="J641" s="244"/>
      <c r="K641" s="244"/>
      <c r="L641" s="249"/>
      <c r="M641" s="250"/>
      <c r="N641" s="251"/>
      <c r="O641" s="251"/>
      <c r="P641" s="251"/>
      <c r="Q641" s="251"/>
      <c r="R641" s="251"/>
      <c r="S641" s="251"/>
      <c r="T641" s="252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53" t="s">
        <v>159</v>
      </c>
      <c r="AU641" s="253" t="s">
        <v>87</v>
      </c>
      <c r="AV641" s="14" t="s">
        <v>87</v>
      </c>
      <c r="AW641" s="14" t="s">
        <v>32</v>
      </c>
      <c r="AX641" s="14" t="s">
        <v>77</v>
      </c>
      <c r="AY641" s="253" t="s">
        <v>150</v>
      </c>
    </row>
    <row r="642" s="13" customFormat="1">
      <c r="A642" s="13"/>
      <c r="B642" s="232"/>
      <c r="C642" s="233"/>
      <c r="D642" s="234" t="s">
        <v>159</v>
      </c>
      <c r="E642" s="235" t="s">
        <v>1</v>
      </c>
      <c r="F642" s="236" t="s">
        <v>235</v>
      </c>
      <c r="G642" s="233"/>
      <c r="H642" s="235" t="s">
        <v>1</v>
      </c>
      <c r="I642" s="237"/>
      <c r="J642" s="233"/>
      <c r="K642" s="233"/>
      <c r="L642" s="238"/>
      <c r="M642" s="239"/>
      <c r="N642" s="240"/>
      <c r="O642" s="240"/>
      <c r="P642" s="240"/>
      <c r="Q642" s="240"/>
      <c r="R642" s="240"/>
      <c r="S642" s="240"/>
      <c r="T642" s="241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42" t="s">
        <v>159</v>
      </c>
      <c r="AU642" s="242" t="s">
        <v>87</v>
      </c>
      <c r="AV642" s="13" t="s">
        <v>85</v>
      </c>
      <c r="AW642" s="13" t="s">
        <v>32</v>
      </c>
      <c r="AX642" s="13" t="s">
        <v>77</v>
      </c>
      <c r="AY642" s="242" t="s">
        <v>150</v>
      </c>
    </row>
    <row r="643" s="14" customFormat="1">
      <c r="A643" s="14"/>
      <c r="B643" s="243"/>
      <c r="C643" s="244"/>
      <c r="D643" s="234" t="s">
        <v>159</v>
      </c>
      <c r="E643" s="245" t="s">
        <v>1</v>
      </c>
      <c r="F643" s="246" t="s">
        <v>745</v>
      </c>
      <c r="G643" s="244"/>
      <c r="H643" s="247">
        <v>4.5999999999999996</v>
      </c>
      <c r="I643" s="248"/>
      <c r="J643" s="244"/>
      <c r="K643" s="244"/>
      <c r="L643" s="249"/>
      <c r="M643" s="250"/>
      <c r="N643" s="251"/>
      <c r="O643" s="251"/>
      <c r="P643" s="251"/>
      <c r="Q643" s="251"/>
      <c r="R643" s="251"/>
      <c r="S643" s="251"/>
      <c r="T643" s="252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53" t="s">
        <v>159</v>
      </c>
      <c r="AU643" s="253" t="s">
        <v>87</v>
      </c>
      <c r="AV643" s="14" t="s">
        <v>87</v>
      </c>
      <c r="AW643" s="14" t="s">
        <v>32</v>
      </c>
      <c r="AX643" s="14" t="s">
        <v>77</v>
      </c>
      <c r="AY643" s="253" t="s">
        <v>150</v>
      </c>
    </row>
    <row r="644" s="13" customFormat="1">
      <c r="A644" s="13"/>
      <c r="B644" s="232"/>
      <c r="C644" s="233"/>
      <c r="D644" s="234" t="s">
        <v>159</v>
      </c>
      <c r="E644" s="235" t="s">
        <v>1</v>
      </c>
      <c r="F644" s="236" t="s">
        <v>264</v>
      </c>
      <c r="G644" s="233"/>
      <c r="H644" s="235" t="s">
        <v>1</v>
      </c>
      <c r="I644" s="237"/>
      <c r="J644" s="233"/>
      <c r="K644" s="233"/>
      <c r="L644" s="238"/>
      <c r="M644" s="239"/>
      <c r="N644" s="240"/>
      <c r="O644" s="240"/>
      <c r="P644" s="240"/>
      <c r="Q644" s="240"/>
      <c r="R644" s="240"/>
      <c r="S644" s="240"/>
      <c r="T644" s="241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42" t="s">
        <v>159</v>
      </c>
      <c r="AU644" s="242" t="s">
        <v>87</v>
      </c>
      <c r="AV644" s="13" t="s">
        <v>85</v>
      </c>
      <c r="AW644" s="13" t="s">
        <v>32</v>
      </c>
      <c r="AX644" s="13" t="s">
        <v>77</v>
      </c>
      <c r="AY644" s="242" t="s">
        <v>150</v>
      </c>
    </row>
    <row r="645" s="14" customFormat="1">
      <c r="A645" s="14"/>
      <c r="B645" s="243"/>
      <c r="C645" s="244"/>
      <c r="D645" s="234" t="s">
        <v>159</v>
      </c>
      <c r="E645" s="245" t="s">
        <v>1</v>
      </c>
      <c r="F645" s="246" t="s">
        <v>746</v>
      </c>
      <c r="G645" s="244"/>
      <c r="H645" s="247">
        <v>2.7999999999999998</v>
      </c>
      <c r="I645" s="248"/>
      <c r="J645" s="244"/>
      <c r="K645" s="244"/>
      <c r="L645" s="249"/>
      <c r="M645" s="250"/>
      <c r="N645" s="251"/>
      <c r="O645" s="251"/>
      <c r="P645" s="251"/>
      <c r="Q645" s="251"/>
      <c r="R645" s="251"/>
      <c r="S645" s="251"/>
      <c r="T645" s="252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53" t="s">
        <v>159</v>
      </c>
      <c r="AU645" s="253" t="s">
        <v>87</v>
      </c>
      <c r="AV645" s="14" t="s">
        <v>87</v>
      </c>
      <c r="AW645" s="14" t="s">
        <v>32</v>
      </c>
      <c r="AX645" s="14" t="s">
        <v>77</v>
      </c>
      <c r="AY645" s="253" t="s">
        <v>150</v>
      </c>
    </row>
    <row r="646" s="13" customFormat="1">
      <c r="A646" s="13"/>
      <c r="B646" s="232"/>
      <c r="C646" s="233"/>
      <c r="D646" s="234" t="s">
        <v>159</v>
      </c>
      <c r="E646" s="235" t="s">
        <v>1</v>
      </c>
      <c r="F646" s="236" t="s">
        <v>266</v>
      </c>
      <c r="G646" s="233"/>
      <c r="H646" s="235" t="s">
        <v>1</v>
      </c>
      <c r="I646" s="237"/>
      <c r="J646" s="233"/>
      <c r="K646" s="233"/>
      <c r="L646" s="238"/>
      <c r="M646" s="239"/>
      <c r="N646" s="240"/>
      <c r="O646" s="240"/>
      <c r="P646" s="240"/>
      <c r="Q646" s="240"/>
      <c r="R646" s="240"/>
      <c r="S646" s="240"/>
      <c r="T646" s="241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42" t="s">
        <v>159</v>
      </c>
      <c r="AU646" s="242" t="s">
        <v>87</v>
      </c>
      <c r="AV646" s="13" t="s">
        <v>85</v>
      </c>
      <c r="AW646" s="13" t="s">
        <v>32</v>
      </c>
      <c r="AX646" s="13" t="s">
        <v>77</v>
      </c>
      <c r="AY646" s="242" t="s">
        <v>150</v>
      </c>
    </row>
    <row r="647" s="14" customFormat="1">
      <c r="A647" s="14"/>
      <c r="B647" s="243"/>
      <c r="C647" s="244"/>
      <c r="D647" s="234" t="s">
        <v>159</v>
      </c>
      <c r="E647" s="245" t="s">
        <v>1</v>
      </c>
      <c r="F647" s="246" t="s">
        <v>747</v>
      </c>
      <c r="G647" s="244"/>
      <c r="H647" s="247">
        <v>3</v>
      </c>
      <c r="I647" s="248"/>
      <c r="J647" s="244"/>
      <c r="K647" s="244"/>
      <c r="L647" s="249"/>
      <c r="M647" s="250"/>
      <c r="N647" s="251"/>
      <c r="O647" s="251"/>
      <c r="P647" s="251"/>
      <c r="Q647" s="251"/>
      <c r="R647" s="251"/>
      <c r="S647" s="251"/>
      <c r="T647" s="252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53" t="s">
        <v>159</v>
      </c>
      <c r="AU647" s="253" t="s">
        <v>87</v>
      </c>
      <c r="AV647" s="14" t="s">
        <v>87</v>
      </c>
      <c r="AW647" s="14" t="s">
        <v>32</v>
      </c>
      <c r="AX647" s="14" t="s">
        <v>77</v>
      </c>
      <c r="AY647" s="253" t="s">
        <v>150</v>
      </c>
    </row>
    <row r="648" s="15" customFormat="1">
      <c r="A648" s="15"/>
      <c r="B648" s="254"/>
      <c r="C648" s="255"/>
      <c r="D648" s="234" t="s">
        <v>159</v>
      </c>
      <c r="E648" s="256" t="s">
        <v>1</v>
      </c>
      <c r="F648" s="257" t="s">
        <v>169</v>
      </c>
      <c r="G648" s="255"/>
      <c r="H648" s="258">
        <v>20</v>
      </c>
      <c r="I648" s="259"/>
      <c r="J648" s="255"/>
      <c r="K648" s="255"/>
      <c r="L648" s="260"/>
      <c r="M648" s="261"/>
      <c r="N648" s="262"/>
      <c r="O648" s="262"/>
      <c r="P648" s="262"/>
      <c r="Q648" s="262"/>
      <c r="R648" s="262"/>
      <c r="S648" s="262"/>
      <c r="T648" s="263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T648" s="264" t="s">
        <v>159</v>
      </c>
      <c r="AU648" s="264" t="s">
        <v>87</v>
      </c>
      <c r="AV648" s="15" t="s">
        <v>157</v>
      </c>
      <c r="AW648" s="15" t="s">
        <v>32</v>
      </c>
      <c r="AX648" s="15" t="s">
        <v>85</v>
      </c>
      <c r="AY648" s="264" t="s">
        <v>150</v>
      </c>
    </row>
    <row r="649" s="2" customFormat="1" ht="24.15" customHeight="1">
      <c r="A649" s="39"/>
      <c r="B649" s="40"/>
      <c r="C649" s="219" t="s">
        <v>748</v>
      </c>
      <c r="D649" s="219" t="s">
        <v>152</v>
      </c>
      <c r="E649" s="220" t="s">
        <v>749</v>
      </c>
      <c r="F649" s="221" t="s">
        <v>750</v>
      </c>
      <c r="G649" s="222" t="s">
        <v>255</v>
      </c>
      <c r="H649" s="223">
        <v>0.45000000000000001</v>
      </c>
      <c r="I649" s="224"/>
      <c r="J649" s="225">
        <f>ROUND(I649*H649,2)</f>
        <v>0</v>
      </c>
      <c r="K649" s="221" t="s">
        <v>156</v>
      </c>
      <c r="L649" s="45"/>
      <c r="M649" s="226" t="s">
        <v>1</v>
      </c>
      <c r="N649" s="227" t="s">
        <v>42</v>
      </c>
      <c r="O649" s="92"/>
      <c r="P649" s="228">
        <f>O649*H649</f>
        <v>0</v>
      </c>
      <c r="Q649" s="228">
        <v>0.0010499999999999999</v>
      </c>
      <c r="R649" s="228">
        <f>Q649*H649</f>
        <v>0.00047249999999999999</v>
      </c>
      <c r="S649" s="228">
        <v>0.0061999999999999998</v>
      </c>
      <c r="T649" s="229">
        <f>S649*H649</f>
        <v>0.0027899999999999999</v>
      </c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R649" s="230" t="s">
        <v>157</v>
      </c>
      <c r="AT649" s="230" t="s">
        <v>152</v>
      </c>
      <c r="AU649" s="230" t="s">
        <v>87</v>
      </c>
      <c r="AY649" s="18" t="s">
        <v>150</v>
      </c>
      <c r="BE649" s="231">
        <f>IF(N649="základní",J649,0)</f>
        <v>0</v>
      </c>
      <c r="BF649" s="231">
        <f>IF(N649="snížená",J649,0)</f>
        <v>0</v>
      </c>
      <c r="BG649" s="231">
        <f>IF(N649="zákl. přenesená",J649,0)</f>
        <v>0</v>
      </c>
      <c r="BH649" s="231">
        <f>IF(N649="sníž. přenesená",J649,0)</f>
        <v>0</v>
      </c>
      <c r="BI649" s="231">
        <f>IF(N649="nulová",J649,0)</f>
        <v>0</v>
      </c>
      <c r="BJ649" s="18" t="s">
        <v>85</v>
      </c>
      <c r="BK649" s="231">
        <f>ROUND(I649*H649,2)</f>
        <v>0</v>
      </c>
      <c r="BL649" s="18" t="s">
        <v>157</v>
      </c>
      <c r="BM649" s="230" t="s">
        <v>751</v>
      </c>
    </row>
    <row r="650" s="13" customFormat="1">
      <c r="A650" s="13"/>
      <c r="B650" s="232"/>
      <c r="C650" s="233"/>
      <c r="D650" s="234" t="s">
        <v>159</v>
      </c>
      <c r="E650" s="235" t="s">
        <v>1</v>
      </c>
      <c r="F650" s="236" t="s">
        <v>752</v>
      </c>
      <c r="G650" s="233"/>
      <c r="H650" s="235" t="s">
        <v>1</v>
      </c>
      <c r="I650" s="237"/>
      <c r="J650" s="233"/>
      <c r="K650" s="233"/>
      <c r="L650" s="238"/>
      <c r="M650" s="239"/>
      <c r="N650" s="240"/>
      <c r="O650" s="240"/>
      <c r="P650" s="240"/>
      <c r="Q650" s="240"/>
      <c r="R650" s="240"/>
      <c r="S650" s="240"/>
      <c r="T650" s="241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2" t="s">
        <v>159</v>
      </c>
      <c r="AU650" s="242" t="s">
        <v>87</v>
      </c>
      <c r="AV650" s="13" t="s">
        <v>85</v>
      </c>
      <c r="AW650" s="13" t="s">
        <v>32</v>
      </c>
      <c r="AX650" s="13" t="s">
        <v>77</v>
      </c>
      <c r="AY650" s="242" t="s">
        <v>150</v>
      </c>
    </row>
    <row r="651" s="14" customFormat="1">
      <c r="A651" s="14"/>
      <c r="B651" s="243"/>
      <c r="C651" s="244"/>
      <c r="D651" s="234" t="s">
        <v>159</v>
      </c>
      <c r="E651" s="245" t="s">
        <v>1</v>
      </c>
      <c r="F651" s="246" t="s">
        <v>753</v>
      </c>
      <c r="G651" s="244"/>
      <c r="H651" s="247">
        <v>0.45000000000000001</v>
      </c>
      <c r="I651" s="248"/>
      <c r="J651" s="244"/>
      <c r="K651" s="244"/>
      <c r="L651" s="249"/>
      <c r="M651" s="250"/>
      <c r="N651" s="251"/>
      <c r="O651" s="251"/>
      <c r="P651" s="251"/>
      <c r="Q651" s="251"/>
      <c r="R651" s="251"/>
      <c r="S651" s="251"/>
      <c r="T651" s="252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53" t="s">
        <v>159</v>
      </c>
      <c r="AU651" s="253" t="s">
        <v>87</v>
      </c>
      <c r="AV651" s="14" t="s">
        <v>87</v>
      </c>
      <c r="AW651" s="14" t="s">
        <v>32</v>
      </c>
      <c r="AX651" s="14" t="s">
        <v>85</v>
      </c>
      <c r="AY651" s="253" t="s">
        <v>150</v>
      </c>
    </row>
    <row r="652" s="2" customFormat="1" ht="24.15" customHeight="1">
      <c r="A652" s="39"/>
      <c r="B652" s="40"/>
      <c r="C652" s="219" t="s">
        <v>754</v>
      </c>
      <c r="D652" s="219" t="s">
        <v>152</v>
      </c>
      <c r="E652" s="220" t="s">
        <v>755</v>
      </c>
      <c r="F652" s="221" t="s">
        <v>756</v>
      </c>
      <c r="G652" s="222" t="s">
        <v>255</v>
      </c>
      <c r="H652" s="223">
        <v>0.90000000000000002</v>
      </c>
      <c r="I652" s="224"/>
      <c r="J652" s="225">
        <f>ROUND(I652*H652,2)</f>
        <v>0</v>
      </c>
      <c r="K652" s="221" t="s">
        <v>156</v>
      </c>
      <c r="L652" s="45"/>
      <c r="M652" s="226" t="s">
        <v>1</v>
      </c>
      <c r="N652" s="227" t="s">
        <v>42</v>
      </c>
      <c r="O652" s="92"/>
      <c r="P652" s="228">
        <f>O652*H652</f>
        <v>0</v>
      </c>
      <c r="Q652" s="228">
        <v>0.0011299999999999999</v>
      </c>
      <c r="R652" s="228">
        <f>Q652*H652</f>
        <v>0.0010169999999999999</v>
      </c>
      <c r="S652" s="228">
        <v>0.010999999999999999</v>
      </c>
      <c r="T652" s="229">
        <f>S652*H652</f>
        <v>0.0098999999999999991</v>
      </c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R652" s="230" t="s">
        <v>157</v>
      </c>
      <c r="AT652" s="230" t="s">
        <v>152</v>
      </c>
      <c r="AU652" s="230" t="s">
        <v>87</v>
      </c>
      <c r="AY652" s="18" t="s">
        <v>150</v>
      </c>
      <c r="BE652" s="231">
        <f>IF(N652="základní",J652,0)</f>
        <v>0</v>
      </c>
      <c r="BF652" s="231">
        <f>IF(N652="snížená",J652,0)</f>
        <v>0</v>
      </c>
      <c r="BG652" s="231">
        <f>IF(N652="zákl. přenesená",J652,0)</f>
        <v>0</v>
      </c>
      <c r="BH652" s="231">
        <f>IF(N652="sníž. přenesená",J652,0)</f>
        <v>0</v>
      </c>
      <c r="BI652" s="231">
        <f>IF(N652="nulová",J652,0)</f>
        <v>0</v>
      </c>
      <c r="BJ652" s="18" t="s">
        <v>85</v>
      </c>
      <c r="BK652" s="231">
        <f>ROUND(I652*H652,2)</f>
        <v>0</v>
      </c>
      <c r="BL652" s="18" t="s">
        <v>157</v>
      </c>
      <c r="BM652" s="230" t="s">
        <v>757</v>
      </c>
    </row>
    <row r="653" s="13" customFormat="1">
      <c r="A653" s="13"/>
      <c r="B653" s="232"/>
      <c r="C653" s="233"/>
      <c r="D653" s="234" t="s">
        <v>159</v>
      </c>
      <c r="E653" s="235" t="s">
        <v>1</v>
      </c>
      <c r="F653" s="236" t="s">
        <v>752</v>
      </c>
      <c r="G653" s="233"/>
      <c r="H653" s="235" t="s">
        <v>1</v>
      </c>
      <c r="I653" s="237"/>
      <c r="J653" s="233"/>
      <c r="K653" s="233"/>
      <c r="L653" s="238"/>
      <c r="M653" s="239"/>
      <c r="N653" s="240"/>
      <c r="O653" s="240"/>
      <c r="P653" s="240"/>
      <c r="Q653" s="240"/>
      <c r="R653" s="240"/>
      <c r="S653" s="240"/>
      <c r="T653" s="241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2" t="s">
        <v>159</v>
      </c>
      <c r="AU653" s="242" t="s">
        <v>87</v>
      </c>
      <c r="AV653" s="13" t="s">
        <v>85</v>
      </c>
      <c r="AW653" s="13" t="s">
        <v>32</v>
      </c>
      <c r="AX653" s="13" t="s">
        <v>77</v>
      </c>
      <c r="AY653" s="242" t="s">
        <v>150</v>
      </c>
    </row>
    <row r="654" s="14" customFormat="1">
      <c r="A654" s="14"/>
      <c r="B654" s="243"/>
      <c r="C654" s="244"/>
      <c r="D654" s="234" t="s">
        <v>159</v>
      </c>
      <c r="E654" s="245" t="s">
        <v>1</v>
      </c>
      <c r="F654" s="246" t="s">
        <v>758</v>
      </c>
      <c r="G654" s="244"/>
      <c r="H654" s="247">
        <v>0.90000000000000002</v>
      </c>
      <c r="I654" s="248"/>
      <c r="J654" s="244"/>
      <c r="K654" s="244"/>
      <c r="L654" s="249"/>
      <c r="M654" s="250"/>
      <c r="N654" s="251"/>
      <c r="O654" s="251"/>
      <c r="P654" s="251"/>
      <c r="Q654" s="251"/>
      <c r="R654" s="251"/>
      <c r="S654" s="251"/>
      <c r="T654" s="252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53" t="s">
        <v>159</v>
      </c>
      <c r="AU654" s="253" t="s">
        <v>87</v>
      </c>
      <c r="AV654" s="14" t="s">
        <v>87</v>
      </c>
      <c r="AW654" s="14" t="s">
        <v>32</v>
      </c>
      <c r="AX654" s="14" t="s">
        <v>85</v>
      </c>
      <c r="AY654" s="253" t="s">
        <v>150</v>
      </c>
    </row>
    <row r="655" s="2" customFormat="1" ht="24.15" customHeight="1">
      <c r="A655" s="39"/>
      <c r="B655" s="40"/>
      <c r="C655" s="219" t="s">
        <v>759</v>
      </c>
      <c r="D655" s="219" t="s">
        <v>152</v>
      </c>
      <c r="E655" s="220" t="s">
        <v>760</v>
      </c>
      <c r="F655" s="221" t="s">
        <v>761</v>
      </c>
      <c r="G655" s="222" t="s">
        <v>255</v>
      </c>
      <c r="H655" s="223">
        <v>1.8</v>
      </c>
      <c r="I655" s="224"/>
      <c r="J655" s="225">
        <f>ROUND(I655*H655,2)</f>
        <v>0</v>
      </c>
      <c r="K655" s="221" t="s">
        <v>156</v>
      </c>
      <c r="L655" s="45"/>
      <c r="M655" s="226" t="s">
        <v>1</v>
      </c>
      <c r="N655" s="227" t="s">
        <v>42</v>
      </c>
      <c r="O655" s="92"/>
      <c r="P655" s="228">
        <f>O655*H655</f>
        <v>0</v>
      </c>
      <c r="Q655" s="228">
        <v>0.00132</v>
      </c>
      <c r="R655" s="228">
        <f>Q655*H655</f>
        <v>0.0023760000000000001</v>
      </c>
      <c r="S655" s="228">
        <v>0.025000000000000001</v>
      </c>
      <c r="T655" s="229">
        <f>S655*H655</f>
        <v>0.045000000000000005</v>
      </c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R655" s="230" t="s">
        <v>157</v>
      </c>
      <c r="AT655" s="230" t="s">
        <v>152</v>
      </c>
      <c r="AU655" s="230" t="s">
        <v>87</v>
      </c>
      <c r="AY655" s="18" t="s">
        <v>150</v>
      </c>
      <c r="BE655" s="231">
        <f>IF(N655="základní",J655,0)</f>
        <v>0</v>
      </c>
      <c r="BF655" s="231">
        <f>IF(N655="snížená",J655,0)</f>
        <v>0</v>
      </c>
      <c r="BG655" s="231">
        <f>IF(N655="zákl. přenesená",J655,0)</f>
        <v>0</v>
      </c>
      <c r="BH655" s="231">
        <f>IF(N655="sníž. přenesená",J655,0)</f>
        <v>0</v>
      </c>
      <c r="BI655" s="231">
        <f>IF(N655="nulová",J655,0)</f>
        <v>0</v>
      </c>
      <c r="BJ655" s="18" t="s">
        <v>85</v>
      </c>
      <c r="BK655" s="231">
        <f>ROUND(I655*H655,2)</f>
        <v>0</v>
      </c>
      <c r="BL655" s="18" t="s">
        <v>157</v>
      </c>
      <c r="BM655" s="230" t="s">
        <v>762</v>
      </c>
    </row>
    <row r="656" s="13" customFormat="1">
      <c r="A656" s="13"/>
      <c r="B656" s="232"/>
      <c r="C656" s="233"/>
      <c r="D656" s="234" t="s">
        <v>159</v>
      </c>
      <c r="E656" s="235" t="s">
        <v>1</v>
      </c>
      <c r="F656" s="236" t="s">
        <v>752</v>
      </c>
      <c r="G656" s="233"/>
      <c r="H656" s="235" t="s">
        <v>1</v>
      </c>
      <c r="I656" s="237"/>
      <c r="J656" s="233"/>
      <c r="K656" s="233"/>
      <c r="L656" s="238"/>
      <c r="M656" s="239"/>
      <c r="N656" s="240"/>
      <c r="O656" s="240"/>
      <c r="P656" s="240"/>
      <c r="Q656" s="240"/>
      <c r="R656" s="240"/>
      <c r="S656" s="240"/>
      <c r="T656" s="241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2" t="s">
        <v>159</v>
      </c>
      <c r="AU656" s="242" t="s">
        <v>87</v>
      </c>
      <c r="AV656" s="13" t="s">
        <v>85</v>
      </c>
      <c r="AW656" s="13" t="s">
        <v>32</v>
      </c>
      <c r="AX656" s="13" t="s">
        <v>77</v>
      </c>
      <c r="AY656" s="242" t="s">
        <v>150</v>
      </c>
    </row>
    <row r="657" s="14" customFormat="1">
      <c r="A657" s="14"/>
      <c r="B657" s="243"/>
      <c r="C657" s="244"/>
      <c r="D657" s="234" t="s">
        <v>159</v>
      </c>
      <c r="E657" s="245" t="s">
        <v>1</v>
      </c>
      <c r="F657" s="246" t="s">
        <v>763</v>
      </c>
      <c r="G657" s="244"/>
      <c r="H657" s="247">
        <v>1.8</v>
      </c>
      <c r="I657" s="248"/>
      <c r="J657" s="244"/>
      <c r="K657" s="244"/>
      <c r="L657" s="249"/>
      <c r="M657" s="250"/>
      <c r="N657" s="251"/>
      <c r="O657" s="251"/>
      <c r="P657" s="251"/>
      <c r="Q657" s="251"/>
      <c r="R657" s="251"/>
      <c r="S657" s="251"/>
      <c r="T657" s="252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53" t="s">
        <v>159</v>
      </c>
      <c r="AU657" s="253" t="s">
        <v>87</v>
      </c>
      <c r="AV657" s="14" t="s">
        <v>87</v>
      </c>
      <c r="AW657" s="14" t="s">
        <v>32</v>
      </c>
      <c r="AX657" s="14" t="s">
        <v>85</v>
      </c>
      <c r="AY657" s="253" t="s">
        <v>150</v>
      </c>
    </row>
    <row r="658" s="2" customFormat="1" ht="24.15" customHeight="1">
      <c r="A658" s="39"/>
      <c r="B658" s="40"/>
      <c r="C658" s="219" t="s">
        <v>764</v>
      </c>
      <c r="D658" s="219" t="s">
        <v>152</v>
      </c>
      <c r="E658" s="220" t="s">
        <v>765</v>
      </c>
      <c r="F658" s="221" t="s">
        <v>766</v>
      </c>
      <c r="G658" s="222" t="s">
        <v>255</v>
      </c>
      <c r="H658" s="223">
        <v>0.45000000000000001</v>
      </c>
      <c r="I658" s="224"/>
      <c r="J658" s="225">
        <f>ROUND(I658*H658,2)</f>
        <v>0</v>
      </c>
      <c r="K658" s="221" t="s">
        <v>156</v>
      </c>
      <c r="L658" s="45"/>
      <c r="M658" s="226" t="s">
        <v>1</v>
      </c>
      <c r="N658" s="227" t="s">
        <v>42</v>
      </c>
      <c r="O658" s="92"/>
      <c r="P658" s="228">
        <f>O658*H658</f>
        <v>0</v>
      </c>
      <c r="Q658" s="228">
        <v>0.00142</v>
      </c>
      <c r="R658" s="228">
        <f>Q658*H658</f>
        <v>0.00063900000000000003</v>
      </c>
      <c r="S658" s="228">
        <v>0.029000000000000001</v>
      </c>
      <c r="T658" s="229">
        <f>S658*H658</f>
        <v>0.013050000000000001</v>
      </c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R658" s="230" t="s">
        <v>157</v>
      </c>
      <c r="AT658" s="230" t="s">
        <v>152</v>
      </c>
      <c r="AU658" s="230" t="s">
        <v>87</v>
      </c>
      <c r="AY658" s="18" t="s">
        <v>150</v>
      </c>
      <c r="BE658" s="231">
        <f>IF(N658="základní",J658,0)</f>
        <v>0</v>
      </c>
      <c r="BF658" s="231">
        <f>IF(N658="snížená",J658,0)</f>
        <v>0</v>
      </c>
      <c r="BG658" s="231">
        <f>IF(N658="zákl. přenesená",J658,0)</f>
        <v>0</v>
      </c>
      <c r="BH658" s="231">
        <f>IF(N658="sníž. přenesená",J658,0)</f>
        <v>0</v>
      </c>
      <c r="BI658" s="231">
        <f>IF(N658="nulová",J658,0)</f>
        <v>0</v>
      </c>
      <c r="BJ658" s="18" t="s">
        <v>85</v>
      </c>
      <c r="BK658" s="231">
        <f>ROUND(I658*H658,2)</f>
        <v>0</v>
      </c>
      <c r="BL658" s="18" t="s">
        <v>157</v>
      </c>
      <c r="BM658" s="230" t="s">
        <v>767</v>
      </c>
    </row>
    <row r="659" s="13" customFormat="1">
      <c r="A659" s="13"/>
      <c r="B659" s="232"/>
      <c r="C659" s="233"/>
      <c r="D659" s="234" t="s">
        <v>159</v>
      </c>
      <c r="E659" s="235" t="s">
        <v>1</v>
      </c>
      <c r="F659" s="236" t="s">
        <v>752</v>
      </c>
      <c r="G659" s="233"/>
      <c r="H659" s="235" t="s">
        <v>1</v>
      </c>
      <c r="I659" s="237"/>
      <c r="J659" s="233"/>
      <c r="K659" s="233"/>
      <c r="L659" s="238"/>
      <c r="M659" s="239"/>
      <c r="N659" s="240"/>
      <c r="O659" s="240"/>
      <c r="P659" s="240"/>
      <c r="Q659" s="240"/>
      <c r="R659" s="240"/>
      <c r="S659" s="240"/>
      <c r="T659" s="241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42" t="s">
        <v>159</v>
      </c>
      <c r="AU659" s="242" t="s">
        <v>87</v>
      </c>
      <c r="AV659" s="13" t="s">
        <v>85</v>
      </c>
      <c r="AW659" s="13" t="s">
        <v>32</v>
      </c>
      <c r="AX659" s="13" t="s">
        <v>77</v>
      </c>
      <c r="AY659" s="242" t="s">
        <v>150</v>
      </c>
    </row>
    <row r="660" s="14" customFormat="1">
      <c r="A660" s="14"/>
      <c r="B660" s="243"/>
      <c r="C660" s="244"/>
      <c r="D660" s="234" t="s">
        <v>159</v>
      </c>
      <c r="E660" s="245" t="s">
        <v>1</v>
      </c>
      <c r="F660" s="246" t="s">
        <v>753</v>
      </c>
      <c r="G660" s="244"/>
      <c r="H660" s="247">
        <v>0.45000000000000001</v>
      </c>
      <c r="I660" s="248"/>
      <c r="J660" s="244"/>
      <c r="K660" s="244"/>
      <c r="L660" s="249"/>
      <c r="M660" s="250"/>
      <c r="N660" s="251"/>
      <c r="O660" s="251"/>
      <c r="P660" s="251"/>
      <c r="Q660" s="251"/>
      <c r="R660" s="251"/>
      <c r="S660" s="251"/>
      <c r="T660" s="252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53" t="s">
        <v>159</v>
      </c>
      <c r="AU660" s="253" t="s">
        <v>87</v>
      </c>
      <c r="AV660" s="14" t="s">
        <v>87</v>
      </c>
      <c r="AW660" s="14" t="s">
        <v>32</v>
      </c>
      <c r="AX660" s="14" t="s">
        <v>85</v>
      </c>
      <c r="AY660" s="253" t="s">
        <v>150</v>
      </c>
    </row>
    <row r="661" s="2" customFormat="1" ht="37.8" customHeight="1">
      <c r="A661" s="39"/>
      <c r="B661" s="40"/>
      <c r="C661" s="219" t="s">
        <v>768</v>
      </c>
      <c r="D661" s="219" t="s">
        <v>152</v>
      </c>
      <c r="E661" s="220" t="s">
        <v>769</v>
      </c>
      <c r="F661" s="221" t="s">
        <v>770</v>
      </c>
      <c r="G661" s="222" t="s">
        <v>240</v>
      </c>
      <c r="H661" s="223">
        <v>99.319999999999993</v>
      </c>
      <c r="I661" s="224"/>
      <c r="J661" s="225">
        <f>ROUND(I661*H661,2)</f>
        <v>0</v>
      </c>
      <c r="K661" s="221" t="s">
        <v>156</v>
      </c>
      <c r="L661" s="45"/>
      <c r="M661" s="226" t="s">
        <v>1</v>
      </c>
      <c r="N661" s="227" t="s">
        <v>42</v>
      </c>
      <c r="O661" s="92"/>
      <c r="P661" s="228">
        <f>O661*H661</f>
        <v>0</v>
      </c>
      <c r="Q661" s="228">
        <v>0</v>
      </c>
      <c r="R661" s="228">
        <f>Q661*H661</f>
        <v>0</v>
      </c>
      <c r="S661" s="228">
        <v>0.01</v>
      </c>
      <c r="T661" s="229">
        <f>S661*H661</f>
        <v>0.99319999999999997</v>
      </c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R661" s="230" t="s">
        <v>157</v>
      </c>
      <c r="AT661" s="230" t="s">
        <v>152</v>
      </c>
      <c r="AU661" s="230" t="s">
        <v>87</v>
      </c>
      <c r="AY661" s="18" t="s">
        <v>150</v>
      </c>
      <c r="BE661" s="231">
        <f>IF(N661="základní",J661,0)</f>
        <v>0</v>
      </c>
      <c r="BF661" s="231">
        <f>IF(N661="snížená",J661,0)</f>
        <v>0</v>
      </c>
      <c r="BG661" s="231">
        <f>IF(N661="zákl. přenesená",J661,0)</f>
        <v>0</v>
      </c>
      <c r="BH661" s="231">
        <f>IF(N661="sníž. přenesená",J661,0)</f>
        <v>0</v>
      </c>
      <c r="BI661" s="231">
        <f>IF(N661="nulová",J661,0)</f>
        <v>0</v>
      </c>
      <c r="BJ661" s="18" t="s">
        <v>85</v>
      </c>
      <c r="BK661" s="231">
        <f>ROUND(I661*H661,2)</f>
        <v>0</v>
      </c>
      <c r="BL661" s="18" t="s">
        <v>157</v>
      </c>
      <c r="BM661" s="230" t="s">
        <v>771</v>
      </c>
    </row>
    <row r="662" s="13" customFormat="1">
      <c r="A662" s="13"/>
      <c r="B662" s="232"/>
      <c r="C662" s="233"/>
      <c r="D662" s="234" t="s">
        <v>159</v>
      </c>
      <c r="E662" s="235" t="s">
        <v>1</v>
      </c>
      <c r="F662" s="236" t="s">
        <v>313</v>
      </c>
      <c r="G662" s="233"/>
      <c r="H662" s="235" t="s">
        <v>1</v>
      </c>
      <c r="I662" s="237"/>
      <c r="J662" s="233"/>
      <c r="K662" s="233"/>
      <c r="L662" s="238"/>
      <c r="M662" s="239"/>
      <c r="N662" s="240"/>
      <c r="O662" s="240"/>
      <c r="P662" s="240"/>
      <c r="Q662" s="240"/>
      <c r="R662" s="240"/>
      <c r="S662" s="240"/>
      <c r="T662" s="241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42" t="s">
        <v>159</v>
      </c>
      <c r="AU662" s="242" t="s">
        <v>87</v>
      </c>
      <c r="AV662" s="13" t="s">
        <v>85</v>
      </c>
      <c r="AW662" s="13" t="s">
        <v>32</v>
      </c>
      <c r="AX662" s="13" t="s">
        <v>77</v>
      </c>
      <c r="AY662" s="242" t="s">
        <v>150</v>
      </c>
    </row>
    <row r="663" s="14" customFormat="1">
      <c r="A663" s="14"/>
      <c r="B663" s="243"/>
      <c r="C663" s="244"/>
      <c r="D663" s="234" t="s">
        <v>159</v>
      </c>
      <c r="E663" s="245" t="s">
        <v>1</v>
      </c>
      <c r="F663" s="246" t="s">
        <v>314</v>
      </c>
      <c r="G663" s="244"/>
      <c r="H663" s="247">
        <v>5.4000000000000004</v>
      </c>
      <c r="I663" s="248"/>
      <c r="J663" s="244"/>
      <c r="K663" s="244"/>
      <c r="L663" s="249"/>
      <c r="M663" s="250"/>
      <c r="N663" s="251"/>
      <c r="O663" s="251"/>
      <c r="P663" s="251"/>
      <c r="Q663" s="251"/>
      <c r="R663" s="251"/>
      <c r="S663" s="251"/>
      <c r="T663" s="252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53" t="s">
        <v>159</v>
      </c>
      <c r="AU663" s="253" t="s">
        <v>87</v>
      </c>
      <c r="AV663" s="14" t="s">
        <v>87</v>
      </c>
      <c r="AW663" s="14" t="s">
        <v>32</v>
      </c>
      <c r="AX663" s="14" t="s">
        <v>77</v>
      </c>
      <c r="AY663" s="253" t="s">
        <v>150</v>
      </c>
    </row>
    <row r="664" s="13" customFormat="1">
      <c r="A664" s="13"/>
      <c r="B664" s="232"/>
      <c r="C664" s="233"/>
      <c r="D664" s="234" t="s">
        <v>159</v>
      </c>
      <c r="E664" s="235" t="s">
        <v>1</v>
      </c>
      <c r="F664" s="236" t="s">
        <v>315</v>
      </c>
      <c r="G664" s="233"/>
      <c r="H664" s="235" t="s">
        <v>1</v>
      </c>
      <c r="I664" s="237"/>
      <c r="J664" s="233"/>
      <c r="K664" s="233"/>
      <c r="L664" s="238"/>
      <c r="M664" s="239"/>
      <c r="N664" s="240"/>
      <c r="O664" s="240"/>
      <c r="P664" s="240"/>
      <c r="Q664" s="240"/>
      <c r="R664" s="240"/>
      <c r="S664" s="240"/>
      <c r="T664" s="241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42" t="s">
        <v>159</v>
      </c>
      <c r="AU664" s="242" t="s">
        <v>87</v>
      </c>
      <c r="AV664" s="13" t="s">
        <v>85</v>
      </c>
      <c r="AW664" s="13" t="s">
        <v>32</v>
      </c>
      <c r="AX664" s="13" t="s">
        <v>77</v>
      </c>
      <c r="AY664" s="242" t="s">
        <v>150</v>
      </c>
    </row>
    <row r="665" s="14" customFormat="1">
      <c r="A665" s="14"/>
      <c r="B665" s="243"/>
      <c r="C665" s="244"/>
      <c r="D665" s="234" t="s">
        <v>159</v>
      </c>
      <c r="E665" s="245" t="s">
        <v>1</v>
      </c>
      <c r="F665" s="246" t="s">
        <v>316</v>
      </c>
      <c r="G665" s="244"/>
      <c r="H665" s="247">
        <v>2.3300000000000001</v>
      </c>
      <c r="I665" s="248"/>
      <c r="J665" s="244"/>
      <c r="K665" s="244"/>
      <c r="L665" s="249"/>
      <c r="M665" s="250"/>
      <c r="N665" s="251"/>
      <c r="O665" s="251"/>
      <c r="P665" s="251"/>
      <c r="Q665" s="251"/>
      <c r="R665" s="251"/>
      <c r="S665" s="251"/>
      <c r="T665" s="252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53" t="s">
        <v>159</v>
      </c>
      <c r="AU665" s="253" t="s">
        <v>87</v>
      </c>
      <c r="AV665" s="14" t="s">
        <v>87</v>
      </c>
      <c r="AW665" s="14" t="s">
        <v>32</v>
      </c>
      <c r="AX665" s="14" t="s">
        <v>77</v>
      </c>
      <c r="AY665" s="253" t="s">
        <v>150</v>
      </c>
    </row>
    <row r="666" s="13" customFormat="1">
      <c r="A666" s="13"/>
      <c r="B666" s="232"/>
      <c r="C666" s="233"/>
      <c r="D666" s="234" t="s">
        <v>159</v>
      </c>
      <c r="E666" s="235" t="s">
        <v>1</v>
      </c>
      <c r="F666" s="236" t="s">
        <v>317</v>
      </c>
      <c r="G666" s="233"/>
      <c r="H666" s="235" t="s">
        <v>1</v>
      </c>
      <c r="I666" s="237"/>
      <c r="J666" s="233"/>
      <c r="K666" s="233"/>
      <c r="L666" s="238"/>
      <c r="M666" s="239"/>
      <c r="N666" s="240"/>
      <c r="O666" s="240"/>
      <c r="P666" s="240"/>
      <c r="Q666" s="240"/>
      <c r="R666" s="240"/>
      <c r="S666" s="240"/>
      <c r="T666" s="241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2" t="s">
        <v>159</v>
      </c>
      <c r="AU666" s="242" t="s">
        <v>87</v>
      </c>
      <c r="AV666" s="13" t="s">
        <v>85</v>
      </c>
      <c r="AW666" s="13" t="s">
        <v>32</v>
      </c>
      <c r="AX666" s="13" t="s">
        <v>77</v>
      </c>
      <c r="AY666" s="242" t="s">
        <v>150</v>
      </c>
    </row>
    <row r="667" s="14" customFormat="1">
      <c r="A667" s="14"/>
      <c r="B667" s="243"/>
      <c r="C667" s="244"/>
      <c r="D667" s="234" t="s">
        <v>159</v>
      </c>
      <c r="E667" s="245" t="s">
        <v>1</v>
      </c>
      <c r="F667" s="246" t="s">
        <v>318</v>
      </c>
      <c r="G667" s="244"/>
      <c r="H667" s="247">
        <v>1.3500000000000001</v>
      </c>
      <c r="I667" s="248"/>
      <c r="J667" s="244"/>
      <c r="K667" s="244"/>
      <c r="L667" s="249"/>
      <c r="M667" s="250"/>
      <c r="N667" s="251"/>
      <c r="O667" s="251"/>
      <c r="P667" s="251"/>
      <c r="Q667" s="251"/>
      <c r="R667" s="251"/>
      <c r="S667" s="251"/>
      <c r="T667" s="252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53" t="s">
        <v>159</v>
      </c>
      <c r="AU667" s="253" t="s">
        <v>87</v>
      </c>
      <c r="AV667" s="14" t="s">
        <v>87</v>
      </c>
      <c r="AW667" s="14" t="s">
        <v>32</v>
      </c>
      <c r="AX667" s="14" t="s">
        <v>77</v>
      </c>
      <c r="AY667" s="253" t="s">
        <v>150</v>
      </c>
    </row>
    <row r="668" s="13" customFormat="1">
      <c r="A668" s="13"/>
      <c r="B668" s="232"/>
      <c r="C668" s="233"/>
      <c r="D668" s="234" t="s">
        <v>159</v>
      </c>
      <c r="E668" s="235" t="s">
        <v>1</v>
      </c>
      <c r="F668" s="236" t="s">
        <v>319</v>
      </c>
      <c r="G668" s="233"/>
      <c r="H668" s="235" t="s">
        <v>1</v>
      </c>
      <c r="I668" s="237"/>
      <c r="J668" s="233"/>
      <c r="K668" s="233"/>
      <c r="L668" s="238"/>
      <c r="M668" s="239"/>
      <c r="N668" s="240"/>
      <c r="O668" s="240"/>
      <c r="P668" s="240"/>
      <c r="Q668" s="240"/>
      <c r="R668" s="240"/>
      <c r="S668" s="240"/>
      <c r="T668" s="241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42" t="s">
        <v>159</v>
      </c>
      <c r="AU668" s="242" t="s">
        <v>87</v>
      </c>
      <c r="AV668" s="13" t="s">
        <v>85</v>
      </c>
      <c r="AW668" s="13" t="s">
        <v>32</v>
      </c>
      <c r="AX668" s="13" t="s">
        <v>77</v>
      </c>
      <c r="AY668" s="242" t="s">
        <v>150</v>
      </c>
    </row>
    <row r="669" s="14" customFormat="1">
      <c r="A669" s="14"/>
      <c r="B669" s="243"/>
      <c r="C669" s="244"/>
      <c r="D669" s="234" t="s">
        <v>159</v>
      </c>
      <c r="E669" s="245" t="s">
        <v>1</v>
      </c>
      <c r="F669" s="246" t="s">
        <v>320</v>
      </c>
      <c r="G669" s="244"/>
      <c r="H669" s="247">
        <v>6.1100000000000003</v>
      </c>
      <c r="I669" s="248"/>
      <c r="J669" s="244"/>
      <c r="K669" s="244"/>
      <c r="L669" s="249"/>
      <c r="M669" s="250"/>
      <c r="N669" s="251"/>
      <c r="O669" s="251"/>
      <c r="P669" s="251"/>
      <c r="Q669" s="251"/>
      <c r="R669" s="251"/>
      <c r="S669" s="251"/>
      <c r="T669" s="252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53" t="s">
        <v>159</v>
      </c>
      <c r="AU669" s="253" t="s">
        <v>87</v>
      </c>
      <c r="AV669" s="14" t="s">
        <v>87</v>
      </c>
      <c r="AW669" s="14" t="s">
        <v>32</v>
      </c>
      <c r="AX669" s="14" t="s">
        <v>77</v>
      </c>
      <c r="AY669" s="253" t="s">
        <v>150</v>
      </c>
    </row>
    <row r="670" s="13" customFormat="1">
      <c r="A670" s="13"/>
      <c r="B670" s="232"/>
      <c r="C670" s="233"/>
      <c r="D670" s="234" t="s">
        <v>159</v>
      </c>
      <c r="E670" s="235" t="s">
        <v>1</v>
      </c>
      <c r="F670" s="236" t="s">
        <v>219</v>
      </c>
      <c r="G670" s="233"/>
      <c r="H670" s="235" t="s">
        <v>1</v>
      </c>
      <c r="I670" s="237"/>
      <c r="J670" s="233"/>
      <c r="K670" s="233"/>
      <c r="L670" s="238"/>
      <c r="M670" s="239"/>
      <c r="N670" s="240"/>
      <c r="O670" s="240"/>
      <c r="P670" s="240"/>
      <c r="Q670" s="240"/>
      <c r="R670" s="240"/>
      <c r="S670" s="240"/>
      <c r="T670" s="241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42" t="s">
        <v>159</v>
      </c>
      <c r="AU670" s="242" t="s">
        <v>87</v>
      </c>
      <c r="AV670" s="13" t="s">
        <v>85</v>
      </c>
      <c r="AW670" s="13" t="s">
        <v>32</v>
      </c>
      <c r="AX670" s="13" t="s">
        <v>77</v>
      </c>
      <c r="AY670" s="242" t="s">
        <v>150</v>
      </c>
    </row>
    <row r="671" s="14" customFormat="1">
      <c r="A671" s="14"/>
      <c r="B671" s="243"/>
      <c r="C671" s="244"/>
      <c r="D671" s="234" t="s">
        <v>159</v>
      </c>
      <c r="E671" s="245" t="s">
        <v>1</v>
      </c>
      <c r="F671" s="246" t="s">
        <v>321</v>
      </c>
      <c r="G671" s="244"/>
      <c r="H671" s="247">
        <v>2.8100000000000001</v>
      </c>
      <c r="I671" s="248"/>
      <c r="J671" s="244"/>
      <c r="K671" s="244"/>
      <c r="L671" s="249"/>
      <c r="M671" s="250"/>
      <c r="N671" s="251"/>
      <c r="O671" s="251"/>
      <c r="P671" s="251"/>
      <c r="Q671" s="251"/>
      <c r="R671" s="251"/>
      <c r="S671" s="251"/>
      <c r="T671" s="252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53" t="s">
        <v>159</v>
      </c>
      <c r="AU671" s="253" t="s">
        <v>87</v>
      </c>
      <c r="AV671" s="14" t="s">
        <v>87</v>
      </c>
      <c r="AW671" s="14" t="s">
        <v>32</v>
      </c>
      <c r="AX671" s="14" t="s">
        <v>77</v>
      </c>
      <c r="AY671" s="253" t="s">
        <v>150</v>
      </c>
    </row>
    <row r="672" s="13" customFormat="1">
      <c r="A672" s="13"/>
      <c r="B672" s="232"/>
      <c r="C672" s="233"/>
      <c r="D672" s="234" t="s">
        <v>159</v>
      </c>
      <c r="E672" s="235" t="s">
        <v>1</v>
      </c>
      <c r="F672" s="236" t="s">
        <v>322</v>
      </c>
      <c r="G672" s="233"/>
      <c r="H672" s="235" t="s">
        <v>1</v>
      </c>
      <c r="I672" s="237"/>
      <c r="J672" s="233"/>
      <c r="K672" s="233"/>
      <c r="L672" s="238"/>
      <c r="M672" s="239"/>
      <c r="N672" s="240"/>
      <c r="O672" s="240"/>
      <c r="P672" s="240"/>
      <c r="Q672" s="240"/>
      <c r="R672" s="240"/>
      <c r="S672" s="240"/>
      <c r="T672" s="241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42" t="s">
        <v>159</v>
      </c>
      <c r="AU672" s="242" t="s">
        <v>87</v>
      </c>
      <c r="AV672" s="13" t="s">
        <v>85</v>
      </c>
      <c r="AW672" s="13" t="s">
        <v>32</v>
      </c>
      <c r="AX672" s="13" t="s">
        <v>77</v>
      </c>
      <c r="AY672" s="242" t="s">
        <v>150</v>
      </c>
    </row>
    <row r="673" s="14" customFormat="1">
      <c r="A673" s="14"/>
      <c r="B673" s="243"/>
      <c r="C673" s="244"/>
      <c r="D673" s="234" t="s">
        <v>159</v>
      </c>
      <c r="E673" s="245" t="s">
        <v>1</v>
      </c>
      <c r="F673" s="246" t="s">
        <v>323</v>
      </c>
      <c r="G673" s="244"/>
      <c r="H673" s="247">
        <v>1.49</v>
      </c>
      <c r="I673" s="248"/>
      <c r="J673" s="244"/>
      <c r="K673" s="244"/>
      <c r="L673" s="249"/>
      <c r="M673" s="250"/>
      <c r="N673" s="251"/>
      <c r="O673" s="251"/>
      <c r="P673" s="251"/>
      <c r="Q673" s="251"/>
      <c r="R673" s="251"/>
      <c r="S673" s="251"/>
      <c r="T673" s="252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53" t="s">
        <v>159</v>
      </c>
      <c r="AU673" s="253" t="s">
        <v>87</v>
      </c>
      <c r="AV673" s="14" t="s">
        <v>87</v>
      </c>
      <c r="AW673" s="14" t="s">
        <v>32</v>
      </c>
      <c r="AX673" s="14" t="s">
        <v>77</v>
      </c>
      <c r="AY673" s="253" t="s">
        <v>150</v>
      </c>
    </row>
    <row r="674" s="13" customFormat="1">
      <c r="A674" s="13"/>
      <c r="B674" s="232"/>
      <c r="C674" s="233"/>
      <c r="D674" s="234" t="s">
        <v>159</v>
      </c>
      <c r="E674" s="235" t="s">
        <v>1</v>
      </c>
      <c r="F674" s="236" t="s">
        <v>324</v>
      </c>
      <c r="G674" s="233"/>
      <c r="H674" s="235" t="s">
        <v>1</v>
      </c>
      <c r="I674" s="237"/>
      <c r="J674" s="233"/>
      <c r="K674" s="233"/>
      <c r="L674" s="238"/>
      <c r="M674" s="239"/>
      <c r="N674" s="240"/>
      <c r="O674" s="240"/>
      <c r="P674" s="240"/>
      <c r="Q674" s="240"/>
      <c r="R674" s="240"/>
      <c r="S674" s="240"/>
      <c r="T674" s="241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42" t="s">
        <v>159</v>
      </c>
      <c r="AU674" s="242" t="s">
        <v>87</v>
      </c>
      <c r="AV674" s="13" t="s">
        <v>85</v>
      </c>
      <c r="AW674" s="13" t="s">
        <v>32</v>
      </c>
      <c r="AX674" s="13" t="s">
        <v>77</v>
      </c>
      <c r="AY674" s="242" t="s">
        <v>150</v>
      </c>
    </row>
    <row r="675" s="14" customFormat="1">
      <c r="A675" s="14"/>
      <c r="B675" s="243"/>
      <c r="C675" s="244"/>
      <c r="D675" s="234" t="s">
        <v>159</v>
      </c>
      <c r="E675" s="245" t="s">
        <v>1</v>
      </c>
      <c r="F675" s="246" t="s">
        <v>325</v>
      </c>
      <c r="G675" s="244"/>
      <c r="H675" s="247">
        <v>5.1299999999999999</v>
      </c>
      <c r="I675" s="248"/>
      <c r="J675" s="244"/>
      <c r="K675" s="244"/>
      <c r="L675" s="249"/>
      <c r="M675" s="250"/>
      <c r="N675" s="251"/>
      <c r="O675" s="251"/>
      <c r="P675" s="251"/>
      <c r="Q675" s="251"/>
      <c r="R675" s="251"/>
      <c r="S675" s="251"/>
      <c r="T675" s="252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53" t="s">
        <v>159</v>
      </c>
      <c r="AU675" s="253" t="s">
        <v>87</v>
      </c>
      <c r="AV675" s="14" t="s">
        <v>87</v>
      </c>
      <c r="AW675" s="14" t="s">
        <v>32</v>
      </c>
      <c r="AX675" s="14" t="s">
        <v>77</v>
      </c>
      <c r="AY675" s="253" t="s">
        <v>150</v>
      </c>
    </row>
    <row r="676" s="13" customFormat="1">
      <c r="A676" s="13"/>
      <c r="B676" s="232"/>
      <c r="C676" s="233"/>
      <c r="D676" s="234" t="s">
        <v>159</v>
      </c>
      <c r="E676" s="235" t="s">
        <v>1</v>
      </c>
      <c r="F676" s="236" t="s">
        <v>242</v>
      </c>
      <c r="G676" s="233"/>
      <c r="H676" s="235" t="s">
        <v>1</v>
      </c>
      <c r="I676" s="237"/>
      <c r="J676" s="233"/>
      <c r="K676" s="233"/>
      <c r="L676" s="238"/>
      <c r="M676" s="239"/>
      <c r="N676" s="240"/>
      <c r="O676" s="240"/>
      <c r="P676" s="240"/>
      <c r="Q676" s="240"/>
      <c r="R676" s="240"/>
      <c r="S676" s="240"/>
      <c r="T676" s="241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42" t="s">
        <v>159</v>
      </c>
      <c r="AU676" s="242" t="s">
        <v>87</v>
      </c>
      <c r="AV676" s="13" t="s">
        <v>85</v>
      </c>
      <c r="AW676" s="13" t="s">
        <v>32</v>
      </c>
      <c r="AX676" s="13" t="s">
        <v>77</v>
      </c>
      <c r="AY676" s="242" t="s">
        <v>150</v>
      </c>
    </row>
    <row r="677" s="14" customFormat="1">
      <c r="A677" s="14"/>
      <c r="B677" s="243"/>
      <c r="C677" s="244"/>
      <c r="D677" s="234" t="s">
        <v>159</v>
      </c>
      <c r="E677" s="245" t="s">
        <v>1</v>
      </c>
      <c r="F677" s="246" t="s">
        <v>326</v>
      </c>
      <c r="G677" s="244"/>
      <c r="H677" s="247">
        <v>16.050000000000001</v>
      </c>
      <c r="I677" s="248"/>
      <c r="J677" s="244"/>
      <c r="K677" s="244"/>
      <c r="L677" s="249"/>
      <c r="M677" s="250"/>
      <c r="N677" s="251"/>
      <c r="O677" s="251"/>
      <c r="P677" s="251"/>
      <c r="Q677" s="251"/>
      <c r="R677" s="251"/>
      <c r="S677" s="251"/>
      <c r="T677" s="252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53" t="s">
        <v>159</v>
      </c>
      <c r="AU677" s="253" t="s">
        <v>87</v>
      </c>
      <c r="AV677" s="14" t="s">
        <v>87</v>
      </c>
      <c r="AW677" s="14" t="s">
        <v>32</v>
      </c>
      <c r="AX677" s="14" t="s">
        <v>77</v>
      </c>
      <c r="AY677" s="253" t="s">
        <v>150</v>
      </c>
    </row>
    <row r="678" s="13" customFormat="1">
      <c r="A678" s="13"/>
      <c r="B678" s="232"/>
      <c r="C678" s="233"/>
      <c r="D678" s="234" t="s">
        <v>159</v>
      </c>
      <c r="E678" s="235" t="s">
        <v>1</v>
      </c>
      <c r="F678" s="236" t="s">
        <v>221</v>
      </c>
      <c r="G678" s="233"/>
      <c r="H678" s="235" t="s">
        <v>1</v>
      </c>
      <c r="I678" s="237"/>
      <c r="J678" s="233"/>
      <c r="K678" s="233"/>
      <c r="L678" s="238"/>
      <c r="M678" s="239"/>
      <c r="N678" s="240"/>
      <c r="O678" s="240"/>
      <c r="P678" s="240"/>
      <c r="Q678" s="240"/>
      <c r="R678" s="240"/>
      <c r="S678" s="240"/>
      <c r="T678" s="241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42" t="s">
        <v>159</v>
      </c>
      <c r="AU678" s="242" t="s">
        <v>87</v>
      </c>
      <c r="AV678" s="13" t="s">
        <v>85</v>
      </c>
      <c r="AW678" s="13" t="s">
        <v>32</v>
      </c>
      <c r="AX678" s="13" t="s">
        <v>77</v>
      </c>
      <c r="AY678" s="242" t="s">
        <v>150</v>
      </c>
    </row>
    <row r="679" s="14" customFormat="1">
      <c r="A679" s="14"/>
      <c r="B679" s="243"/>
      <c r="C679" s="244"/>
      <c r="D679" s="234" t="s">
        <v>159</v>
      </c>
      <c r="E679" s="245" t="s">
        <v>1</v>
      </c>
      <c r="F679" s="246" t="s">
        <v>327</v>
      </c>
      <c r="G679" s="244"/>
      <c r="H679" s="247">
        <v>8.2799999999999994</v>
      </c>
      <c r="I679" s="248"/>
      <c r="J679" s="244"/>
      <c r="K679" s="244"/>
      <c r="L679" s="249"/>
      <c r="M679" s="250"/>
      <c r="N679" s="251"/>
      <c r="O679" s="251"/>
      <c r="P679" s="251"/>
      <c r="Q679" s="251"/>
      <c r="R679" s="251"/>
      <c r="S679" s="251"/>
      <c r="T679" s="252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53" t="s">
        <v>159</v>
      </c>
      <c r="AU679" s="253" t="s">
        <v>87</v>
      </c>
      <c r="AV679" s="14" t="s">
        <v>87</v>
      </c>
      <c r="AW679" s="14" t="s">
        <v>32</v>
      </c>
      <c r="AX679" s="14" t="s">
        <v>77</v>
      </c>
      <c r="AY679" s="253" t="s">
        <v>150</v>
      </c>
    </row>
    <row r="680" s="13" customFormat="1">
      <c r="A680" s="13"/>
      <c r="B680" s="232"/>
      <c r="C680" s="233"/>
      <c r="D680" s="234" t="s">
        <v>159</v>
      </c>
      <c r="E680" s="235" t="s">
        <v>1</v>
      </c>
      <c r="F680" s="236" t="s">
        <v>328</v>
      </c>
      <c r="G680" s="233"/>
      <c r="H680" s="235" t="s">
        <v>1</v>
      </c>
      <c r="I680" s="237"/>
      <c r="J680" s="233"/>
      <c r="K680" s="233"/>
      <c r="L680" s="238"/>
      <c r="M680" s="239"/>
      <c r="N680" s="240"/>
      <c r="O680" s="240"/>
      <c r="P680" s="240"/>
      <c r="Q680" s="240"/>
      <c r="R680" s="240"/>
      <c r="S680" s="240"/>
      <c r="T680" s="241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42" t="s">
        <v>159</v>
      </c>
      <c r="AU680" s="242" t="s">
        <v>87</v>
      </c>
      <c r="AV680" s="13" t="s">
        <v>85</v>
      </c>
      <c r="AW680" s="13" t="s">
        <v>32</v>
      </c>
      <c r="AX680" s="13" t="s">
        <v>77</v>
      </c>
      <c r="AY680" s="242" t="s">
        <v>150</v>
      </c>
    </row>
    <row r="681" s="14" customFormat="1">
      <c r="A681" s="14"/>
      <c r="B681" s="243"/>
      <c r="C681" s="244"/>
      <c r="D681" s="234" t="s">
        <v>159</v>
      </c>
      <c r="E681" s="245" t="s">
        <v>1</v>
      </c>
      <c r="F681" s="246" t="s">
        <v>329</v>
      </c>
      <c r="G681" s="244"/>
      <c r="H681" s="247">
        <v>8.5999999999999996</v>
      </c>
      <c r="I681" s="248"/>
      <c r="J681" s="244"/>
      <c r="K681" s="244"/>
      <c r="L681" s="249"/>
      <c r="M681" s="250"/>
      <c r="N681" s="251"/>
      <c r="O681" s="251"/>
      <c r="P681" s="251"/>
      <c r="Q681" s="251"/>
      <c r="R681" s="251"/>
      <c r="S681" s="251"/>
      <c r="T681" s="252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53" t="s">
        <v>159</v>
      </c>
      <c r="AU681" s="253" t="s">
        <v>87</v>
      </c>
      <c r="AV681" s="14" t="s">
        <v>87</v>
      </c>
      <c r="AW681" s="14" t="s">
        <v>32</v>
      </c>
      <c r="AX681" s="14" t="s">
        <v>77</v>
      </c>
      <c r="AY681" s="253" t="s">
        <v>150</v>
      </c>
    </row>
    <row r="682" s="13" customFormat="1">
      <c r="A682" s="13"/>
      <c r="B682" s="232"/>
      <c r="C682" s="233"/>
      <c r="D682" s="234" t="s">
        <v>159</v>
      </c>
      <c r="E682" s="235" t="s">
        <v>1</v>
      </c>
      <c r="F682" s="236" t="s">
        <v>330</v>
      </c>
      <c r="G682" s="233"/>
      <c r="H682" s="235" t="s">
        <v>1</v>
      </c>
      <c r="I682" s="237"/>
      <c r="J682" s="233"/>
      <c r="K682" s="233"/>
      <c r="L682" s="238"/>
      <c r="M682" s="239"/>
      <c r="N682" s="240"/>
      <c r="O682" s="240"/>
      <c r="P682" s="240"/>
      <c r="Q682" s="240"/>
      <c r="R682" s="240"/>
      <c r="S682" s="240"/>
      <c r="T682" s="241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2" t="s">
        <v>159</v>
      </c>
      <c r="AU682" s="242" t="s">
        <v>87</v>
      </c>
      <c r="AV682" s="13" t="s">
        <v>85</v>
      </c>
      <c r="AW682" s="13" t="s">
        <v>32</v>
      </c>
      <c r="AX682" s="13" t="s">
        <v>77</v>
      </c>
      <c r="AY682" s="242" t="s">
        <v>150</v>
      </c>
    </row>
    <row r="683" s="14" customFormat="1">
      <c r="A683" s="14"/>
      <c r="B683" s="243"/>
      <c r="C683" s="244"/>
      <c r="D683" s="234" t="s">
        <v>159</v>
      </c>
      <c r="E683" s="245" t="s">
        <v>1</v>
      </c>
      <c r="F683" s="246" t="s">
        <v>331</v>
      </c>
      <c r="G683" s="244"/>
      <c r="H683" s="247">
        <v>2.3999999999999999</v>
      </c>
      <c r="I683" s="248"/>
      <c r="J683" s="244"/>
      <c r="K683" s="244"/>
      <c r="L683" s="249"/>
      <c r="M683" s="250"/>
      <c r="N683" s="251"/>
      <c r="O683" s="251"/>
      <c r="P683" s="251"/>
      <c r="Q683" s="251"/>
      <c r="R683" s="251"/>
      <c r="S683" s="251"/>
      <c r="T683" s="252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53" t="s">
        <v>159</v>
      </c>
      <c r="AU683" s="253" t="s">
        <v>87</v>
      </c>
      <c r="AV683" s="14" t="s">
        <v>87</v>
      </c>
      <c r="AW683" s="14" t="s">
        <v>32</v>
      </c>
      <c r="AX683" s="14" t="s">
        <v>77</v>
      </c>
      <c r="AY683" s="253" t="s">
        <v>150</v>
      </c>
    </row>
    <row r="684" s="13" customFormat="1">
      <c r="A684" s="13"/>
      <c r="B684" s="232"/>
      <c r="C684" s="233"/>
      <c r="D684" s="234" t="s">
        <v>159</v>
      </c>
      <c r="E684" s="235" t="s">
        <v>1</v>
      </c>
      <c r="F684" s="236" t="s">
        <v>235</v>
      </c>
      <c r="G684" s="233"/>
      <c r="H684" s="235" t="s">
        <v>1</v>
      </c>
      <c r="I684" s="237"/>
      <c r="J684" s="233"/>
      <c r="K684" s="233"/>
      <c r="L684" s="238"/>
      <c r="M684" s="239"/>
      <c r="N684" s="240"/>
      <c r="O684" s="240"/>
      <c r="P684" s="240"/>
      <c r="Q684" s="240"/>
      <c r="R684" s="240"/>
      <c r="S684" s="240"/>
      <c r="T684" s="241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2" t="s">
        <v>159</v>
      </c>
      <c r="AU684" s="242" t="s">
        <v>87</v>
      </c>
      <c r="AV684" s="13" t="s">
        <v>85</v>
      </c>
      <c r="AW684" s="13" t="s">
        <v>32</v>
      </c>
      <c r="AX684" s="13" t="s">
        <v>77</v>
      </c>
      <c r="AY684" s="242" t="s">
        <v>150</v>
      </c>
    </row>
    <row r="685" s="14" customFormat="1">
      <c r="A685" s="14"/>
      <c r="B685" s="243"/>
      <c r="C685" s="244"/>
      <c r="D685" s="234" t="s">
        <v>159</v>
      </c>
      <c r="E685" s="245" t="s">
        <v>1</v>
      </c>
      <c r="F685" s="246" t="s">
        <v>332</v>
      </c>
      <c r="G685" s="244"/>
      <c r="H685" s="247">
        <v>20.280000000000001</v>
      </c>
      <c r="I685" s="248"/>
      <c r="J685" s="244"/>
      <c r="K685" s="244"/>
      <c r="L685" s="249"/>
      <c r="M685" s="250"/>
      <c r="N685" s="251"/>
      <c r="O685" s="251"/>
      <c r="P685" s="251"/>
      <c r="Q685" s="251"/>
      <c r="R685" s="251"/>
      <c r="S685" s="251"/>
      <c r="T685" s="252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53" t="s">
        <v>159</v>
      </c>
      <c r="AU685" s="253" t="s">
        <v>87</v>
      </c>
      <c r="AV685" s="14" t="s">
        <v>87</v>
      </c>
      <c r="AW685" s="14" t="s">
        <v>32</v>
      </c>
      <c r="AX685" s="14" t="s">
        <v>77</v>
      </c>
      <c r="AY685" s="253" t="s">
        <v>150</v>
      </c>
    </row>
    <row r="686" s="13" customFormat="1">
      <c r="A686" s="13"/>
      <c r="B686" s="232"/>
      <c r="C686" s="233"/>
      <c r="D686" s="234" t="s">
        <v>159</v>
      </c>
      <c r="E686" s="235" t="s">
        <v>1</v>
      </c>
      <c r="F686" s="236" t="s">
        <v>230</v>
      </c>
      <c r="G686" s="233"/>
      <c r="H686" s="235" t="s">
        <v>1</v>
      </c>
      <c r="I686" s="237"/>
      <c r="J686" s="233"/>
      <c r="K686" s="233"/>
      <c r="L686" s="238"/>
      <c r="M686" s="239"/>
      <c r="N686" s="240"/>
      <c r="O686" s="240"/>
      <c r="P686" s="240"/>
      <c r="Q686" s="240"/>
      <c r="R686" s="240"/>
      <c r="S686" s="240"/>
      <c r="T686" s="241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42" t="s">
        <v>159</v>
      </c>
      <c r="AU686" s="242" t="s">
        <v>87</v>
      </c>
      <c r="AV686" s="13" t="s">
        <v>85</v>
      </c>
      <c r="AW686" s="13" t="s">
        <v>32</v>
      </c>
      <c r="AX686" s="13" t="s">
        <v>77</v>
      </c>
      <c r="AY686" s="242" t="s">
        <v>150</v>
      </c>
    </row>
    <row r="687" s="14" customFormat="1">
      <c r="A687" s="14"/>
      <c r="B687" s="243"/>
      <c r="C687" s="244"/>
      <c r="D687" s="234" t="s">
        <v>159</v>
      </c>
      <c r="E687" s="245" t="s">
        <v>1</v>
      </c>
      <c r="F687" s="246" t="s">
        <v>333</v>
      </c>
      <c r="G687" s="244"/>
      <c r="H687" s="247">
        <v>11.09</v>
      </c>
      <c r="I687" s="248"/>
      <c r="J687" s="244"/>
      <c r="K687" s="244"/>
      <c r="L687" s="249"/>
      <c r="M687" s="250"/>
      <c r="N687" s="251"/>
      <c r="O687" s="251"/>
      <c r="P687" s="251"/>
      <c r="Q687" s="251"/>
      <c r="R687" s="251"/>
      <c r="S687" s="251"/>
      <c r="T687" s="252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53" t="s">
        <v>159</v>
      </c>
      <c r="AU687" s="253" t="s">
        <v>87</v>
      </c>
      <c r="AV687" s="14" t="s">
        <v>87</v>
      </c>
      <c r="AW687" s="14" t="s">
        <v>32</v>
      </c>
      <c r="AX687" s="14" t="s">
        <v>77</v>
      </c>
      <c r="AY687" s="253" t="s">
        <v>150</v>
      </c>
    </row>
    <row r="688" s="13" customFormat="1">
      <c r="A688" s="13"/>
      <c r="B688" s="232"/>
      <c r="C688" s="233"/>
      <c r="D688" s="234" t="s">
        <v>159</v>
      </c>
      <c r="E688" s="235" t="s">
        <v>1</v>
      </c>
      <c r="F688" s="236" t="s">
        <v>228</v>
      </c>
      <c r="G688" s="233"/>
      <c r="H688" s="235" t="s">
        <v>1</v>
      </c>
      <c r="I688" s="237"/>
      <c r="J688" s="233"/>
      <c r="K688" s="233"/>
      <c r="L688" s="238"/>
      <c r="M688" s="239"/>
      <c r="N688" s="240"/>
      <c r="O688" s="240"/>
      <c r="P688" s="240"/>
      <c r="Q688" s="240"/>
      <c r="R688" s="240"/>
      <c r="S688" s="240"/>
      <c r="T688" s="241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2" t="s">
        <v>159</v>
      </c>
      <c r="AU688" s="242" t="s">
        <v>87</v>
      </c>
      <c r="AV688" s="13" t="s">
        <v>85</v>
      </c>
      <c r="AW688" s="13" t="s">
        <v>32</v>
      </c>
      <c r="AX688" s="13" t="s">
        <v>77</v>
      </c>
      <c r="AY688" s="242" t="s">
        <v>150</v>
      </c>
    </row>
    <row r="689" s="14" customFormat="1">
      <c r="A689" s="14"/>
      <c r="B689" s="243"/>
      <c r="C689" s="244"/>
      <c r="D689" s="234" t="s">
        <v>159</v>
      </c>
      <c r="E689" s="245" t="s">
        <v>1</v>
      </c>
      <c r="F689" s="246" t="s">
        <v>194</v>
      </c>
      <c r="G689" s="244"/>
      <c r="H689" s="247">
        <v>8</v>
      </c>
      <c r="I689" s="248"/>
      <c r="J689" s="244"/>
      <c r="K689" s="244"/>
      <c r="L689" s="249"/>
      <c r="M689" s="250"/>
      <c r="N689" s="251"/>
      <c r="O689" s="251"/>
      <c r="P689" s="251"/>
      <c r="Q689" s="251"/>
      <c r="R689" s="251"/>
      <c r="S689" s="251"/>
      <c r="T689" s="252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53" t="s">
        <v>159</v>
      </c>
      <c r="AU689" s="253" t="s">
        <v>87</v>
      </c>
      <c r="AV689" s="14" t="s">
        <v>87</v>
      </c>
      <c r="AW689" s="14" t="s">
        <v>32</v>
      </c>
      <c r="AX689" s="14" t="s">
        <v>77</v>
      </c>
      <c r="AY689" s="253" t="s">
        <v>150</v>
      </c>
    </row>
    <row r="690" s="15" customFormat="1">
      <c r="A690" s="15"/>
      <c r="B690" s="254"/>
      <c r="C690" s="255"/>
      <c r="D690" s="234" t="s">
        <v>159</v>
      </c>
      <c r="E690" s="256" t="s">
        <v>1</v>
      </c>
      <c r="F690" s="257" t="s">
        <v>169</v>
      </c>
      <c r="G690" s="255"/>
      <c r="H690" s="258">
        <v>99.319999999999993</v>
      </c>
      <c r="I690" s="259"/>
      <c r="J690" s="255"/>
      <c r="K690" s="255"/>
      <c r="L690" s="260"/>
      <c r="M690" s="261"/>
      <c r="N690" s="262"/>
      <c r="O690" s="262"/>
      <c r="P690" s="262"/>
      <c r="Q690" s="262"/>
      <c r="R690" s="262"/>
      <c r="S690" s="262"/>
      <c r="T690" s="263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T690" s="264" t="s">
        <v>159</v>
      </c>
      <c r="AU690" s="264" t="s">
        <v>87</v>
      </c>
      <c r="AV690" s="15" t="s">
        <v>157</v>
      </c>
      <c r="AW690" s="15" t="s">
        <v>32</v>
      </c>
      <c r="AX690" s="15" t="s">
        <v>85</v>
      </c>
      <c r="AY690" s="264" t="s">
        <v>150</v>
      </c>
    </row>
    <row r="691" s="2" customFormat="1" ht="37.8" customHeight="1">
      <c r="A691" s="39"/>
      <c r="B691" s="40"/>
      <c r="C691" s="219" t="s">
        <v>772</v>
      </c>
      <c r="D691" s="219" t="s">
        <v>152</v>
      </c>
      <c r="E691" s="220" t="s">
        <v>773</v>
      </c>
      <c r="F691" s="221" t="s">
        <v>774</v>
      </c>
      <c r="G691" s="222" t="s">
        <v>240</v>
      </c>
      <c r="H691" s="223">
        <v>803.67499999999995</v>
      </c>
      <c r="I691" s="224"/>
      <c r="J691" s="225">
        <f>ROUND(I691*H691,2)</f>
        <v>0</v>
      </c>
      <c r="K691" s="221" t="s">
        <v>156</v>
      </c>
      <c r="L691" s="45"/>
      <c r="M691" s="226" t="s">
        <v>1</v>
      </c>
      <c r="N691" s="227" t="s">
        <v>42</v>
      </c>
      <c r="O691" s="92"/>
      <c r="P691" s="228">
        <f>O691*H691</f>
        <v>0</v>
      </c>
      <c r="Q691" s="228">
        <v>0</v>
      </c>
      <c r="R691" s="228">
        <f>Q691*H691</f>
        <v>0</v>
      </c>
      <c r="S691" s="228">
        <v>0.01</v>
      </c>
      <c r="T691" s="229">
        <f>S691*H691</f>
        <v>8.0367499999999996</v>
      </c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R691" s="230" t="s">
        <v>157</v>
      </c>
      <c r="AT691" s="230" t="s">
        <v>152</v>
      </c>
      <c r="AU691" s="230" t="s">
        <v>87</v>
      </c>
      <c r="AY691" s="18" t="s">
        <v>150</v>
      </c>
      <c r="BE691" s="231">
        <f>IF(N691="základní",J691,0)</f>
        <v>0</v>
      </c>
      <c r="BF691" s="231">
        <f>IF(N691="snížená",J691,0)</f>
        <v>0</v>
      </c>
      <c r="BG691" s="231">
        <f>IF(N691="zákl. přenesená",J691,0)</f>
        <v>0</v>
      </c>
      <c r="BH691" s="231">
        <f>IF(N691="sníž. přenesená",J691,0)</f>
        <v>0</v>
      </c>
      <c r="BI691" s="231">
        <f>IF(N691="nulová",J691,0)</f>
        <v>0</v>
      </c>
      <c r="BJ691" s="18" t="s">
        <v>85</v>
      </c>
      <c r="BK691" s="231">
        <f>ROUND(I691*H691,2)</f>
        <v>0</v>
      </c>
      <c r="BL691" s="18" t="s">
        <v>157</v>
      </c>
      <c r="BM691" s="230" t="s">
        <v>775</v>
      </c>
    </row>
    <row r="692" s="13" customFormat="1">
      <c r="A692" s="13"/>
      <c r="B692" s="232"/>
      <c r="C692" s="233"/>
      <c r="D692" s="234" t="s">
        <v>159</v>
      </c>
      <c r="E692" s="235" t="s">
        <v>1</v>
      </c>
      <c r="F692" s="236" t="s">
        <v>313</v>
      </c>
      <c r="G692" s="233"/>
      <c r="H692" s="235" t="s">
        <v>1</v>
      </c>
      <c r="I692" s="237"/>
      <c r="J692" s="233"/>
      <c r="K692" s="233"/>
      <c r="L692" s="238"/>
      <c r="M692" s="239"/>
      <c r="N692" s="240"/>
      <c r="O692" s="240"/>
      <c r="P692" s="240"/>
      <c r="Q692" s="240"/>
      <c r="R692" s="240"/>
      <c r="S692" s="240"/>
      <c r="T692" s="241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42" t="s">
        <v>159</v>
      </c>
      <c r="AU692" s="242" t="s">
        <v>87</v>
      </c>
      <c r="AV692" s="13" t="s">
        <v>85</v>
      </c>
      <c r="AW692" s="13" t="s">
        <v>32</v>
      </c>
      <c r="AX692" s="13" t="s">
        <v>77</v>
      </c>
      <c r="AY692" s="242" t="s">
        <v>150</v>
      </c>
    </row>
    <row r="693" s="14" customFormat="1">
      <c r="A693" s="14"/>
      <c r="B693" s="243"/>
      <c r="C693" s="244"/>
      <c r="D693" s="234" t="s">
        <v>159</v>
      </c>
      <c r="E693" s="245" t="s">
        <v>1</v>
      </c>
      <c r="F693" s="246" t="s">
        <v>364</v>
      </c>
      <c r="G693" s="244"/>
      <c r="H693" s="247">
        <v>17.489999999999998</v>
      </c>
      <c r="I693" s="248"/>
      <c r="J693" s="244"/>
      <c r="K693" s="244"/>
      <c r="L693" s="249"/>
      <c r="M693" s="250"/>
      <c r="N693" s="251"/>
      <c r="O693" s="251"/>
      <c r="P693" s="251"/>
      <c r="Q693" s="251"/>
      <c r="R693" s="251"/>
      <c r="S693" s="251"/>
      <c r="T693" s="252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53" t="s">
        <v>159</v>
      </c>
      <c r="AU693" s="253" t="s">
        <v>87</v>
      </c>
      <c r="AV693" s="14" t="s">
        <v>87</v>
      </c>
      <c r="AW693" s="14" t="s">
        <v>32</v>
      </c>
      <c r="AX693" s="14" t="s">
        <v>77</v>
      </c>
      <c r="AY693" s="253" t="s">
        <v>150</v>
      </c>
    </row>
    <row r="694" s="13" customFormat="1">
      <c r="A694" s="13"/>
      <c r="B694" s="232"/>
      <c r="C694" s="233"/>
      <c r="D694" s="234" t="s">
        <v>159</v>
      </c>
      <c r="E694" s="235" t="s">
        <v>1</v>
      </c>
      <c r="F694" s="236" t="s">
        <v>315</v>
      </c>
      <c r="G694" s="233"/>
      <c r="H694" s="235" t="s">
        <v>1</v>
      </c>
      <c r="I694" s="237"/>
      <c r="J694" s="233"/>
      <c r="K694" s="233"/>
      <c r="L694" s="238"/>
      <c r="M694" s="239"/>
      <c r="N694" s="240"/>
      <c r="O694" s="240"/>
      <c r="P694" s="240"/>
      <c r="Q694" s="240"/>
      <c r="R694" s="240"/>
      <c r="S694" s="240"/>
      <c r="T694" s="241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42" t="s">
        <v>159</v>
      </c>
      <c r="AU694" s="242" t="s">
        <v>87</v>
      </c>
      <c r="AV694" s="13" t="s">
        <v>85</v>
      </c>
      <c r="AW694" s="13" t="s">
        <v>32</v>
      </c>
      <c r="AX694" s="13" t="s">
        <v>77</v>
      </c>
      <c r="AY694" s="242" t="s">
        <v>150</v>
      </c>
    </row>
    <row r="695" s="14" customFormat="1">
      <c r="A695" s="14"/>
      <c r="B695" s="243"/>
      <c r="C695" s="244"/>
      <c r="D695" s="234" t="s">
        <v>159</v>
      </c>
      <c r="E695" s="245" t="s">
        <v>1</v>
      </c>
      <c r="F695" s="246" t="s">
        <v>365</v>
      </c>
      <c r="G695" s="244"/>
      <c r="H695" s="247">
        <v>3.355</v>
      </c>
      <c r="I695" s="248"/>
      <c r="J695" s="244"/>
      <c r="K695" s="244"/>
      <c r="L695" s="249"/>
      <c r="M695" s="250"/>
      <c r="N695" s="251"/>
      <c r="O695" s="251"/>
      <c r="P695" s="251"/>
      <c r="Q695" s="251"/>
      <c r="R695" s="251"/>
      <c r="S695" s="251"/>
      <c r="T695" s="252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53" t="s">
        <v>159</v>
      </c>
      <c r="AU695" s="253" t="s">
        <v>87</v>
      </c>
      <c r="AV695" s="14" t="s">
        <v>87</v>
      </c>
      <c r="AW695" s="14" t="s">
        <v>32</v>
      </c>
      <c r="AX695" s="14" t="s">
        <v>77</v>
      </c>
      <c r="AY695" s="253" t="s">
        <v>150</v>
      </c>
    </row>
    <row r="696" s="13" customFormat="1">
      <c r="A696" s="13"/>
      <c r="B696" s="232"/>
      <c r="C696" s="233"/>
      <c r="D696" s="234" t="s">
        <v>159</v>
      </c>
      <c r="E696" s="235" t="s">
        <v>1</v>
      </c>
      <c r="F696" s="236" t="s">
        <v>317</v>
      </c>
      <c r="G696" s="233"/>
      <c r="H696" s="235" t="s">
        <v>1</v>
      </c>
      <c r="I696" s="237"/>
      <c r="J696" s="233"/>
      <c r="K696" s="233"/>
      <c r="L696" s="238"/>
      <c r="M696" s="239"/>
      <c r="N696" s="240"/>
      <c r="O696" s="240"/>
      <c r="P696" s="240"/>
      <c r="Q696" s="240"/>
      <c r="R696" s="240"/>
      <c r="S696" s="240"/>
      <c r="T696" s="241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2" t="s">
        <v>159</v>
      </c>
      <c r="AU696" s="242" t="s">
        <v>87</v>
      </c>
      <c r="AV696" s="13" t="s">
        <v>85</v>
      </c>
      <c r="AW696" s="13" t="s">
        <v>32</v>
      </c>
      <c r="AX696" s="13" t="s">
        <v>77</v>
      </c>
      <c r="AY696" s="242" t="s">
        <v>150</v>
      </c>
    </row>
    <row r="697" s="14" customFormat="1">
      <c r="A697" s="14"/>
      <c r="B697" s="243"/>
      <c r="C697" s="244"/>
      <c r="D697" s="234" t="s">
        <v>159</v>
      </c>
      <c r="E697" s="245" t="s">
        <v>1</v>
      </c>
      <c r="F697" s="246" t="s">
        <v>366</v>
      </c>
      <c r="G697" s="244"/>
      <c r="H697" s="247">
        <v>2.6400000000000001</v>
      </c>
      <c r="I697" s="248"/>
      <c r="J697" s="244"/>
      <c r="K697" s="244"/>
      <c r="L697" s="249"/>
      <c r="M697" s="250"/>
      <c r="N697" s="251"/>
      <c r="O697" s="251"/>
      <c r="P697" s="251"/>
      <c r="Q697" s="251"/>
      <c r="R697" s="251"/>
      <c r="S697" s="251"/>
      <c r="T697" s="252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53" t="s">
        <v>159</v>
      </c>
      <c r="AU697" s="253" t="s">
        <v>87</v>
      </c>
      <c r="AV697" s="14" t="s">
        <v>87</v>
      </c>
      <c r="AW697" s="14" t="s">
        <v>32</v>
      </c>
      <c r="AX697" s="14" t="s">
        <v>77</v>
      </c>
      <c r="AY697" s="253" t="s">
        <v>150</v>
      </c>
    </row>
    <row r="698" s="13" customFormat="1">
      <c r="A698" s="13"/>
      <c r="B698" s="232"/>
      <c r="C698" s="233"/>
      <c r="D698" s="234" t="s">
        <v>159</v>
      </c>
      <c r="E698" s="235" t="s">
        <v>1</v>
      </c>
      <c r="F698" s="236" t="s">
        <v>367</v>
      </c>
      <c r="G698" s="233"/>
      <c r="H698" s="235" t="s">
        <v>1</v>
      </c>
      <c r="I698" s="237"/>
      <c r="J698" s="233"/>
      <c r="K698" s="233"/>
      <c r="L698" s="238"/>
      <c r="M698" s="239"/>
      <c r="N698" s="240"/>
      <c r="O698" s="240"/>
      <c r="P698" s="240"/>
      <c r="Q698" s="240"/>
      <c r="R698" s="240"/>
      <c r="S698" s="240"/>
      <c r="T698" s="241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42" t="s">
        <v>159</v>
      </c>
      <c r="AU698" s="242" t="s">
        <v>87</v>
      </c>
      <c r="AV698" s="13" t="s">
        <v>85</v>
      </c>
      <c r="AW698" s="13" t="s">
        <v>32</v>
      </c>
      <c r="AX698" s="13" t="s">
        <v>77</v>
      </c>
      <c r="AY698" s="242" t="s">
        <v>150</v>
      </c>
    </row>
    <row r="699" s="14" customFormat="1">
      <c r="A699" s="14"/>
      <c r="B699" s="243"/>
      <c r="C699" s="244"/>
      <c r="D699" s="234" t="s">
        <v>159</v>
      </c>
      <c r="E699" s="245" t="s">
        <v>1</v>
      </c>
      <c r="F699" s="246" t="s">
        <v>368</v>
      </c>
      <c r="G699" s="244"/>
      <c r="H699" s="247">
        <v>2.6600000000000001</v>
      </c>
      <c r="I699" s="248"/>
      <c r="J699" s="244"/>
      <c r="K699" s="244"/>
      <c r="L699" s="249"/>
      <c r="M699" s="250"/>
      <c r="N699" s="251"/>
      <c r="O699" s="251"/>
      <c r="P699" s="251"/>
      <c r="Q699" s="251"/>
      <c r="R699" s="251"/>
      <c r="S699" s="251"/>
      <c r="T699" s="252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53" t="s">
        <v>159</v>
      </c>
      <c r="AU699" s="253" t="s">
        <v>87</v>
      </c>
      <c r="AV699" s="14" t="s">
        <v>87</v>
      </c>
      <c r="AW699" s="14" t="s">
        <v>32</v>
      </c>
      <c r="AX699" s="14" t="s">
        <v>77</v>
      </c>
      <c r="AY699" s="253" t="s">
        <v>150</v>
      </c>
    </row>
    <row r="700" s="13" customFormat="1">
      <c r="A700" s="13"/>
      <c r="B700" s="232"/>
      <c r="C700" s="233"/>
      <c r="D700" s="234" t="s">
        <v>159</v>
      </c>
      <c r="E700" s="235" t="s">
        <v>1</v>
      </c>
      <c r="F700" s="236" t="s">
        <v>319</v>
      </c>
      <c r="G700" s="233"/>
      <c r="H700" s="235" t="s">
        <v>1</v>
      </c>
      <c r="I700" s="237"/>
      <c r="J700" s="233"/>
      <c r="K700" s="233"/>
      <c r="L700" s="238"/>
      <c r="M700" s="239"/>
      <c r="N700" s="240"/>
      <c r="O700" s="240"/>
      <c r="P700" s="240"/>
      <c r="Q700" s="240"/>
      <c r="R700" s="240"/>
      <c r="S700" s="240"/>
      <c r="T700" s="241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42" t="s">
        <v>159</v>
      </c>
      <c r="AU700" s="242" t="s">
        <v>87</v>
      </c>
      <c r="AV700" s="13" t="s">
        <v>85</v>
      </c>
      <c r="AW700" s="13" t="s">
        <v>32</v>
      </c>
      <c r="AX700" s="13" t="s">
        <v>77</v>
      </c>
      <c r="AY700" s="242" t="s">
        <v>150</v>
      </c>
    </row>
    <row r="701" s="14" customFormat="1">
      <c r="A701" s="14"/>
      <c r="B701" s="243"/>
      <c r="C701" s="244"/>
      <c r="D701" s="234" t="s">
        <v>159</v>
      </c>
      <c r="E701" s="245" t="s">
        <v>1</v>
      </c>
      <c r="F701" s="246" t="s">
        <v>369</v>
      </c>
      <c r="G701" s="244"/>
      <c r="H701" s="247">
        <v>34.450000000000003</v>
      </c>
      <c r="I701" s="248"/>
      <c r="J701" s="244"/>
      <c r="K701" s="244"/>
      <c r="L701" s="249"/>
      <c r="M701" s="250"/>
      <c r="N701" s="251"/>
      <c r="O701" s="251"/>
      <c r="P701" s="251"/>
      <c r="Q701" s="251"/>
      <c r="R701" s="251"/>
      <c r="S701" s="251"/>
      <c r="T701" s="252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53" t="s">
        <v>159</v>
      </c>
      <c r="AU701" s="253" t="s">
        <v>87</v>
      </c>
      <c r="AV701" s="14" t="s">
        <v>87</v>
      </c>
      <c r="AW701" s="14" t="s">
        <v>32</v>
      </c>
      <c r="AX701" s="14" t="s">
        <v>77</v>
      </c>
      <c r="AY701" s="253" t="s">
        <v>150</v>
      </c>
    </row>
    <row r="702" s="13" customFormat="1">
      <c r="A702" s="13"/>
      <c r="B702" s="232"/>
      <c r="C702" s="233"/>
      <c r="D702" s="234" t="s">
        <v>159</v>
      </c>
      <c r="E702" s="235" t="s">
        <v>1</v>
      </c>
      <c r="F702" s="236" t="s">
        <v>219</v>
      </c>
      <c r="G702" s="233"/>
      <c r="H702" s="235" t="s">
        <v>1</v>
      </c>
      <c r="I702" s="237"/>
      <c r="J702" s="233"/>
      <c r="K702" s="233"/>
      <c r="L702" s="238"/>
      <c r="M702" s="239"/>
      <c r="N702" s="240"/>
      <c r="O702" s="240"/>
      <c r="P702" s="240"/>
      <c r="Q702" s="240"/>
      <c r="R702" s="240"/>
      <c r="S702" s="240"/>
      <c r="T702" s="241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42" t="s">
        <v>159</v>
      </c>
      <c r="AU702" s="242" t="s">
        <v>87</v>
      </c>
      <c r="AV702" s="13" t="s">
        <v>85</v>
      </c>
      <c r="AW702" s="13" t="s">
        <v>32</v>
      </c>
      <c r="AX702" s="13" t="s">
        <v>77</v>
      </c>
      <c r="AY702" s="242" t="s">
        <v>150</v>
      </c>
    </row>
    <row r="703" s="14" customFormat="1">
      <c r="A703" s="14"/>
      <c r="B703" s="243"/>
      <c r="C703" s="244"/>
      <c r="D703" s="234" t="s">
        <v>159</v>
      </c>
      <c r="E703" s="245" t="s">
        <v>1</v>
      </c>
      <c r="F703" s="246" t="s">
        <v>370</v>
      </c>
      <c r="G703" s="244"/>
      <c r="H703" s="247">
        <v>0.93500000000000005</v>
      </c>
      <c r="I703" s="248"/>
      <c r="J703" s="244"/>
      <c r="K703" s="244"/>
      <c r="L703" s="249"/>
      <c r="M703" s="250"/>
      <c r="N703" s="251"/>
      <c r="O703" s="251"/>
      <c r="P703" s="251"/>
      <c r="Q703" s="251"/>
      <c r="R703" s="251"/>
      <c r="S703" s="251"/>
      <c r="T703" s="252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53" t="s">
        <v>159</v>
      </c>
      <c r="AU703" s="253" t="s">
        <v>87</v>
      </c>
      <c r="AV703" s="14" t="s">
        <v>87</v>
      </c>
      <c r="AW703" s="14" t="s">
        <v>32</v>
      </c>
      <c r="AX703" s="14" t="s">
        <v>77</v>
      </c>
      <c r="AY703" s="253" t="s">
        <v>150</v>
      </c>
    </row>
    <row r="704" s="13" customFormat="1">
      <c r="A704" s="13"/>
      <c r="B704" s="232"/>
      <c r="C704" s="233"/>
      <c r="D704" s="234" t="s">
        <v>159</v>
      </c>
      <c r="E704" s="235" t="s">
        <v>1</v>
      </c>
      <c r="F704" s="236" t="s">
        <v>371</v>
      </c>
      <c r="G704" s="233"/>
      <c r="H704" s="235" t="s">
        <v>1</v>
      </c>
      <c r="I704" s="237"/>
      <c r="J704" s="233"/>
      <c r="K704" s="233"/>
      <c r="L704" s="238"/>
      <c r="M704" s="239"/>
      <c r="N704" s="240"/>
      <c r="O704" s="240"/>
      <c r="P704" s="240"/>
      <c r="Q704" s="240"/>
      <c r="R704" s="240"/>
      <c r="S704" s="240"/>
      <c r="T704" s="241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42" t="s">
        <v>159</v>
      </c>
      <c r="AU704" s="242" t="s">
        <v>87</v>
      </c>
      <c r="AV704" s="13" t="s">
        <v>85</v>
      </c>
      <c r="AW704" s="13" t="s">
        <v>32</v>
      </c>
      <c r="AX704" s="13" t="s">
        <v>77</v>
      </c>
      <c r="AY704" s="242" t="s">
        <v>150</v>
      </c>
    </row>
    <row r="705" s="14" customFormat="1">
      <c r="A705" s="14"/>
      <c r="B705" s="243"/>
      <c r="C705" s="244"/>
      <c r="D705" s="234" t="s">
        <v>159</v>
      </c>
      <c r="E705" s="245" t="s">
        <v>1</v>
      </c>
      <c r="F705" s="246" t="s">
        <v>372</v>
      </c>
      <c r="G705" s="244"/>
      <c r="H705" s="247">
        <v>0.81000000000000005</v>
      </c>
      <c r="I705" s="248"/>
      <c r="J705" s="244"/>
      <c r="K705" s="244"/>
      <c r="L705" s="249"/>
      <c r="M705" s="250"/>
      <c r="N705" s="251"/>
      <c r="O705" s="251"/>
      <c r="P705" s="251"/>
      <c r="Q705" s="251"/>
      <c r="R705" s="251"/>
      <c r="S705" s="251"/>
      <c r="T705" s="252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53" t="s">
        <v>159</v>
      </c>
      <c r="AU705" s="253" t="s">
        <v>87</v>
      </c>
      <c r="AV705" s="14" t="s">
        <v>87</v>
      </c>
      <c r="AW705" s="14" t="s">
        <v>32</v>
      </c>
      <c r="AX705" s="14" t="s">
        <v>77</v>
      </c>
      <c r="AY705" s="253" t="s">
        <v>150</v>
      </c>
    </row>
    <row r="706" s="13" customFormat="1">
      <c r="A706" s="13"/>
      <c r="B706" s="232"/>
      <c r="C706" s="233"/>
      <c r="D706" s="234" t="s">
        <v>159</v>
      </c>
      <c r="E706" s="235" t="s">
        <v>1</v>
      </c>
      <c r="F706" s="236" t="s">
        <v>373</v>
      </c>
      <c r="G706" s="233"/>
      <c r="H706" s="235" t="s">
        <v>1</v>
      </c>
      <c r="I706" s="237"/>
      <c r="J706" s="233"/>
      <c r="K706" s="233"/>
      <c r="L706" s="238"/>
      <c r="M706" s="239"/>
      <c r="N706" s="240"/>
      <c r="O706" s="240"/>
      <c r="P706" s="240"/>
      <c r="Q706" s="240"/>
      <c r="R706" s="240"/>
      <c r="S706" s="240"/>
      <c r="T706" s="241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42" t="s">
        <v>159</v>
      </c>
      <c r="AU706" s="242" t="s">
        <v>87</v>
      </c>
      <c r="AV706" s="13" t="s">
        <v>85</v>
      </c>
      <c r="AW706" s="13" t="s">
        <v>32</v>
      </c>
      <c r="AX706" s="13" t="s">
        <v>77</v>
      </c>
      <c r="AY706" s="242" t="s">
        <v>150</v>
      </c>
    </row>
    <row r="707" s="14" customFormat="1">
      <c r="A707" s="14"/>
      <c r="B707" s="243"/>
      <c r="C707" s="244"/>
      <c r="D707" s="234" t="s">
        <v>159</v>
      </c>
      <c r="E707" s="245" t="s">
        <v>1</v>
      </c>
      <c r="F707" s="246" t="s">
        <v>374</v>
      </c>
      <c r="G707" s="244"/>
      <c r="H707" s="247">
        <v>0.46500000000000002</v>
      </c>
      <c r="I707" s="248"/>
      <c r="J707" s="244"/>
      <c r="K707" s="244"/>
      <c r="L707" s="249"/>
      <c r="M707" s="250"/>
      <c r="N707" s="251"/>
      <c r="O707" s="251"/>
      <c r="P707" s="251"/>
      <c r="Q707" s="251"/>
      <c r="R707" s="251"/>
      <c r="S707" s="251"/>
      <c r="T707" s="252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53" t="s">
        <v>159</v>
      </c>
      <c r="AU707" s="253" t="s">
        <v>87</v>
      </c>
      <c r="AV707" s="14" t="s">
        <v>87</v>
      </c>
      <c r="AW707" s="14" t="s">
        <v>32</v>
      </c>
      <c r="AX707" s="14" t="s">
        <v>77</v>
      </c>
      <c r="AY707" s="253" t="s">
        <v>150</v>
      </c>
    </row>
    <row r="708" s="13" customFormat="1">
      <c r="A708" s="13"/>
      <c r="B708" s="232"/>
      <c r="C708" s="233"/>
      <c r="D708" s="234" t="s">
        <v>159</v>
      </c>
      <c r="E708" s="235" t="s">
        <v>1</v>
      </c>
      <c r="F708" s="236" t="s">
        <v>324</v>
      </c>
      <c r="G708" s="233"/>
      <c r="H708" s="235" t="s">
        <v>1</v>
      </c>
      <c r="I708" s="237"/>
      <c r="J708" s="233"/>
      <c r="K708" s="233"/>
      <c r="L708" s="238"/>
      <c r="M708" s="239"/>
      <c r="N708" s="240"/>
      <c r="O708" s="240"/>
      <c r="P708" s="240"/>
      <c r="Q708" s="240"/>
      <c r="R708" s="240"/>
      <c r="S708" s="240"/>
      <c r="T708" s="241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42" t="s">
        <v>159</v>
      </c>
      <c r="AU708" s="242" t="s">
        <v>87</v>
      </c>
      <c r="AV708" s="13" t="s">
        <v>85</v>
      </c>
      <c r="AW708" s="13" t="s">
        <v>32</v>
      </c>
      <c r="AX708" s="13" t="s">
        <v>77</v>
      </c>
      <c r="AY708" s="242" t="s">
        <v>150</v>
      </c>
    </row>
    <row r="709" s="14" customFormat="1">
      <c r="A709" s="14"/>
      <c r="B709" s="243"/>
      <c r="C709" s="244"/>
      <c r="D709" s="234" t="s">
        <v>159</v>
      </c>
      <c r="E709" s="245" t="s">
        <v>1</v>
      </c>
      <c r="F709" s="246" t="s">
        <v>375</v>
      </c>
      <c r="G709" s="244"/>
      <c r="H709" s="247">
        <v>16.448</v>
      </c>
      <c r="I709" s="248"/>
      <c r="J709" s="244"/>
      <c r="K709" s="244"/>
      <c r="L709" s="249"/>
      <c r="M709" s="250"/>
      <c r="N709" s="251"/>
      <c r="O709" s="251"/>
      <c r="P709" s="251"/>
      <c r="Q709" s="251"/>
      <c r="R709" s="251"/>
      <c r="S709" s="251"/>
      <c r="T709" s="252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53" t="s">
        <v>159</v>
      </c>
      <c r="AU709" s="253" t="s">
        <v>87</v>
      </c>
      <c r="AV709" s="14" t="s">
        <v>87</v>
      </c>
      <c r="AW709" s="14" t="s">
        <v>32</v>
      </c>
      <c r="AX709" s="14" t="s">
        <v>77</v>
      </c>
      <c r="AY709" s="253" t="s">
        <v>150</v>
      </c>
    </row>
    <row r="710" s="13" customFormat="1">
      <c r="A710" s="13"/>
      <c r="B710" s="232"/>
      <c r="C710" s="233"/>
      <c r="D710" s="234" t="s">
        <v>159</v>
      </c>
      <c r="E710" s="235" t="s">
        <v>1</v>
      </c>
      <c r="F710" s="236" t="s">
        <v>376</v>
      </c>
      <c r="G710" s="233"/>
      <c r="H710" s="235" t="s">
        <v>1</v>
      </c>
      <c r="I710" s="237"/>
      <c r="J710" s="233"/>
      <c r="K710" s="233"/>
      <c r="L710" s="238"/>
      <c r="M710" s="239"/>
      <c r="N710" s="240"/>
      <c r="O710" s="240"/>
      <c r="P710" s="240"/>
      <c r="Q710" s="240"/>
      <c r="R710" s="240"/>
      <c r="S710" s="240"/>
      <c r="T710" s="241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2" t="s">
        <v>159</v>
      </c>
      <c r="AU710" s="242" t="s">
        <v>87</v>
      </c>
      <c r="AV710" s="13" t="s">
        <v>85</v>
      </c>
      <c r="AW710" s="13" t="s">
        <v>32</v>
      </c>
      <c r="AX710" s="13" t="s">
        <v>77</v>
      </c>
      <c r="AY710" s="242" t="s">
        <v>150</v>
      </c>
    </row>
    <row r="711" s="14" customFormat="1">
      <c r="A711" s="14"/>
      <c r="B711" s="243"/>
      <c r="C711" s="244"/>
      <c r="D711" s="234" t="s">
        <v>159</v>
      </c>
      <c r="E711" s="245" t="s">
        <v>1</v>
      </c>
      <c r="F711" s="246" t="s">
        <v>377</v>
      </c>
      <c r="G711" s="244"/>
      <c r="H711" s="247">
        <v>185.22499999999999</v>
      </c>
      <c r="I711" s="248"/>
      <c r="J711" s="244"/>
      <c r="K711" s="244"/>
      <c r="L711" s="249"/>
      <c r="M711" s="250"/>
      <c r="N711" s="251"/>
      <c r="O711" s="251"/>
      <c r="P711" s="251"/>
      <c r="Q711" s="251"/>
      <c r="R711" s="251"/>
      <c r="S711" s="251"/>
      <c r="T711" s="252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53" t="s">
        <v>159</v>
      </c>
      <c r="AU711" s="253" t="s">
        <v>87</v>
      </c>
      <c r="AV711" s="14" t="s">
        <v>87</v>
      </c>
      <c r="AW711" s="14" t="s">
        <v>32</v>
      </c>
      <c r="AX711" s="14" t="s">
        <v>77</v>
      </c>
      <c r="AY711" s="253" t="s">
        <v>150</v>
      </c>
    </row>
    <row r="712" s="13" customFormat="1">
      <c r="A712" s="13"/>
      <c r="B712" s="232"/>
      <c r="C712" s="233"/>
      <c r="D712" s="234" t="s">
        <v>159</v>
      </c>
      <c r="E712" s="235" t="s">
        <v>1</v>
      </c>
      <c r="F712" s="236" t="s">
        <v>242</v>
      </c>
      <c r="G712" s="233"/>
      <c r="H712" s="235" t="s">
        <v>1</v>
      </c>
      <c r="I712" s="237"/>
      <c r="J712" s="233"/>
      <c r="K712" s="233"/>
      <c r="L712" s="238"/>
      <c r="M712" s="239"/>
      <c r="N712" s="240"/>
      <c r="O712" s="240"/>
      <c r="P712" s="240"/>
      <c r="Q712" s="240"/>
      <c r="R712" s="240"/>
      <c r="S712" s="240"/>
      <c r="T712" s="241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42" t="s">
        <v>159</v>
      </c>
      <c r="AU712" s="242" t="s">
        <v>87</v>
      </c>
      <c r="AV712" s="13" t="s">
        <v>85</v>
      </c>
      <c r="AW712" s="13" t="s">
        <v>32</v>
      </c>
      <c r="AX712" s="13" t="s">
        <v>77</v>
      </c>
      <c r="AY712" s="242" t="s">
        <v>150</v>
      </c>
    </row>
    <row r="713" s="14" customFormat="1">
      <c r="A713" s="14"/>
      <c r="B713" s="243"/>
      <c r="C713" s="244"/>
      <c r="D713" s="234" t="s">
        <v>159</v>
      </c>
      <c r="E713" s="245" t="s">
        <v>1</v>
      </c>
      <c r="F713" s="246" t="s">
        <v>378</v>
      </c>
      <c r="G713" s="244"/>
      <c r="H713" s="247">
        <v>30.077999999999999</v>
      </c>
      <c r="I713" s="248"/>
      <c r="J713" s="244"/>
      <c r="K713" s="244"/>
      <c r="L713" s="249"/>
      <c r="M713" s="250"/>
      <c r="N713" s="251"/>
      <c r="O713" s="251"/>
      <c r="P713" s="251"/>
      <c r="Q713" s="251"/>
      <c r="R713" s="251"/>
      <c r="S713" s="251"/>
      <c r="T713" s="252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53" t="s">
        <v>159</v>
      </c>
      <c r="AU713" s="253" t="s">
        <v>87</v>
      </c>
      <c r="AV713" s="14" t="s">
        <v>87</v>
      </c>
      <c r="AW713" s="14" t="s">
        <v>32</v>
      </c>
      <c r="AX713" s="14" t="s">
        <v>77</v>
      </c>
      <c r="AY713" s="253" t="s">
        <v>150</v>
      </c>
    </row>
    <row r="714" s="13" customFormat="1">
      <c r="A714" s="13"/>
      <c r="B714" s="232"/>
      <c r="C714" s="233"/>
      <c r="D714" s="234" t="s">
        <v>159</v>
      </c>
      <c r="E714" s="235" t="s">
        <v>1</v>
      </c>
      <c r="F714" s="236" t="s">
        <v>221</v>
      </c>
      <c r="G714" s="233"/>
      <c r="H714" s="235" t="s">
        <v>1</v>
      </c>
      <c r="I714" s="237"/>
      <c r="J714" s="233"/>
      <c r="K714" s="233"/>
      <c r="L714" s="238"/>
      <c r="M714" s="239"/>
      <c r="N714" s="240"/>
      <c r="O714" s="240"/>
      <c r="P714" s="240"/>
      <c r="Q714" s="240"/>
      <c r="R714" s="240"/>
      <c r="S714" s="240"/>
      <c r="T714" s="241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42" t="s">
        <v>159</v>
      </c>
      <c r="AU714" s="242" t="s">
        <v>87</v>
      </c>
      <c r="AV714" s="13" t="s">
        <v>85</v>
      </c>
      <c r="AW714" s="13" t="s">
        <v>32</v>
      </c>
      <c r="AX714" s="13" t="s">
        <v>77</v>
      </c>
      <c r="AY714" s="242" t="s">
        <v>150</v>
      </c>
    </row>
    <row r="715" s="14" customFormat="1">
      <c r="A715" s="14"/>
      <c r="B715" s="243"/>
      <c r="C715" s="244"/>
      <c r="D715" s="234" t="s">
        <v>159</v>
      </c>
      <c r="E715" s="245" t="s">
        <v>1</v>
      </c>
      <c r="F715" s="246" t="s">
        <v>379</v>
      </c>
      <c r="G715" s="244"/>
      <c r="H715" s="247">
        <v>21.655999999999999</v>
      </c>
      <c r="I715" s="248"/>
      <c r="J715" s="244"/>
      <c r="K715" s="244"/>
      <c r="L715" s="249"/>
      <c r="M715" s="250"/>
      <c r="N715" s="251"/>
      <c r="O715" s="251"/>
      <c r="P715" s="251"/>
      <c r="Q715" s="251"/>
      <c r="R715" s="251"/>
      <c r="S715" s="251"/>
      <c r="T715" s="252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53" t="s">
        <v>159</v>
      </c>
      <c r="AU715" s="253" t="s">
        <v>87</v>
      </c>
      <c r="AV715" s="14" t="s">
        <v>87</v>
      </c>
      <c r="AW715" s="14" t="s">
        <v>32</v>
      </c>
      <c r="AX715" s="14" t="s">
        <v>77</v>
      </c>
      <c r="AY715" s="253" t="s">
        <v>150</v>
      </c>
    </row>
    <row r="716" s="13" customFormat="1">
      <c r="A716" s="13"/>
      <c r="B716" s="232"/>
      <c r="C716" s="233"/>
      <c r="D716" s="234" t="s">
        <v>159</v>
      </c>
      <c r="E716" s="235" t="s">
        <v>1</v>
      </c>
      <c r="F716" s="236" t="s">
        <v>328</v>
      </c>
      <c r="G716" s="233"/>
      <c r="H716" s="235" t="s">
        <v>1</v>
      </c>
      <c r="I716" s="237"/>
      <c r="J716" s="233"/>
      <c r="K716" s="233"/>
      <c r="L716" s="238"/>
      <c r="M716" s="239"/>
      <c r="N716" s="240"/>
      <c r="O716" s="240"/>
      <c r="P716" s="240"/>
      <c r="Q716" s="240"/>
      <c r="R716" s="240"/>
      <c r="S716" s="240"/>
      <c r="T716" s="241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42" t="s">
        <v>159</v>
      </c>
      <c r="AU716" s="242" t="s">
        <v>87</v>
      </c>
      <c r="AV716" s="13" t="s">
        <v>85</v>
      </c>
      <c r="AW716" s="13" t="s">
        <v>32</v>
      </c>
      <c r="AX716" s="13" t="s">
        <v>77</v>
      </c>
      <c r="AY716" s="242" t="s">
        <v>150</v>
      </c>
    </row>
    <row r="717" s="14" customFormat="1">
      <c r="A717" s="14"/>
      <c r="B717" s="243"/>
      <c r="C717" s="244"/>
      <c r="D717" s="234" t="s">
        <v>159</v>
      </c>
      <c r="E717" s="245" t="s">
        <v>1</v>
      </c>
      <c r="F717" s="246" t="s">
        <v>380</v>
      </c>
      <c r="G717" s="244"/>
      <c r="H717" s="247">
        <v>62.122999999999998</v>
      </c>
      <c r="I717" s="248"/>
      <c r="J717" s="244"/>
      <c r="K717" s="244"/>
      <c r="L717" s="249"/>
      <c r="M717" s="250"/>
      <c r="N717" s="251"/>
      <c r="O717" s="251"/>
      <c r="P717" s="251"/>
      <c r="Q717" s="251"/>
      <c r="R717" s="251"/>
      <c r="S717" s="251"/>
      <c r="T717" s="252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53" t="s">
        <v>159</v>
      </c>
      <c r="AU717" s="253" t="s">
        <v>87</v>
      </c>
      <c r="AV717" s="14" t="s">
        <v>87</v>
      </c>
      <c r="AW717" s="14" t="s">
        <v>32</v>
      </c>
      <c r="AX717" s="14" t="s">
        <v>77</v>
      </c>
      <c r="AY717" s="253" t="s">
        <v>150</v>
      </c>
    </row>
    <row r="718" s="13" customFormat="1">
      <c r="A718" s="13"/>
      <c r="B718" s="232"/>
      <c r="C718" s="233"/>
      <c r="D718" s="234" t="s">
        <v>159</v>
      </c>
      <c r="E718" s="235" t="s">
        <v>1</v>
      </c>
      <c r="F718" s="236" t="s">
        <v>330</v>
      </c>
      <c r="G718" s="233"/>
      <c r="H718" s="235" t="s">
        <v>1</v>
      </c>
      <c r="I718" s="237"/>
      <c r="J718" s="233"/>
      <c r="K718" s="233"/>
      <c r="L718" s="238"/>
      <c r="M718" s="239"/>
      <c r="N718" s="240"/>
      <c r="O718" s="240"/>
      <c r="P718" s="240"/>
      <c r="Q718" s="240"/>
      <c r="R718" s="240"/>
      <c r="S718" s="240"/>
      <c r="T718" s="241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2" t="s">
        <v>159</v>
      </c>
      <c r="AU718" s="242" t="s">
        <v>87</v>
      </c>
      <c r="AV718" s="13" t="s">
        <v>85</v>
      </c>
      <c r="AW718" s="13" t="s">
        <v>32</v>
      </c>
      <c r="AX718" s="13" t="s">
        <v>77</v>
      </c>
      <c r="AY718" s="242" t="s">
        <v>150</v>
      </c>
    </row>
    <row r="719" s="14" customFormat="1">
      <c r="A719" s="14"/>
      <c r="B719" s="243"/>
      <c r="C719" s="244"/>
      <c r="D719" s="234" t="s">
        <v>159</v>
      </c>
      <c r="E719" s="245" t="s">
        <v>1</v>
      </c>
      <c r="F719" s="246" t="s">
        <v>381</v>
      </c>
      <c r="G719" s="244"/>
      <c r="H719" s="247">
        <v>15.345000000000001</v>
      </c>
      <c r="I719" s="248"/>
      <c r="J719" s="244"/>
      <c r="K719" s="244"/>
      <c r="L719" s="249"/>
      <c r="M719" s="250"/>
      <c r="N719" s="251"/>
      <c r="O719" s="251"/>
      <c r="P719" s="251"/>
      <c r="Q719" s="251"/>
      <c r="R719" s="251"/>
      <c r="S719" s="251"/>
      <c r="T719" s="252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53" t="s">
        <v>159</v>
      </c>
      <c r="AU719" s="253" t="s">
        <v>87</v>
      </c>
      <c r="AV719" s="14" t="s">
        <v>87</v>
      </c>
      <c r="AW719" s="14" t="s">
        <v>32</v>
      </c>
      <c r="AX719" s="14" t="s">
        <v>77</v>
      </c>
      <c r="AY719" s="253" t="s">
        <v>150</v>
      </c>
    </row>
    <row r="720" s="13" customFormat="1">
      <c r="A720" s="13"/>
      <c r="B720" s="232"/>
      <c r="C720" s="233"/>
      <c r="D720" s="234" t="s">
        <v>159</v>
      </c>
      <c r="E720" s="235" t="s">
        <v>1</v>
      </c>
      <c r="F720" s="236" t="s">
        <v>235</v>
      </c>
      <c r="G720" s="233"/>
      <c r="H720" s="235" t="s">
        <v>1</v>
      </c>
      <c r="I720" s="237"/>
      <c r="J720" s="233"/>
      <c r="K720" s="233"/>
      <c r="L720" s="238"/>
      <c r="M720" s="239"/>
      <c r="N720" s="240"/>
      <c r="O720" s="240"/>
      <c r="P720" s="240"/>
      <c r="Q720" s="240"/>
      <c r="R720" s="240"/>
      <c r="S720" s="240"/>
      <c r="T720" s="241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42" t="s">
        <v>159</v>
      </c>
      <c r="AU720" s="242" t="s">
        <v>87</v>
      </c>
      <c r="AV720" s="13" t="s">
        <v>85</v>
      </c>
      <c r="AW720" s="13" t="s">
        <v>32</v>
      </c>
      <c r="AX720" s="13" t="s">
        <v>77</v>
      </c>
      <c r="AY720" s="242" t="s">
        <v>150</v>
      </c>
    </row>
    <row r="721" s="14" customFormat="1">
      <c r="A721" s="14"/>
      <c r="B721" s="243"/>
      <c r="C721" s="244"/>
      <c r="D721" s="234" t="s">
        <v>159</v>
      </c>
      <c r="E721" s="245" t="s">
        <v>1</v>
      </c>
      <c r="F721" s="246" t="s">
        <v>382</v>
      </c>
      <c r="G721" s="244"/>
      <c r="H721" s="247">
        <v>45.390000000000001</v>
      </c>
      <c r="I721" s="248"/>
      <c r="J721" s="244"/>
      <c r="K721" s="244"/>
      <c r="L721" s="249"/>
      <c r="M721" s="250"/>
      <c r="N721" s="251"/>
      <c r="O721" s="251"/>
      <c r="P721" s="251"/>
      <c r="Q721" s="251"/>
      <c r="R721" s="251"/>
      <c r="S721" s="251"/>
      <c r="T721" s="252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53" t="s">
        <v>159</v>
      </c>
      <c r="AU721" s="253" t="s">
        <v>87</v>
      </c>
      <c r="AV721" s="14" t="s">
        <v>87</v>
      </c>
      <c r="AW721" s="14" t="s">
        <v>32</v>
      </c>
      <c r="AX721" s="14" t="s">
        <v>77</v>
      </c>
      <c r="AY721" s="253" t="s">
        <v>150</v>
      </c>
    </row>
    <row r="722" s="13" customFormat="1">
      <c r="A722" s="13"/>
      <c r="B722" s="232"/>
      <c r="C722" s="233"/>
      <c r="D722" s="234" t="s">
        <v>159</v>
      </c>
      <c r="E722" s="235" t="s">
        <v>1</v>
      </c>
      <c r="F722" s="236" t="s">
        <v>230</v>
      </c>
      <c r="G722" s="233"/>
      <c r="H722" s="235" t="s">
        <v>1</v>
      </c>
      <c r="I722" s="237"/>
      <c r="J722" s="233"/>
      <c r="K722" s="233"/>
      <c r="L722" s="238"/>
      <c r="M722" s="239"/>
      <c r="N722" s="240"/>
      <c r="O722" s="240"/>
      <c r="P722" s="240"/>
      <c r="Q722" s="240"/>
      <c r="R722" s="240"/>
      <c r="S722" s="240"/>
      <c r="T722" s="241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2" t="s">
        <v>159</v>
      </c>
      <c r="AU722" s="242" t="s">
        <v>87</v>
      </c>
      <c r="AV722" s="13" t="s">
        <v>85</v>
      </c>
      <c r="AW722" s="13" t="s">
        <v>32</v>
      </c>
      <c r="AX722" s="13" t="s">
        <v>77</v>
      </c>
      <c r="AY722" s="242" t="s">
        <v>150</v>
      </c>
    </row>
    <row r="723" s="14" customFormat="1">
      <c r="A723" s="14"/>
      <c r="B723" s="243"/>
      <c r="C723" s="244"/>
      <c r="D723" s="234" t="s">
        <v>159</v>
      </c>
      <c r="E723" s="245" t="s">
        <v>1</v>
      </c>
      <c r="F723" s="246" t="s">
        <v>383</v>
      </c>
      <c r="G723" s="244"/>
      <c r="H723" s="247">
        <v>36.399999999999999</v>
      </c>
      <c r="I723" s="248"/>
      <c r="J723" s="244"/>
      <c r="K723" s="244"/>
      <c r="L723" s="249"/>
      <c r="M723" s="250"/>
      <c r="N723" s="251"/>
      <c r="O723" s="251"/>
      <c r="P723" s="251"/>
      <c r="Q723" s="251"/>
      <c r="R723" s="251"/>
      <c r="S723" s="251"/>
      <c r="T723" s="252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53" t="s">
        <v>159</v>
      </c>
      <c r="AU723" s="253" t="s">
        <v>87</v>
      </c>
      <c r="AV723" s="14" t="s">
        <v>87</v>
      </c>
      <c r="AW723" s="14" t="s">
        <v>32</v>
      </c>
      <c r="AX723" s="14" t="s">
        <v>77</v>
      </c>
      <c r="AY723" s="253" t="s">
        <v>150</v>
      </c>
    </row>
    <row r="724" s="13" customFormat="1">
      <c r="A724" s="13"/>
      <c r="B724" s="232"/>
      <c r="C724" s="233"/>
      <c r="D724" s="234" t="s">
        <v>159</v>
      </c>
      <c r="E724" s="235" t="s">
        <v>1</v>
      </c>
      <c r="F724" s="236" t="s">
        <v>228</v>
      </c>
      <c r="G724" s="233"/>
      <c r="H724" s="235" t="s">
        <v>1</v>
      </c>
      <c r="I724" s="237"/>
      <c r="J724" s="233"/>
      <c r="K724" s="233"/>
      <c r="L724" s="238"/>
      <c r="M724" s="239"/>
      <c r="N724" s="240"/>
      <c r="O724" s="240"/>
      <c r="P724" s="240"/>
      <c r="Q724" s="240"/>
      <c r="R724" s="240"/>
      <c r="S724" s="240"/>
      <c r="T724" s="241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42" t="s">
        <v>159</v>
      </c>
      <c r="AU724" s="242" t="s">
        <v>87</v>
      </c>
      <c r="AV724" s="13" t="s">
        <v>85</v>
      </c>
      <c r="AW724" s="13" t="s">
        <v>32</v>
      </c>
      <c r="AX724" s="13" t="s">
        <v>77</v>
      </c>
      <c r="AY724" s="242" t="s">
        <v>150</v>
      </c>
    </row>
    <row r="725" s="14" customFormat="1">
      <c r="A725" s="14"/>
      <c r="B725" s="243"/>
      <c r="C725" s="244"/>
      <c r="D725" s="234" t="s">
        <v>159</v>
      </c>
      <c r="E725" s="245" t="s">
        <v>1</v>
      </c>
      <c r="F725" s="246" t="s">
        <v>384</v>
      </c>
      <c r="G725" s="244"/>
      <c r="H725" s="247">
        <v>26.010000000000002</v>
      </c>
      <c r="I725" s="248"/>
      <c r="J725" s="244"/>
      <c r="K725" s="244"/>
      <c r="L725" s="249"/>
      <c r="M725" s="250"/>
      <c r="N725" s="251"/>
      <c r="O725" s="251"/>
      <c r="P725" s="251"/>
      <c r="Q725" s="251"/>
      <c r="R725" s="251"/>
      <c r="S725" s="251"/>
      <c r="T725" s="252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53" t="s">
        <v>159</v>
      </c>
      <c r="AU725" s="253" t="s">
        <v>87</v>
      </c>
      <c r="AV725" s="14" t="s">
        <v>87</v>
      </c>
      <c r="AW725" s="14" t="s">
        <v>32</v>
      </c>
      <c r="AX725" s="14" t="s">
        <v>77</v>
      </c>
      <c r="AY725" s="253" t="s">
        <v>150</v>
      </c>
    </row>
    <row r="726" s="13" customFormat="1">
      <c r="A726" s="13"/>
      <c r="B726" s="232"/>
      <c r="C726" s="233"/>
      <c r="D726" s="234" t="s">
        <v>159</v>
      </c>
      <c r="E726" s="235" t="s">
        <v>1</v>
      </c>
      <c r="F726" s="236" t="s">
        <v>334</v>
      </c>
      <c r="G726" s="233"/>
      <c r="H726" s="235" t="s">
        <v>1</v>
      </c>
      <c r="I726" s="237"/>
      <c r="J726" s="233"/>
      <c r="K726" s="233"/>
      <c r="L726" s="238"/>
      <c r="M726" s="239"/>
      <c r="N726" s="240"/>
      <c r="O726" s="240"/>
      <c r="P726" s="240"/>
      <c r="Q726" s="240"/>
      <c r="R726" s="240"/>
      <c r="S726" s="240"/>
      <c r="T726" s="241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42" t="s">
        <v>159</v>
      </c>
      <c r="AU726" s="242" t="s">
        <v>87</v>
      </c>
      <c r="AV726" s="13" t="s">
        <v>85</v>
      </c>
      <c r="AW726" s="13" t="s">
        <v>32</v>
      </c>
      <c r="AX726" s="13" t="s">
        <v>77</v>
      </c>
      <c r="AY726" s="242" t="s">
        <v>150</v>
      </c>
    </row>
    <row r="727" s="14" customFormat="1">
      <c r="A727" s="14"/>
      <c r="B727" s="243"/>
      <c r="C727" s="244"/>
      <c r="D727" s="234" t="s">
        <v>159</v>
      </c>
      <c r="E727" s="245" t="s">
        <v>1</v>
      </c>
      <c r="F727" s="246" t="s">
        <v>385</v>
      </c>
      <c r="G727" s="244"/>
      <c r="H727" s="247">
        <v>31.460000000000001</v>
      </c>
      <c r="I727" s="248"/>
      <c r="J727" s="244"/>
      <c r="K727" s="244"/>
      <c r="L727" s="249"/>
      <c r="M727" s="250"/>
      <c r="N727" s="251"/>
      <c r="O727" s="251"/>
      <c r="P727" s="251"/>
      <c r="Q727" s="251"/>
      <c r="R727" s="251"/>
      <c r="S727" s="251"/>
      <c r="T727" s="252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53" t="s">
        <v>159</v>
      </c>
      <c r="AU727" s="253" t="s">
        <v>87</v>
      </c>
      <c r="AV727" s="14" t="s">
        <v>87</v>
      </c>
      <c r="AW727" s="14" t="s">
        <v>32</v>
      </c>
      <c r="AX727" s="14" t="s">
        <v>77</v>
      </c>
      <c r="AY727" s="253" t="s">
        <v>150</v>
      </c>
    </row>
    <row r="728" s="13" customFormat="1">
      <c r="A728" s="13"/>
      <c r="B728" s="232"/>
      <c r="C728" s="233"/>
      <c r="D728" s="234" t="s">
        <v>159</v>
      </c>
      <c r="E728" s="235" t="s">
        <v>1</v>
      </c>
      <c r="F728" s="236" t="s">
        <v>386</v>
      </c>
      <c r="G728" s="233"/>
      <c r="H728" s="235" t="s">
        <v>1</v>
      </c>
      <c r="I728" s="237"/>
      <c r="J728" s="233"/>
      <c r="K728" s="233"/>
      <c r="L728" s="238"/>
      <c r="M728" s="239"/>
      <c r="N728" s="240"/>
      <c r="O728" s="240"/>
      <c r="P728" s="240"/>
      <c r="Q728" s="240"/>
      <c r="R728" s="240"/>
      <c r="S728" s="240"/>
      <c r="T728" s="241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42" t="s">
        <v>159</v>
      </c>
      <c r="AU728" s="242" t="s">
        <v>87</v>
      </c>
      <c r="AV728" s="13" t="s">
        <v>85</v>
      </c>
      <c r="AW728" s="13" t="s">
        <v>32</v>
      </c>
      <c r="AX728" s="13" t="s">
        <v>77</v>
      </c>
      <c r="AY728" s="242" t="s">
        <v>150</v>
      </c>
    </row>
    <row r="729" s="14" customFormat="1">
      <c r="A729" s="14"/>
      <c r="B729" s="243"/>
      <c r="C729" s="244"/>
      <c r="D729" s="234" t="s">
        <v>159</v>
      </c>
      <c r="E729" s="245" t="s">
        <v>1</v>
      </c>
      <c r="F729" s="246" t="s">
        <v>387</v>
      </c>
      <c r="G729" s="244"/>
      <c r="H729" s="247">
        <v>46.710000000000001</v>
      </c>
      <c r="I729" s="248"/>
      <c r="J729" s="244"/>
      <c r="K729" s="244"/>
      <c r="L729" s="249"/>
      <c r="M729" s="250"/>
      <c r="N729" s="251"/>
      <c r="O729" s="251"/>
      <c r="P729" s="251"/>
      <c r="Q729" s="251"/>
      <c r="R729" s="251"/>
      <c r="S729" s="251"/>
      <c r="T729" s="252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53" t="s">
        <v>159</v>
      </c>
      <c r="AU729" s="253" t="s">
        <v>87</v>
      </c>
      <c r="AV729" s="14" t="s">
        <v>87</v>
      </c>
      <c r="AW729" s="14" t="s">
        <v>32</v>
      </c>
      <c r="AX729" s="14" t="s">
        <v>77</v>
      </c>
      <c r="AY729" s="253" t="s">
        <v>150</v>
      </c>
    </row>
    <row r="730" s="13" customFormat="1">
      <c r="A730" s="13"/>
      <c r="B730" s="232"/>
      <c r="C730" s="233"/>
      <c r="D730" s="234" t="s">
        <v>159</v>
      </c>
      <c r="E730" s="235" t="s">
        <v>1</v>
      </c>
      <c r="F730" s="236" t="s">
        <v>266</v>
      </c>
      <c r="G730" s="233"/>
      <c r="H730" s="235" t="s">
        <v>1</v>
      </c>
      <c r="I730" s="237"/>
      <c r="J730" s="233"/>
      <c r="K730" s="233"/>
      <c r="L730" s="238"/>
      <c r="M730" s="239"/>
      <c r="N730" s="240"/>
      <c r="O730" s="240"/>
      <c r="P730" s="240"/>
      <c r="Q730" s="240"/>
      <c r="R730" s="240"/>
      <c r="S730" s="240"/>
      <c r="T730" s="241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42" t="s">
        <v>159</v>
      </c>
      <c r="AU730" s="242" t="s">
        <v>87</v>
      </c>
      <c r="AV730" s="13" t="s">
        <v>85</v>
      </c>
      <c r="AW730" s="13" t="s">
        <v>32</v>
      </c>
      <c r="AX730" s="13" t="s">
        <v>77</v>
      </c>
      <c r="AY730" s="242" t="s">
        <v>150</v>
      </c>
    </row>
    <row r="731" s="14" customFormat="1">
      <c r="A731" s="14"/>
      <c r="B731" s="243"/>
      <c r="C731" s="244"/>
      <c r="D731" s="234" t="s">
        <v>159</v>
      </c>
      <c r="E731" s="245" t="s">
        <v>1</v>
      </c>
      <c r="F731" s="246" t="s">
        <v>388</v>
      </c>
      <c r="G731" s="244"/>
      <c r="H731" s="247">
        <v>55.825000000000003</v>
      </c>
      <c r="I731" s="248"/>
      <c r="J731" s="244"/>
      <c r="K731" s="244"/>
      <c r="L731" s="249"/>
      <c r="M731" s="250"/>
      <c r="N731" s="251"/>
      <c r="O731" s="251"/>
      <c r="P731" s="251"/>
      <c r="Q731" s="251"/>
      <c r="R731" s="251"/>
      <c r="S731" s="251"/>
      <c r="T731" s="252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53" t="s">
        <v>159</v>
      </c>
      <c r="AU731" s="253" t="s">
        <v>87</v>
      </c>
      <c r="AV731" s="14" t="s">
        <v>87</v>
      </c>
      <c r="AW731" s="14" t="s">
        <v>32</v>
      </c>
      <c r="AX731" s="14" t="s">
        <v>77</v>
      </c>
      <c r="AY731" s="253" t="s">
        <v>150</v>
      </c>
    </row>
    <row r="732" s="13" customFormat="1">
      <c r="A732" s="13"/>
      <c r="B732" s="232"/>
      <c r="C732" s="233"/>
      <c r="D732" s="234" t="s">
        <v>159</v>
      </c>
      <c r="E732" s="235" t="s">
        <v>1</v>
      </c>
      <c r="F732" s="236" t="s">
        <v>389</v>
      </c>
      <c r="G732" s="233"/>
      <c r="H732" s="235" t="s">
        <v>1</v>
      </c>
      <c r="I732" s="237"/>
      <c r="J732" s="233"/>
      <c r="K732" s="233"/>
      <c r="L732" s="238"/>
      <c r="M732" s="239"/>
      <c r="N732" s="240"/>
      <c r="O732" s="240"/>
      <c r="P732" s="240"/>
      <c r="Q732" s="240"/>
      <c r="R732" s="240"/>
      <c r="S732" s="240"/>
      <c r="T732" s="241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42" t="s">
        <v>159</v>
      </c>
      <c r="AU732" s="242" t="s">
        <v>87</v>
      </c>
      <c r="AV732" s="13" t="s">
        <v>85</v>
      </c>
      <c r="AW732" s="13" t="s">
        <v>32</v>
      </c>
      <c r="AX732" s="13" t="s">
        <v>77</v>
      </c>
      <c r="AY732" s="242" t="s">
        <v>150</v>
      </c>
    </row>
    <row r="733" s="14" customFormat="1">
      <c r="A733" s="14"/>
      <c r="B733" s="243"/>
      <c r="C733" s="244"/>
      <c r="D733" s="234" t="s">
        <v>159</v>
      </c>
      <c r="E733" s="245" t="s">
        <v>1</v>
      </c>
      <c r="F733" s="246" t="s">
        <v>390</v>
      </c>
      <c r="G733" s="244"/>
      <c r="H733" s="247">
        <v>36.719999999999999</v>
      </c>
      <c r="I733" s="248"/>
      <c r="J733" s="244"/>
      <c r="K733" s="244"/>
      <c r="L733" s="249"/>
      <c r="M733" s="250"/>
      <c r="N733" s="251"/>
      <c r="O733" s="251"/>
      <c r="P733" s="251"/>
      <c r="Q733" s="251"/>
      <c r="R733" s="251"/>
      <c r="S733" s="251"/>
      <c r="T733" s="252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53" t="s">
        <v>159</v>
      </c>
      <c r="AU733" s="253" t="s">
        <v>87</v>
      </c>
      <c r="AV733" s="14" t="s">
        <v>87</v>
      </c>
      <c r="AW733" s="14" t="s">
        <v>32</v>
      </c>
      <c r="AX733" s="14" t="s">
        <v>77</v>
      </c>
      <c r="AY733" s="253" t="s">
        <v>150</v>
      </c>
    </row>
    <row r="734" s="13" customFormat="1">
      <c r="A734" s="13"/>
      <c r="B734" s="232"/>
      <c r="C734" s="233"/>
      <c r="D734" s="234" t="s">
        <v>159</v>
      </c>
      <c r="E734" s="235" t="s">
        <v>1</v>
      </c>
      <c r="F734" s="236" t="s">
        <v>391</v>
      </c>
      <c r="G734" s="233"/>
      <c r="H734" s="235" t="s">
        <v>1</v>
      </c>
      <c r="I734" s="237"/>
      <c r="J734" s="233"/>
      <c r="K734" s="233"/>
      <c r="L734" s="238"/>
      <c r="M734" s="239"/>
      <c r="N734" s="240"/>
      <c r="O734" s="240"/>
      <c r="P734" s="240"/>
      <c r="Q734" s="240"/>
      <c r="R734" s="240"/>
      <c r="S734" s="240"/>
      <c r="T734" s="241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42" t="s">
        <v>159</v>
      </c>
      <c r="AU734" s="242" t="s">
        <v>87</v>
      </c>
      <c r="AV734" s="13" t="s">
        <v>85</v>
      </c>
      <c r="AW734" s="13" t="s">
        <v>32</v>
      </c>
      <c r="AX734" s="13" t="s">
        <v>77</v>
      </c>
      <c r="AY734" s="242" t="s">
        <v>150</v>
      </c>
    </row>
    <row r="735" s="14" customFormat="1">
      <c r="A735" s="14"/>
      <c r="B735" s="243"/>
      <c r="C735" s="244"/>
      <c r="D735" s="234" t="s">
        <v>159</v>
      </c>
      <c r="E735" s="245" t="s">
        <v>1</v>
      </c>
      <c r="F735" s="246" t="s">
        <v>392</v>
      </c>
      <c r="G735" s="244"/>
      <c r="H735" s="247">
        <v>15.34</v>
      </c>
      <c r="I735" s="248"/>
      <c r="J735" s="244"/>
      <c r="K735" s="244"/>
      <c r="L735" s="249"/>
      <c r="M735" s="250"/>
      <c r="N735" s="251"/>
      <c r="O735" s="251"/>
      <c r="P735" s="251"/>
      <c r="Q735" s="251"/>
      <c r="R735" s="251"/>
      <c r="S735" s="251"/>
      <c r="T735" s="252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53" t="s">
        <v>159</v>
      </c>
      <c r="AU735" s="253" t="s">
        <v>87</v>
      </c>
      <c r="AV735" s="14" t="s">
        <v>87</v>
      </c>
      <c r="AW735" s="14" t="s">
        <v>32</v>
      </c>
      <c r="AX735" s="14" t="s">
        <v>77</v>
      </c>
      <c r="AY735" s="253" t="s">
        <v>150</v>
      </c>
    </row>
    <row r="736" s="13" customFormat="1">
      <c r="A736" s="13"/>
      <c r="B736" s="232"/>
      <c r="C736" s="233"/>
      <c r="D736" s="234" t="s">
        <v>159</v>
      </c>
      <c r="E736" s="235" t="s">
        <v>1</v>
      </c>
      <c r="F736" s="236" t="s">
        <v>393</v>
      </c>
      <c r="G736" s="233"/>
      <c r="H736" s="235" t="s">
        <v>1</v>
      </c>
      <c r="I736" s="237"/>
      <c r="J736" s="233"/>
      <c r="K736" s="233"/>
      <c r="L736" s="238"/>
      <c r="M736" s="239"/>
      <c r="N736" s="240"/>
      <c r="O736" s="240"/>
      <c r="P736" s="240"/>
      <c r="Q736" s="240"/>
      <c r="R736" s="240"/>
      <c r="S736" s="240"/>
      <c r="T736" s="241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42" t="s">
        <v>159</v>
      </c>
      <c r="AU736" s="242" t="s">
        <v>87</v>
      </c>
      <c r="AV736" s="13" t="s">
        <v>85</v>
      </c>
      <c r="AW736" s="13" t="s">
        <v>32</v>
      </c>
      <c r="AX736" s="13" t="s">
        <v>77</v>
      </c>
      <c r="AY736" s="242" t="s">
        <v>150</v>
      </c>
    </row>
    <row r="737" s="14" customFormat="1">
      <c r="A737" s="14"/>
      <c r="B737" s="243"/>
      <c r="C737" s="244"/>
      <c r="D737" s="234" t="s">
        <v>159</v>
      </c>
      <c r="E737" s="245" t="s">
        <v>1</v>
      </c>
      <c r="F737" s="246" t="s">
        <v>394</v>
      </c>
      <c r="G737" s="244"/>
      <c r="H737" s="247">
        <v>4.6500000000000004</v>
      </c>
      <c r="I737" s="248"/>
      <c r="J737" s="244"/>
      <c r="K737" s="244"/>
      <c r="L737" s="249"/>
      <c r="M737" s="250"/>
      <c r="N737" s="251"/>
      <c r="O737" s="251"/>
      <c r="P737" s="251"/>
      <c r="Q737" s="251"/>
      <c r="R737" s="251"/>
      <c r="S737" s="251"/>
      <c r="T737" s="252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53" t="s">
        <v>159</v>
      </c>
      <c r="AU737" s="253" t="s">
        <v>87</v>
      </c>
      <c r="AV737" s="14" t="s">
        <v>87</v>
      </c>
      <c r="AW737" s="14" t="s">
        <v>32</v>
      </c>
      <c r="AX737" s="14" t="s">
        <v>77</v>
      </c>
      <c r="AY737" s="253" t="s">
        <v>150</v>
      </c>
    </row>
    <row r="738" s="13" customFormat="1">
      <c r="A738" s="13"/>
      <c r="B738" s="232"/>
      <c r="C738" s="233"/>
      <c r="D738" s="234" t="s">
        <v>159</v>
      </c>
      <c r="E738" s="235" t="s">
        <v>1</v>
      </c>
      <c r="F738" s="236" t="s">
        <v>395</v>
      </c>
      <c r="G738" s="233"/>
      <c r="H738" s="235" t="s">
        <v>1</v>
      </c>
      <c r="I738" s="237"/>
      <c r="J738" s="233"/>
      <c r="K738" s="233"/>
      <c r="L738" s="238"/>
      <c r="M738" s="239"/>
      <c r="N738" s="240"/>
      <c r="O738" s="240"/>
      <c r="P738" s="240"/>
      <c r="Q738" s="240"/>
      <c r="R738" s="240"/>
      <c r="S738" s="240"/>
      <c r="T738" s="241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42" t="s">
        <v>159</v>
      </c>
      <c r="AU738" s="242" t="s">
        <v>87</v>
      </c>
      <c r="AV738" s="13" t="s">
        <v>85</v>
      </c>
      <c r="AW738" s="13" t="s">
        <v>32</v>
      </c>
      <c r="AX738" s="13" t="s">
        <v>77</v>
      </c>
      <c r="AY738" s="242" t="s">
        <v>150</v>
      </c>
    </row>
    <row r="739" s="14" customFormat="1">
      <c r="A739" s="14"/>
      <c r="B739" s="243"/>
      <c r="C739" s="244"/>
      <c r="D739" s="234" t="s">
        <v>159</v>
      </c>
      <c r="E739" s="245" t="s">
        <v>1</v>
      </c>
      <c r="F739" s="246" t="s">
        <v>396</v>
      </c>
      <c r="G739" s="244"/>
      <c r="H739" s="247">
        <v>5.3899999999999997</v>
      </c>
      <c r="I739" s="248"/>
      <c r="J739" s="244"/>
      <c r="K739" s="244"/>
      <c r="L739" s="249"/>
      <c r="M739" s="250"/>
      <c r="N739" s="251"/>
      <c r="O739" s="251"/>
      <c r="P739" s="251"/>
      <c r="Q739" s="251"/>
      <c r="R739" s="251"/>
      <c r="S739" s="251"/>
      <c r="T739" s="252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53" t="s">
        <v>159</v>
      </c>
      <c r="AU739" s="253" t="s">
        <v>87</v>
      </c>
      <c r="AV739" s="14" t="s">
        <v>87</v>
      </c>
      <c r="AW739" s="14" t="s">
        <v>32</v>
      </c>
      <c r="AX739" s="14" t="s">
        <v>77</v>
      </c>
      <c r="AY739" s="253" t="s">
        <v>150</v>
      </c>
    </row>
    <row r="740" s="13" customFormat="1">
      <c r="A740" s="13"/>
      <c r="B740" s="232"/>
      <c r="C740" s="233"/>
      <c r="D740" s="234" t="s">
        <v>159</v>
      </c>
      <c r="E740" s="235" t="s">
        <v>1</v>
      </c>
      <c r="F740" s="236" t="s">
        <v>397</v>
      </c>
      <c r="G740" s="233"/>
      <c r="H740" s="235" t="s">
        <v>1</v>
      </c>
      <c r="I740" s="237"/>
      <c r="J740" s="233"/>
      <c r="K740" s="233"/>
      <c r="L740" s="238"/>
      <c r="M740" s="239"/>
      <c r="N740" s="240"/>
      <c r="O740" s="240"/>
      <c r="P740" s="240"/>
      <c r="Q740" s="240"/>
      <c r="R740" s="240"/>
      <c r="S740" s="240"/>
      <c r="T740" s="241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42" t="s">
        <v>159</v>
      </c>
      <c r="AU740" s="242" t="s">
        <v>87</v>
      </c>
      <c r="AV740" s="13" t="s">
        <v>85</v>
      </c>
      <c r="AW740" s="13" t="s">
        <v>32</v>
      </c>
      <c r="AX740" s="13" t="s">
        <v>77</v>
      </c>
      <c r="AY740" s="242" t="s">
        <v>150</v>
      </c>
    </row>
    <row r="741" s="14" customFormat="1">
      <c r="A741" s="14"/>
      <c r="B741" s="243"/>
      <c r="C741" s="244"/>
      <c r="D741" s="234" t="s">
        <v>159</v>
      </c>
      <c r="E741" s="245" t="s">
        <v>1</v>
      </c>
      <c r="F741" s="246" t="s">
        <v>398</v>
      </c>
      <c r="G741" s="244"/>
      <c r="H741" s="247">
        <v>52.75</v>
      </c>
      <c r="I741" s="248"/>
      <c r="J741" s="244"/>
      <c r="K741" s="244"/>
      <c r="L741" s="249"/>
      <c r="M741" s="250"/>
      <c r="N741" s="251"/>
      <c r="O741" s="251"/>
      <c r="P741" s="251"/>
      <c r="Q741" s="251"/>
      <c r="R741" s="251"/>
      <c r="S741" s="251"/>
      <c r="T741" s="252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53" t="s">
        <v>159</v>
      </c>
      <c r="AU741" s="253" t="s">
        <v>87</v>
      </c>
      <c r="AV741" s="14" t="s">
        <v>87</v>
      </c>
      <c r="AW741" s="14" t="s">
        <v>32</v>
      </c>
      <c r="AX741" s="14" t="s">
        <v>77</v>
      </c>
      <c r="AY741" s="253" t="s">
        <v>150</v>
      </c>
    </row>
    <row r="742" s="13" customFormat="1">
      <c r="A742" s="13"/>
      <c r="B742" s="232"/>
      <c r="C742" s="233"/>
      <c r="D742" s="234" t="s">
        <v>159</v>
      </c>
      <c r="E742" s="235" t="s">
        <v>1</v>
      </c>
      <c r="F742" s="236" t="s">
        <v>264</v>
      </c>
      <c r="G742" s="233"/>
      <c r="H742" s="235" t="s">
        <v>1</v>
      </c>
      <c r="I742" s="237"/>
      <c r="J742" s="233"/>
      <c r="K742" s="233"/>
      <c r="L742" s="238"/>
      <c r="M742" s="239"/>
      <c r="N742" s="240"/>
      <c r="O742" s="240"/>
      <c r="P742" s="240"/>
      <c r="Q742" s="240"/>
      <c r="R742" s="240"/>
      <c r="S742" s="240"/>
      <c r="T742" s="241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42" t="s">
        <v>159</v>
      </c>
      <c r="AU742" s="242" t="s">
        <v>87</v>
      </c>
      <c r="AV742" s="13" t="s">
        <v>85</v>
      </c>
      <c r="AW742" s="13" t="s">
        <v>32</v>
      </c>
      <c r="AX742" s="13" t="s">
        <v>77</v>
      </c>
      <c r="AY742" s="242" t="s">
        <v>150</v>
      </c>
    </row>
    <row r="743" s="14" customFormat="1">
      <c r="A743" s="14"/>
      <c r="B743" s="243"/>
      <c r="C743" s="244"/>
      <c r="D743" s="234" t="s">
        <v>159</v>
      </c>
      <c r="E743" s="245" t="s">
        <v>1</v>
      </c>
      <c r="F743" s="246" t="s">
        <v>399</v>
      </c>
      <c r="G743" s="244"/>
      <c r="H743" s="247">
        <v>53.350000000000001</v>
      </c>
      <c r="I743" s="248"/>
      <c r="J743" s="244"/>
      <c r="K743" s="244"/>
      <c r="L743" s="249"/>
      <c r="M743" s="250"/>
      <c r="N743" s="251"/>
      <c r="O743" s="251"/>
      <c r="P743" s="251"/>
      <c r="Q743" s="251"/>
      <c r="R743" s="251"/>
      <c r="S743" s="251"/>
      <c r="T743" s="252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53" t="s">
        <v>159</v>
      </c>
      <c r="AU743" s="253" t="s">
        <v>87</v>
      </c>
      <c r="AV743" s="14" t="s">
        <v>87</v>
      </c>
      <c r="AW743" s="14" t="s">
        <v>32</v>
      </c>
      <c r="AX743" s="14" t="s">
        <v>77</v>
      </c>
      <c r="AY743" s="253" t="s">
        <v>150</v>
      </c>
    </row>
    <row r="744" s="15" customFormat="1">
      <c r="A744" s="15"/>
      <c r="B744" s="254"/>
      <c r="C744" s="255"/>
      <c r="D744" s="234" t="s">
        <v>159</v>
      </c>
      <c r="E744" s="256" t="s">
        <v>1</v>
      </c>
      <c r="F744" s="257" t="s">
        <v>169</v>
      </c>
      <c r="G744" s="255"/>
      <c r="H744" s="258">
        <v>803.67499999999995</v>
      </c>
      <c r="I744" s="259"/>
      <c r="J744" s="255"/>
      <c r="K744" s="255"/>
      <c r="L744" s="260"/>
      <c r="M744" s="261"/>
      <c r="N744" s="262"/>
      <c r="O744" s="262"/>
      <c r="P744" s="262"/>
      <c r="Q744" s="262"/>
      <c r="R744" s="262"/>
      <c r="S744" s="262"/>
      <c r="T744" s="263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T744" s="264" t="s">
        <v>159</v>
      </c>
      <c r="AU744" s="264" t="s">
        <v>87</v>
      </c>
      <c r="AV744" s="15" t="s">
        <v>157</v>
      </c>
      <c r="AW744" s="15" t="s">
        <v>32</v>
      </c>
      <c r="AX744" s="15" t="s">
        <v>85</v>
      </c>
      <c r="AY744" s="264" t="s">
        <v>150</v>
      </c>
    </row>
    <row r="745" s="2" customFormat="1" ht="24.15" customHeight="1">
      <c r="A745" s="39"/>
      <c r="B745" s="40"/>
      <c r="C745" s="219" t="s">
        <v>776</v>
      </c>
      <c r="D745" s="219" t="s">
        <v>152</v>
      </c>
      <c r="E745" s="220" t="s">
        <v>777</v>
      </c>
      <c r="F745" s="221" t="s">
        <v>778</v>
      </c>
      <c r="G745" s="222" t="s">
        <v>240</v>
      </c>
      <c r="H745" s="223">
        <v>991.88499999999999</v>
      </c>
      <c r="I745" s="224"/>
      <c r="J745" s="225">
        <f>ROUND(I745*H745,2)</f>
        <v>0</v>
      </c>
      <c r="K745" s="221" t="s">
        <v>156</v>
      </c>
      <c r="L745" s="45"/>
      <c r="M745" s="226" t="s">
        <v>1</v>
      </c>
      <c r="N745" s="227" t="s">
        <v>42</v>
      </c>
      <c r="O745" s="92"/>
      <c r="P745" s="228">
        <f>O745*H745</f>
        <v>0</v>
      </c>
      <c r="Q745" s="228">
        <v>0</v>
      </c>
      <c r="R745" s="228">
        <f>Q745*H745</f>
        <v>0</v>
      </c>
      <c r="S745" s="228">
        <v>0.0047800000000000004</v>
      </c>
      <c r="T745" s="229">
        <f>S745*H745</f>
        <v>4.7412103000000005</v>
      </c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R745" s="230" t="s">
        <v>157</v>
      </c>
      <c r="AT745" s="230" t="s">
        <v>152</v>
      </c>
      <c r="AU745" s="230" t="s">
        <v>87</v>
      </c>
      <c r="AY745" s="18" t="s">
        <v>150</v>
      </c>
      <c r="BE745" s="231">
        <f>IF(N745="základní",J745,0)</f>
        <v>0</v>
      </c>
      <c r="BF745" s="231">
        <f>IF(N745="snížená",J745,0)</f>
        <v>0</v>
      </c>
      <c r="BG745" s="231">
        <f>IF(N745="zákl. přenesená",J745,0)</f>
        <v>0</v>
      </c>
      <c r="BH745" s="231">
        <f>IF(N745="sníž. přenesená",J745,0)</f>
        <v>0</v>
      </c>
      <c r="BI745" s="231">
        <f>IF(N745="nulová",J745,0)</f>
        <v>0</v>
      </c>
      <c r="BJ745" s="18" t="s">
        <v>85</v>
      </c>
      <c r="BK745" s="231">
        <f>ROUND(I745*H745,2)</f>
        <v>0</v>
      </c>
      <c r="BL745" s="18" t="s">
        <v>157</v>
      </c>
      <c r="BM745" s="230" t="s">
        <v>779</v>
      </c>
    </row>
    <row r="746" s="13" customFormat="1">
      <c r="A746" s="13"/>
      <c r="B746" s="232"/>
      <c r="C746" s="233"/>
      <c r="D746" s="234" t="s">
        <v>159</v>
      </c>
      <c r="E746" s="235" t="s">
        <v>1</v>
      </c>
      <c r="F746" s="236" t="s">
        <v>313</v>
      </c>
      <c r="G746" s="233"/>
      <c r="H746" s="235" t="s">
        <v>1</v>
      </c>
      <c r="I746" s="237"/>
      <c r="J746" s="233"/>
      <c r="K746" s="233"/>
      <c r="L746" s="238"/>
      <c r="M746" s="239"/>
      <c r="N746" s="240"/>
      <c r="O746" s="240"/>
      <c r="P746" s="240"/>
      <c r="Q746" s="240"/>
      <c r="R746" s="240"/>
      <c r="S746" s="240"/>
      <c r="T746" s="241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42" t="s">
        <v>159</v>
      </c>
      <c r="AU746" s="242" t="s">
        <v>87</v>
      </c>
      <c r="AV746" s="13" t="s">
        <v>85</v>
      </c>
      <c r="AW746" s="13" t="s">
        <v>32</v>
      </c>
      <c r="AX746" s="13" t="s">
        <v>77</v>
      </c>
      <c r="AY746" s="242" t="s">
        <v>150</v>
      </c>
    </row>
    <row r="747" s="14" customFormat="1">
      <c r="A747" s="14"/>
      <c r="B747" s="243"/>
      <c r="C747" s="244"/>
      <c r="D747" s="234" t="s">
        <v>159</v>
      </c>
      <c r="E747" s="245" t="s">
        <v>1</v>
      </c>
      <c r="F747" s="246" t="s">
        <v>780</v>
      </c>
      <c r="G747" s="244"/>
      <c r="H747" s="247">
        <v>22.890000000000001</v>
      </c>
      <c r="I747" s="248"/>
      <c r="J747" s="244"/>
      <c r="K747" s="244"/>
      <c r="L747" s="249"/>
      <c r="M747" s="250"/>
      <c r="N747" s="251"/>
      <c r="O747" s="251"/>
      <c r="P747" s="251"/>
      <c r="Q747" s="251"/>
      <c r="R747" s="251"/>
      <c r="S747" s="251"/>
      <c r="T747" s="252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53" t="s">
        <v>159</v>
      </c>
      <c r="AU747" s="253" t="s">
        <v>87</v>
      </c>
      <c r="AV747" s="14" t="s">
        <v>87</v>
      </c>
      <c r="AW747" s="14" t="s">
        <v>32</v>
      </c>
      <c r="AX747" s="14" t="s">
        <v>77</v>
      </c>
      <c r="AY747" s="253" t="s">
        <v>150</v>
      </c>
    </row>
    <row r="748" s="13" customFormat="1">
      <c r="A748" s="13"/>
      <c r="B748" s="232"/>
      <c r="C748" s="233"/>
      <c r="D748" s="234" t="s">
        <v>159</v>
      </c>
      <c r="E748" s="235" t="s">
        <v>1</v>
      </c>
      <c r="F748" s="236" t="s">
        <v>315</v>
      </c>
      <c r="G748" s="233"/>
      <c r="H748" s="235" t="s">
        <v>1</v>
      </c>
      <c r="I748" s="237"/>
      <c r="J748" s="233"/>
      <c r="K748" s="233"/>
      <c r="L748" s="238"/>
      <c r="M748" s="239"/>
      <c r="N748" s="240"/>
      <c r="O748" s="240"/>
      <c r="P748" s="240"/>
      <c r="Q748" s="240"/>
      <c r="R748" s="240"/>
      <c r="S748" s="240"/>
      <c r="T748" s="241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42" t="s">
        <v>159</v>
      </c>
      <c r="AU748" s="242" t="s">
        <v>87</v>
      </c>
      <c r="AV748" s="13" t="s">
        <v>85</v>
      </c>
      <c r="AW748" s="13" t="s">
        <v>32</v>
      </c>
      <c r="AX748" s="13" t="s">
        <v>77</v>
      </c>
      <c r="AY748" s="242" t="s">
        <v>150</v>
      </c>
    </row>
    <row r="749" s="14" customFormat="1">
      <c r="A749" s="14"/>
      <c r="B749" s="243"/>
      <c r="C749" s="244"/>
      <c r="D749" s="234" t="s">
        <v>159</v>
      </c>
      <c r="E749" s="245" t="s">
        <v>1</v>
      </c>
      <c r="F749" s="246" t="s">
        <v>781</v>
      </c>
      <c r="G749" s="244"/>
      <c r="H749" s="247">
        <v>5.6849999999999996</v>
      </c>
      <c r="I749" s="248"/>
      <c r="J749" s="244"/>
      <c r="K749" s="244"/>
      <c r="L749" s="249"/>
      <c r="M749" s="250"/>
      <c r="N749" s="251"/>
      <c r="O749" s="251"/>
      <c r="P749" s="251"/>
      <c r="Q749" s="251"/>
      <c r="R749" s="251"/>
      <c r="S749" s="251"/>
      <c r="T749" s="252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53" t="s">
        <v>159</v>
      </c>
      <c r="AU749" s="253" t="s">
        <v>87</v>
      </c>
      <c r="AV749" s="14" t="s">
        <v>87</v>
      </c>
      <c r="AW749" s="14" t="s">
        <v>32</v>
      </c>
      <c r="AX749" s="14" t="s">
        <v>77</v>
      </c>
      <c r="AY749" s="253" t="s">
        <v>150</v>
      </c>
    </row>
    <row r="750" s="13" customFormat="1">
      <c r="A750" s="13"/>
      <c r="B750" s="232"/>
      <c r="C750" s="233"/>
      <c r="D750" s="234" t="s">
        <v>159</v>
      </c>
      <c r="E750" s="235" t="s">
        <v>1</v>
      </c>
      <c r="F750" s="236" t="s">
        <v>317</v>
      </c>
      <c r="G750" s="233"/>
      <c r="H750" s="235" t="s">
        <v>1</v>
      </c>
      <c r="I750" s="237"/>
      <c r="J750" s="233"/>
      <c r="K750" s="233"/>
      <c r="L750" s="238"/>
      <c r="M750" s="239"/>
      <c r="N750" s="240"/>
      <c r="O750" s="240"/>
      <c r="P750" s="240"/>
      <c r="Q750" s="240"/>
      <c r="R750" s="240"/>
      <c r="S750" s="240"/>
      <c r="T750" s="241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42" t="s">
        <v>159</v>
      </c>
      <c r="AU750" s="242" t="s">
        <v>87</v>
      </c>
      <c r="AV750" s="13" t="s">
        <v>85</v>
      </c>
      <c r="AW750" s="13" t="s">
        <v>32</v>
      </c>
      <c r="AX750" s="13" t="s">
        <v>77</v>
      </c>
      <c r="AY750" s="242" t="s">
        <v>150</v>
      </c>
    </row>
    <row r="751" s="14" customFormat="1">
      <c r="A751" s="14"/>
      <c r="B751" s="243"/>
      <c r="C751" s="244"/>
      <c r="D751" s="234" t="s">
        <v>159</v>
      </c>
      <c r="E751" s="245" t="s">
        <v>1</v>
      </c>
      <c r="F751" s="246" t="s">
        <v>782</v>
      </c>
      <c r="G751" s="244"/>
      <c r="H751" s="247">
        <v>3.9900000000000002</v>
      </c>
      <c r="I751" s="248"/>
      <c r="J751" s="244"/>
      <c r="K751" s="244"/>
      <c r="L751" s="249"/>
      <c r="M751" s="250"/>
      <c r="N751" s="251"/>
      <c r="O751" s="251"/>
      <c r="P751" s="251"/>
      <c r="Q751" s="251"/>
      <c r="R751" s="251"/>
      <c r="S751" s="251"/>
      <c r="T751" s="252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53" t="s">
        <v>159</v>
      </c>
      <c r="AU751" s="253" t="s">
        <v>87</v>
      </c>
      <c r="AV751" s="14" t="s">
        <v>87</v>
      </c>
      <c r="AW751" s="14" t="s">
        <v>32</v>
      </c>
      <c r="AX751" s="14" t="s">
        <v>77</v>
      </c>
      <c r="AY751" s="253" t="s">
        <v>150</v>
      </c>
    </row>
    <row r="752" s="13" customFormat="1">
      <c r="A752" s="13"/>
      <c r="B752" s="232"/>
      <c r="C752" s="233"/>
      <c r="D752" s="234" t="s">
        <v>159</v>
      </c>
      <c r="E752" s="235" t="s">
        <v>1</v>
      </c>
      <c r="F752" s="236" t="s">
        <v>367</v>
      </c>
      <c r="G752" s="233"/>
      <c r="H752" s="235" t="s">
        <v>1</v>
      </c>
      <c r="I752" s="237"/>
      <c r="J752" s="233"/>
      <c r="K752" s="233"/>
      <c r="L752" s="238"/>
      <c r="M752" s="239"/>
      <c r="N752" s="240"/>
      <c r="O752" s="240"/>
      <c r="P752" s="240"/>
      <c r="Q752" s="240"/>
      <c r="R752" s="240"/>
      <c r="S752" s="240"/>
      <c r="T752" s="241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42" t="s">
        <v>159</v>
      </c>
      <c r="AU752" s="242" t="s">
        <v>87</v>
      </c>
      <c r="AV752" s="13" t="s">
        <v>85</v>
      </c>
      <c r="AW752" s="13" t="s">
        <v>32</v>
      </c>
      <c r="AX752" s="13" t="s">
        <v>77</v>
      </c>
      <c r="AY752" s="242" t="s">
        <v>150</v>
      </c>
    </row>
    <row r="753" s="14" customFormat="1">
      <c r="A753" s="14"/>
      <c r="B753" s="243"/>
      <c r="C753" s="244"/>
      <c r="D753" s="234" t="s">
        <v>159</v>
      </c>
      <c r="E753" s="245" t="s">
        <v>1</v>
      </c>
      <c r="F753" s="246" t="s">
        <v>783</v>
      </c>
      <c r="G753" s="244"/>
      <c r="H753" s="247">
        <v>5.7800000000000002</v>
      </c>
      <c r="I753" s="248"/>
      <c r="J753" s="244"/>
      <c r="K753" s="244"/>
      <c r="L753" s="249"/>
      <c r="M753" s="250"/>
      <c r="N753" s="251"/>
      <c r="O753" s="251"/>
      <c r="P753" s="251"/>
      <c r="Q753" s="251"/>
      <c r="R753" s="251"/>
      <c r="S753" s="251"/>
      <c r="T753" s="252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53" t="s">
        <v>159</v>
      </c>
      <c r="AU753" s="253" t="s">
        <v>87</v>
      </c>
      <c r="AV753" s="14" t="s">
        <v>87</v>
      </c>
      <c r="AW753" s="14" t="s">
        <v>32</v>
      </c>
      <c r="AX753" s="14" t="s">
        <v>77</v>
      </c>
      <c r="AY753" s="253" t="s">
        <v>150</v>
      </c>
    </row>
    <row r="754" s="13" customFormat="1">
      <c r="A754" s="13"/>
      <c r="B754" s="232"/>
      <c r="C754" s="233"/>
      <c r="D754" s="234" t="s">
        <v>159</v>
      </c>
      <c r="E754" s="235" t="s">
        <v>1</v>
      </c>
      <c r="F754" s="236" t="s">
        <v>319</v>
      </c>
      <c r="G754" s="233"/>
      <c r="H754" s="235" t="s">
        <v>1</v>
      </c>
      <c r="I754" s="237"/>
      <c r="J754" s="233"/>
      <c r="K754" s="233"/>
      <c r="L754" s="238"/>
      <c r="M754" s="239"/>
      <c r="N754" s="240"/>
      <c r="O754" s="240"/>
      <c r="P754" s="240"/>
      <c r="Q754" s="240"/>
      <c r="R754" s="240"/>
      <c r="S754" s="240"/>
      <c r="T754" s="241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42" t="s">
        <v>159</v>
      </c>
      <c r="AU754" s="242" t="s">
        <v>87</v>
      </c>
      <c r="AV754" s="13" t="s">
        <v>85</v>
      </c>
      <c r="AW754" s="13" t="s">
        <v>32</v>
      </c>
      <c r="AX754" s="13" t="s">
        <v>77</v>
      </c>
      <c r="AY754" s="242" t="s">
        <v>150</v>
      </c>
    </row>
    <row r="755" s="14" customFormat="1">
      <c r="A755" s="14"/>
      <c r="B755" s="243"/>
      <c r="C755" s="244"/>
      <c r="D755" s="234" t="s">
        <v>159</v>
      </c>
      <c r="E755" s="245" t="s">
        <v>1</v>
      </c>
      <c r="F755" s="246" t="s">
        <v>784</v>
      </c>
      <c r="G755" s="244"/>
      <c r="H755" s="247">
        <v>40.560000000000002</v>
      </c>
      <c r="I755" s="248"/>
      <c r="J755" s="244"/>
      <c r="K755" s="244"/>
      <c r="L755" s="249"/>
      <c r="M755" s="250"/>
      <c r="N755" s="251"/>
      <c r="O755" s="251"/>
      <c r="P755" s="251"/>
      <c r="Q755" s="251"/>
      <c r="R755" s="251"/>
      <c r="S755" s="251"/>
      <c r="T755" s="252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53" t="s">
        <v>159</v>
      </c>
      <c r="AU755" s="253" t="s">
        <v>87</v>
      </c>
      <c r="AV755" s="14" t="s">
        <v>87</v>
      </c>
      <c r="AW755" s="14" t="s">
        <v>32</v>
      </c>
      <c r="AX755" s="14" t="s">
        <v>77</v>
      </c>
      <c r="AY755" s="253" t="s">
        <v>150</v>
      </c>
    </row>
    <row r="756" s="13" customFormat="1">
      <c r="A756" s="13"/>
      <c r="B756" s="232"/>
      <c r="C756" s="233"/>
      <c r="D756" s="234" t="s">
        <v>159</v>
      </c>
      <c r="E756" s="235" t="s">
        <v>1</v>
      </c>
      <c r="F756" s="236" t="s">
        <v>219</v>
      </c>
      <c r="G756" s="233"/>
      <c r="H756" s="235" t="s">
        <v>1</v>
      </c>
      <c r="I756" s="237"/>
      <c r="J756" s="233"/>
      <c r="K756" s="233"/>
      <c r="L756" s="238"/>
      <c r="M756" s="239"/>
      <c r="N756" s="240"/>
      <c r="O756" s="240"/>
      <c r="P756" s="240"/>
      <c r="Q756" s="240"/>
      <c r="R756" s="240"/>
      <c r="S756" s="240"/>
      <c r="T756" s="241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42" t="s">
        <v>159</v>
      </c>
      <c r="AU756" s="242" t="s">
        <v>87</v>
      </c>
      <c r="AV756" s="13" t="s">
        <v>85</v>
      </c>
      <c r="AW756" s="13" t="s">
        <v>32</v>
      </c>
      <c r="AX756" s="13" t="s">
        <v>77</v>
      </c>
      <c r="AY756" s="242" t="s">
        <v>150</v>
      </c>
    </row>
    <row r="757" s="14" customFormat="1">
      <c r="A757" s="14"/>
      <c r="B757" s="243"/>
      <c r="C757" s="244"/>
      <c r="D757" s="234" t="s">
        <v>159</v>
      </c>
      <c r="E757" s="245" t="s">
        <v>1</v>
      </c>
      <c r="F757" s="246" t="s">
        <v>785</v>
      </c>
      <c r="G757" s="244"/>
      <c r="H757" s="247">
        <v>3.7450000000000001</v>
      </c>
      <c r="I757" s="248"/>
      <c r="J757" s="244"/>
      <c r="K757" s="244"/>
      <c r="L757" s="249"/>
      <c r="M757" s="250"/>
      <c r="N757" s="251"/>
      <c r="O757" s="251"/>
      <c r="P757" s="251"/>
      <c r="Q757" s="251"/>
      <c r="R757" s="251"/>
      <c r="S757" s="251"/>
      <c r="T757" s="252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53" t="s">
        <v>159</v>
      </c>
      <c r="AU757" s="253" t="s">
        <v>87</v>
      </c>
      <c r="AV757" s="14" t="s">
        <v>87</v>
      </c>
      <c r="AW757" s="14" t="s">
        <v>32</v>
      </c>
      <c r="AX757" s="14" t="s">
        <v>77</v>
      </c>
      <c r="AY757" s="253" t="s">
        <v>150</v>
      </c>
    </row>
    <row r="758" s="13" customFormat="1">
      <c r="A758" s="13"/>
      <c r="B758" s="232"/>
      <c r="C758" s="233"/>
      <c r="D758" s="234" t="s">
        <v>159</v>
      </c>
      <c r="E758" s="235" t="s">
        <v>1</v>
      </c>
      <c r="F758" s="236" t="s">
        <v>371</v>
      </c>
      <c r="G758" s="233"/>
      <c r="H758" s="235" t="s">
        <v>1</v>
      </c>
      <c r="I758" s="237"/>
      <c r="J758" s="233"/>
      <c r="K758" s="233"/>
      <c r="L758" s="238"/>
      <c r="M758" s="239"/>
      <c r="N758" s="240"/>
      <c r="O758" s="240"/>
      <c r="P758" s="240"/>
      <c r="Q758" s="240"/>
      <c r="R758" s="240"/>
      <c r="S758" s="240"/>
      <c r="T758" s="241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42" t="s">
        <v>159</v>
      </c>
      <c r="AU758" s="242" t="s">
        <v>87</v>
      </c>
      <c r="AV758" s="13" t="s">
        <v>85</v>
      </c>
      <c r="AW758" s="13" t="s">
        <v>32</v>
      </c>
      <c r="AX758" s="13" t="s">
        <v>77</v>
      </c>
      <c r="AY758" s="242" t="s">
        <v>150</v>
      </c>
    </row>
    <row r="759" s="14" customFormat="1">
      <c r="A759" s="14"/>
      <c r="B759" s="243"/>
      <c r="C759" s="244"/>
      <c r="D759" s="234" t="s">
        <v>159</v>
      </c>
      <c r="E759" s="245" t="s">
        <v>1</v>
      </c>
      <c r="F759" s="246" t="s">
        <v>786</v>
      </c>
      <c r="G759" s="244"/>
      <c r="H759" s="247">
        <v>3.79</v>
      </c>
      <c r="I759" s="248"/>
      <c r="J759" s="244"/>
      <c r="K759" s="244"/>
      <c r="L759" s="249"/>
      <c r="M759" s="250"/>
      <c r="N759" s="251"/>
      <c r="O759" s="251"/>
      <c r="P759" s="251"/>
      <c r="Q759" s="251"/>
      <c r="R759" s="251"/>
      <c r="S759" s="251"/>
      <c r="T759" s="252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53" t="s">
        <v>159</v>
      </c>
      <c r="AU759" s="253" t="s">
        <v>87</v>
      </c>
      <c r="AV759" s="14" t="s">
        <v>87</v>
      </c>
      <c r="AW759" s="14" t="s">
        <v>32</v>
      </c>
      <c r="AX759" s="14" t="s">
        <v>77</v>
      </c>
      <c r="AY759" s="253" t="s">
        <v>150</v>
      </c>
    </row>
    <row r="760" s="13" customFormat="1">
      <c r="A760" s="13"/>
      <c r="B760" s="232"/>
      <c r="C760" s="233"/>
      <c r="D760" s="234" t="s">
        <v>159</v>
      </c>
      <c r="E760" s="235" t="s">
        <v>1</v>
      </c>
      <c r="F760" s="236" t="s">
        <v>373</v>
      </c>
      <c r="G760" s="233"/>
      <c r="H760" s="235" t="s">
        <v>1</v>
      </c>
      <c r="I760" s="237"/>
      <c r="J760" s="233"/>
      <c r="K760" s="233"/>
      <c r="L760" s="238"/>
      <c r="M760" s="239"/>
      <c r="N760" s="240"/>
      <c r="O760" s="240"/>
      <c r="P760" s="240"/>
      <c r="Q760" s="240"/>
      <c r="R760" s="240"/>
      <c r="S760" s="240"/>
      <c r="T760" s="241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42" t="s">
        <v>159</v>
      </c>
      <c r="AU760" s="242" t="s">
        <v>87</v>
      </c>
      <c r="AV760" s="13" t="s">
        <v>85</v>
      </c>
      <c r="AW760" s="13" t="s">
        <v>32</v>
      </c>
      <c r="AX760" s="13" t="s">
        <v>77</v>
      </c>
      <c r="AY760" s="242" t="s">
        <v>150</v>
      </c>
    </row>
    <row r="761" s="14" customFormat="1">
      <c r="A761" s="14"/>
      <c r="B761" s="243"/>
      <c r="C761" s="244"/>
      <c r="D761" s="234" t="s">
        <v>159</v>
      </c>
      <c r="E761" s="245" t="s">
        <v>1</v>
      </c>
      <c r="F761" s="246" t="s">
        <v>787</v>
      </c>
      <c r="G761" s="244"/>
      <c r="H761" s="247">
        <v>3.0249999999999999</v>
      </c>
      <c r="I761" s="248"/>
      <c r="J761" s="244"/>
      <c r="K761" s="244"/>
      <c r="L761" s="249"/>
      <c r="M761" s="250"/>
      <c r="N761" s="251"/>
      <c r="O761" s="251"/>
      <c r="P761" s="251"/>
      <c r="Q761" s="251"/>
      <c r="R761" s="251"/>
      <c r="S761" s="251"/>
      <c r="T761" s="252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53" t="s">
        <v>159</v>
      </c>
      <c r="AU761" s="253" t="s">
        <v>87</v>
      </c>
      <c r="AV761" s="14" t="s">
        <v>87</v>
      </c>
      <c r="AW761" s="14" t="s">
        <v>32</v>
      </c>
      <c r="AX761" s="14" t="s">
        <v>77</v>
      </c>
      <c r="AY761" s="253" t="s">
        <v>150</v>
      </c>
    </row>
    <row r="762" s="13" customFormat="1">
      <c r="A762" s="13"/>
      <c r="B762" s="232"/>
      <c r="C762" s="233"/>
      <c r="D762" s="234" t="s">
        <v>159</v>
      </c>
      <c r="E762" s="235" t="s">
        <v>1</v>
      </c>
      <c r="F762" s="236" t="s">
        <v>324</v>
      </c>
      <c r="G762" s="233"/>
      <c r="H762" s="235" t="s">
        <v>1</v>
      </c>
      <c r="I762" s="237"/>
      <c r="J762" s="233"/>
      <c r="K762" s="233"/>
      <c r="L762" s="238"/>
      <c r="M762" s="239"/>
      <c r="N762" s="240"/>
      <c r="O762" s="240"/>
      <c r="P762" s="240"/>
      <c r="Q762" s="240"/>
      <c r="R762" s="240"/>
      <c r="S762" s="240"/>
      <c r="T762" s="241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42" t="s">
        <v>159</v>
      </c>
      <c r="AU762" s="242" t="s">
        <v>87</v>
      </c>
      <c r="AV762" s="13" t="s">
        <v>85</v>
      </c>
      <c r="AW762" s="13" t="s">
        <v>32</v>
      </c>
      <c r="AX762" s="13" t="s">
        <v>77</v>
      </c>
      <c r="AY762" s="242" t="s">
        <v>150</v>
      </c>
    </row>
    <row r="763" s="14" customFormat="1">
      <c r="A763" s="14"/>
      <c r="B763" s="243"/>
      <c r="C763" s="244"/>
      <c r="D763" s="234" t="s">
        <v>159</v>
      </c>
      <c r="E763" s="245" t="s">
        <v>1</v>
      </c>
      <c r="F763" s="246" t="s">
        <v>788</v>
      </c>
      <c r="G763" s="244"/>
      <c r="H763" s="247">
        <v>21.577999999999999</v>
      </c>
      <c r="I763" s="248"/>
      <c r="J763" s="244"/>
      <c r="K763" s="244"/>
      <c r="L763" s="249"/>
      <c r="M763" s="250"/>
      <c r="N763" s="251"/>
      <c r="O763" s="251"/>
      <c r="P763" s="251"/>
      <c r="Q763" s="251"/>
      <c r="R763" s="251"/>
      <c r="S763" s="251"/>
      <c r="T763" s="252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53" t="s">
        <v>159</v>
      </c>
      <c r="AU763" s="253" t="s">
        <v>87</v>
      </c>
      <c r="AV763" s="14" t="s">
        <v>87</v>
      </c>
      <c r="AW763" s="14" t="s">
        <v>32</v>
      </c>
      <c r="AX763" s="14" t="s">
        <v>77</v>
      </c>
      <c r="AY763" s="253" t="s">
        <v>150</v>
      </c>
    </row>
    <row r="764" s="13" customFormat="1">
      <c r="A764" s="13"/>
      <c r="B764" s="232"/>
      <c r="C764" s="233"/>
      <c r="D764" s="234" t="s">
        <v>159</v>
      </c>
      <c r="E764" s="235" t="s">
        <v>1</v>
      </c>
      <c r="F764" s="236" t="s">
        <v>376</v>
      </c>
      <c r="G764" s="233"/>
      <c r="H764" s="235" t="s">
        <v>1</v>
      </c>
      <c r="I764" s="237"/>
      <c r="J764" s="233"/>
      <c r="K764" s="233"/>
      <c r="L764" s="238"/>
      <c r="M764" s="239"/>
      <c r="N764" s="240"/>
      <c r="O764" s="240"/>
      <c r="P764" s="240"/>
      <c r="Q764" s="240"/>
      <c r="R764" s="240"/>
      <c r="S764" s="240"/>
      <c r="T764" s="241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42" t="s">
        <v>159</v>
      </c>
      <c r="AU764" s="242" t="s">
        <v>87</v>
      </c>
      <c r="AV764" s="13" t="s">
        <v>85</v>
      </c>
      <c r="AW764" s="13" t="s">
        <v>32</v>
      </c>
      <c r="AX764" s="13" t="s">
        <v>77</v>
      </c>
      <c r="AY764" s="242" t="s">
        <v>150</v>
      </c>
    </row>
    <row r="765" s="14" customFormat="1">
      <c r="A765" s="14"/>
      <c r="B765" s="243"/>
      <c r="C765" s="244"/>
      <c r="D765" s="234" t="s">
        <v>159</v>
      </c>
      <c r="E765" s="245" t="s">
        <v>1</v>
      </c>
      <c r="F765" s="246" t="s">
        <v>789</v>
      </c>
      <c r="G765" s="244"/>
      <c r="H765" s="247">
        <v>306.40499999999997</v>
      </c>
      <c r="I765" s="248"/>
      <c r="J765" s="244"/>
      <c r="K765" s="244"/>
      <c r="L765" s="249"/>
      <c r="M765" s="250"/>
      <c r="N765" s="251"/>
      <c r="O765" s="251"/>
      <c r="P765" s="251"/>
      <c r="Q765" s="251"/>
      <c r="R765" s="251"/>
      <c r="S765" s="251"/>
      <c r="T765" s="252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53" t="s">
        <v>159</v>
      </c>
      <c r="AU765" s="253" t="s">
        <v>87</v>
      </c>
      <c r="AV765" s="14" t="s">
        <v>87</v>
      </c>
      <c r="AW765" s="14" t="s">
        <v>32</v>
      </c>
      <c r="AX765" s="14" t="s">
        <v>77</v>
      </c>
      <c r="AY765" s="253" t="s">
        <v>150</v>
      </c>
    </row>
    <row r="766" s="13" customFormat="1">
      <c r="A766" s="13"/>
      <c r="B766" s="232"/>
      <c r="C766" s="233"/>
      <c r="D766" s="234" t="s">
        <v>159</v>
      </c>
      <c r="E766" s="235" t="s">
        <v>1</v>
      </c>
      <c r="F766" s="236" t="s">
        <v>242</v>
      </c>
      <c r="G766" s="233"/>
      <c r="H766" s="235" t="s">
        <v>1</v>
      </c>
      <c r="I766" s="237"/>
      <c r="J766" s="233"/>
      <c r="K766" s="233"/>
      <c r="L766" s="238"/>
      <c r="M766" s="239"/>
      <c r="N766" s="240"/>
      <c r="O766" s="240"/>
      <c r="P766" s="240"/>
      <c r="Q766" s="240"/>
      <c r="R766" s="240"/>
      <c r="S766" s="240"/>
      <c r="T766" s="241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42" t="s">
        <v>159</v>
      </c>
      <c r="AU766" s="242" t="s">
        <v>87</v>
      </c>
      <c r="AV766" s="13" t="s">
        <v>85</v>
      </c>
      <c r="AW766" s="13" t="s">
        <v>32</v>
      </c>
      <c r="AX766" s="13" t="s">
        <v>77</v>
      </c>
      <c r="AY766" s="242" t="s">
        <v>150</v>
      </c>
    </row>
    <row r="767" s="14" customFormat="1">
      <c r="A767" s="14"/>
      <c r="B767" s="243"/>
      <c r="C767" s="244"/>
      <c r="D767" s="234" t="s">
        <v>159</v>
      </c>
      <c r="E767" s="245" t="s">
        <v>1</v>
      </c>
      <c r="F767" s="246" t="s">
        <v>790</v>
      </c>
      <c r="G767" s="244"/>
      <c r="H767" s="247">
        <v>46.128</v>
      </c>
      <c r="I767" s="248"/>
      <c r="J767" s="244"/>
      <c r="K767" s="244"/>
      <c r="L767" s="249"/>
      <c r="M767" s="250"/>
      <c r="N767" s="251"/>
      <c r="O767" s="251"/>
      <c r="P767" s="251"/>
      <c r="Q767" s="251"/>
      <c r="R767" s="251"/>
      <c r="S767" s="251"/>
      <c r="T767" s="252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53" t="s">
        <v>159</v>
      </c>
      <c r="AU767" s="253" t="s">
        <v>87</v>
      </c>
      <c r="AV767" s="14" t="s">
        <v>87</v>
      </c>
      <c r="AW767" s="14" t="s">
        <v>32</v>
      </c>
      <c r="AX767" s="14" t="s">
        <v>77</v>
      </c>
      <c r="AY767" s="253" t="s">
        <v>150</v>
      </c>
    </row>
    <row r="768" s="13" customFormat="1">
      <c r="A768" s="13"/>
      <c r="B768" s="232"/>
      <c r="C768" s="233"/>
      <c r="D768" s="234" t="s">
        <v>159</v>
      </c>
      <c r="E768" s="235" t="s">
        <v>1</v>
      </c>
      <c r="F768" s="236" t="s">
        <v>221</v>
      </c>
      <c r="G768" s="233"/>
      <c r="H768" s="235" t="s">
        <v>1</v>
      </c>
      <c r="I768" s="237"/>
      <c r="J768" s="233"/>
      <c r="K768" s="233"/>
      <c r="L768" s="238"/>
      <c r="M768" s="239"/>
      <c r="N768" s="240"/>
      <c r="O768" s="240"/>
      <c r="P768" s="240"/>
      <c r="Q768" s="240"/>
      <c r="R768" s="240"/>
      <c r="S768" s="240"/>
      <c r="T768" s="241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42" t="s">
        <v>159</v>
      </c>
      <c r="AU768" s="242" t="s">
        <v>87</v>
      </c>
      <c r="AV768" s="13" t="s">
        <v>85</v>
      </c>
      <c r="AW768" s="13" t="s">
        <v>32</v>
      </c>
      <c r="AX768" s="13" t="s">
        <v>77</v>
      </c>
      <c r="AY768" s="242" t="s">
        <v>150</v>
      </c>
    </row>
    <row r="769" s="14" customFormat="1">
      <c r="A769" s="14"/>
      <c r="B769" s="243"/>
      <c r="C769" s="244"/>
      <c r="D769" s="234" t="s">
        <v>159</v>
      </c>
      <c r="E769" s="245" t="s">
        <v>1</v>
      </c>
      <c r="F769" s="246" t="s">
        <v>791</v>
      </c>
      <c r="G769" s="244"/>
      <c r="H769" s="247">
        <v>29.936</v>
      </c>
      <c r="I769" s="248"/>
      <c r="J769" s="244"/>
      <c r="K769" s="244"/>
      <c r="L769" s="249"/>
      <c r="M769" s="250"/>
      <c r="N769" s="251"/>
      <c r="O769" s="251"/>
      <c r="P769" s="251"/>
      <c r="Q769" s="251"/>
      <c r="R769" s="251"/>
      <c r="S769" s="251"/>
      <c r="T769" s="252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53" t="s">
        <v>159</v>
      </c>
      <c r="AU769" s="253" t="s">
        <v>87</v>
      </c>
      <c r="AV769" s="14" t="s">
        <v>87</v>
      </c>
      <c r="AW769" s="14" t="s">
        <v>32</v>
      </c>
      <c r="AX769" s="14" t="s">
        <v>77</v>
      </c>
      <c r="AY769" s="253" t="s">
        <v>150</v>
      </c>
    </row>
    <row r="770" s="13" customFormat="1">
      <c r="A770" s="13"/>
      <c r="B770" s="232"/>
      <c r="C770" s="233"/>
      <c r="D770" s="234" t="s">
        <v>159</v>
      </c>
      <c r="E770" s="235" t="s">
        <v>1</v>
      </c>
      <c r="F770" s="236" t="s">
        <v>328</v>
      </c>
      <c r="G770" s="233"/>
      <c r="H770" s="235" t="s">
        <v>1</v>
      </c>
      <c r="I770" s="237"/>
      <c r="J770" s="233"/>
      <c r="K770" s="233"/>
      <c r="L770" s="238"/>
      <c r="M770" s="239"/>
      <c r="N770" s="240"/>
      <c r="O770" s="240"/>
      <c r="P770" s="240"/>
      <c r="Q770" s="240"/>
      <c r="R770" s="240"/>
      <c r="S770" s="240"/>
      <c r="T770" s="241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42" t="s">
        <v>159</v>
      </c>
      <c r="AU770" s="242" t="s">
        <v>87</v>
      </c>
      <c r="AV770" s="13" t="s">
        <v>85</v>
      </c>
      <c r="AW770" s="13" t="s">
        <v>32</v>
      </c>
      <c r="AX770" s="13" t="s">
        <v>77</v>
      </c>
      <c r="AY770" s="242" t="s">
        <v>150</v>
      </c>
    </row>
    <row r="771" s="14" customFormat="1">
      <c r="A771" s="14"/>
      <c r="B771" s="243"/>
      <c r="C771" s="244"/>
      <c r="D771" s="234" t="s">
        <v>159</v>
      </c>
      <c r="E771" s="245" t="s">
        <v>1</v>
      </c>
      <c r="F771" s="246" t="s">
        <v>792</v>
      </c>
      <c r="G771" s="244"/>
      <c r="H771" s="247">
        <v>70.722999999999999</v>
      </c>
      <c r="I771" s="248"/>
      <c r="J771" s="244"/>
      <c r="K771" s="244"/>
      <c r="L771" s="249"/>
      <c r="M771" s="250"/>
      <c r="N771" s="251"/>
      <c r="O771" s="251"/>
      <c r="P771" s="251"/>
      <c r="Q771" s="251"/>
      <c r="R771" s="251"/>
      <c r="S771" s="251"/>
      <c r="T771" s="252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53" t="s">
        <v>159</v>
      </c>
      <c r="AU771" s="253" t="s">
        <v>87</v>
      </c>
      <c r="AV771" s="14" t="s">
        <v>87</v>
      </c>
      <c r="AW771" s="14" t="s">
        <v>32</v>
      </c>
      <c r="AX771" s="14" t="s">
        <v>77</v>
      </c>
      <c r="AY771" s="253" t="s">
        <v>150</v>
      </c>
    </row>
    <row r="772" s="13" customFormat="1">
      <c r="A772" s="13"/>
      <c r="B772" s="232"/>
      <c r="C772" s="233"/>
      <c r="D772" s="234" t="s">
        <v>159</v>
      </c>
      <c r="E772" s="235" t="s">
        <v>1</v>
      </c>
      <c r="F772" s="236" t="s">
        <v>330</v>
      </c>
      <c r="G772" s="233"/>
      <c r="H772" s="235" t="s">
        <v>1</v>
      </c>
      <c r="I772" s="237"/>
      <c r="J772" s="233"/>
      <c r="K772" s="233"/>
      <c r="L772" s="238"/>
      <c r="M772" s="239"/>
      <c r="N772" s="240"/>
      <c r="O772" s="240"/>
      <c r="P772" s="240"/>
      <c r="Q772" s="240"/>
      <c r="R772" s="240"/>
      <c r="S772" s="240"/>
      <c r="T772" s="241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42" t="s">
        <v>159</v>
      </c>
      <c r="AU772" s="242" t="s">
        <v>87</v>
      </c>
      <c r="AV772" s="13" t="s">
        <v>85</v>
      </c>
      <c r="AW772" s="13" t="s">
        <v>32</v>
      </c>
      <c r="AX772" s="13" t="s">
        <v>77</v>
      </c>
      <c r="AY772" s="242" t="s">
        <v>150</v>
      </c>
    </row>
    <row r="773" s="14" customFormat="1">
      <c r="A773" s="14"/>
      <c r="B773" s="243"/>
      <c r="C773" s="244"/>
      <c r="D773" s="234" t="s">
        <v>159</v>
      </c>
      <c r="E773" s="245" t="s">
        <v>1</v>
      </c>
      <c r="F773" s="246" t="s">
        <v>793</v>
      </c>
      <c r="G773" s="244"/>
      <c r="H773" s="247">
        <v>17.745000000000001</v>
      </c>
      <c r="I773" s="248"/>
      <c r="J773" s="244"/>
      <c r="K773" s="244"/>
      <c r="L773" s="249"/>
      <c r="M773" s="250"/>
      <c r="N773" s="251"/>
      <c r="O773" s="251"/>
      <c r="P773" s="251"/>
      <c r="Q773" s="251"/>
      <c r="R773" s="251"/>
      <c r="S773" s="251"/>
      <c r="T773" s="252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253" t="s">
        <v>159</v>
      </c>
      <c r="AU773" s="253" t="s">
        <v>87</v>
      </c>
      <c r="AV773" s="14" t="s">
        <v>87</v>
      </c>
      <c r="AW773" s="14" t="s">
        <v>32</v>
      </c>
      <c r="AX773" s="14" t="s">
        <v>77</v>
      </c>
      <c r="AY773" s="253" t="s">
        <v>150</v>
      </c>
    </row>
    <row r="774" s="13" customFormat="1">
      <c r="A774" s="13"/>
      <c r="B774" s="232"/>
      <c r="C774" s="233"/>
      <c r="D774" s="234" t="s">
        <v>159</v>
      </c>
      <c r="E774" s="235" t="s">
        <v>1</v>
      </c>
      <c r="F774" s="236" t="s">
        <v>235</v>
      </c>
      <c r="G774" s="233"/>
      <c r="H774" s="235" t="s">
        <v>1</v>
      </c>
      <c r="I774" s="237"/>
      <c r="J774" s="233"/>
      <c r="K774" s="233"/>
      <c r="L774" s="238"/>
      <c r="M774" s="239"/>
      <c r="N774" s="240"/>
      <c r="O774" s="240"/>
      <c r="P774" s="240"/>
      <c r="Q774" s="240"/>
      <c r="R774" s="240"/>
      <c r="S774" s="240"/>
      <c r="T774" s="241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42" t="s">
        <v>159</v>
      </c>
      <c r="AU774" s="242" t="s">
        <v>87</v>
      </c>
      <c r="AV774" s="13" t="s">
        <v>85</v>
      </c>
      <c r="AW774" s="13" t="s">
        <v>32</v>
      </c>
      <c r="AX774" s="13" t="s">
        <v>77</v>
      </c>
      <c r="AY774" s="242" t="s">
        <v>150</v>
      </c>
    </row>
    <row r="775" s="14" customFormat="1">
      <c r="A775" s="14"/>
      <c r="B775" s="243"/>
      <c r="C775" s="244"/>
      <c r="D775" s="234" t="s">
        <v>159</v>
      </c>
      <c r="E775" s="245" t="s">
        <v>1</v>
      </c>
      <c r="F775" s="246" t="s">
        <v>794</v>
      </c>
      <c r="G775" s="244"/>
      <c r="H775" s="247">
        <v>65.670000000000002</v>
      </c>
      <c r="I775" s="248"/>
      <c r="J775" s="244"/>
      <c r="K775" s="244"/>
      <c r="L775" s="249"/>
      <c r="M775" s="250"/>
      <c r="N775" s="251"/>
      <c r="O775" s="251"/>
      <c r="P775" s="251"/>
      <c r="Q775" s="251"/>
      <c r="R775" s="251"/>
      <c r="S775" s="251"/>
      <c r="T775" s="252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53" t="s">
        <v>159</v>
      </c>
      <c r="AU775" s="253" t="s">
        <v>87</v>
      </c>
      <c r="AV775" s="14" t="s">
        <v>87</v>
      </c>
      <c r="AW775" s="14" t="s">
        <v>32</v>
      </c>
      <c r="AX775" s="14" t="s">
        <v>77</v>
      </c>
      <c r="AY775" s="253" t="s">
        <v>150</v>
      </c>
    </row>
    <row r="776" s="13" customFormat="1">
      <c r="A776" s="13"/>
      <c r="B776" s="232"/>
      <c r="C776" s="233"/>
      <c r="D776" s="234" t="s">
        <v>159</v>
      </c>
      <c r="E776" s="235" t="s">
        <v>1</v>
      </c>
      <c r="F776" s="236" t="s">
        <v>230</v>
      </c>
      <c r="G776" s="233"/>
      <c r="H776" s="235" t="s">
        <v>1</v>
      </c>
      <c r="I776" s="237"/>
      <c r="J776" s="233"/>
      <c r="K776" s="233"/>
      <c r="L776" s="238"/>
      <c r="M776" s="239"/>
      <c r="N776" s="240"/>
      <c r="O776" s="240"/>
      <c r="P776" s="240"/>
      <c r="Q776" s="240"/>
      <c r="R776" s="240"/>
      <c r="S776" s="240"/>
      <c r="T776" s="241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42" t="s">
        <v>159</v>
      </c>
      <c r="AU776" s="242" t="s">
        <v>87</v>
      </c>
      <c r="AV776" s="13" t="s">
        <v>85</v>
      </c>
      <c r="AW776" s="13" t="s">
        <v>32</v>
      </c>
      <c r="AX776" s="13" t="s">
        <v>77</v>
      </c>
      <c r="AY776" s="242" t="s">
        <v>150</v>
      </c>
    </row>
    <row r="777" s="14" customFormat="1">
      <c r="A777" s="14"/>
      <c r="B777" s="243"/>
      <c r="C777" s="244"/>
      <c r="D777" s="234" t="s">
        <v>159</v>
      </c>
      <c r="E777" s="245" t="s">
        <v>1</v>
      </c>
      <c r="F777" s="246" t="s">
        <v>795</v>
      </c>
      <c r="G777" s="244"/>
      <c r="H777" s="247">
        <v>47.490000000000002</v>
      </c>
      <c r="I777" s="248"/>
      <c r="J777" s="244"/>
      <c r="K777" s="244"/>
      <c r="L777" s="249"/>
      <c r="M777" s="250"/>
      <c r="N777" s="251"/>
      <c r="O777" s="251"/>
      <c r="P777" s="251"/>
      <c r="Q777" s="251"/>
      <c r="R777" s="251"/>
      <c r="S777" s="251"/>
      <c r="T777" s="252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53" t="s">
        <v>159</v>
      </c>
      <c r="AU777" s="253" t="s">
        <v>87</v>
      </c>
      <c r="AV777" s="14" t="s">
        <v>87</v>
      </c>
      <c r="AW777" s="14" t="s">
        <v>32</v>
      </c>
      <c r="AX777" s="14" t="s">
        <v>77</v>
      </c>
      <c r="AY777" s="253" t="s">
        <v>150</v>
      </c>
    </row>
    <row r="778" s="13" customFormat="1">
      <c r="A778" s="13"/>
      <c r="B778" s="232"/>
      <c r="C778" s="233"/>
      <c r="D778" s="234" t="s">
        <v>159</v>
      </c>
      <c r="E778" s="235" t="s">
        <v>1</v>
      </c>
      <c r="F778" s="236" t="s">
        <v>228</v>
      </c>
      <c r="G778" s="233"/>
      <c r="H778" s="235" t="s">
        <v>1</v>
      </c>
      <c r="I778" s="237"/>
      <c r="J778" s="233"/>
      <c r="K778" s="233"/>
      <c r="L778" s="238"/>
      <c r="M778" s="239"/>
      <c r="N778" s="240"/>
      <c r="O778" s="240"/>
      <c r="P778" s="240"/>
      <c r="Q778" s="240"/>
      <c r="R778" s="240"/>
      <c r="S778" s="240"/>
      <c r="T778" s="241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42" t="s">
        <v>159</v>
      </c>
      <c r="AU778" s="242" t="s">
        <v>87</v>
      </c>
      <c r="AV778" s="13" t="s">
        <v>85</v>
      </c>
      <c r="AW778" s="13" t="s">
        <v>32</v>
      </c>
      <c r="AX778" s="13" t="s">
        <v>77</v>
      </c>
      <c r="AY778" s="242" t="s">
        <v>150</v>
      </c>
    </row>
    <row r="779" s="14" customFormat="1">
      <c r="A779" s="14"/>
      <c r="B779" s="243"/>
      <c r="C779" s="244"/>
      <c r="D779" s="234" t="s">
        <v>159</v>
      </c>
      <c r="E779" s="245" t="s">
        <v>1</v>
      </c>
      <c r="F779" s="246" t="s">
        <v>384</v>
      </c>
      <c r="G779" s="244"/>
      <c r="H779" s="247">
        <v>26.010000000000002</v>
      </c>
      <c r="I779" s="248"/>
      <c r="J779" s="244"/>
      <c r="K779" s="244"/>
      <c r="L779" s="249"/>
      <c r="M779" s="250"/>
      <c r="N779" s="251"/>
      <c r="O779" s="251"/>
      <c r="P779" s="251"/>
      <c r="Q779" s="251"/>
      <c r="R779" s="251"/>
      <c r="S779" s="251"/>
      <c r="T779" s="252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53" t="s">
        <v>159</v>
      </c>
      <c r="AU779" s="253" t="s">
        <v>87</v>
      </c>
      <c r="AV779" s="14" t="s">
        <v>87</v>
      </c>
      <c r="AW779" s="14" t="s">
        <v>32</v>
      </c>
      <c r="AX779" s="14" t="s">
        <v>77</v>
      </c>
      <c r="AY779" s="253" t="s">
        <v>150</v>
      </c>
    </row>
    <row r="780" s="16" customFormat="1">
      <c r="A780" s="16"/>
      <c r="B780" s="275"/>
      <c r="C780" s="276"/>
      <c r="D780" s="234" t="s">
        <v>159</v>
      </c>
      <c r="E780" s="277" t="s">
        <v>1</v>
      </c>
      <c r="F780" s="278" t="s">
        <v>796</v>
      </c>
      <c r="G780" s="276"/>
      <c r="H780" s="279">
        <v>721.14999999999998</v>
      </c>
      <c r="I780" s="280"/>
      <c r="J780" s="276"/>
      <c r="K780" s="276"/>
      <c r="L780" s="281"/>
      <c r="M780" s="282"/>
      <c r="N780" s="283"/>
      <c r="O780" s="283"/>
      <c r="P780" s="283"/>
      <c r="Q780" s="283"/>
      <c r="R780" s="283"/>
      <c r="S780" s="283"/>
      <c r="T780" s="284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T780" s="285" t="s">
        <v>159</v>
      </c>
      <c r="AU780" s="285" t="s">
        <v>87</v>
      </c>
      <c r="AV780" s="16" t="s">
        <v>170</v>
      </c>
      <c r="AW780" s="16" t="s">
        <v>32</v>
      </c>
      <c r="AX780" s="16" t="s">
        <v>77</v>
      </c>
      <c r="AY780" s="285" t="s">
        <v>150</v>
      </c>
    </row>
    <row r="781" s="13" customFormat="1">
      <c r="A781" s="13"/>
      <c r="B781" s="232"/>
      <c r="C781" s="233"/>
      <c r="D781" s="234" t="s">
        <v>159</v>
      </c>
      <c r="E781" s="235" t="s">
        <v>1</v>
      </c>
      <c r="F781" s="236" t="s">
        <v>386</v>
      </c>
      <c r="G781" s="233"/>
      <c r="H781" s="235" t="s">
        <v>1</v>
      </c>
      <c r="I781" s="237"/>
      <c r="J781" s="233"/>
      <c r="K781" s="233"/>
      <c r="L781" s="238"/>
      <c r="M781" s="239"/>
      <c r="N781" s="240"/>
      <c r="O781" s="240"/>
      <c r="P781" s="240"/>
      <c r="Q781" s="240"/>
      <c r="R781" s="240"/>
      <c r="S781" s="240"/>
      <c r="T781" s="241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42" t="s">
        <v>159</v>
      </c>
      <c r="AU781" s="242" t="s">
        <v>87</v>
      </c>
      <c r="AV781" s="13" t="s">
        <v>85</v>
      </c>
      <c r="AW781" s="13" t="s">
        <v>32</v>
      </c>
      <c r="AX781" s="13" t="s">
        <v>77</v>
      </c>
      <c r="AY781" s="242" t="s">
        <v>150</v>
      </c>
    </row>
    <row r="782" s="14" customFormat="1">
      <c r="A782" s="14"/>
      <c r="B782" s="243"/>
      <c r="C782" s="244"/>
      <c r="D782" s="234" t="s">
        <v>159</v>
      </c>
      <c r="E782" s="245" t="s">
        <v>1</v>
      </c>
      <c r="F782" s="246" t="s">
        <v>387</v>
      </c>
      <c r="G782" s="244"/>
      <c r="H782" s="247">
        <v>46.710000000000001</v>
      </c>
      <c r="I782" s="248"/>
      <c r="J782" s="244"/>
      <c r="K782" s="244"/>
      <c r="L782" s="249"/>
      <c r="M782" s="250"/>
      <c r="N782" s="251"/>
      <c r="O782" s="251"/>
      <c r="P782" s="251"/>
      <c r="Q782" s="251"/>
      <c r="R782" s="251"/>
      <c r="S782" s="251"/>
      <c r="T782" s="252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53" t="s">
        <v>159</v>
      </c>
      <c r="AU782" s="253" t="s">
        <v>87</v>
      </c>
      <c r="AV782" s="14" t="s">
        <v>87</v>
      </c>
      <c r="AW782" s="14" t="s">
        <v>32</v>
      </c>
      <c r="AX782" s="14" t="s">
        <v>77</v>
      </c>
      <c r="AY782" s="253" t="s">
        <v>150</v>
      </c>
    </row>
    <row r="783" s="13" customFormat="1">
      <c r="A783" s="13"/>
      <c r="B783" s="232"/>
      <c r="C783" s="233"/>
      <c r="D783" s="234" t="s">
        <v>159</v>
      </c>
      <c r="E783" s="235" t="s">
        <v>1</v>
      </c>
      <c r="F783" s="236" t="s">
        <v>266</v>
      </c>
      <c r="G783" s="233"/>
      <c r="H783" s="235" t="s">
        <v>1</v>
      </c>
      <c r="I783" s="237"/>
      <c r="J783" s="233"/>
      <c r="K783" s="233"/>
      <c r="L783" s="238"/>
      <c r="M783" s="239"/>
      <c r="N783" s="240"/>
      <c r="O783" s="240"/>
      <c r="P783" s="240"/>
      <c r="Q783" s="240"/>
      <c r="R783" s="240"/>
      <c r="S783" s="240"/>
      <c r="T783" s="241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42" t="s">
        <v>159</v>
      </c>
      <c r="AU783" s="242" t="s">
        <v>87</v>
      </c>
      <c r="AV783" s="13" t="s">
        <v>85</v>
      </c>
      <c r="AW783" s="13" t="s">
        <v>32</v>
      </c>
      <c r="AX783" s="13" t="s">
        <v>77</v>
      </c>
      <c r="AY783" s="242" t="s">
        <v>150</v>
      </c>
    </row>
    <row r="784" s="14" customFormat="1">
      <c r="A784" s="14"/>
      <c r="B784" s="243"/>
      <c r="C784" s="244"/>
      <c r="D784" s="234" t="s">
        <v>159</v>
      </c>
      <c r="E784" s="245" t="s">
        <v>1</v>
      </c>
      <c r="F784" s="246" t="s">
        <v>388</v>
      </c>
      <c r="G784" s="244"/>
      <c r="H784" s="247">
        <v>55.825000000000003</v>
      </c>
      <c r="I784" s="248"/>
      <c r="J784" s="244"/>
      <c r="K784" s="244"/>
      <c r="L784" s="249"/>
      <c r="M784" s="250"/>
      <c r="N784" s="251"/>
      <c r="O784" s="251"/>
      <c r="P784" s="251"/>
      <c r="Q784" s="251"/>
      <c r="R784" s="251"/>
      <c r="S784" s="251"/>
      <c r="T784" s="252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53" t="s">
        <v>159</v>
      </c>
      <c r="AU784" s="253" t="s">
        <v>87</v>
      </c>
      <c r="AV784" s="14" t="s">
        <v>87</v>
      </c>
      <c r="AW784" s="14" t="s">
        <v>32</v>
      </c>
      <c r="AX784" s="14" t="s">
        <v>77</v>
      </c>
      <c r="AY784" s="253" t="s">
        <v>150</v>
      </c>
    </row>
    <row r="785" s="13" customFormat="1">
      <c r="A785" s="13"/>
      <c r="B785" s="232"/>
      <c r="C785" s="233"/>
      <c r="D785" s="234" t="s">
        <v>159</v>
      </c>
      <c r="E785" s="235" t="s">
        <v>1</v>
      </c>
      <c r="F785" s="236" t="s">
        <v>389</v>
      </c>
      <c r="G785" s="233"/>
      <c r="H785" s="235" t="s">
        <v>1</v>
      </c>
      <c r="I785" s="237"/>
      <c r="J785" s="233"/>
      <c r="K785" s="233"/>
      <c r="L785" s="238"/>
      <c r="M785" s="239"/>
      <c r="N785" s="240"/>
      <c r="O785" s="240"/>
      <c r="P785" s="240"/>
      <c r="Q785" s="240"/>
      <c r="R785" s="240"/>
      <c r="S785" s="240"/>
      <c r="T785" s="241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42" t="s">
        <v>159</v>
      </c>
      <c r="AU785" s="242" t="s">
        <v>87</v>
      </c>
      <c r="AV785" s="13" t="s">
        <v>85</v>
      </c>
      <c r="AW785" s="13" t="s">
        <v>32</v>
      </c>
      <c r="AX785" s="13" t="s">
        <v>77</v>
      </c>
      <c r="AY785" s="242" t="s">
        <v>150</v>
      </c>
    </row>
    <row r="786" s="14" customFormat="1">
      <c r="A786" s="14"/>
      <c r="B786" s="243"/>
      <c r="C786" s="244"/>
      <c r="D786" s="234" t="s">
        <v>159</v>
      </c>
      <c r="E786" s="245" t="s">
        <v>1</v>
      </c>
      <c r="F786" s="246" t="s">
        <v>390</v>
      </c>
      <c r="G786" s="244"/>
      <c r="H786" s="247">
        <v>36.719999999999999</v>
      </c>
      <c r="I786" s="248"/>
      <c r="J786" s="244"/>
      <c r="K786" s="244"/>
      <c r="L786" s="249"/>
      <c r="M786" s="250"/>
      <c r="N786" s="251"/>
      <c r="O786" s="251"/>
      <c r="P786" s="251"/>
      <c r="Q786" s="251"/>
      <c r="R786" s="251"/>
      <c r="S786" s="251"/>
      <c r="T786" s="252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53" t="s">
        <v>159</v>
      </c>
      <c r="AU786" s="253" t="s">
        <v>87</v>
      </c>
      <c r="AV786" s="14" t="s">
        <v>87</v>
      </c>
      <c r="AW786" s="14" t="s">
        <v>32</v>
      </c>
      <c r="AX786" s="14" t="s">
        <v>77</v>
      </c>
      <c r="AY786" s="253" t="s">
        <v>150</v>
      </c>
    </row>
    <row r="787" s="13" customFormat="1">
      <c r="A787" s="13"/>
      <c r="B787" s="232"/>
      <c r="C787" s="233"/>
      <c r="D787" s="234" t="s">
        <v>159</v>
      </c>
      <c r="E787" s="235" t="s">
        <v>1</v>
      </c>
      <c r="F787" s="236" t="s">
        <v>391</v>
      </c>
      <c r="G787" s="233"/>
      <c r="H787" s="235" t="s">
        <v>1</v>
      </c>
      <c r="I787" s="237"/>
      <c r="J787" s="233"/>
      <c r="K787" s="233"/>
      <c r="L787" s="238"/>
      <c r="M787" s="239"/>
      <c r="N787" s="240"/>
      <c r="O787" s="240"/>
      <c r="P787" s="240"/>
      <c r="Q787" s="240"/>
      <c r="R787" s="240"/>
      <c r="S787" s="240"/>
      <c r="T787" s="241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2" t="s">
        <v>159</v>
      </c>
      <c r="AU787" s="242" t="s">
        <v>87</v>
      </c>
      <c r="AV787" s="13" t="s">
        <v>85</v>
      </c>
      <c r="AW787" s="13" t="s">
        <v>32</v>
      </c>
      <c r="AX787" s="13" t="s">
        <v>77</v>
      </c>
      <c r="AY787" s="242" t="s">
        <v>150</v>
      </c>
    </row>
    <row r="788" s="14" customFormat="1">
      <c r="A788" s="14"/>
      <c r="B788" s="243"/>
      <c r="C788" s="244"/>
      <c r="D788" s="234" t="s">
        <v>159</v>
      </c>
      <c r="E788" s="245" t="s">
        <v>1</v>
      </c>
      <c r="F788" s="246" t="s">
        <v>392</v>
      </c>
      <c r="G788" s="244"/>
      <c r="H788" s="247">
        <v>15.34</v>
      </c>
      <c r="I788" s="248"/>
      <c r="J788" s="244"/>
      <c r="K788" s="244"/>
      <c r="L788" s="249"/>
      <c r="M788" s="250"/>
      <c r="N788" s="251"/>
      <c r="O788" s="251"/>
      <c r="P788" s="251"/>
      <c r="Q788" s="251"/>
      <c r="R788" s="251"/>
      <c r="S788" s="251"/>
      <c r="T788" s="252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53" t="s">
        <v>159</v>
      </c>
      <c r="AU788" s="253" t="s">
        <v>87</v>
      </c>
      <c r="AV788" s="14" t="s">
        <v>87</v>
      </c>
      <c r="AW788" s="14" t="s">
        <v>32</v>
      </c>
      <c r="AX788" s="14" t="s">
        <v>77</v>
      </c>
      <c r="AY788" s="253" t="s">
        <v>150</v>
      </c>
    </row>
    <row r="789" s="13" customFormat="1">
      <c r="A789" s="13"/>
      <c r="B789" s="232"/>
      <c r="C789" s="233"/>
      <c r="D789" s="234" t="s">
        <v>159</v>
      </c>
      <c r="E789" s="235" t="s">
        <v>1</v>
      </c>
      <c r="F789" s="236" t="s">
        <v>393</v>
      </c>
      <c r="G789" s="233"/>
      <c r="H789" s="235" t="s">
        <v>1</v>
      </c>
      <c r="I789" s="237"/>
      <c r="J789" s="233"/>
      <c r="K789" s="233"/>
      <c r="L789" s="238"/>
      <c r="M789" s="239"/>
      <c r="N789" s="240"/>
      <c r="O789" s="240"/>
      <c r="P789" s="240"/>
      <c r="Q789" s="240"/>
      <c r="R789" s="240"/>
      <c r="S789" s="240"/>
      <c r="T789" s="241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42" t="s">
        <v>159</v>
      </c>
      <c r="AU789" s="242" t="s">
        <v>87</v>
      </c>
      <c r="AV789" s="13" t="s">
        <v>85</v>
      </c>
      <c r="AW789" s="13" t="s">
        <v>32</v>
      </c>
      <c r="AX789" s="13" t="s">
        <v>77</v>
      </c>
      <c r="AY789" s="242" t="s">
        <v>150</v>
      </c>
    </row>
    <row r="790" s="14" customFormat="1">
      <c r="A790" s="14"/>
      <c r="B790" s="243"/>
      <c r="C790" s="244"/>
      <c r="D790" s="234" t="s">
        <v>159</v>
      </c>
      <c r="E790" s="245" t="s">
        <v>1</v>
      </c>
      <c r="F790" s="246" t="s">
        <v>394</v>
      </c>
      <c r="G790" s="244"/>
      <c r="H790" s="247">
        <v>4.6500000000000004</v>
      </c>
      <c r="I790" s="248"/>
      <c r="J790" s="244"/>
      <c r="K790" s="244"/>
      <c r="L790" s="249"/>
      <c r="M790" s="250"/>
      <c r="N790" s="251"/>
      <c r="O790" s="251"/>
      <c r="P790" s="251"/>
      <c r="Q790" s="251"/>
      <c r="R790" s="251"/>
      <c r="S790" s="251"/>
      <c r="T790" s="252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53" t="s">
        <v>159</v>
      </c>
      <c r="AU790" s="253" t="s">
        <v>87</v>
      </c>
      <c r="AV790" s="14" t="s">
        <v>87</v>
      </c>
      <c r="AW790" s="14" t="s">
        <v>32</v>
      </c>
      <c r="AX790" s="14" t="s">
        <v>77</v>
      </c>
      <c r="AY790" s="253" t="s">
        <v>150</v>
      </c>
    </row>
    <row r="791" s="13" customFormat="1">
      <c r="A791" s="13"/>
      <c r="B791" s="232"/>
      <c r="C791" s="233"/>
      <c r="D791" s="234" t="s">
        <v>159</v>
      </c>
      <c r="E791" s="235" t="s">
        <v>1</v>
      </c>
      <c r="F791" s="236" t="s">
        <v>395</v>
      </c>
      <c r="G791" s="233"/>
      <c r="H791" s="235" t="s">
        <v>1</v>
      </c>
      <c r="I791" s="237"/>
      <c r="J791" s="233"/>
      <c r="K791" s="233"/>
      <c r="L791" s="238"/>
      <c r="M791" s="239"/>
      <c r="N791" s="240"/>
      <c r="O791" s="240"/>
      <c r="P791" s="240"/>
      <c r="Q791" s="240"/>
      <c r="R791" s="240"/>
      <c r="S791" s="240"/>
      <c r="T791" s="241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42" t="s">
        <v>159</v>
      </c>
      <c r="AU791" s="242" t="s">
        <v>87</v>
      </c>
      <c r="AV791" s="13" t="s">
        <v>85</v>
      </c>
      <c r="AW791" s="13" t="s">
        <v>32</v>
      </c>
      <c r="AX791" s="13" t="s">
        <v>77</v>
      </c>
      <c r="AY791" s="242" t="s">
        <v>150</v>
      </c>
    </row>
    <row r="792" s="14" customFormat="1">
      <c r="A792" s="14"/>
      <c r="B792" s="243"/>
      <c r="C792" s="244"/>
      <c r="D792" s="234" t="s">
        <v>159</v>
      </c>
      <c r="E792" s="245" t="s">
        <v>1</v>
      </c>
      <c r="F792" s="246" t="s">
        <v>396</v>
      </c>
      <c r="G792" s="244"/>
      <c r="H792" s="247">
        <v>5.3899999999999997</v>
      </c>
      <c r="I792" s="248"/>
      <c r="J792" s="244"/>
      <c r="K792" s="244"/>
      <c r="L792" s="249"/>
      <c r="M792" s="250"/>
      <c r="N792" s="251"/>
      <c r="O792" s="251"/>
      <c r="P792" s="251"/>
      <c r="Q792" s="251"/>
      <c r="R792" s="251"/>
      <c r="S792" s="251"/>
      <c r="T792" s="252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53" t="s">
        <v>159</v>
      </c>
      <c r="AU792" s="253" t="s">
        <v>87</v>
      </c>
      <c r="AV792" s="14" t="s">
        <v>87</v>
      </c>
      <c r="AW792" s="14" t="s">
        <v>32</v>
      </c>
      <c r="AX792" s="14" t="s">
        <v>77</v>
      </c>
      <c r="AY792" s="253" t="s">
        <v>150</v>
      </c>
    </row>
    <row r="793" s="13" customFormat="1">
      <c r="A793" s="13"/>
      <c r="B793" s="232"/>
      <c r="C793" s="233"/>
      <c r="D793" s="234" t="s">
        <v>159</v>
      </c>
      <c r="E793" s="235" t="s">
        <v>1</v>
      </c>
      <c r="F793" s="236" t="s">
        <v>397</v>
      </c>
      <c r="G793" s="233"/>
      <c r="H793" s="235" t="s">
        <v>1</v>
      </c>
      <c r="I793" s="237"/>
      <c r="J793" s="233"/>
      <c r="K793" s="233"/>
      <c r="L793" s="238"/>
      <c r="M793" s="239"/>
      <c r="N793" s="240"/>
      <c r="O793" s="240"/>
      <c r="P793" s="240"/>
      <c r="Q793" s="240"/>
      <c r="R793" s="240"/>
      <c r="S793" s="240"/>
      <c r="T793" s="241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2" t="s">
        <v>159</v>
      </c>
      <c r="AU793" s="242" t="s">
        <v>87</v>
      </c>
      <c r="AV793" s="13" t="s">
        <v>85</v>
      </c>
      <c r="AW793" s="13" t="s">
        <v>32</v>
      </c>
      <c r="AX793" s="13" t="s">
        <v>77</v>
      </c>
      <c r="AY793" s="242" t="s">
        <v>150</v>
      </c>
    </row>
    <row r="794" s="14" customFormat="1">
      <c r="A794" s="14"/>
      <c r="B794" s="243"/>
      <c r="C794" s="244"/>
      <c r="D794" s="234" t="s">
        <v>159</v>
      </c>
      <c r="E794" s="245" t="s">
        <v>1</v>
      </c>
      <c r="F794" s="246" t="s">
        <v>398</v>
      </c>
      <c r="G794" s="244"/>
      <c r="H794" s="247">
        <v>52.75</v>
      </c>
      <c r="I794" s="248"/>
      <c r="J794" s="244"/>
      <c r="K794" s="244"/>
      <c r="L794" s="249"/>
      <c r="M794" s="250"/>
      <c r="N794" s="251"/>
      <c r="O794" s="251"/>
      <c r="P794" s="251"/>
      <c r="Q794" s="251"/>
      <c r="R794" s="251"/>
      <c r="S794" s="251"/>
      <c r="T794" s="252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53" t="s">
        <v>159</v>
      </c>
      <c r="AU794" s="253" t="s">
        <v>87</v>
      </c>
      <c r="AV794" s="14" t="s">
        <v>87</v>
      </c>
      <c r="AW794" s="14" t="s">
        <v>32</v>
      </c>
      <c r="AX794" s="14" t="s">
        <v>77</v>
      </c>
      <c r="AY794" s="253" t="s">
        <v>150</v>
      </c>
    </row>
    <row r="795" s="13" customFormat="1">
      <c r="A795" s="13"/>
      <c r="B795" s="232"/>
      <c r="C795" s="233"/>
      <c r="D795" s="234" t="s">
        <v>159</v>
      </c>
      <c r="E795" s="235" t="s">
        <v>1</v>
      </c>
      <c r="F795" s="236" t="s">
        <v>264</v>
      </c>
      <c r="G795" s="233"/>
      <c r="H795" s="235" t="s">
        <v>1</v>
      </c>
      <c r="I795" s="237"/>
      <c r="J795" s="233"/>
      <c r="K795" s="233"/>
      <c r="L795" s="238"/>
      <c r="M795" s="239"/>
      <c r="N795" s="240"/>
      <c r="O795" s="240"/>
      <c r="P795" s="240"/>
      <c r="Q795" s="240"/>
      <c r="R795" s="240"/>
      <c r="S795" s="240"/>
      <c r="T795" s="241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42" t="s">
        <v>159</v>
      </c>
      <c r="AU795" s="242" t="s">
        <v>87</v>
      </c>
      <c r="AV795" s="13" t="s">
        <v>85</v>
      </c>
      <c r="AW795" s="13" t="s">
        <v>32</v>
      </c>
      <c r="AX795" s="13" t="s">
        <v>77</v>
      </c>
      <c r="AY795" s="242" t="s">
        <v>150</v>
      </c>
    </row>
    <row r="796" s="14" customFormat="1">
      <c r="A796" s="14"/>
      <c r="B796" s="243"/>
      <c r="C796" s="244"/>
      <c r="D796" s="234" t="s">
        <v>159</v>
      </c>
      <c r="E796" s="245" t="s">
        <v>1</v>
      </c>
      <c r="F796" s="246" t="s">
        <v>399</v>
      </c>
      <c r="G796" s="244"/>
      <c r="H796" s="247">
        <v>53.350000000000001</v>
      </c>
      <c r="I796" s="248"/>
      <c r="J796" s="244"/>
      <c r="K796" s="244"/>
      <c r="L796" s="249"/>
      <c r="M796" s="250"/>
      <c r="N796" s="251"/>
      <c r="O796" s="251"/>
      <c r="P796" s="251"/>
      <c r="Q796" s="251"/>
      <c r="R796" s="251"/>
      <c r="S796" s="251"/>
      <c r="T796" s="252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T796" s="253" t="s">
        <v>159</v>
      </c>
      <c r="AU796" s="253" t="s">
        <v>87</v>
      </c>
      <c r="AV796" s="14" t="s">
        <v>87</v>
      </c>
      <c r="AW796" s="14" t="s">
        <v>32</v>
      </c>
      <c r="AX796" s="14" t="s">
        <v>77</v>
      </c>
      <c r="AY796" s="253" t="s">
        <v>150</v>
      </c>
    </row>
    <row r="797" s="16" customFormat="1">
      <c r="A797" s="16"/>
      <c r="B797" s="275"/>
      <c r="C797" s="276"/>
      <c r="D797" s="234" t="s">
        <v>159</v>
      </c>
      <c r="E797" s="277" t="s">
        <v>1</v>
      </c>
      <c r="F797" s="278" t="s">
        <v>796</v>
      </c>
      <c r="G797" s="276"/>
      <c r="H797" s="279">
        <v>270.73500000000001</v>
      </c>
      <c r="I797" s="280"/>
      <c r="J797" s="276"/>
      <c r="K797" s="276"/>
      <c r="L797" s="281"/>
      <c r="M797" s="282"/>
      <c r="N797" s="283"/>
      <c r="O797" s="283"/>
      <c r="P797" s="283"/>
      <c r="Q797" s="283"/>
      <c r="R797" s="283"/>
      <c r="S797" s="283"/>
      <c r="T797" s="284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T797" s="285" t="s">
        <v>159</v>
      </c>
      <c r="AU797" s="285" t="s">
        <v>87</v>
      </c>
      <c r="AV797" s="16" t="s">
        <v>170</v>
      </c>
      <c r="AW797" s="16" t="s">
        <v>32</v>
      </c>
      <c r="AX797" s="16" t="s">
        <v>77</v>
      </c>
      <c r="AY797" s="285" t="s">
        <v>150</v>
      </c>
    </row>
    <row r="798" s="15" customFormat="1">
      <c r="A798" s="15"/>
      <c r="B798" s="254"/>
      <c r="C798" s="255"/>
      <c r="D798" s="234" t="s">
        <v>159</v>
      </c>
      <c r="E798" s="256" t="s">
        <v>1</v>
      </c>
      <c r="F798" s="257" t="s">
        <v>169</v>
      </c>
      <c r="G798" s="255"/>
      <c r="H798" s="258">
        <v>991.88499999999999</v>
      </c>
      <c r="I798" s="259"/>
      <c r="J798" s="255"/>
      <c r="K798" s="255"/>
      <c r="L798" s="260"/>
      <c r="M798" s="261"/>
      <c r="N798" s="262"/>
      <c r="O798" s="262"/>
      <c r="P798" s="262"/>
      <c r="Q798" s="262"/>
      <c r="R798" s="262"/>
      <c r="S798" s="262"/>
      <c r="T798" s="263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T798" s="264" t="s">
        <v>159</v>
      </c>
      <c r="AU798" s="264" t="s">
        <v>87</v>
      </c>
      <c r="AV798" s="15" t="s">
        <v>157</v>
      </c>
      <c r="AW798" s="15" t="s">
        <v>32</v>
      </c>
      <c r="AX798" s="15" t="s">
        <v>85</v>
      </c>
      <c r="AY798" s="264" t="s">
        <v>150</v>
      </c>
    </row>
    <row r="799" s="2" customFormat="1" ht="33" customHeight="1">
      <c r="A799" s="39"/>
      <c r="B799" s="40"/>
      <c r="C799" s="219" t="s">
        <v>797</v>
      </c>
      <c r="D799" s="219" t="s">
        <v>152</v>
      </c>
      <c r="E799" s="220" t="s">
        <v>798</v>
      </c>
      <c r="F799" s="221" t="s">
        <v>799</v>
      </c>
      <c r="G799" s="222" t="s">
        <v>255</v>
      </c>
      <c r="H799" s="223">
        <v>17.399999999999999</v>
      </c>
      <c r="I799" s="224"/>
      <c r="J799" s="225">
        <f>ROUND(I799*H799,2)</f>
        <v>0</v>
      </c>
      <c r="K799" s="221" t="s">
        <v>156</v>
      </c>
      <c r="L799" s="45"/>
      <c r="M799" s="226" t="s">
        <v>1</v>
      </c>
      <c r="N799" s="227" t="s">
        <v>42</v>
      </c>
      <c r="O799" s="92"/>
      <c r="P799" s="228">
        <f>O799*H799</f>
        <v>0</v>
      </c>
      <c r="Q799" s="228">
        <v>0.0078200000000000006</v>
      </c>
      <c r="R799" s="228">
        <f>Q799*H799</f>
        <v>0.136068</v>
      </c>
      <c r="S799" s="228">
        <v>0</v>
      </c>
      <c r="T799" s="229">
        <f>S799*H799</f>
        <v>0</v>
      </c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R799" s="230" t="s">
        <v>157</v>
      </c>
      <c r="AT799" s="230" t="s">
        <v>152</v>
      </c>
      <c r="AU799" s="230" t="s">
        <v>87</v>
      </c>
      <c r="AY799" s="18" t="s">
        <v>150</v>
      </c>
      <c r="BE799" s="231">
        <f>IF(N799="základní",J799,0)</f>
        <v>0</v>
      </c>
      <c r="BF799" s="231">
        <f>IF(N799="snížená",J799,0)</f>
        <v>0</v>
      </c>
      <c r="BG799" s="231">
        <f>IF(N799="zákl. přenesená",J799,0)</f>
        <v>0</v>
      </c>
      <c r="BH799" s="231">
        <f>IF(N799="sníž. přenesená",J799,0)</f>
        <v>0</v>
      </c>
      <c r="BI799" s="231">
        <f>IF(N799="nulová",J799,0)</f>
        <v>0</v>
      </c>
      <c r="BJ799" s="18" t="s">
        <v>85</v>
      </c>
      <c r="BK799" s="231">
        <f>ROUND(I799*H799,2)</f>
        <v>0</v>
      </c>
      <c r="BL799" s="18" t="s">
        <v>157</v>
      </c>
      <c r="BM799" s="230" t="s">
        <v>800</v>
      </c>
    </row>
    <row r="800" s="14" customFormat="1">
      <c r="A800" s="14"/>
      <c r="B800" s="243"/>
      <c r="C800" s="244"/>
      <c r="D800" s="234" t="s">
        <v>159</v>
      </c>
      <c r="E800" s="245" t="s">
        <v>1</v>
      </c>
      <c r="F800" s="246" t="s">
        <v>801</v>
      </c>
      <c r="G800" s="244"/>
      <c r="H800" s="247">
        <v>17.399999999999999</v>
      </c>
      <c r="I800" s="248"/>
      <c r="J800" s="244"/>
      <c r="K800" s="244"/>
      <c r="L800" s="249"/>
      <c r="M800" s="250"/>
      <c r="N800" s="251"/>
      <c r="O800" s="251"/>
      <c r="P800" s="251"/>
      <c r="Q800" s="251"/>
      <c r="R800" s="251"/>
      <c r="S800" s="251"/>
      <c r="T800" s="252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53" t="s">
        <v>159</v>
      </c>
      <c r="AU800" s="253" t="s">
        <v>87</v>
      </c>
      <c r="AV800" s="14" t="s">
        <v>87</v>
      </c>
      <c r="AW800" s="14" t="s">
        <v>32</v>
      </c>
      <c r="AX800" s="14" t="s">
        <v>85</v>
      </c>
      <c r="AY800" s="253" t="s">
        <v>150</v>
      </c>
    </row>
    <row r="801" s="2" customFormat="1" ht="33" customHeight="1">
      <c r="A801" s="39"/>
      <c r="B801" s="40"/>
      <c r="C801" s="219" t="s">
        <v>802</v>
      </c>
      <c r="D801" s="219" t="s">
        <v>152</v>
      </c>
      <c r="E801" s="220" t="s">
        <v>803</v>
      </c>
      <c r="F801" s="221" t="s">
        <v>804</v>
      </c>
      <c r="G801" s="222" t="s">
        <v>271</v>
      </c>
      <c r="H801" s="223">
        <v>4</v>
      </c>
      <c r="I801" s="224"/>
      <c r="J801" s="225">
        <f>ROUND(I801*H801,2)</f>
        <v>0</v>
      </c>
      <c r="K801" s="221" t="s">
        <v>156</v>
      </c>
      <c r="L801" s="45"/>
      <c r="M801" s="226" t="s">
        <v>1</v>
      </c>
      <c r="N801" s="227" t="s">
        <v>42</v>
      </c>
      <c r="O801" s="92"/>
      <c r="P801" s="228">
        <f>O801*H801</f>
        <v>0</v>
      </c>
      <c r="Q801" s="228">
        <v>0.12404999999999999</v>
      </c>
      <c r="R801" s="228">
        <f>Q801*H801</f>
        <v>0.49619999999999997</v>
      </c>
      <c r="S801" s="228">
        <v>0</v>
      </c>
      <c r="T801" s="229">
        <f>S801*H801</f>
        <v>0</v>
      </c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R801" s="230" t="s">
        <v>157</v>
      </c>
      <c r="AT801" s="230" t="s">
        <v>152</v>
      </c>
      <c r="AU801" s="230" t="s">
        <v>87</v>
      </c>
      <c r="AY801" s="18" t="s">
        <v>150</v>
      </c>
      <c r="BE801" s="231">
        <f>IF(N801="základní",J801,0)</f>
        <v>0</v>
      </c>
      <c r="BF801" s="231">
        <f>IF(N801="snížená",J801,0)</f>
        <v>0</v>
      </c>
      <c r="BG801" s="231">
        <f>IF(N801="zákl. přenesená",J801,0)</f>
        <v>0</v>
      </c>
      <c r="BH801" s="231">
        <f>IF(N801="sníž. přenesená",J801,0)</f>
        <v>0</v>
      </c>
      <c r="BI801" s="231">
        <f>IF(N801="nulová",J801,0)</f>
        <v>0</v>
      </c>
      <c r="BJ801" s="18" t="s">
        <v>85</v>
      </c>
      <c r="BK801" s="231">
        <f>ROUND(I801*H801,2)</f>
        <v>0</v>
      </c>
      <c r="BL801" s="18" t="s">
        <v>157</v>
      </c>
      <c r="BM801" s="230" t="s">
        <v>805</v>
      </c>
    </row>
    <row r="802" s="2" customFormat="1" ht="24.15" customHeight="1">
      <c r="A802" s="39"/>
      <c r="B802" s="40"/>
      <c r="C802" s="219" t="s">
        <v>806</v>
      </c>
      <c r="D802" s="219" t="s">
        <v>152</v>
      </c>
      <c r="E802" s="220" t="s">
        <v>807</v>
      </c>
      <c r="F802" s="221" t="s">
        <v>808</v>
      </c>
      <c r="G802" s="222" t="s">
        <v>809</v>
      </c>
      <c r="H802" s="223">
        <v>40</v>
      </c>
      <c r="I802" s="224"/>
      <c r="J802" s="225">
        <f>ROUND(I802*H802,2)</f>
        <v>0</v>
      </c>
      <c r="K802" s="221" t="s">
        <v>156</v>
      </c>
      <c r="L802" s="45"/>
      <c r="M802" s="226" t="s">
        <v>1</v>
      </c>
      <c r="N802" s="227" t="s">
        <v>42</v>
      </c>
      <c r="O802" s="92"/>
      <c r="P802" s="228">
        <f>O802*H802</f>
        <v>0</v>
      </c>
      <c r="Q802" s="228">
        <v>0</v>
      </c>
      <c r="R802" s="228">
        <f>Q802*H802</f>
        <v>0</v>
      </c>
      <c r="S802" s="228">
        <v>0</v>
      </c>
      <c r="T802" s="229">
        <f>S802*H802</f>
        <v>0</v>
      </c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R802" s="230" t="s">
        <v>810</v>
      </c>
      <c r="AT802" s="230" t="s">
        <v>152</v>
      </c>
      <c r="AU802" s="230" t="s">
        <v>87</v>
      </c>
      <c r="AY802" s="18" t="s">
        <v>150</v>
      </c>
      <c r="BE802" s="231">
        <f>IF(N802="základní",J802,0)</f>
        <v>0</v>
      </c>
      <c r="BF802" s="231">
        <f>IF(N802="snížená",J802,0)</f>
        <v>0</v>
      </c>
      <c r="BG802" s="231">
        <f>IF(N802="zákl. přenesená",J802,0)</f>
        <v>0</v>
      </c>
      <c r="BH802" s="231">
        <f>IF(N802="sníž. přenesená",J802,0)</f>
        <v>0</v>
      </c>
      <c r="BI802" s="231">
        <f>IF(N802="nulová",J802,0)</f>
        <v>0</v>
      </c>
      <c r="BJ802" s="18" t="s">
        <v>85</v>
      </c>
      <c r="BK802" s="231">
        <f>ROUND(I802*H802,2)</f>
        <v>0</v>
      </c>
      <c r="BL802" s="18" t="s">
        <v>810</v>
      </c>
      <c r="BM802" s="230" t="s">
        <v>811</v>
      </c>
    </row>
    <row r="803" s="12" customFormat="1" ht="22.8" customHeight="1">
      <c r="A803" s="12"/>
      <c r="B803" s="203"/>
      <c r="C803" s="204"/>
      <c r="D803" s="205" t="s">
        <v>76</v>
      </c>
      <c r="E803" s="217" t="s">
        <v>812</v>
      </c>
      <c r="F803" s="217" t="s">
        <v>813</v>
      </c>
      <c r="G803" s="204"/>
      <c r="H803" s="204"/>
      <c r="I803" s="207"/>
      <c r="J803" s="218">
        <f>BK803</f>
        <v>0</v>
      </c>
      <c r="K803" s="204"/>
      <c r="L803" s="209"/>
      <c r="M803" s="210"/>
      <c r="N803" s="211"/>
      <c r="O803" s="211"/>
      <c r="P803" s="212">
        <f>SUM(P804:P808)</f>
        <v>0</v>
      </c>
      <c r="Q803" s="211"/>
      <c r="R803" s="212">
        <f>SUM(R804:R808)</f>
        <v>0</v>
      </c>
      <c r="S803" s="211"/>
      <c r="T803" s="213">
        <f>SUM(T804:T808)</f>
        <v>0</v>
      </c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R803" s="214" t="s">
        <v>85</v>
      </c>
      <c r="AT803" s="215" t="s">
        <v>76</v>
      </c>
      <c r="AU803" s="215" t="s">
        <v>85</v>
      </c>
      <c r="AY803" s="214" t="s">
        <v>150</v>
      </c>
      <c r="BK803" s="216">
        <f>SUM(BK804:BK808)</f>
        <v>0</v>
      </c>
    </row>
    <row r="804" s="2" customFormat="1" ht="33" customHeight="1">
      <c r="A804" s="39"/>
      <c r="B804" s="40"/>
      <c r="C804" s="219" t="s">
        <v>814</v>
      </c>
      <c r="D804" s="219" t="s">
        <v>152</v>
      </c>
      <c r="E804" s="220" t="s">
        <v>815</v>
      </c>
      <c r="F804" s="221" t="s">
        <v>816</v>
      </c>
      <c r="G804" s="222" t="s">
        <v>187</v>
      </c>
      <c r="H804" s="223">
        <v>59.838000000000001</v>
      </c>
      <c r="I804" s="224"/>
      <c r="J804" s="225">
        <f>ROUND(I804*H804,2)</f>
        <v>0</v>
      </c>
      <c r="K804" s="221" t="s">
        <v>156</v>
      </c>
      <c r="L804" s="45"/>
      <c r="M804" s="226" t="s">
        <v>1</v>
      </c>
      <c r="N804" s="227" t="s">
        <v>42</v>
      </c>
      <c r="O804" s="92"/>
      <c r="P804" s="228">
        <f>O804*H804</f>
        <v>0</v>
      </c>
      <c r="Q804" s="228">
        <v>0</v>
      </c>
      <c r="R804" s="228">
        <f>Q804*H804</f>
        <v>0</v>
      </c>
      <c r="S804" s="228">
        <v>0</v>
      </c>
      <c r="T804" s="229">
        <f>S804*H804</f>
        <v>0</v>
      </c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R804" s="230" t="s">
        <v>157</v>
      </c>
      <c r="AT804" s="230" t="s">
        <v>152</v>
      </c>
      <c r="AU804" s="230" t="s">
        <v>87</v>
      </c>
      <c r="AY804" s="18" t="s">
        <v>150</v>
      </c>
      <c r="BE804" s="231">
        <f>IF(N804="základní",J804,0)</f>
        <v>0</v>
      </c>
      <c r="BF804" s="231">
        <f>IF(N804="snížená",J804,0)</f>
        <v>0</v>
      </c>
      <c r="BG804" s="231">
        <f>IF(N804="zákl. přenesená",J804,0)</f>
        <v>0</v>
      </c>
      <c r="BH804" s="231">
        <f>IF(N804="sníž. přenesená",J804,0)</f>
        <v>0</v>
      </c>
      <c r="BI804" s="231">
        <f>IF(N804="nulová",J804,0)</f>
        <v>0</v>
      </c>
      <c r="BJ804" s="18" t="s">
        <v>85</v>
      </c>
      <c r="BK804" s="231">
        <f>ROUND(I804*H804,2)</f>
        <v>0</v>
      </c>
      <c r="BL804" s="18" t="s">
        <v>157</v>
      </c>
      <c r="BM804" s="230" t="s">
        <v>817</v>
      </c>
    </row>
    <row r="805" s="2" customFormat="1" ht="24.15" customHeight="1">
      <c r="A805" s="39"/>
      <c r="B805" s="40"/>
      <c r="C805" s="219" t="s">
        <v>818</v>
      </c>
      <c r="D805" s="219" t="s">
        <v>152</v>
      </c>
      <c r="E805" s="220" t="s">
        <v>819</v>
      </c>
      <c r="F805" s="221" t="s">
        <v>820</v>
      </c>
      <c r="G805" s="222" t="s">
        <v>187</v>
      </c>
      <c r="H805" s="223">
        <v>59.838000000000001</v>
      </c>
      <c r="I805" s="224"/>
      <c r="J805" s="225">
        <f>ROUND(I805*H805,2)</f>
        <v>0</v>
      </c>
      <c r="K805" s="221" t="s">
        <v>156</v>
      </c>
      <c r="L805" s="45"/>
      <c r="M805" s="226" t="s">
        <v>1</v>
      </c>
      <c r="N805" s="227" t="s">
        <v>42</v>
      </c>
      <c r="O805" s="92"/>
      <c r="P805" s="228">
        <f>O805*H805</f>
        <v>0</v>
      </c>
      <c r="Q805" s="228">
        <v>0</v>
      </c>
      <c r="R805" s="228">
        <f>Q805*H805</f>
        <v>0</v>
      </c>
      <c r="S805" s="228">
        <v>0</v>
      </c>
      <c r="T805" s="229">
        <f>S805*H805</f>
        <v>0</v>
      </c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R805" s="230" t="s">
        <v>157</v>
      </c>
      <c r="AT805" s="230" t="s">
        <v>152</v>
      </c>
      <c r="AU805" s="230" t="s">
        <v>87</v>
      </c>
      <c r="AY805" s="18" t="s">
        <v>150</v>
      </c>
      <c r="BE805" s="231">
        <f>IF(N805="základní",J805,0)</f>
        <v>0</v>
      </c>
      <c r="BF805" s="231">
        <f>IF(N805="snížená",J805,0)</f>
        <v>0</v>
      </c>
      <c r="BG805" s="231">
        <f>IF(N805="zákl. přenesená",J805,0)</f>
        <v>0</v>
      </c>
      <c r="BH805" s="231">
        <f>IF(N805="sníž. přenesená",J805,0)</f>
        <v>0</v>
      </c>
      <c r="BI805" s="231">
        <f>IF(N805="nulová",J805,0)</f>
        <v>0</v>
      </c>
      <c r="BJ805" s="18" t="s">
        <v>85</v>
      </c>
      <c r="BK805" s="231">
        <f>ROUND(I805*H805,2)</f>
        <v>0</v>
      </c>
      <c r="BL805" s="18" t="s">
        <v>157</v>
      </c>
      <c r="BM805" s="230" t="s">
        <v>821</v>
      </c>
    </row>
    <row r="806" s="2" customFormat="1" ht="24.15" customHeight="1">
      <c r="A806" s="39"/>
      <c r="B806" s="40"/>
      <c r="C806" s="219" t="s">
        <v>822</v>
      </c>
      <c r="D806" s="219" t="s">
        <v>152</v>
      </c>
      <c r="E806" s="220" t="s">
        <v>823</v>
      </c>
      <c r="F806" s="221" t="s">
        <v>824</v>
      </c>
      <c r="G806" s="222" t="s">
        <v>187</v>
      </c>
      <c r="H806" s="223">
        <v>837.73199999999997</v>
      </c>
      <c r="I806" s="224"/>
      <c r="J806" s="225">
        <f>ROUND(I806*H806,2)</f>
        <v>0</v>
      </c>
      <c r="K806" s="221" t="s">
        <v>156</v>
      </c>
      <c r="L806" s="45"/>
      <c r="M806" s="226" t="s">
        <v>1</v>
      </c>
      <c r="N806" s="227" t="s">
        <v>42</v>
      </c>
      <c r="O806" s="92"/>
      <c r="P806" s="228">
        <f>O806*H806</f>
        <v>0</v>
      </c>
      <c r="Q806" s="228">
        <v>0</v>
      </c>
      <c r="R806" s="228">
        <f>Q806*H806</f>
        <v>0</v>
      </c>
      <c r="S806" s="228">
        <v>0</v>
      </c>
      <c r="T806" s="229">
        <f>S806*H806</f>
        <v>0</v>
      </c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R806" s="230" t="s">
        <v>157</v>
      </c>
      <c r="AT806" s="230" t="s">
        <v>152</v>
      </c>
      <c r="AU806" s="230" t="s">
        <v>87</v>
      </c>
      <c r="AY806" s="18" t="s">
        <v>150</v>
      </c>
      <c r="BE806" s="231">
        <f>IF(N806="základní",J806,0)</f>
        <v>0</v>
      </c>
      <c r="BF806" s="231">
        <f>IF(N806="snížená",J806,0)</f>
        <v>0</v>
      </c>
      <c r="BG806" s="231">
        <f>IF(N806="zákl. přenesená",J806,0)</f>
        <v>0</v>
      </c>
      <c r="BH806" s="231">
        <f>IF(N806="sníž. přenesená",J806,0)</f>
        <v>0</v>
      </c>
      <c r="BI806" s="231">
        <f>IF(N806="nulová",J806,0)</f>
        <v>0</v>
      </c>
      <c r="BJ806" s="18" t="s">
        <v>85</v>
      </c>
      <c r="BK806" s="231">
        <f>ROUND(I806*H806,2)</f>
        <v>0</v>
      </c>
      <c r="BL806" s="18" t="s">
        <v>157</v>
      </c>
      <c r="BM806" s="230" t="s">
        <v>825</v>
      </c>
    </row>
    <row r="807" s="14" customFormat="1">
      <c r="A807" s="14"/>
      <c r="B807" s="243"/>
      <c r="C807" s="244"/>
      <c r="D807" s="234" t="s">
        <v>159</v>
      </c>
      <c r="E807" s="244"/>
      <c r="F807" s="246" t="s">
        <v>826</v>
      </c>
      <c r="G807" s="244"/>
      <c r="H807" s="247">
        <v>837.73199999999997</v>
      </c>
      <c r="I807" s="248"/>
      <c r="J807" s="244"/>
      <c r="K807" s="244"/>
      <c r="L807" s="249"/>
      <c r="M807" s="250"/>
      <c r="N807" s="251"/>
      <c r="O807" s="251"/>
      <c r="P807" s="251"/>
      <c r="Q807" s="251"/>
      <c r="R807" s="251"/>
      <c r="S807" s="251"/>
      <c r="T807" s="252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53" t="s">
        <v>159</v>
      </c>
      <c r="AU807" s="253" t="s">
        <v>87</v>
      </c>
      <c r="AV807" s="14" t="s">
        <v>87</v>
      </c>
      <c r="AW807" s="14" t="s">
        <v>4</v>
      </c>
      <c r="AX807" s="14" t="s">
        <v>85</v>
      </c>
      <c r="AY807" s="253" t="s">
        <v>150</v>
      </c>
    </row>
    <row r="808" s="2" customFormat="1" ht="33" customHeight="1">
      <c r="A808" s="39"/>
      <c r="B808" s="40"/>
      <c r="C808" s="219" t="s">
        <v>827</v>
      </c>
      <c r="D808" s="219" t="s">
        <v>152</v>
      </c>
      <c r="E808" s="220" t="s">
        <v>828</v>
      </c>
      <c r="F808" s="221" t="s">
        <v>829</v>
      </c>
      <c r="G808" s="222" t="s">
        <v>187</v>
      </c>
      <c r="H808" s="223">
        <v>59.838000000000001</v>
      </c>
      <c r="I808" s="224"/>
      <c r="J808" s="225">
        <f>ROUND(I808*H808,2)</f>
        <v>0</v>
      </c>
      <c r="K808" s="221" t="s">
        <v>156</v>
      </c>
      <c r="L808" s="45"/>
      <c r="M808" s="226" t="s">
        <v>1</v>
      </c>
      <c r="N808" s="227" t="s">
        <v>42</v>
      </c>
      <c r="O808" s="92"/>
      <c r="P808" s="228">
        <f>O808*H808</f>
        <v>0</v>
      </c>
      <c r="Q808" s="228">
        <v>0</v>
      </c>
      <c r="R808" s="228">
        <f>Q808*H808</f>
        <v>0</v>
      </c>
      <c r="S808" s="228">
        <v>0</v>
      </c>
      <c r="T808" s="229">
        <f>S808*H808</f>
        <v>0</v>
      </c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R808" s="230" t="s">
        <v>157</v>
      </c>
      <c r="AT808" s="230" t="s">
        <v>152</v>
      </c>
      <c r="AU808" s="230" t="s">
        <v>87</v>
      </c>
      <c r="AY808" s="18" t="s">
        <v>150</v>
      </c>
      <c r="BE808" s="231">
        <f>IF(N808="základní",J808,0)</f>
        <v>0</v>
      </c>
      <c r="BF808" s="231">
        <f>IF(N808="snížená",J808,0)</f>
        <v>0</v>
      </c>
      <c r="BG808" s="231">
        <f>IF(N808="zákl. přenesená",J808,0)</f>
        <v>0</v>
      </c>
      <c r="BH808" s="231">
        <f>IF(N808="sníž. přenesená",J808,0)</f>
        <v>0</v>
      </c>
      <c r="BI808" s="231">
        <f>IF(N808="nulová",J808,0)</f>
        <v>0</v>
      </c>
      <c r="BJ808" s="18" t="s">
        <v>85</v>
      </c>
      <c r="BK808" s="231">
        <f>ROUND(I808*H808,2)</f>
        <v>0</v>
      </c>
      <c r="BL808" s="18" t="s">
        <v>157</v>
      </c>
      <c r="BM808" s="230" t="s">
        <v>830</v>
      </c>
    </row>
    <row r="809" s="12" customFormat="1" ht="22.8" customHeight="1">
      <c r="A809" s="12"/>
      <c r="B809" s="203"/>
      <c r="C809" s="204"/>
      <c r="D809" s="205" t="s">
        <v>76</v>
      </c>
      <c r="E809" s="217" t="s">
        <v>831</v>
      </c>
      <c r="F809" s="217" t="s">
        <v>832</v>
      </c>
      <c r="G809" s="204"/>
      <c r="H809" s="204"/>
      <c r="I809" s="207"/>
      <c r="J809" s="218">
        <f>BK809</f>
        <v>0</v>
      </c>
      <c r="K809" s="204"/>
      <c r="L809" s="209"/>
      <c r="M809" s="210"/>
      <c r="N809" s="211"/>
      <c r="O809" s="211"/>
      <c r="P809" s="212">
        <f>P810</f>
        <v>0</v>
      </c>
      <c r="Q809" s="211"/>
      <c r="R809" s="212">
        <f>R810</f>
        <v>0</v>
      </c>
      <c r="S809" s="211"/>
      <c r="T809" s="213">
        <f>T810</f>
        <v>0</v>
      </c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R809" s="214" t="s">
        <v>85</v>
      </c>
      <c r="AT809" s="215" t="s">
        <v>76</v>
      </c>
      <c r="AU809" s="215" t="s">
        <v>85</v>
      </c>
      <c r="AY809" s="214" t="s">
        <v>150</v>
      </c>
      <c r="BK809" s="216">
        <f>BK810</f>
        <v>0</v>
      </c>
    </row>
    <row r="810" s="2" customFormat="1" ht="24.15" customHeight="1">
      <c r="A810" s="39"/>
      <c r="B810" s="40"/>
      <c r="C810" s="219" t="s">
        <v>833</v>
      </c>
      <c r="D810" s="219" t="s">
        <v>152</v>
      </c>
      <c r="E810" s="220" t="s">
        <v>834</v>
      </c>
      <c r="F810" s="221" t="s">
        <v>835</v>
      </c>
      <c r="G810" s="222" t="s">
        <v>187</v>
      </c>
      <c r="H810" s="223">
        <v>79.161000000000001</v>
      </c>
      <c r="I810" s="224"/>
      <c r="J810" s="225">
        <f>ROUND(I810*H810,2)</f>
        <v>0</v>
      </c>
      <c r="K810" s="221" t="s">
        <v>156</v>
      </c>
      <c r="L810" s="45"/>
      <c r="M810" s="226" t="s">
        <v>1</v>
      </c>
      <c r="N810" s="227" t="s">
        <v>42</v>
      </c>
      <c r="O810" s="92"/>
      <c r="P810" s="228">
        <f>O810*H810</f>
        <v>0</v>
      </c>
      <c r="Q810" s="228">
        <v>0</v>
      </c>
      <c r="R810" s="228">
        <f>Q810*H810</f>
        <v>0</v>
      </c>
      <c r="S810" s="228">
        <v>0</v>
      </c>
      <c r="T810" s="229">
        <f>S810*H810</f>
        <v>0</v>
      </c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R810" s="230" t="s">
        <v>157</v>
      </c>
      <c r="AT810" s="230" t="s">
        <v>152</v>
      </c>
      <c r="AU810" s="230" t="s">
        <v>87</v>
      </c>
      <c r="AY810" s="18" t="s">
        <v>150</v>
      </c>
      <c r="BE810" s="231">
        <f>IF(N810="základní",J810,0)</f>
        <v>0</v>
      </c>
      <c r="BF810" s="231">
        <f>IF(N810="snížená",J810,0)</f>
        <v>0</v>
      </c>
      <c r="BG810" s="231">
        <f>IF(N810="zákl. přenesená",J810,0)</f>
        <v>0</v>
      </c>
      <c r="BH810" s="231">
        <f>IF(N810="sníž. přenesená",J810,0)</f>
        <v>0</v>
      </c>
      <c r="BI810" s="231">
        <f>IF(N810="nulová",J810,0)</f>
        <v>0</v>
      </c>
      <c r="BJ810" s="18" t="s">
        <v>85</v>
      </c>
      <c r="BK810" s="231">
        <f>ROUND(I810*H810,2)</f>
        <v>0</v>
      </c>
      <c r="BL810" s="18" t="s">
        <v>157</v>
      </c>
      <c r="BM810" s="230" t="s">
        <v>836</v>
      </c>
    </row>
    <row r="811" s="12" customFormat="1" ht="25.92" customHeight="1">
      <c r="A811" s="12"/>
      <c r="B811" s="203"/>
      <c r="C811" s="204"/>
      <c r="D811" s="205" t="s">
        <v>76</v>
      </c>
      <c r="E811" s="206" t="s">
        <v>837</v>
      </c>
      <c r="F811" s="206" t="s">
        <v>838</v>
      </c>
      <c r="G811" s="204"/>
      <c r="H811" s="204"/>
      <c r="I811" s="207"/>
      <c r="J811" s="208">
        <f>BK811</f>
        <v>0</v>
      </c>
      <c r="K811" s="204"/>
      <c r="L811" s="209"/>
      <c r="M811" s="210"/>
      <c r="N811" s="211"/>
      <c r="O811" s="211"/>
      <c r="P811" s="212">
        <f>P812+P822+P837+P842+P876+P920+P957+P971+P1163+P1179+P1260+P1313+P1425+P1429+P1473</f>
        <v>0</v>
      </c>
      <c r="Q811" s="211"/>
      <c r="R811" s="212">
        <f>R812+R822+R837+R842+R876+R920+R957+R971+R1163+R1179+R1260+R1313+R1425+R1429+R1473</f>
        <v>19.143537509999994</v>
      </c>
      <c r="S811" s="211"/>
      <c r="T811" s="213">
        <f>T812+T822+T837+T842+T876+T920+T957+T971+T1163+T1179+T1260+T1313+T1425+T1429+T1473</f>
        <v>15.0831155</v>
      </c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R811" s="214" t="s">
        <v>87</v>
      </c>
      <c r="AT811" s="215" t="s">
        <v>76</v>
      </c>
      <c r="AU811" s="215" t="s">
        <v>77</v>
      </c>
      <c r="AY811" s="214" t="s">
        <v>150</v>
      </c>
      <c r="BK811" s="216">
        <f>BK812+BK822+BK837+BK842+BK876+BK920+BK957+BK971+BK1163+BK1179+BK1260+BK1313+BK1425+BK1429+BK1473</f>
        <v>0</v>
      </c>
    </row>
    <row r="812" s="12" customFormat="1" ht="22.8" customHeight="1">
      <c r="A812" s="12"/>
      <c r="B812" s="203"/>
      <c r="C812" s="204"/>
      <c r="D812" s="205" t="s">
        <v>76</v>
      </c>
      <c r="E812" s="217" t="s">
        <v>839</v>
      </c>
      <c r="F812" s="217" t="s">
        <v>840</v>
      </c>
      <c r="G812" s="204"/>
      <c r="H812" s="204"/>
      <c r="I812" s="207"/>
      <c r="J812" s="218">
        <f>BK812</f>
        <v>0</v>
      </c>
      <c r="K812" s="204"/>
      <c r="L812" s="209"/>
      <c r="M812" s="210"/>
      <c r="N812" s="211"/>
      <c r="O812" s="211"/>
      <c r="P812" s="212">
        <f>SUM(P813:P821)</f>
        <v>0</v>
      </c>
      <c r="Q812" s="211"/>
      <c r="R812" s="212">
        <f>SUM(R813:R821)</f>
        <v>0.061447199999999993</v>
      </c>
      <c r="S812" s="211"/>
      <c r="T812" s="213">
        <f>SUM(T813:T821)</f>
        <v>0</v>
      </c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R812" s="214" t="s">
        <v>87</v>
      </c>
      <c r="AT812" s="215" t="s">
        <v>76</v>
      </c>
      <c r="AU812" s="215" t="s">
        <v>85</v>
      </c>
      <c r="AY812" s="214" t="s">
        <v>150</v>
      </c>
      <c r="BK812" s="216">
        <f>SUM(BK813:BK821)</f>
        <v>0</v>
      </c>
    </row>
    <row r="813" s="2" customFormat="1" ht="24.15" customHeight="1">
      <c r="A813" s="39"/>
      <c r="B813" s="40"/>
      <c r="C813" s="219" t="s">
        <v>841</v>
      </c>
      <c r="D813" s="219" t="s">
        <v>152</v>
      </c>
      <c r="E813" s="220" t="s">
        <v>842</v>
      </c>
      <c r="F813" s="221" t="s">
        <v>843</v>
      </c>
      <c r="G813" s="222" t="s">
        <v>240</v>
      </c>
      <c r="H813" s="223">
        <v>9.75</v>
      </c>
      <c r="I813" s="224"/>
      <c r="J813" s="225">
        <f>ROUND(I813*H813,2)</f>
        <v>0</v>
      </c>
      <c r="K813" s="221" t="s">
        <v>156</v>
      </c>
      <c r="L813" s="45"/>
      <c r="M813" s="226" t="s">
        <v>1</v>
      </c>
      <c r="N813" s="227" t="s">
        <v>42</v>
      </c>
      <c r="O813" s="92"/>
      <c r="P813" s="228">
        <f>O813*H813</f>
        <v>0</v>
      </c>
      <c r="Q813" s="228">
        <v>0</v>
      </c>
      <c r="R813" s="228">
        <f>Q813*H813</f>
        <v>0</v>
      </c>
      <c r="S813" s="228">
        <v>0</v>
      </c>
      <c r="T813" s="229">
        <f>S813*H813</f>
        <v>0</v>
      </c>
      <c r="U813" s="39"/>
      <c r="V813" s="39"/>
      <c r="W813" s="39"/>
      <c r="X813" s="39"/>
      <c r="Y813" s="39"/>
      <c r="Z813" s="39"/>
      <c r="AA813" s="39"/>
      <c r="AB813" s="39"/>
      <c r="AC813" s="39"/>
      <c r="AD813" s="39"/>
      <c r="AE813" s="39"/>
      <c r="AR813" s="230" t="s">
        <v>252</v>
      </c>
      <c r="AT813" s="230" t="s">
        <v>152</v>
      </c>
      <c r="AU813" s="230" t="s">
        <v>87</v>
      </c>
      <c r="AY813" s="18" t="s">
        <v>150</v>
      </c>
      <c r="BE813" s="231">
        <f>IF(N813="základní",J813,0)</f>
        <v>0</v>
      </c>
      <c r="BF813" s="231">
        <f>IF(N813="snížená",J813,0)</f>
        <v>0</v>
      </c>
      <c r="BG813" s="231">
        <f>IF(N813="zákl. přenesená",J813,0)</f>
        <v>0</v>
      </c>
      <c r="BH813" s="231">
        <f>IF(N813="sníž. přenesená",J813,0)</f>
        <v>0</v>
      </c>
      <c r="BI813" s="231">
        <f>IF(N813="nulová",J813,0)</f>
        <v>0</v>
      </c>
      <c r="BJ813" s="18" t="s">
        <v>85</v>
      </c>
      <c r="BK813" s="231">
        <f>ROUND(I813*H813,2)</f>
        <v>0</v>
      </c>
      <c r="BL813" s="18" t="s">
        <v>252</v>
      </c>
      <c r="BM813" s="230" t="s">
        <v>844</v>
      </c>
    </row>
    <row r="814" s="13" customFormat="1">
      <c r="A814" s="13"/>
      <c r="B814" s="232"/>
      <c r="C814" s="233"/>
      <c r="D814" s="234" t="s">
        <v>159</v>
      </c>
      <c r="E814" s="235" t="s">
        <v>1</v>
      </c>
      <c r="F814" s="236" t="s">
        <v>167</v>
      </c>
      <c r="G814" s="233"/>
      <c r="H814" s="235" t="s">
        <v>1</v>
      </c>
      <c r="I814" s="237"/>
      <c r="J814" s="233"/>
      <c r="K814" s="233"/>
      <c r="L814" s="238"/>
      <c r="M814" s="239"/>
      <c r="N814" s="240"/>
      <c r="O814" s="240"/>
      <c r="P814" s="240"/>
      <c r="Q814" s="240"/>
      <c r="R814" s="240"/>
      <c r="S814" s="240"/>
      <c r="T814" s="241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42" t="s">
        <v>159</v>
      </c>
      <c r="AU814" s="242" t="s">
        <v>87</v>
      </c>
      <c r="AV814" s="13" t="s">
        <v>85</v>
      </c>
      <c r="AW814" s="13" t="s">
        <v>32</v>
      </c>
      <c r="AX814" s="13" t="s">
        <v>77</v>
      </c>
      <c r="AY814" s="242" t="s">
        <v>150</v>
      </c>
    </row>
    <row r="815" s="14" customFormat="1">
      <c r="A815" s="14"/>
      <c r="B815" s="243"/>
      <c r="C815" s="244"/>
      <c r="D815" s="234" t="s">
        <v>159</v>
      </c>
      <c r="E815" s="245" t="s">
        <v>1</v>
      </c>
      <c r="F815" s="246" t="s">
        <v>845</v>
      </c>
      <c r="G815" s="244"/>
      <c r="H815" s="247">
        <v>9.75</v>
      </c>
      <c r="I815" s="248"/>
      <c r="J815" s="244"/>
      <c r="K815" s="244"/>
      <c r="L815" s="249"/>
      <c r="M815" s="250"/>
      <c r="N815" s="251"/>
      <c r="O815" s="251"/>
      <c r="P815" s="251"/>
      <c r="Q815" s="251"/>
      <c r="R815" s="251"/>
      <c r="S815" s="251"/>
      <c r="T815" s="252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53" t="s">
        <v>159</v>
      </c>
      <c r="AU815" s="253" t="s">
        <v>87</v>
      </c>
      <c r="AV815" s="14" t="s">
        <v>87</v>
      </c>
      <c r="AW815" s="14" t="s">
        <v>32</v>
      </c>
      <c r="AX815" s="14" t="s">
        <v>85</v>
      </c>
      <c r="AY815" s="253" t="s">
        <v>150</v>
      </c>
    </row>
    <row r="816" s="2" customFormat="1" ht="16.5" customHeight="1">
      <c r="A816" s="39"/>
      <c r="B816" s="40"/>
      <c r="C816" s="265" t="s">
        <v>846</v>
      </c>
      <c r="D816" s="265" t="s">
        <v>203</v>
      </c>
      <c r="E816" s="266" t="s">
        <v>847</v>
      </c>
      <c r="F816" s="267" t="s">
        <v>848</v>
      </c>
      <c r="G816" s="268" t="s">
        <v>187</v>
      </c>
      <c r="H816" s="269">
        <v>0.0030000000000000001</v>
      </c>
      <c r="I816" s="270"/>
      <c r="J816" s="271">
        <f>ROUND(I816*H816,2)</f>
        <v>0</v>
      </c>
      <c r="K816" s="267" t="s">
        <v>156</v>
      </c>
      <c r="L816" s="272"/>
      <c r="M816" s="273" t="s">
        <v>1</v>
      </c>
      <c r="N816" s="274" t="s">
        <v>42</v>
      </c>
      <c r="O816" s="92"/>
      <c r="P816" s="228">
        <f>O816*H816</f>
        <v>0</v>
      </c>
      <c r="Q816" s="228">
        <v>1</v>
      </c>
      <c r="R816" s="228">
        <f>Q816*H816</f>
        <v>0.0030000000000000001</v>
      </c>
      <c r="S816" s="228">
        <v>0</v>
      </c>
      <c r="T816" s="229">
        <f>S816*H816</f>
        <v>0</v>
      </c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R816" s="230" t="s">
        <v>400</v>
      </c>
      <c r="AT816" s="230" t="s">
        <v>203</v>
      </c>
      <c r="AU816" s="230" t="s">
        <v>87</v>
      </c>
      <c r="AY816" s="18" t="s">
        <v>150</v>
      </c>
      <c r="BE816" s="231">
        <f>IF(N816="základní",J816,0)</f>
        <v>0</v>
      </c>
      <c r="BF816" s="231">
        <f>IF(N816="snížená",J816,0)</f>
        <v>0</v>
      </c>
      <c r="BG816" s="231">
        <f>IF(N816="zákl. přenesená",J816,0)</f>
        <v>0</v>
      </c>
      <c r="BH816" s="231">
        <f>IF(N816="sníž. přenesená",J816,0)</f>
        <v>0</v>
      </c>
      <c r="BI816" s="231">
        <f>IF(N816="nulová",J816,0)</f>
        <v>0</v>
      </c>
      <c r="BJ816" s="18" t="s">
        <v>85</v>
      </c>
      <c r="BK816" s="231">
        <f>ROUND(I816*H816,2)</f>
        <v>0</v>
      </c>
      <c r="BL816" s="18" t="s">
        <v>252</v>
      </c>
      <c r="BM816" s="230" t="s">
        <v>849</v>
      </c>
    </row>
    <row r="817" s="14" customFormat="1">
      <c r="A817" s="14"/>
      <c r="B817" s="243"/>
      <c r="C817" s="244"/>
      <c r="D817" s="234" t="s">
        <v>159</v>
      </c>
      <c r="E817" s="244"/>
      <c r="F817" s="246" t="s">
        <v>850</v>
      </c>
      <c r="G817" s="244"/>
      <c r="H817" s="247">
        <v>0.0030000000000000001</v>
      </c>
      <c r="I817" s="248"/>
      <c r="J817" s="244"/>
      <c r="K817" s="244"/>
      <c r="L817" s="249"/>
      <c r="M817" s="250"/>
      <c r="N817" s="251"/>
      <c r="O817" s="251"/>
      <c r="P817" s="251"/>
      <c r="Q817" s="251"/>
      <c r="R817" s="251"/>
      <c r="S817" s="251"/>
      <c r="T817" s="252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53" t="s">
        <v>159</v>
      </c>
      <c r="AU817" s="253" t="s">
        <v>87</v>
      </c>
      <c r="AV817" s="14" t="s">
        <v>87</v>
      </c>
      <c r="AW817" s="14" t="s">
        <v>4</v>
      </c>
      <c r="AX817" s="14" t="s">
        <v>85</v>
      </c>
      <c r="AY817" s="253" t="s">
        <v>150</v>
      </c>
    </row>
    <row r="818" s="2" customFormat="1" ht="24.15" customHeight="1">
      <c r="A818" s="39"/>
      <c r="B818" s="40"/>
      <c r="C818" s="219" t="s">
        <v>851</v>
      </c>
      <c r="D818" s="219" t="s">
        <v>152</v>
      </c>
      <c r="E818" s="220" t="s">
        <v>852</v>
      </c>
      <c r="F818" s="221" t="s">
        <v>853</v>
      </c>
      <c r="G818" s="222" t="s">
        <v>240</v>
      </c>
      <c r="H818" s="223">
        <v>9.75</v>
      </c>
      <c r="I818" s="224"/>
      <c r="J818" s="225">
        <f>ROUND(I818*H818,2)</f>
        <v>0</v>
      </c>
      <c r="K818" s="221" t="s">
        <v>156</v>
      </c>
      <c r="L818" s="45"/>
      <c r="M818" s="226" t="s">
        <v>1</v>
      </c>
      <c r="N818" s="227" t="s">
        <v>42</v>
      </c>
      <c r="O818" s="92"/>
      <c r="P818" s="228">
        <f>O818*H818</f>
        <v>0</v>
      </c>
      <c r="Q818" s="228">
        <v>0.00040000000000000002</v>
      </c>
      <c r="R818" s="228">
        <f>Q818*H818</f>
        <v>0.0039000000000000003</v>
      </c>
      <c r="S818" s="228">
        <v>0</v>
      </c>
      <c r="T818" s="229">
        <f>S818*H818</f>
        <v>0</v>
      </c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R818" s="230" t="s">
        <v>252</v>
      </c>
      <c r="AT818" s="230" t="s">
        <v>152</v>
      </c>
      <c r="AU818" s="230" t="s">
        <v>87</v>
      </c>
      <c r="AY818" s="18" t="s">
        <v>150</v>
      </c>
      <c r="BE818" s="231">
        <f>IF(N818="základní",J818,0)</f>
        <v>0</v>
      </c>
      <c r="BF818" s="231">
        <f>IF(N818="snížená",J818,0)</f>
        <v>0</v>
      </c>
      <c r="BG818" s="231">
        <f>IF(N818="zákl. přenesená",J818,0)</f>
        <v>0</v>
      </c>
      <c r="BH818" s="231">
        <f>IF(N818="sníž. přenesená",J818,0)</f>
        <v>0</v>
      </c>
      <c r="BI818" s="231">
        <f>IF(N818="nulová",J818,0)</f>
        <v>0</v>
      </c>
      <c r="BJ818" s="18" t="s">
        <v>85</v>
      </c>
      <c r="BK818" s="231">
        <f>ROUND(I818*H818,2)</f>
        <v>0</v>
      </c>
      <c r="BL818" s="18" t="s">
        <v>252</v>
      </c>
      <c r="BM818" s="230" t="s">
        <v>854</v>
      </c>
    </row>
    <row r="819" s="2" customFormat="1" ht="37.8" customHeight="1">
      <c r="A819" s="39"/>
      <c r="B819" s="40"/>
      <c r="C819" s="265" t="s">
        <v>855</v>
      </c>
      <c r="D819" s="265" t="s">
        <v>203</v>
      </c>
      <c r="E819" s="266" t="s">
        <v>856</v>
      </c>
      <c r="F819" s="267" t="s">
        <v>857</v>
      </c>
      <c r="G819" s="268" t="s">
        <v>240</v>
      </c>
      <c r="H819" s="269">
        <v>11.364000000000001</v>
      </c>
      <c r="I819" s="270"/>
      <c r="J819" s="271">
        <f>ROUND(I819*H819,2)</f>
        <v>0</v>
      </c>
      <c r="K819" s="267" t="s">
        <v>156</v>
      </c>
      <c r="L819" s="272"/>
      <c r="M819" s="273" t="s">
        <v>1</v>
      </c>
      <c r="N819" s="274" t="s">
        <v>42</v>
      </c>
      <c r="O819" s="92"/>
      <c r="P819" s="228">
        <f>O819*H819</f>
        <v>0</v>
      </c>
      <c r="Q819" s="228">
        <v>0.0047999999999999996</v>
      </c>
      <c r="R819" s="228">
        <f>Q819*H819</f>
        <v>0.054547199999999997</v>
      </c>
      <c r="S819" s="228">
        <v>0</v>
      </c>
      <c r="T819" s="229">
        <f>S819*H819</f>
        <v>0</v>
      </c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R819" s="230" t="s">
        <v>400</v>
      </c>
      <c r="AT819" s="230" t="s">
        <v>203</v>
      </c>
      <c r="AU819" s="230" t="s">
        <v>87</v>
      </c>
      <c r="AY819" s="18" t="s">
        <v>150</v>
      </c>
      <c r="BE819" s="231">
        <f>IF(N819="základní",J819,0)</f>
        <v>0</v>
      </c>
      <c r="BF819" s="231">
        <f>IF(N819="snížená",J819,0)</f>
        <v>0</v>
      </c>
      <c r="BG819" s="231">
        <f>IF(N819="zákl. přenesená",J819,0)</f>
        <v>0</v>
      </c>
      <c r="BH819" s="231">
        <f>IF(N819="sníž. přenesená",J819,0)</f>
        <v>0</v>
      </c>
      <c r="BI819" s="231">
        <f>IF(N819="nulová",J819,0)</f>
        <v>0</v>
      </c>
      <c r="BJ819" s="18" t="s">
        <v>85</v>
      </c>
      <c r="BK819" s="231">
        <f>ROUND(I819*H819,2)</f>
        <v>0</v>
      </c>
      <c r="BL819" s="18" t="s">
        <v>252</v>
      </c>
      <c r="BM819" s="230" t="s">
        <v>858</v>
      </c>
    </row>
    <row r="820" s="14" customFormat="1">
      <c r="A820" s="14"/>
      <c r="B820" s="243"/>
      <c r="C820" s="244"/>
      <c r="D820" s="234" t="s">
        <v>159</v>
      </c>
      <c r="E820" s="244"/>
      <c r="F820" s="246" t="s">
        <v>859</v>
      </c>
      <c r="G820" s="244"/>
      <c r="H820" s="247">
        <v>11.364000000000001</v>
      </c>
      <c r="I820" s="248"/>
      <c r="J820" s="244"/>
      <c r="K820" s="244"/>
      <c r="L820" s="249"/>
      <c r="M820" s="250"/>
      <c r="N820" s="251"/>
      <c r="O820" s="251"/>
      <c r="P820" s="251"/>
      <c r="Q820" s="251"/>
      <c r="R820" s="251"/>
      <c r="S820" s="251"/>
      <c r="T820" s="252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T820" s="253" t="s">
        <v>159</v>
      </c>
      <c r="AU820" s="253" t="s">
        <v>87</v>
      </c>
      <c r="AV820" s="14" t="s">
        <v>87</v>
      </c>
      <c r="AW820" s="14" t="s">
        <v>4</v>
      </c>
      <c r="AX820" s="14" t="s">
        <v>85</v>
      </c>
      <c r="AY820" s="253" t="s">
        <v>150</v>
      </c>
    </row>
    <row r="821" s="2" customFormat="1" ht="37.8" customHeight="1">
      <c r="A821" s="39"/>
      <c r="B821" s="40"/>
      <c r="C821" s="219" t="s">
        <v>860</v>
      </c>
      <c r="D821" s="219" t="s">
        <v>152</v>
      </c>
      <c r="E821" s="220" t="s">
        <v>861</v>
      </c>
      <c r="F821" s="221" t="s">
        <v>862</v>
      </c>
      <c r="G821" s="222" t="s">
        <v>187</v>
      </c>
      <c r="H821" s="223">
        <v>0.060999999999999999</v>
      </c>
      <c r="I821" s="224"/>
      <c r="J821" s="225">
        <f>ROUND(I821*H821,2)</f>
        <v>0</v>
      </c>
      <c r="K821" s="221" t="s">
        <v>156</v>
      </c>
      <c r="L821" s="45"/>
      <c r="M821" s="226" t="s">
        <v>1</v>
      </c>
      <c r="N821" s="227" t="s">
        <v>42</v>
      </c>
      <c r="O821" s="92"/>
      <c r="P821" s="228">
        <f>O821*H821</f>
        <v>0</v>
      </c>
      <c r="Q821" s="228">
        <v>0</v>
      </c>
      <c r="R821" s="228">
        <f>Q821*H821</f>
        <v>0</v>
      </c>
      <c r="S821" s="228">
        <v>0</v>
      </c>
      <c r="T821" s="229">
        <f>S821*H821</f>
        <v>0</v>
      </c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R821" s="230" t="s">
        <v>252</v>
      </c>
      <c r="AT821" s="230" t="s">
        <v>152</v>
      </c>
      <c r="AU821" s="230" t="s">
        <v>87</v>
      </c>
      <c r="AY821" s="18" t="s">
        <v>150</v>
      </c>
      <c r="BE821" s="231">
        <f>IF(N821="základní",J821,0)</f>
        <v>0</v>
      </c>
      <c r="BF821" s="231">
        <f>IF(N821="snížená",J821,0)</f>
        <v>0</v>
      </c>
      <c r="BG821" s="231">
        <f>IF(N821="zákl. přenesená",J821,0)</f>
        <v>0</v>
      </c>
      <c r="BH821" s="231">
        <f>IF(N821="sníž. přenesená",J821,0)</f>
        <v>0</v>
      </c>
      <c r="BI821" s="231">
        <f>IF(N821="nulová",J821,0)</f>
        <v>0</v>
      </c>
      <c r="BJ821" s="18" t="s">
        <v>85</v>
      </c>
      <c r="BK821" s="231">
        <f>ROUND(I821*H821,2)</f>
        <v>0</v>
      </c>
      <c r="BL821" s="18" t="s">
        <v>252</v>
      </c>
      <c r="BM821" s="230" t="s">
        <v>863</v>
      </c>
    </row>
    <row r="822" s="12" customFormat="1" ht="22.8" customHeight="1">
      <c r="A822" s="12"/>
      <c r="B822" s="203"/>
      <c r="C822" s="204"/>
      <c r="D822" s="205" t="s">
        <v>76</v>
      </c>
      <c r="E822" s="217" t="s">
        <v>864</v>
      </c>
      <c r="F822" s="217" t="s">
        <v>865</v>
      </c>
      <c r="G822" s="204"/>
      <c r="H822" s="204"/>
      <c r="I822" s="207"/>
      <c r="J822" s="218">
        <f>BK822</f>
        <v>0</v>
      </c>
      <c r="K822" s="204"/>
      <c r="L822" s="209"/>
      <c r="M822" s="210"/>
      <c r="N822" s="211"/>
      <c r="O822" s="211"/>
      <c r="P822" s="212">
        <f>SUM(P823:P836)</f>
        <v>0</v>
      </c>
      <c r="Q822" s="211"/>
      <c r="R822" s="212">
        <f>SUM(R823:R836)</f>
        <v>0.76447419999999988</v>
      </c>
      <c r="S822" s="211"/>
      <c r="T822" s="213">
        <f>SUM(T823:T836)</f>
        <v>0.13869999999999999</v>
      </c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R822" s="214" t="s">
        <v>87</v>
      </c>
      <c r="AT822" s="215" t="s">
        <v>76</v>
      </c>
      <c r="AU822" s="215" t="s">
        <v>85</v>
      </c>
      <c r="AY822" s="214" t="s">
        <v>150</v>
      </c>
      <c r="BK822" s="216">
        <f>SUM(BK823:BK836)</f>
        <v>0</v>
      </c>
    </row>
    <row r="823" s="2" customFormat="1" ht="24.15" customHeight="1">
      <c r="A823" s="39"/>
      <c r="B823" s="40"/>
      <c r="C823" s="219" t="s">
        <v>866</v>
      </c>
      <c r="D823" s="219" t="s">
        <v>152</v>
      </c>
      <c r="E823" s="220" t="s">
        <v>867</v>
      </c>
      <c r="F823" s="221" t="s">
        <v>868</v>
      </c>
      <c r="G823" s="222" t="s">
        <v>240</v>
      </c>
      <c r="H823" s="223">
        <v>55.479999999999997</v>
      </c>
      <c r="I823" s="224"/>
      <c r="J823" s="225">
        <f>ROUND(I823*H823,2)</f>
        <v>0</v>
      </c>
      <c r="K823" s="221" t="s">
        <v>156</v>
      </c>
      <c r="L823" s="45"/>
      <c r="M823" s="226" t="s">
        <v>1</v>
      </c>
      <c r="N823" s="227" t="s">
        <v>42</v>
      </c>
      <c r="O823" s="92"/>
      <c r="P823" s="228">
        <f>O823*H823</f>
        <v>0</v>
      </c>
      <c r="Q823" s="228">
        <v>0</v>
      </c>
      <c r="R823" s="228">
        <f>Q823*H823</f>
        <v>0</v>
      </c>
      <c r="S823" s="228">
        <v>0.0025000000000000001</v>
      </c>
      <c r="T823" s="229">
        <f>S823*H823</f>
        <v>0.13869999999999999</v>
      </c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R823" s="230" t="s">
        <v>252</v>
      </c>
      <c r="AT823" s="230" t="s">
        <v>152</v>
      </c>
      <c r="AU823" s="230" t="s">
        <v>87</v>
      </c>
      <c r="AY823" s="18" t="s">
        <v>150</v>
      </c>
      <c r="BE823" s="231">
        <f>IF(N823="základní",J823,0)</f>
        <v>0</v>
      </c>
      <c r="BF823" s="231">
        <f>IF(N823="snížená",J823,0)</f>
        <v>0</v>
      </c>
      <c r="BG823" s="231">
        <f>IF(N823="zákl. přenesená",J823,0)</f>
        <v>0</v>
      </c>
      <c r="BH823" s="231">
        <f>IF(N823="sníž. přenesená",J823,0)</f>
        <v>0</v>
      </c>
      <c r="BI823" s="231">
        <f>IF(N823="nulová",J823,0)</f>
        <v>0</v>
      </c>
      <c r="BJ823" s="18" t="s">
        <v>85</v>
      </c>
      <c r="BK823" s="231">
        <f>ROUND(I823*H823,2)</f>
        <v>0</v>
      </c>
      <c r="BL823" s="18" t="s">
        <v>252</v>
      </c>
      <c r="BM823" s="230" t="s">
        <v>869</v>
      </c>
    </row>
    <row r="824" s="13" customFormat="1">
      <c r="A824" s="13"/>
      <c r="B824" s="232"/>
      <c r="C824" s="233"/>
      <c r="D824" s="234" t="s">
        <v>159</v>
      </c>
      <c r="E824" s="235" t="s">
        <v>1</v>
      </c>
      <c r="F824" s="236" t="s">
        <v>870</v>
      </c>
      <c r="G824" s="233"/>
      <c r="H824" s="235" t="s">
        <v>1</v>
      </c>
      <c r="I824" s="237"/>
      <c r="J824" s="233"/>
      <c r="K824" s="233"/>
      <c r="L824" s="238"/>
      <c r="M824" s="239"/>
      <c r="N824" s="240"/>
      <c r="O824" s="240"/>
      <c r="P824" s="240"/>
      <c r="Q824" s="240"/>
      <c r="R824" s="240"/>
      <c r="S824" s="240"/>
      <c r="T824" s="241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42" t="s">
        <v>159</v>
      </c>
      <c r="AU824" s="242" t="s">
        <v>87</v>
      </c>
      <c r="AV824" s="13" t="s">
        <v>85</v>
      </c>
      <c r="AW824" s="13" t="s">
        <v>32</v>
      </c>
      <c r="AX824" s="13" t="s">
        <v>77</v>
      </c>
      <c r="AY824" s="242" t="s">
        <v>150</v>
      </c>
    </row>
    <row r="825" s="14" customFormat="1">
      <c r="A825" s="14"/>
      <c r="B825" s="243"/>
      <c r="C825" s="244"/>
      <c r="D825" s="234" t="s">
        <v>159</v>
      </c>
      <c r="E825" s="245" t="s">
        <v>1</v>
      </c>
      <c r="F825" s="246" t="s">
        <v>871</v>
      </c>
      <c r="G825" s="244"/>
      <c r="H825" s="247">
        <v>55.479999999999997</v>
      </c>
      <c r="I825" s="248"/>
      <c r="J825" s="244"/>
      <c r="K825" s="244"/>
      <c r="L825" s="249"/>
      <c r="M825" s="250"/>
      <c r="N825" s="251"/>
      <c r="O825" s="251"/>
      <c r="P825" s="251"/>
      <c r="Q825" s="251"/>
      <c r="R825" s="251"/>
      <c r="S825" s="251"/>
      <c r="T825" s="252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53" t="s">
        <v>159</v>
      </c>
      <c r="AU825" s="253" t="s">
        <v>87</v>
      </c>
      <c r="AV825" s="14" t="s">
        <v>87</v>
      </c>
      <c r="AW825" s="14" t="s">
        <v>32</v>
      </c>
      <c r="AX825" s="14" t="s">
        <v>85</v>
      </c>
      <c r="AY825" s="253" t="s">
        <v>150</v>
      </c>
    </row>
    <row r="826" s="2" customFormat="1" ht="24.15" customHeight="1">
      <c r="A826" s="39"/>
      <c r="B826" s="40"/>
      <c r="C826" s="219" t="s">
        <v>872</v>
      </c>
      <c r="D826" s="219" t="s">
        <v>152</v>
      </c>
      <c r="E826" s="220" t="s">
        <v>873</v>
      </c>
      <c r="F826" s="221" t="s">
        <v>874</v>
      </c>
      <c r="G826" s="222" t="s">
        <v>240</v>
      </c>
      <c r="H826" s="223">
        <v>16.050000000000001</v>
      </c>
      <c r="I826" s="224"/>
      <c r="J826" s="225">
        <f>ROUND(I826*H826,2)</f>
        <v>0</v>
      </c>
      <c r="K826" s="221" t="s">
        <v>156</v>
      </c>
      <c r="L826" s="45"/>
      <c r="M826" s="226" t="s">
        <v>1</v>
      </c>
      <c r="N826" s="227" t="s">
        <v>42</v>
      </c>
      <c r="O826" s="92"/>
      <c r="P826" s="228">
        <f>O826*H826</f>
        <v>0</v>
      </c>
      <c r="Q826" s="228">
        <v>0</v>
      </c>
      <c r="R826" s="228">
        <f>Q826*H826</f>
        <v>0</v>
      </c>
      <c r="S826" s="228">
        <v>0</v>
      </c>
      <c r="T826" s="229">
        <f>S826*H826</f>
        <v>0</v>
      </c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R826" s="230" t="s">
        <v>252</v>
      </c>
      <c r="AT826" s="230" t="s">
        <v>152</v>
      </c>
      <c r="AU826" s="230" t="s">
        <v>87</v>
      </c>
      <c r="AY826" s="18" t="s">
        <v>150</v>
      </c>
      <c r="BE826" s="231">
        <f>IF(N826="základní",J826,0)</f>
        <v>0</v>
      </c>
      <c r="BF826" s="231">
        <f>IF(N826="snížená",J826,0)</f>
        <v>0</v>
      </c>
      <c r="BG826" s="231">
        <f>IF(N826="zákl. přenesená",J826,0)</f>
        <v>0</v>
      </c>
      <c r="BH826" s="231">
        <f>IF(N826="sníž. přenesená",J826,0)</f>
        <v>0</v>
      </c>
      <c r="BI826" s="231">
        <f>IF(N826="nulová",J826,0)</f>
        <v>0</v>
      </c>
      <c r="BJ826" s="18" t="s">
        <v>85</v>
      </c>
      <c r="BK826" s="231">
        <f>ROUND(I826*H826,2)</f>
        <v>0</v>
      </c>
      <c r="BL826" s="18" t="s">
        <v>252</v>
      </c>
      <c r="BM826" s="230" t="s">
        <v>875</v>
      </c>
    </row>
    <row r="827" s="13" customFormat="1">
      <c r="A827" s="13"/>
      <c r="B827" s="232"/>
      <c r="C827" s="233"/>
      <c r="D827" s="234" t="s">
        <v>159</v>
      </c>
      <c r="E827" s="235" t="s">
        <v>1</v>
      </c>
      <c r="F827" s="236" t="s">
        <v>242</v>
      </c>
      <c r="G827" s="233"/>
      <c r="H827" s="235" t="s">
        <v>1</v>
      </c>
      <c r="I827" s="237"/>
      <c r="J827" s="233"/>
      <c r="K827" s="233"/>
      <c r="L827" s="238"/>
      <c r="M827" s="239"/>
      <c r="N827" s="240"/>
      <c r="O827" s="240"/>
      <c r="P827" s="240"/>
      <c r="Q827" s="240"/>
      <c r="R827" s="240"/>
      <c r="S827" s="240"/>
      <c r="T827" s="241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242" t="s">
        <v>159</v>
      </c>
      <c r="AU827" s="242" t="s">
        <v>87</v>
      </c>
      <c r="AV827" s="13" t="s">
        <v>85</v>
      </c>
      <c r="AW827" s="13" t="s">
        <v>32</v>
      </c>
      <c r="AX827" s="13" t="s">
        <v>77</v>
      </c>
      <c r="AY827" s="242" t="s">
        <v>150</v>
      </c>
    </row>
    <row r="828" s="14" customFormat="1">
      <c r="A828" s="14"/>
      <c r="B828" s="243"/>
      <c r="C828" s="244"/>
      <c r="D828" s="234" t="s">
        <v>159</v>
      </c>
      <c r="E828" s="245" t="s">
        <v>1</v>
      </c>
      <c r="F828" s="246" t="s">
        <v>326</v>
      </c>
      <c r="G828" s="244"/>
      <c r="H828" s="247">
        <v>16.050000000000001</v>
      </c>
      <c r="I828" s="248"/>
      <c r="J828" s="244"/>
      <c r="K828" s="244"/>
      <c r="L828" s="249"/>
      <c r="M828" s="250"/>
      <c r="N828" s="251"/>
      <c r="O828" s="251"/>
      <c r="P828" s="251"/>
      <c r="Q828" s="251"/>
      <c r="R828" s="251"/>
      <c r="S828" s="251"/>
      <c r="T828" s="252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53" t="s">
        <v>159</v>
      </c>
      <c r="AU828" s="253" t="s">
        <v>87</v>
      </c>
      <c r="AV828" s="14" t="s">
        <v>87</v>
      </c>
      <c r="AW828" s="14" t="s">
        <v>32</v>
      </c>
      <c r="AX828" s="14" t="s">
        <v>85</v>
      </c>
      <c r="AY828" s="253" t="s">
        <v>150</v>
      </c>
    </row>
    <row r="829" s="2" customFormat="1" ht="24.15" customHeight="1">
      <c r="A829" s="39"/>
      <c r="B829" s="40"/>
      <c r="C829" s="265" t="s">
        <v>876</v>
      </c>
      <c r="D829" s="265" t="s">
        <v>203</v>
      </c>
      <c r="E829" s="266" t="s">
        <v>877</v>
      </c>
      <c r="F829" s="267" t="s">
        <v>878</v>
      </c>
      <c r="G829" s="268" t="s">
        <v>240</v>
      </c>
      <c r="H829" s="269">
        <v>16.853000000000002</v>
      </c>
      <c r="I829" s="270"/>
      <c r="J829" s="271">
        <f>ROUND(I829*H829,2)</f>
        <v>0</v>
      </c>
      <c r="K829" s="267" t="s">
        <v>156</v>
      </c>
      <c r="L829" s="272"/>
      <c r="M829" s="273" t="s">
        <v>1</v>
      </c>
      <c r="N829" s="274" t="s">
        <v>42</v>
      </c>
      <c r="O829" s="92"/>
      <c r="P829" s="228">
        <f>O829*H829</f>
        <v>0</v>
      </c>
      <c r="Q829" s="228">
        <v>0.0014</v>
      </c>
      <c r="R829" s="228">
        <f>Q829*H829</f>
        <v>0.023594200000000003</v>
      </c>
      <c r="S829" s="228">
        <v>0</v>
      </c>
      <c r="T829" s="229">
        <f>S829*H829</f>
        <v>0</v>
      </c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R829" s="230" t="s">
        <v>400</v>
      </c>
      <c r="AT829" s="230" t="s">
        <v>203</v>
      </c>
      <c r="AU829" s="230" t="s">
        <v>87</v>
      </c>
      <c r="AY829" s="18" t="s">
        <v>150</v>
      </c>
      <c r="BE829" s="231">
        <f>IF(N829="základní",J829,0)</f>
        <v>0</v>
      </c>
      <c r="BF829" s="231">
        <f>IF(N829="snížená",J829,0)</f>
        <v>0</v>
      </c>
      <c r="BG829" s="231">
        <f>IF(N829="zákl. přenesená",J829,0)</f>
        <v>0</v>
      </c>
      <c r="BH829" s="231">
        <f>IF(N829="sníž. přenesená",J829,0)</f>
        <v>0</v>
      </c>
      <c r="BI829" s="231">
        <f>IF(N829="nulová",J829,0)</f>
        <v>0</v>
      </c>
      <c r="BJ829" s="18" t="s">
        <v>85</v>
      </c>
      <c r="BK829" s="231">
        <f>ROUND(I829*H829,2)</f>
        <v>0</v>
      </c>
      <c r="BL829" s="18" t="s">
        <v>252</v>
      </c>
      <c r="BM829" s="230" t="s">
        <v>879</v>
      </c>
    </row>
    <row r="830" s="14" customFormat="1">
      <c r="A830" s="14"/>
      <c r="B830" s="243"/>
      <c r="C830" s="244"/>
      <c r="D830" s="234" t="s">
        <v>159</v>
      </c>
      <c r="E830" s="244"/>
      <c r="F830" s="246" t="s">
        <v>880</v>
      </c>
      <c r="G830" s="244"/>
      <c r="H830" s="247">
        <v>16.853000000000002</v>
      </c>
      <c r="I830" s="248"/>
      <c r="J830" s="244"/>
      <c r="K830" s="244"/>
      <c r="L830" s="249"/>
      <c r="M830" s="250"/>
      <c r="N830" s="251"/>
      <c r="O830" s="251"/>
      <c r="P830" s="251"/>
      <c r="Q830" s="251"/>
      <c r="R830" s="251"/>
      <c r="S830" s="251"/>
      <c r="T830" s="252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53" t="s">
        <v>159</v>
      </c>
      <c r="AU830" s="253" t="s">
        <v>87</v>
      </c>
      <c r="AV830" s="14" t="s">
        <v>87</v>
      </c>
      <c r="AW830" s="14" t="s">
        <v>4</v>
      </c>
      <c r="AX830" s="14" t="s">
        <v>85</v>
      </c>
      <c r="AY830" s="253" t="s">
        <v>150</v>
      </c>
    </row>
    <row r="831" s="2" customFormat="1" ht="24.15" customHeight="1">
      <c r="A831" s="39"/>
      <c r="B831" s="40"/>
      <c r="C831" s="219" t="s">
        <v>881</v>
      </c>
      <c r="D831" s="219" t="s">
        <v>152</v>
      </c>
      <c r="E831" s="220" t="s">
        <v>882</v>
      </c>
      <c r="F831" s="221" t="s">
        <v>883</v>
      </c>
      <c r="G831" s="222" t="s">
        <v>240</v>
      </c>
      <c r="H831" s="223">
        <v>72</v>
      </c>
      <c r="I831" s="224"/>
      <c r="J831" s="225">
        <f>ROUND(I831*H831,2)</f>
        <v>0</v>
      </c>
      <c r="K831" s="221" t="s">
        <v>156</v>
      </c>
      <c r="L831" s="45"/>
      <c r="M831" s="226" t="s">
        <v>1</v>
      </c>
      <c r="N831" s="227" t="s">
        <v>42</v>
      </c>
      <c r="O831" s="92"/>
      <c r="P831" s="228">
        <f>O831*H831</f>
        <v>0</v>
      </c>
      <c r="Q831" s="228">
        <v>0</v>
      </c>
      <c r="R831" s="228">
        <f>Q831*H831</f>
        <v>0</v>
      </c>
      <c r="S831" s="228">
        <v>0</v>
      </c>
      <c r="T831" s="229">
        <f>S831*H831</f>
        <v>0</v>
      </c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R831" s="230" t="s">
        <v>252</v>
      </c>
      <c r="AT831" s="230" t="s">
        <v>152</v>
      </c>
      <c r="AU831" s="230" t="s">
        <v>87</v>
      </c>
      <c r="AY831" s="18" t="s">
        <v>150</v>
      </c>
      <c r="BE831" s="231">
        <f>IF(N831="základní",J831,0)</f>
        <v>0</v>
      </c>
      <c r="BF831" s="231">
        <f>IF(N831="snížená",J831,0)</f>
        <v>0</v>
      </c>
      <c r="BG831" s="231">
        <f>IF(N831="zákl. přenesená",J831,0)</f>
        <v>0</v>
      </c>
      <c r="BH831" s="231">
        <f>IF(N831="sníž. přenesená",J831,0)</f>
        <v>0</v>
      </c>
      <c r="BI831" s="231">
        <f>IF(N831="nulová",J831,0)</f>
        <v>0</v>
      </c>
      <c r="BJ831" s="18" t="s">
        <v>85</v>
      </c>
      <c r="BK831" s="231">
        <f>ROUND(I831*H831,2)</f>
        <v>0</v>
      </c>
      <c r="BL831" s="18" t="s">
        <v>252</v>
      </c>
      <c r="BM831" s="230" t="s">
        <v>884</v>
      </c>
    </row>
    <row r="832" s="13" customFormat="1">
      <c r="A832" s="13"/>
      <c r="B832" s="232"/>
      <c r="C832" s="233"/>
      <c r="D832" s="234" t="s">
        <v>159</v>
      </c>
      <c r="E832" s="235" t="s">
        <v>1</v>
      </c>
      <c r="F832" s="236" t="s">
        <v>885</v>
      </c>
      <c r="G832" s="233"/>
      <c r="H832" s="235" t="s">
        <v>1</v>
      </c>
      <c r="I832" s="237"/>
      <c r="J832" s="233"/>
      <c r="K832" s="233"/>
      <c r="L832" s="238"/>
      <c r="M832" s="239"/>
      <c r="N832" s="240"/>
      <c r="O832" s="240"/>
      <c r="P832" s="240"/>
      <c r="Q832" s="240"/>
      <c r="R832" s="240"/>
      <c r="S832" s="240"/>
      <c r="T832" s="241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42" t="s">
        <v>159</v>
      </c>
      <c r="AU832" s="242" t="s">
        <v>87</v>
      </c>
      <c r="AV832" s="13" t="s">
        <v>85</v>
      </c>
      <c r="AW832" s="13" t="s">
        <v>32</v>
      </c>
      <c r="AX832" s="13" t="s">
        <v>77</v>
      </c>
      <c r="AY832" s="242" t="s">
        <v>150</v>
      </c>
    </row>
    <row r="833" s="14" customFormat="1">
      <c r="A833" s="14"/>
      <c r="B833" s="243"/>
      <c r="C833" s="244"/>
      <c r="D833" s="234" t="s">
        <v>159</v>
      </c>
      <c r="E833" s="245" t="s">
        <v>1</v>
      </c>
      <c r="F833" s="246" t="s">
        <v>886</v>
      </c>
      <c r="G833" s="244"/>
      <c r="H833" s="247">
        <v>72</v>
      </c>
      <c r="I833" s="248"/>
      <c r="J833" s="244"/>
      <c r="K833" s="244"/>
      <c r="L833" s="249"/>
      <c r="M833" s="250"/>
      <c r="N833" s="251"/>
      <c r="O833" s="251"/>
      <c r="P833" s="251"/>
      <c r="Q833" s="251"/>
      <c r="R833" s="251"/>
      <c r="S833" s="251"/>
      <c r="T833" s="252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53" t="s">
        <v>159</v>
      </c>
      <c r="AU833" s="253" t="s">
        <v>87</v>
      </c>
      <c r="AV833" s="14" t="s">
        <v>87</v>
      </c>
      <c r="AW833" s="14" t="s">
        <v>32</v>
      </c>
      <c r="AX833" s="14" t="s">
        <v>85</v>
      </c>
      <c r="AY833" s="253" t="s">
        <v>150</v>
      </c>
    </row>
    <row r="834" s="2" customFormat="1" ht="24.15" customHeight="1">
      <c r="A834" s="39"/>
      <c r="B834" s="40"/>
      <c r="C834" s="265" t="s">
        <v>887</v>
      </c>
      <c r="D834" s="265" t="s">
        <v>203</v>
      </c>
      <c r="E834" s="266" t="s">
        <v>888</v>
      </c>
      <c r="F834" s="267" t="s">
        <v>889</v>
      </c>
      <c r="G834" s="268" t="s">
        <v>240</v>
      </c>
      <c r="H834" s="269">
        <v>151.19999999999999</v>
      </c>
      <c r="I834" s="270"/>
      <c r="J834" s="271">
        <f>ROUND(I834*H834,2)</f>
        <v>0</v>
      </c>
      <c r="K834" s="267" t="s">
        <v>156</v>
      </c>
      <c r="L834" s="272"/>
      <c r="M834" s="273" t="s">
        <v>1</v>
      </c>
      <c r="N834" s="274" t="s">
        <v>42</v>
      </c>
      <c r="O834" s="92"/>
      <c r="P834" s="228">
        <f>O834*H834</f>
        <v>0</v>
      </c>
      <c r="Q834" s="228">
        <v>0.0048999999999999998</v>
      </c>
      <c r="R834" s="228">
        <f>Q834*H834</f>
        <v>0.74087999999999987</v>
      </c>
      <c r="S834" s="228">
        <v>0</v>
      </c>
      <c r="T834" s="229">
        <f>S834*H834</f>
        <v>0</v>
      </c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R834" s="230" t="s">
        <v>400</v>
      </c>
      <c r="AT834" s="230" t="s">
        <v>203</v>
      </c>
      <c r="AU834" s="230" t="s">
        <v>87</v>
      </c>
      <c r="AY834" s="18" t="s">
        <v>150</v>
      </c>
      <c r="BE834" s="231">
        <f>IF(N834="základní",J834,0)</f>
        <v>0</v>
      </c>
      <c r="BF834" s="231">
        <f>IF(N834="snížená",J834,0)</f>
        <v>0</v>
      </c>
      <c r="BG834" s="231">
        <f>IF(N834="zákl. přenesená",J834,0)</f>
        <v>0</v>
      </c>
      <c r="BH834" s="231">
        <f>IF(N834="sníž. přenesená",J834,0)</f>
        <v>0</v>
      </c>
      <c r="BI834" s="231">
        <f>IF(N834="nulová",J834,0)</f>
        <v>0</v>
      </c>
      <c r="BJ834" s="18" t="s">
        <v>85</v>
      </c>
      <c r="BK834" s="231">
        <f>ROUND(I834*H834,2)</f>
        <v>0</v>
      </c>
      <c r="BL834" s="18" t="s">
        <v>252</v>
      </c>
      <c r="BM834" s="230" t="s">
        <v>890</v>
      </c>
    </row>
    <row r="835" s="14" customFormat="1">
      <c r="A835" s="14"/>
      <c r="B835" s="243"/>
      <c r="C835" s="244"/>
      <c r="D835" s="234" t="s">
        <v>159</v>
      </c>
      <c r="E835" s="244"/>
      <c r="F835" s="246" t="s">
        <v>891</v>
      </c>
      <c r="G835" s="244"/>
      <c r="H835" s="247">
        <v>151.19999999999999</v>
      </c>
      <c r="I835" s="248"/>
      <c r="J835" s="244"/>
      <c r="K835" s="244"/>
      <c r="L835" s="249"/>
      <c r="M835" s="250"/>
      <c r="N835" s="251"/>
      <c r="O835" s="251"/>
      <c r="P835" s="251"/>
      <c r="Q835" s="251"/>
      <c r="R835" s="251"/>
      <c r="S835" s="251"/>
      <c r="T835" s="252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53" t="s">
        <v>159</v>
      </c>
      <c r="AU835" s="253" t="s">
        <v>87</v>
      </c>
      <c r="AV835" s="14" t="s">
        <v>87</v>
      </c>
      <c r="AW835" s="14" t="s">
        <v>4</v>
      </c>
      <c r="AX835" s="14" t="s">
        <v>85</v>
      </c>
      <c r="AY835" s="253" t="s">
        <v>150</v>
      </c>
    </row>
    <row r="836" s="2" customFormat="1" ht="33" customHeight="1">
      <c r="A836" s="39"/>
      <c r="B836" s="40"/>
      <c r="C836" s="219" t="s">
        <v>892</v>
      </c>
      <c r="D836" s="219" t="s">
        <v>152</v>
      </c>
      <c r="E836" s="220" t="s">
        <v>893</v>
      </c>
      <c r="F836" s="221" t="s">
        <v>894</v>
      </c>
      <c r="G836" s="222" t="s">
        <v>187</v>
      </c>
      <c r="H836" s="223">
        <v>0.76400000000000001</v>
      </c>
      <c r="I836" s="224"/>
      <c r="J836" s="225">
        <f>ROUND(I836*H836,2)</f>
        <v>0</v>
      </c>
      <c r="K836" s="221" t="s">
        <v>156</v>
      </c>
      <c r="L836" s="45"/>
      <c r="M836" s="226" t="s">
        <v>1</v>
      </c>
      <c r="N836" s="227" t="s">
        <v>42</v>
      </c>
      <c r="O836" s="92"/>
      <c r="P836" s="228">
        <f>O836*H836</f>
        <v>0</v>
      </c>
      <c r="Q836" s="228">
        <v>0</v>
      </c>
      <c r="R836" s="228">
        <f>Q836*H836</f>
        <v>0</v>
      </c>
      <c r="S836" s="228">
        <v>0</v>
      </c>
      <c r="T836" s="229">
        <f>S836*H836</f>
        <v>0</v>
      </c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R836" s="230" t="s">
        <v>252</v>
      </c>
      <c r="AT836" s="230" t="s">
        <v>152</v>
      </c>
      <c r="AU836" s="230" t="s">
        <v>87</v>
      </c>
      <c r="AY836" s="18" t="s">
        <v>150</v>
      </c>
      <c r="BE836" s="231">
        <f>IF(N836="základní",J836,0)</f>
        <v>0</v>
      </c>
      <c r="BF836" s="231">
        <f>IF(N836="snížená",J836,0)</f>
        <v>0</v>
      </c>
      <c r="BG836" s="231">
        <f>IF(N836="zákl. přenesená",J836,0)</f>
        <v>0</v>
      </c>
      <c r="BH836" s="231">
        <f>IF(N836="sníž. přenesená",J836,0)</f>
        <v>0</v>
      </c>
      <c r="BI836" s="231">
        <f>IF(N836="nulová",J836,0)</f>
        <v>0</v>
      </c>
      <c r="BJ836" s="18" t="s">
        <v>85</v>
      </c>
      <c r="BK836" s="231">
        <f>ROUND(I836*H836,2)</f>
        <v>0</v>
      </c>
      <c r="BL836" s="18" t="s">
        <v>252</v>
      </c>
      <c r="BM836" s="230" t="s">
        <v>895</v>
      </c>
    </row>
    <row r="837" s="12" customFormat="1" ht="22.8" customHeight="1">
      <c r="A837" s="12"/>
      <c r="B837" s="203"/>
      <c r="C837" s="204"/>
      <c r="D837" s="205" t="s">
        <v>76</v>
      </c>
      <c r="E837" s="217" t="s">
        <v>896</v>
      </c>
      <c r="F837" s="217" t="s">
        <v>897</v>
      </c>
      <c r="G837" s="204"/>
      <c r="H837" s="204"/>
      <c r="I837" s="207"/>
      <c r="J837" s="218">
        <f>BK837</f>
        <v>0</v>
      </c>
      <c r="K837" s="204"/>
      <c r="L837" s="209"/>
      <c r="M837" s="210"/>
      <c r="N837" s="211"/>
      <c r="O837" s="211"/>
      <c r="P837" s="212">
        <f>SUM(P838:P841)</f>
        <v>0</v>
      </c>
      <c r="Q837" s="211"/>
      <c r="R837" s="212">
        <f>SUM(R838:R841)</f>
        <v>0.12794624999999998</v>
      </c>
      <c r="S837" s="211"/>
      <c r="T837" s="213">
        <f>SUM(T838:T841)</f>
        <v>0</v>
      </c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R837" s="214" t="s">
        <v>87</v>
      </c>
      <c r="AT837" s="215" t="s">
        <v>76</v>
      </c>
      <c r="AU837" s="215" t="s">
        <v>85</v>
      </c>
      <c r="AY837" s="214" t="s">
        <v>150</v>
      </c>
      <c r="BK837" s="216">
        <f>SUM(BK838:BK841)</f>
        <v>0</v>
      </c>
    </row>
    <row r="838" s="2" customFormat="1" ht="24.15" customHeight="1">
      <c r="A838" s="39"/>
      <c r="B838" s="40"/>
      <c r="C838" s="219" t="s">
        <v>898</v>
      </c>
      <c r="D838" s="219" t="s">
        <v>152</v>
      </c>
      <c r="E838" s="220" t="s">
        <v>899</v>
      </c>
      <c r="F838" s="221" t="s">
        <v>900</v>
      </c>
      <c r="G838" s="222" t="s">
        <v>240</v>
      </c>
      <c r="H838" s="223">
        <v>1.2749999999999999</v>
      </c>
      <c r="I838" s="224"/>
      <c r="J838" s="225">
        <f>ROUND(I838*H838,2)</f>
        <v>0</v>
      </c>
      <c r="K838" s="221" t="s">
        <v>156</v>
      </c>
      <c r="L838" s="45"/>
      <c r="M838" s="226" t="s">
        <v>1</v>
      </c>
      <c r="N838" s="227" t="s">
        <v>42</v>
      </c>
      <c r="O838" s="92"/>
      <c r="P838" s="228">
        <f>O838*H838</f>
        <v>0</v>
      </c>
      <c r="Q838" s="228">
        <v>0.10035</v>
      </c>
      <c r="R838" s="228">
        <f>Q838*H838</f>
        <v>0.12794624999999998</v>
      </c>
      <c r="S838" s="228">
        <v>0</v>
      </c>
      <c r="T838" s="229">
        <f>S838*H838</f>
        <v>0</v>
      </c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R838" s="230" t="s">
        <v>252</v>
      </c>
      <c r="AT838" s="230" t="s">
        <v>152</v>
      </c>
      <c r="AU838" s="230" t="s">
        <v>87</v>
      </c>
      <c r="AY838" s="18" t="s">
        <v>150</v>
      </c>
      <c r="BE838" s="231">
        <f>IF(N838="základní",J838,0)</f>
        <v>0</v>
      </c>
      <c r="BF838" s="231">
        <f>IF(N838="snížená",J838,0)</f>
        <v>0</v>
      </c>
      <c r="BG838" s="231">
        <f>IF(N838="zákl. přenesená",J838,0)</f>
        <v>0</v>
      </c>
      <c r="BH838" s="231">
        <f>IF(N838="sníž. přenesená",J838,0)</f>
        <v>0</v>
      </c>
      <c r="BI838" s="231">
        <f>IF(N838="nulová",J838,0)</f>
        <v>0</v>
      </c>
      <c r="BJ838" s="18" t="s">
        <v>85</v>
      </c>
      <c r="BK838" s="231">
        <f>ROUND(I838*H838,2)</f>
        <v>0</v>
      </c>
      <c r="BL838" s="18" t="s">
        <v>252</v>
      </c>
      <c r="BM838" s="230" t="s">
        <v>901</v>
      </c>
    </row>
    <row r="839" s="13" customFormat="1">
      <c r="A839" s="13"/>
      <c r="B839" s="232"/>
      <c r="C839" s="233"/>
      <c r="D839" s="234" t="s">
        <v>159</v>
      </c>
      <c r="E839" s="235" t="s">
        <v>1</v>
      </c>
      <c r="F839" s="236" t="s">
        <v>242</v>
      </c>
      <c r="G839" s="233"/>
      <c r="H839" s="235" t="s">
        <v>1</v>
      </c>
      <c r="I839" s="237"/>
      <c r="J839" s="233"/>
      <c r="K839" s="233"/>
      <c r="L839" s="238"/>
      <c r="M839" s="239"/>
      <c r="N839" s="240"/>
      <c r="O839" s="240"/>
      <c r="P839" s="240"/>
      <c r="Q839" s="240"/>
      <c r="R839" s="240"/>
      <c r="S839" s="240"/>
      <c r="T839" s="241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42" t="s">
        <v>159</v>
      </c>
      <c r="AU839" s="242" t="s">
        <v>87</v>
      </c>
      <c r="AV839" s="13" t="s">
        <v>85</v>
      </c>
      <c r="AW839" s="13" t="s">
        <v>32</v>
      </c>
      <c r="AX839" s="13" t="s">
        <v>77</v>
      </c>
      <c r="AY839" s="242" t="s">
        <v>150</v>
      </c>
    </row>
    <row r="840" s="14" customFormat="1">
      <c r="A840" s="14"/>
      <c r="B840" s="243"/>
      <c r="C840" s="244"/>
      <c r="D840" s="234" t="s">
        <v>159</v>
      </c>
      <c r="E840" s="245" t="s">
        <v>1</v>
      </c>
      <c r="F840" s="246" t="s">
        <v>902</v>
      </c>
      <c r="G840" s="244"/>
      <c r="H840" s="247">
        <v>1.2749999999999999</v>
      </c>
      <c r="I840" s="248"/>
      <c r="J840" s="244"/>
      <c r="K840" s="244"/>
      <c r="L840" s="249"/>
      <c r="M840" s="250"/>
      <c r="N840" s="251"/>
      <c r="O840" s="251"/>
      <c r="P840" s="251"/>
      <c r="Q840" s="251"/>
      <c r="R840" s="251"/>
      <c r="S840" s="251"/>
      <c r="T840" s="252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53" t="s">
        <v>159</v>
      </c>
      <c r="AU840" s="253" t="s">
        <v>87</v>
      </c>
      <c r="AV840" s="14" t="s">
        <v>87</v>
      </c>
      <c r="AW840" s="14" t="s">
        <v>32</v>
      </c>
      <c r="AX840" s="14" t="s">
        <v>85</v>
      </c>
      <c r="AY840" s="253" t="s">
        <v>150</v>
      </c>
    </row>
    <row r="841" s="2" customFormat="1" ht="33" customHeight="1">
      <c r="A841" s="39"/>
      <c r="B841" s="40"/>
      <c r="C841" s="219" t="s">
        <v>903</v>
      </c>
      <c r="D841" s="219" t="s">
        <v>152</v>
      </c>
      <c r="E841" s="220" t="s">
        <v>904</v>
      </c>
      <c r="F841" s="221" t="s">
        <v>905</v>
      </c>
      <c r="G841" s="222" t="s">
        <v>187</v>
      </c>
      <c r="H841" s="223">
        <v>0.128</v>
      </c>
      <c r="I841" s="224"/>
      <c r="J841" s="225">
        <f>ROUND(I841*H841,2)</f>
        <v>0</v>
      </c>
      <c r="K841" s="221" t="s">
        <v>156</v>
      </c>
      <c r="L841" s="45"/>
      <c r="M841" s="226" t="s">
        <v>1</v>
      </c>
      <c r="N841" s="227" t="s">
        <v>42</v>
      </c>
      <c r="O841" s="92"/>
      <c r="P841" s="228">
        <f>O841*H841</f>
        <v>0</v>
      </c>
      <c r="Q841" s="228">
        <v>0</v>
      </c>
      <c r="R841" s="228">
        <f>Q841*H841</f>
        <v>0</v>
      </c>
      <c r="S841" s="228">
        <v>0</v>
      </c>
      <c r="T841" s="229">
        <f>S841*H841</f>
        <v>0</v>
      </c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R841" s="230" t="s">
        <v>252</v>
      </c>
      <c r="AT841" s="230" t="s">
        <v>152</v>
      </c>
      <c r="AU841" s="230" t="s">
        <v>87</v>
      </c>
      <c r="AY841" s="18" t="s">
        <v>150</v>
      </c>
      <c r="BE841" s="231">
        <f>IF(N841="základní",J841,0)</f>
        <v>0</v>
      </c>
      <c r="BF841" s="231">
        <f>IF(N841="snížená",J841,0)</f>
        <v>0</v>
      </c>
      <c r="BG841" s="231">
        <f>IF(N841="zákl. přenesená",J841,0)</f>
        <v>0</v>
      </c>
      <c r="BH841" s="231">
        <f>IF(N841="sníž. přenesená",J841,0)</f>
        <v>0</v>
      </c>
      <c r="BI841" s="231">
        <f>IF(N841="nulová",J841,0)</f>
        <v>0</v>
      </c>
      <c r="BJ841" s="18" t="s">
        <v>85</v>
      </c>
      <c r="BK841" s="231">
        <f>ROUND(I841*H841,2)</f>
        <v>0</v>
      </c>
      <c r="BL841" s="18" t="s">
        <v>252</v>
      </c>
      <c r="BM841" s="230" t="s">
        <v>906</v>
      </c>
    </row>
    <row r="842" s="12" customFormat="1" ht="22.8" customHeight="1">
      <c r="A842" s="12"/>
      <c r="B842" s="203"/>
      <c r="C842" s="204"/>
      <c r="D842" s="205" t="s">
        <v>76</v>
      </c>
      <c r="E842" s="217" t="s">
        <v>907</v>
      </c>
      <c r="F842" s="217" t="s">
        <v>908</v>
      </c>
      <c r="G842" s="204"/>
      <c r="H842" s="204"/>
      <c r="I842" s="207"/>
      <c r="J842" s="218">
        <f>BK842</f>
        <v>0</v>
      </c>
      <c r="K842" s="204"/>
      <c r="L842" s="209"/>
      <c r="M842" s="210"/>
      <c r="N842" s="211"/>
      <c r="O842" s="211"/>
      <c r="P842" s="212">
        <f>SUM(P843:P875)</f>
        <v>0</v>
      </c>
      <c r="Q842" s="211"/>
      <c r="R842" s="212">
        <f>SUM(R843:R875)</f>
        <v>2.4724176400000002</v>
      </c>
      <c r="S842" s="211"/>
      <c r="T842" s="213">
        <f>SUM(T843:T875)</f>
        <v>3.797625</v>
      </c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R842" s="214" t="s">
        <v>87</v>
      </c>
      <c r="AT842" s="215" t="s">
        <v>76</v>
      </c>
      <c r="AU842" s="215" t="s">
        <v>85</v>
      </c>
      <c r="AY842" s="214" t="s">
        <v>150</v>
      </c>
      <c r="BK842" s="216">
        <f>SUM(BK843:BK875)</f>
        <v>0</v>
      </c>
    </row>
    <row r="843" s="2" customFormat="1" ht="33" customHeight="1">
      <c r="A843" s="39"/>
      <c r="B843" s="40"/>
      <c r="C843" s="219" t="s">
        <v>909</v>
      </c>
      <c r="D843" s="219" t="s">
        <v>152</v>
      </c>
      <c r="E843" s="220" t="s">
        <v>910</v>
      </c>
      <c r="F843" s="221" t="s">
        <v>911</v>
      </c>
      <c r="G843" s="222" t="s">
        <v>240</v>
      </c>
      <c r="H843" s="223">
        <v>181.66499999999999</v>
      </c>
      <c r="I843" s="224"/>
      <c r="J843" s="225">
        <f>ROUND(I843*H843,2)</f>
        <v>0</v>
      </c>
      <c r="K843" s="221" t="s">
        <v>156</v>
      </c>
      <c r="L843" s="45"/>
      <c r="M843" s="226" t="s">
        <v>1</v>
      </c>
      <c r="N843" s="227" t="s">
        <v>42</v>
      </c>
      <c r="O843" s="92"/>
      <c r="P843" s="228">
        <f>O843*H843</f>
        <v>0</v>
      </c>
      <c r="Q843" s="228">
        <v>0</v>
      </c>
      <c r="R843" s="228">
        <f>Q843*H843</f>
        <v>0</v>
      </c>
      <c r="S843" s="228">
        <v>0</v>
      </c>
      <c r="T843" s="229">
        <f>S843*H843</f>
        <v>0</v>
      </c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R843" s="230" t="s">
        <v>252</v>
      </c>
      <c r="AT843" s="230" t="s">
        <v>152</v>
      </c>
      <c r="AU843" s="230" t="s">
        <v>87</v>
      </c>
      <c r="AY843" s="18" t="s">
        <v>150</v>
      </c>
      <c r="BE843" s="231">
        <f>IF(N843="základní",J843,0)</f>
        <v>0</v>
      </c>
      <c r="BF843" s="231">
        <f>IF(N843="snížená",J843,0)</f>
        <v>0</v>
      </c>
      <c r="BG843" s="231">
        <f>IF(N843="zákl. přenesená",J843,0)</f>
        <v>0</v>
      </c>
      <c r="BH843" s="231">
        <f>IF(N843="sníž. přenesená",J843,0)</f>
        <v>0</v>
      </c>
      <c r="BI843" s="231">
        <f>IF(N843="nulová",J843,0)</f>
        <v>0</v>
      </c>
      <c r="BJ843" s="18" t="s">
        <v>85</v>
      </c>
      <c r="BK843" s="231">
        <f>ROUND(I843*H843,2)</f>
        <v>0</v>
      </c>
      <c r="BL843" s="18" t="s">
        <v>252</v>
      </c>
      <c r="BM843" s="230" t="s">
        <v>912</v>
      </c>
    </row>
    <row r="844" s="2" customFormat="1" ht="24.15" customHeight="1">
      <c r="A844" s="39"/>
      <c r="B844" s="40"/>
      <c r="C844" s="265" t="s">
        <v>913</v>
      </c>
      <c r="D844" s="265" t="s">
        <v>203</v>
      </c>
      <c r="E844" s="266" t="s">
        <v>914</v>
      </c>
      <c r="F844" s="267" t="s">
        <v>915</v>
      </c>
      <c r="G844" s="268" t="s">
        <v>155</v>
      </c>
      <c r="H844" s="269">
        <v>1.6790000000000001</v>
      </c>
      <c r="I844" s="270"/>
      <c r="J844" s="271">
        <f>ROUND(I844*H844,2)</f>
        <v>0</v>
      </c>
      <c r="K844" s="267" t="s">
        <v>156</v>
      </c>
      <c r="L844" s="272"/>
      <c r="M844" s="273" t="s">
        <v>1</v>
      </c>
      <c r="N844" s="274" t="s">
        <v>42</v>
      </c>
      <c r="O844" s="92"/>
      <c r="P844" s="228">
        <f>O844*H844</f>
        <v>0</v>
      </c>
      <c r="Q844" s="228">
        <v>0.55000000000000004</v>
      </c>
      <c r="R844" s="228">
        <f>Q844*H844</f>
        <v>0.9234500000000001</v>
      </c>
      <c r="S844" s="228">
        <v>0</v>
      </c>
      <c r="T844" s="229">
        <f>S844*H844</f>
        <v>0</v>
      </c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  <c r="AR844" s="230" t="s">
        <v>400</v>
      </c>
      <c r="AT844" s="230" t="s">
        <v>203</v>
      </c>
      <c r="AU844" s="230" t="s">
        <v>87</v>
      </c>
      <c r="AY844" s="18" t="s">
        <v>150</v>
      </c>
      <c r="BE844" s="231">
        <f>IF(N844="základní",J844,0)</f>
        <v>0</v>
      </c>
      <c r="BF844" s="231">
        <f>IF(N844="snížená",J844,0)</f>
        <v>0</v>
      </c>
      <c r="BG844" s="231">
        <f>IF(N844="zákl. přenesená",J844,0)</f>
        <v>0</v>
      </c>
      <c r="BH844" s="231">
        <f>IF(N844="sníž. přenesená",J844,0)</f>
        <v>0</v>
      </c>
      <c r="BI844" s="231">
        <f>IF(N844="nulová",J844,0)</f>
        <v>0</v>
      </c>
      <c r="BJ844" s="18" t="s">
        <v>85</v>
      </c>
      <c r="BK844" s="231">
        <f>ROUND(I844*H844,2)</f>
        <v>0</v>
      </c>
      <c r="BL844" s="18" t="s">
        <v>252</v>
      </c>
      <c r="BM844" s="230" t="s">
        <v>916</v>
      </c>
    </row>
    <row r="845" s="14" customFormat="1">
      <c r="A845" s="14"/>
      <c r="B845" s="243"/>
      <c r="C845" s="244"/>
      <c r="D845" s="234" t="s">
        <v>159</v>
      </c>
      <c r="E845" s="245" t="s">
        <v>1</v>
      </c>
      <c r="F845" s="246" t="s">
        <v>917</v>
      </c>
      <c r="G845" s="244"/>
      <c r="H845" s="247">
        <v>1.526</v>
      </c>
      <c r="I845" s="248"/>
      <c r="J845" s="244"/>
      <c r="K845" s="244"/>
      <c r="L845" s="249"/>
      <c r="M845" s="250"/>
      <c r="N845" s="251"/>
      <c r="O845" s="251"/>
      <c r="P845" s="251"/>
      <c r="Q845" s="251"/>
      <c r="R845" s="251"/>
      <c r="S845" s="251"/>
      <c r="T845" s="252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53" t="s">
        <v>159</v>
      </c>
      <c r="AU845" s="253" t="s">
        <v>87</v>
      </c>
      <c r="AV845" s="14" t="s">
        <v>87</v>
      </c>
      <c r="AW845" s="14" t="s">
        <v>32</v>
      </c>
      <c r="AX845" s="14" t="s">
        <v>85</v>
      </c>
      <c r="AY845" s="253" t="s">
        <v>150</v>
      </c>
    </row>
    <row r="846" s="14" customFormat="1">
      <c r="A846" s="14"/>
      <c r="B846" s="243"/>
      <c r="C846" s="244"/>
      <c r="D846" s="234" t="s">
        <v>159</v>
      </c>
      <c r="E846" s="244"/>
      <c r="F846" s="246" t="s">
        <v>918</v>
      </c>
      <c r="G846" s="244"/>
      <c r="H846" s="247">
        <v>1.6790000000000001</v>
      </c>
      <c r="I846" s="248"/>
      <c r="J846" s="244"/>
      <c r="K846" s="244"/>
      <c r="L846" s="249"/>
      <c r="M846" s="250"/>
      <c r="N846" s="251"/>
      <c r="O846" s="251"/>
      <c r="P846" s="251"/>
      <c r="Q846" s="251"/>
      <c r="R846" s="251"/>
      <c r="S846" s="251"/>
      <c r="T846" s="252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53" t="s">
        <v>159</v>
      </c>
      <c r="AU846" s="253" t="s">
        <v>87</v>
      </c>
      <c r="AV846" s="14" t="s">
        <v>87</v>
      </c>
      <c r="AW846" s="14" t="s">
        <v>4</v>
      </c>
      <c r="AX846" s="14" t="s">
        <v>85</v>
      </c>
      <c r="AY846" s="253" t="s">
        <v>150</v>
      </c>
    </row>
    <row r="847" s="2" customFormat="1" ht="16.5" customHeight="1">
      <c r="A847" s="39"/>
      <c r="B847" s="40"/>
      <c r="C847" s="219" t="s">
        <v>919</v>
      </c>
      <c r="D847" s="219" t="s">
        <v>152</v>
      </c>
      <c r="E847" s="220" t="s">
        <v>920</v>
      </c>
      <c r="F847" s="221" t="s">
        <v>921</v>
      </c>
      <c r="G847" s="222" t="s">
        <v>255</v>
      </c>
      <c r="H847" s="223">
        <v>190</v>
      </c>
      <c r="I847" s="224"/>
      <c r="J847" s="225">
        <f>ROUND(I847*H847,2)</f>
        <v>0</v>
      </c>
      <c r="K847" s="221" t="s">
        <v>156</v>
      </c>
      <c r="L847" s="45"/>
      <c r="M847" s="226" t="s">
        <v>1</v>
      </c>
      <c r="N847" s="227" t="s">
        <v>42</v>
      </c>
      <c r="O847" s="92"/>
      <c r="P847" s="228">
        <f>O847*H847</f>
        <v>0</v>
      </c>
      <c r="Q847" s="228">
        <v>2.0000000000000002E-05</v>
      </c>
      <c r="R847" s="228">
        <f>Q847*H847</f>
        <v>0.0038000000000000004</v>
      </c>
      <c r="S847" s="228">
        <v>0</v>
      </c>
      <c r="T847" s="229">
        <f>S847*H847</f>
        <v>0</v>
      </c>
      <c r="U847" s="39"/>
      <c r="V847" s="39"/>
      <c r="W847" s="39"/>
      <c r="X847" s="39"/>
      <c r="Y847" s="39"/>
      <c r="Z847" s="39"/>
      <c r="AA847" s="39"/>
      <c r="AB847" s="39"/>
      <c r="AC847" s="39"/>
      <c r="AD847" s="39"/>
      <c r="AE847" s="39"/>
      <c r="AR847" s="230" t="s">
        <v>252</v>
      </c>
      <c r="AT847" s="230" t="s">
        <v>152</v>
      </c>
      <c r="AU847" s="230" t="s">
        <v>87</v>
      </c>
      <c r="AY847" s="18" t="s">
        <v>150</v>
      </c>
      <c r="BE847" s="231">
        <f>IF(N847="základní",J847,0)</f>
        <v>0</v>
      </c>
      <c r="BF847" s="231">
        <f>IF(N847="snížená",J847,0)</f>
        <v>0</v>
      </c>
      <c r="BG847" s="231">
        <f>IF(N847="zákl. přenesená",J847,0)</f>
        <v>0</v>
      </c>
      <c r="BH847" s="231">
        <f>IF(N847="sníž. přenesená",J847,0)</f>
        <v>0</v>
      </c>
      <c r="BI847" s="231">
        <f>IF(N847="nulová",J847,0)</f>
        <v>0</v>
      </c>
      <c r="BJ847" s="18" t="s">
        <v>85</v>
      </c>
      <c r="BK847" s="231">
        <f>ROUND(I847*H847,2)</f>
        <v>0</v>
      </c>
      <c r="BL847" s="18" t="s">
        <v>252</v>
      </c>
      <c r="BM847" s="230" t="s">
        <v>922</v>
      </c>
    </row>
    <row r="848" s="14" customFormat="1">
      <c r="A848" s="14"/>
      <c r="B848" s="243"/>
      <c r="C848" s="244"/>
      <c r="D848" s="234" t="s">
        <v>159</v>
      </c>
      <c r="E848" s="245" t="s">
        <v>1</v>
      </c>
      <c r="F848" s="246" t="s">
        <v>923</v>
      </c>
      <c r="G848" s="244"/>
      <c r="H848" s="247">
        <v>190</v>
      </c>
      <c r="I848" s="248"/>
      <c r="J848" s="244"/>
      <c r="K848" s="244"/>
      <c r="L848" s="249"/>
      <c r="M848" s="250"/>
      <c r="N848" s="251"/>
      <c r="O848" s="251"/>
      <c r="P848" s="251"/>
      <c r="Q848" s="251"/>
      <c r="R848" s="251"/>
      <c r="S848" s="251"/>
      <c r="T848" s="252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53" t="s">
        <v>159</v>
      </c>
      <c r="AU848" s="253" t="s">
        <v>87</v>
      </c>
      <c r="AV848" s="14" t="s">
        <v>87</v>
      </c>
      <c r="AW848" s="14" t="s">
        <v>32</v>
      </c>
      <c r="AX848" s="14" t="s">
        <v>85</v>
      </c>
      <c r="AY848" s="253" t="s">
        <v>150</v>
      </c>
    </row>
    <row r="849" s="2" customFormat="1" ht="24.15" customHeight="1">
      <c r="A849" s="39"/>
      <c r="B849" s="40"/>
      <c r="C849" s="265" t="s">
        <v>924</v>
      </c>
      <c r="D849" s="265" t="s">
        <v>203</v>
      </c>
      <c r="E849" s="266" t="s">
        <v>914</v>
      </c>
      <c r="F849" s="267" t="s">
        <v>915</v>
      </c>
      <c r="G849" s="268" t="s">
        <v>155</v>
      </c>
      <c r="H849" s="269">
        <v>0.502</v>
      </c>
      <c r="I849" s="270"/>
      <c r="J849" s="271">
        <f>ROUND(I849*H849,2)</f>
        <v>0</v>
      </c>
      <c r="K849" s="267" t="s">
        <v>156</v>
      </c>
      <c r="L849" s="272"/>
      <c r="M849" s="273" t="s">
        <v>1</v>
      </c>
      <c r="N849" s="274" t="s">
        <v>42</v>
      </c>
      <c r="O849" s="92"/>
      <c r="P849" s="228">
        <f>O849*H849</f>
        <v>0</v>
      </c>
      <c r="Q849" s="228">
        <v>0.55000000000000004</v>
      </c>
      <c r="R849" s="228">
        <f>Q849*H849</f>
        <v>0.27610000000000001</v>
      </c>
      <c r="S849" s="228">
        <v>0</v>
      </c>
      <c r="T849" s="229">
        <f>S849*H849</f>
        <v>0</v>
      </c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R849" s="230" t="s">
        <v>400</v>
      </c>
      <c r="AT849" s="230" t="s">
        <v>203</v>
      </c>
      <c r="AU849" s="230" t="s">
        <v>87</v>
      </c>
      <c r="AY849" s="18" t="s">
        <v>150</v>
      </c>
      <c r="BE849" s="231">
        <f>IF(N849="základní",J849,0)</f>
        <v>0</v>
      </c>
      <c r="BF849" s="231">
        <f>IF(N849="snížená",J849,0)</f>
        <v>0</v>
      </c>
      <c r="BG849" s="231">
        <f>IF(N849="zákl. přenesená",J849,0)</f>
        <v>0</v>
      </c>
      <c r="BH849" s="231">
        <f>IF(N849="sníž. přenesená",J849,0)</f>
        <v>0</v>
      </c>
      <c r="BI849" s="231">
        <f>IF(N849="nulová",J849,0)</f>
        <v>0</v>
      </c>
      <c r="BJ849" s="18" t="s">
        <v>85</v>
      </c>
      <c r="BK849" s="231">
        <f>ROUND(I849*H849,2)</f>
        <v>0</v>
      </c>
      <c r="BL849" s="18" t="s">
        <v>252</v>
      </c>
      <c r="BM849" s="230" t="s">
        <v>925</v>
      </c>
    </row>
    <row r="850" s="14" customFormat="1">
      <c r="A850" s="14"/>
      <c r="B850" s="243"/>
      <c r="C850" s="244"/>
      <c r="D850" s="234" t="s">
        <v>159</v>
      </c>
      <c r="E850" s="245" t="s">
        <v>1</v>
      </c>
      <c r="F850" s="246" t="s">
        <v>926</v>
      </c>
      <c r="G850" s="244"/>
      <c r="H850" s="247">
        <v>0.45600000000000002</v>
      </c>
      <c r="I850" s="248"/>
      <c r="J850" s="244"/>
      <c r="K850" s="244"/>
      <c r="L850" s="249"/>
      <c r="M850" s="250"/>
      <c r="N850" s="251"/>
      <c r="O850" s="251"/>
      <c r="P850" s="251"/>
      <c r="Q850" s="251"/>
      <c r="R850" s="251"/>
      <c r="S850" s="251"/>
      <c r="T850" s="252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53" t="s">
        <v>159</v>
      </c>
      <c r="AU850" s="253" t="s">
        <v>87</v>
      </c>
      <c r="AV850" s="14" t="s">
        <v>87</v>
      </c>
      <c r="AW850" s="14" t="s">
        <v>32</v>
      </c>
      <c r="AX850" s="14" t="s">
        <v>85</v>
      </c>
      <c r="AY850" s="253" t="s">
        <v>150</v>
      </c>
    </row>
    <row r="851" s="14" customFormat="1">
      <c r="A851" s="14"/>
      <c r="B851" s="243"/>
      <c r="C851" s="244"/>
      <c r="D851" s="234" t="s">
        <v>159</v>
      </c>
      <c r="E851" s="244"/>
      <c r="F851" s="246" t="s">
        <v>927</v>
      </c>
      <c r="G851" s="244"/>
      <c r="H851" s="247">
        <v>0.502</v>
      </c>
      <c r="I851" s="248"/>
      <c r="J851" s="244"/>
      <c r="K851" s="244"/>
      <c r="L851" s="249"/>
      <c r="M851" s="250"/>
      <c r="N851" s="251"/>
      <c r="O851" s="251"/>
      <c r="P851" s="251"/>
      <c r="Q851" s="251"/>
      <c r="R851" s="251"/>
      <c r="S851" s="251"/>
      <c r="T851" s="252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53" t="s">
        <v>159</v>
      </c>
      <c r="AU851" s="253" t="s">
        <v>87</v>
      </c>
      <c r="AV851" s="14" t="s">
        <v>87</v>
      </c>
      <c r="AW851" s="14" t="s">
        <v>4</v>
      </c>
      <c r="AX851" s="14" t="s">
        <v>85</v>
      </c>
      <c r="AY851" s="253" t="s">
        <v>150</v>
      </c>
    </row>
    <row r="852" s="2" customFormat="1" ht="24.15" customHeight="1">
      <c r="A852" s="39"/>
      <c r="B852" s="40"/>
      <c r="C852" s="219" t="s">
        <v>928</v>
      </c>
      <c r="D852" s="219" t="s">
        <v>152</v>
      </c>
      <c r="E852" s="220" t="s">
        <v>929</v>
      </c>
      <c r="F852" s="221" t="s">
        <v>930</v>
      </c>
      <c r="G852" s="222" t="s">
        <v>240</v>
      </c>
      <c r="H852" s="223">
        <v>181.66499999999999</v>
      </c>
      <c r="I852" s="224"/>
      <c r="J852" s="225">
        <f>ROUND(I852*H852,2)</f>
        <v>0</v>
      </c>
      <c r="K852" s="221" t="s">
        <v>156</v>
      </c>
      <c r="L852" s="45"/>
      <c r="M852" s="226" t="s">
        <v>1</v>
      </c>
      <c r="N852" s="227" t="s">
        <v>42</v>
      </c>
      <c r="O852" s="92"/>
      <c r="P852" s="228">
        <f>O852*H852</f>
        <v>0</v>
      </c>
      <c r="Q852" s="228">
        <v>0</v>
      </c>
      <c r="R852" s="228">
        <f>Q852*H852</f>
        <v>0</v>
      </c>
      <c r="S852" s="228">
        <v>0.0050000000000000001</v>
      </c>
      <c r="T852" s="229">
        <f>S852*H852</f>
        <v>0.90832499999999994</v>
      </c>
      <c r="U852" s="39"/>
      <c r="V852" s="39"/>
      <c r="W852" s="39"/>
      <c r="X852" s="39"/>
      <c r="Y852" s="39"/>
      <c r="Z852" s="39"/>
      <c r="AA852" s="39"/>
      <c r="AB852" s="39"/>
      <c r="AC852" s="39"/>
      <c r="AD852" s="39"/>
      <c r="AE852" s="39"/>
      <c r="AR852" s="230" t="s">
        <v>252</v>
      </c>
      <c r="AT852" s="230" t="s">
        <v>152</v>
      </c>
      <c r="AU852" s="230" t="s">
        <v>87</v>
      </c>
      <c r="AY852" s="18" t="s">
        <v>150</v>
      </c>
      <c r="BE852" s="231">
        <f>IF(N852="základní",J852,0)</f>
        <v>0</v>
      </c>
      <c r="BF852" s="231">
        <f>IF(N852="snížená",J852,0)</f>
        <v>0</v>
      </c>
      <c r="BG852" s="231">
        <f>IF(N852="zákl. přenesená",J852,0)</f>
        <v>0</v>
      </c>
      <c r="BH852" s="231">
        <f>IF(N852="sníž. přenesená",J852,0)</f>
        <v>0</v>
      </c>
      <c r="BI852" s="231">
        <f>IF(N852="nulová",J852,0)</f>
        <v>0</v>
      </c>
      <c r="BJ852" s="18" t="s">
        <v>85</v>
      </c>
      <c r="BK852" s="231">
        <f>ROUND(I852*H852,2)</f>
        <v>0</v>
      </c>
      <c r="BL852" s="18" t="s">
        <v>252</v>
      </c>
      <c r="BM852" s="230" t="s">
        <v>931</v>
      </c>
    </row>
    <row r="853" s="13" customFormat="1">
      <c r="A853" s="13"/>
      <c r="B853" s="232"/>
      <c r="C853" s="233"/>
      <c r="D853" s="234" t="s">
        <v>159</v>
      </c>
      <c r="E853" s="235" t="s">
        <v>1</v>
      </c>
      <c r="F853" s="236" t="s">
        <v>932</v>
      </c>
      <c r="G853" s="233"/>
      <c r="H853" s="235" t="s">
        <v>1</v>
      </c>
      <c r="I853" s="237"/>
      <c r="J853" s="233"/>
      <c r="K853" s="233"/>
      <c r="L853" s="238"/>
      <c r="M853" s="239"/>
      <c r="N853" s="240"/>
      <c r="O853" s="240"/>
      <c r="P853" s="240"/>
      <c r="Q853" s="240"/>
      <c r="R853" s="240"/>
      <c r="S853" s="240"/>
      <c r="T853" s="241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42" t="s">
        <v>159</v>
      </c>
      <c r="AU853" s="242" t="s">
        <v>87</v>
      </c>
      <c r="AV853" s="13" t="s">
        <v>85</v>
      </c>
      <c r="AW853" s="13" t="s">
        <v>32</v>
      </c>
      <c r="AX853" s="13" t="s">
        <v>77</v>
      </c>
      <c r="AY853" s="242" t="s">
        <v>150</v>
      </c>
    </row>
    <row r="854" s="14" customFormat="1">
      <c r="A854" s="14"/>
      <c r="B854" s="243"/>
      <c r="C854" s="244"/>
      <c r="D854" s="234" t="s">
        <v>159</v>
      </c>
      <c r="E854" s="245" t="s">
        <v>1</v>
      </c>
      <c r="F854" s="246" t="s">
        <v>933</v>
      </c>
      <c r="G854" s="244"/>
      <c r="H854" s="247">
        <v>181.66499999999999</v>
      </c>
      <c r="I854" s="248"/>
      <c r="J854" s="244"/>
      <c r="K854" s="244"/>
      <c r="L854" s="249"/>
      <c r="M854" s="250"/>
      <c r="N854" s="251"/>
      <c r="O854" s="251"/>
      <c r="P854" s="251"/>
      <c r="Q854" s="251"/>
      <c r="R854" s="251"/>
      <c r="S854" s="251"/>
      <c r="T854" s="252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53" t="s">
        <v>159</v>
      </c>
      <c r="AU854" s="253" t="s">
        <v>87</v>
      </c>
      <c r="AV854" s="14" t="s">
        <v>87</v>
      </c>
      <c r="AW854" s="14" t="s">
        <v>32</v>
      </c>
      <c r="AX854" s="14" t="s">
        <v>85</v>
      </c>
      <c r="AY854" s="253" t="s">
        <v>150</v>
      </c>
    </row>
    <row r="855" s="2" customFormat="1" ht="24.15" customHeight="1">
      <c r="A855" s="39"/>
      <c r="B855" s="40"/>
      <c r="C855" s="219" t="s">
        <v>934</v>
      </c>
      <c r="D855" s="219" t="s">
        <v>152</v>
      </c>
      <c r="E855" s="220" t="s">
        <v>935</v>
      </c>
      <c r="F855" s="221" t="s">
        <v>936</v>
      </c>
      <c r="G855" s="222" t="s">
        <v>155</v>
      </c>
      <c r="H855" s="223">
        <v>2.181</v>
      </c>
      <c r="I855" s="224"/>
      <c r="J855" s="225">
        <f>ROUND(I855*H855,2)</f>
        <v>0</v>
      </c>
      <c r="K855" s="221" t="s">
        <v>156</v>
      </c>
      <c r="L855" s="45"/>
      <c r="M855" s="226" t="s">
        <v>1</v>
      </c>
      <c r="N855" s="227" t="s">
        <v>42</v>
      </c>
      <c r="O855" s="92"/>
      <c r="P855" s="228">
        <f>O855*H855</f>
        <v>0</v>
      </c>
      <c r="Q855" s="228">
        <v>0.022839999999999999</v>
      </c>
      <c r="R855" s="228">
        <f>Q855*H855</f>
        <v>0.049814039999999997</v>
      </c>
      <c r="S855" s="228">
        <v>0</v>
      </c>
      <c r="T855" s="229">
        <f>S855*H855</f>
        <v>0</v>
      </c>
      <c r="U855" s="39"/>
      <c r="V855" s="39"/>
      <c r="W855" s="39"/>
      <c r="X855" s="39"/>
      <c r="Y855" s="39"/>
      <c r="Z855" s="39"/>
      <c r="AA855" s="39"/>
      <c r="AB855" s="39"/>
      <c r="AC855" s="39"/>
      <c r="AD855" s="39"/>
      <c r="AE855" s="39"/>
      <c r="AR855" s="230" t="s">
        <v>252</v>
      </c>
      <c r="AT855" s="230" t="s">
        <v>152</v>
      </c>
      <c r="AU855" s="230" t="s">
        <v>87</v>
      </c>
      <c r="AY855" s="18" t="s">
        <v>150</v>
      </c>
      <c r="BE855" s="231">
        <f>IF(N855="základní",J855,0)</f>
        <v>0</v>
      </c>
      <c r="BF855" s="231">
        <f>IF(N855="snížená",J855,0)</f>
        <v>0</v>
      </c>
      <c r="BG855" s="231">
        <f>IF(N855="zákl. přenesená",J855,0)</f>
        <v>0</v>
      </c>
      <c r="BH855" s="231">
        <f>IF(N855="sníž. přenesená",J855,0)</f>
        <v>0</v>
      </c>
      <c r="BI855" s="231">
        <f>IF(N855="nulová",J855,0)</f>
        <v>0</v>
      </c>
      <c r="BJ855" s="18" t="s">
        <v>85</v>
      </c>
      <c r="BK855" s="231">
        <f>ROUND(I855*H855,2)</f>
        <v>0</v>
      </c>
      <c r="BL855" s="18" t="s">
        <v>252</v>
      </c>
      <c r="BM855" s="230" t="s">
        <v>937</v>
      </c>
    </row>
    <row r="856" s="14" customFormat="1">
      <c r="A856" s="14"/>
      <c r="B856" s="243"/>
      <c r="C856" s="244"/>
      <c r="D856" s="234" t="s">
        <v>159</v>
      </c>
      <c r="E856" s="245" t="s">
        <v>1</v>
      </c>
      <c r="F856" s="246" t="s">
        <v>938</v>
      </c>
      <c r="G856" s="244"/>
      <c r="H856" s="247">
        <v>2.181</v>
      </c>
      <c r="I856" s="248"/>
      <c r="J856" s="244"/>
      <c r="K856" s="244"/>
      <c r="L856" s="249"/>
      <c r="M856" s="250"/>
      <c r="N856" s="251"/>
      <c r="O856" s="251"/>
      <c r="P856" s="251"/>
      <c r="Q856" s="251"/>
      <c r="R856" s="251"/>
      <c r="S856" s="251"/>
      <c r="T856" s="252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53" t="s">
        <v>159</v>
      </c>
      <c r="AU856" s="253" t="s">
        <v>87</v>
      </c>
      <c r="AV856" s="14" t="s">
        <v>87</v>
      </c>
      <c r="AW856" s="14" t="s">
        <v>32</v>
      </c>
      <c r="AX856" s="14" t="s">
        <v>85</v>
      </c>
      <c r="AY856" s="253" t="s">
        <v>150</v>
      </c>
    </row>
    <row r="857" s="2" customFormat="1" ht="24.15" customHeight="1">
      <c r="A857" s="39"/>
      <c r="B857" s="40"/>
      <c r="C857" s="219" t="s">
        <v>939</v>
      </c>
      <c r="D857" s="219" t="s">
        <v>152</v>
      </c>
      <c r="E857" s="220" t="s">
        <v>940</v>
      </c>
      <c r="F857" s="221" t="s">
        <v>941</v>
      </c>
      <c r="G857" s="222" t="s">
        <v>240</v>
      </c>
      <c r="H857" s="223">
        <v>15.300000000000001</v>
      </c>
      <c r="I857" s="224"/>
      <c r="J857" s="225">
        <f>ROUND(I857*H857,2)</f>
        <v>0</v>
      </c>
      <c r="K857" s="221" t="s">
        <v>156</v>
      </c>
      <c r="L857" s="45"/>
      <c r="M857" s="226" t="s">
        <v>1</v>
      </c>
      <c r="N857" s="227" t="s">
        <v>42</v>
      </c>
      <c r="O857" s="92"/>
      <c r="P857" s="228">
        <f>O857*H857</f>
        <v>0</v>
      </c>
      <c r="Q857" s="228">
        <v>0.011520000000000001</v>
      </c>
      <c r="R857" s="228">
        <f>Q857*H857</f>
        <v>0.17625600000000002</v>
      </c>
      <c r="S857" s="228">
        <v>0</v>
      </c>
      <c r="T857" s="229">
        <f>S857*H857</f>
        <v>0</v>
      </c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R857" s="230" t="s">
        <v>252</v>
      </c>
      <c r="AT857" s="230" t="s">
        <v>152</v>
      </c>
      <c r="AU857" s="230" t="s">
        <v>87</v>
      </c>
      <c r="AY857" s="18" t="s">
        <v>150</v>
      </c>
      <c r="BE857" s="231">
        <f>IF(N857="základní",J857,0)</f>
        <v>0</v>
      </c>
      <c r="BF857" s="231">
        <f>IF(N857="snížená",J857,0)</f>
        <v>0</v>
      </c>
      <c r="BG857" s="231">
        <f>IF(N857="zákl. přenesená",J857,0)</f>
        <v>0</v>
      </c>
      <c r="BH857" s="231">
        <f>IF(N857="sníž. přenesená",J857,0)</f>
        <v>0</v>
      </c>
      <c r="BI857" s="231">
        <f>IF(N857="nulová",J857,0)</f>
        <v>0</v>
      </c>
      <c r="BJ857" s="18" t="s">
        <v>85</v>
      </c>
      <c r="BK857" s="231">
        <f>ROUND(I857*H857,2)</f>
        <v>0</v>
      </c>
      <c r="BL857" s="18" t="s">
        <v>252</v>
      </c>
      <c r="BM857" s="230" t="s">
        <v>942</v>
      </c>
    </row>
    <row r="858" s="13" customFormat="1">
      <c r="A858" s="13"/>
      <c r="B858" s="232"/>
      <c r="C858" s="233"/>
      <c r="D858" s="234" t="s">
        <v>159</v>
      </c>
      <c r="E858" s="235" t="s">
        <v>1</v>
      </c>
      <c r="F858" s="236" t="s">
        <v>404</v>
      </c>
      <c r="G858" s="233"/>
      <c r="H858" s="235" t="s">
        <v>1</v>
      </c>
      <c r="I858" s="237"/>
      <c r="J858" s="233"/>
      <c r="K858" s="233"/>
      <c r="L858" s="238"/>
      <c r="M858" s="239"/>
      <c r="N858" s="240"/>
      <c r="O858" s="240"/>
      <c r="P858" s="240"/>
      <c r="Q858" s="240"/>
      <c r="R858" s="240"/>
      <c r="S858" s="240"/>
      <c r="T858" s="241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42" t="s">
        <v>159</v>
      </c>
      <c r="AU858" s="242" t="s">
        <v>87</v>
      </c>
      <c r="AV858" s="13" t="s">
        <v>85</v>
      </c>
      <c r="AW858" s="13" t="s">
        <v>32</v>
      </c>
      <c r="AX858" s="13" t="s">
        <v>77</v>
      </c>
      <c r="AY858" s="242" t="s">
        <v>150</v>
      </c>
    </row>
    <row r="859" s="14" customFormat="1">
      <c r="A859" s="14"/>
      <c r="B859" s="243"/>
      <c r="C859" s="244"/>
      <c r="D859" s="234" t="s">
        <v>159</v>
      </c>
      <c r="E859" s="245" t="s">
        <v>1</v>
      </c>
      <c r="F859" s="246" t="s">
        <v>405</v>
      </c>
      <c r="G859" s="244"/>
      <c r="H859" s="247">
        <v>15.300000000000001</v>
      </c>
      <c r="I859" s="248"/>
      <c r="J859" s="244"/>
      <c r="K859" s="244"/>
      <c r="L859" s="249"/>
      <c r="M859" s="250"/>
      <c r="N859" s="251"/>
      <c r="O859" s="251"/>
      <c r="P859" s="251"/>
      <c r="Q859" s="251"/>
      <c r="R859" s="251"/>
      <c r="S859" s="251"/>
      <c r="T859" s="252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53" t="s">
        <v>159</v>
      </c>
      <c r="AU859" s="253" t="s">
        <v>87</v>
      </c>
      <c r="AV859" s="14" t="s">
        <v>87</v>
      </c>
      <c r="AW859" s="14" t="s">
        <v>32</v>
      </c>
      <c r="AX859" s="14" t="s">
        <v>85</v>
      </c>
      <c r="AY859" s="253" t="s">
        <v>150</v>
      </c>
    </row>
    <row r="860" s="2" customFormat="1" ht="24.15" customHeight="1">
      <c r="A860" s="39"/>
      <c r="B860" s="40"/>
      <c r="C860" s="219" t="s">
        <v>943</v>
      </c>
      <c r="D860" s="219" t="s">
        <v>152</v>
      </c>
      <c r="E860" s="220" t="s">
        <v>944</v>
      </c>
      <c r="F860" s="221" t="s">
        <v>945</v>
      </c>
      <c r="G860" s="222" t="s">
        <v>240</v>
      </c>
      <c r="H860" s="223">
        <v>96.310000000000002</v>
      </c>
      <c r="I860" s="224"/>
      <c r="J860" s="225">
        <f>ROUND(I860*H860,2)</f>
        <v>0</v>
      </c>
      <c r="K860" s="221" t="s">
        <v>156</v>
      </c>
      <c r="L860" s="45"/>
      <c r="M860" s="226" t="s">
        <v>1</v>
      </c>
      <c r="N860" s="227" t="s">
        <v>42</v>
      </c>
      <c r="O860" s="92"/>
      <c r="P860" s="228">
        <f>O860*H860</f>
        <v>0</v>
      </c>
      <c r="Q860" s="228">
        <v>0.0097800000000000005</v>
      </c>
      <c r="R860" s="228">
        <f>Q860*H860</f>
        <v>0.94191180000000008</v>
      </c>
      <c r="S860" s="228">
        <v>0</v>
      </c>
      <c r="T860" s="229">
        <f>S860*H860</f>
        <v>0</v>
      </c>
      <c r="U860" s="39"/>
      <c r="V860" s="39"/>
      <c r="W860" s="39"/>
      <c r="X860" s="39"/>
      <c r="Y860" s="39"/>
      <c r="Z860" s="39"/>
      <c r="AA860" s="39"/>
      <c r="AB860" s="39"/>
      <c r="AC860" s="39"/>
      <c r="AD860" s="39"/>
      <c r="AE860" s="39"/>
      <c r="AR860" s="230" t="s">
        <v>252</v>
      </c>
      <c r="AT860" s="230" t="s">
        <v>152</v>
      </c>
      <c r="AU860" s="230" t="s">
        <v>87</v>
      </c>
      <c r="AY860" s="18" t="s">
        <v>150</v>
      </c>
      <c r="BE860" s="231">
        <f>IF(N860="základní",J860,0)</f>
        <v>0</v>
      </c>
      <c r="BF860" s="231">
        <f>IF(N860="snížená",J860,0)</f>
        <v>0</v>
      </c>
      <c r="BG860" s="231">
        <f>IF(N860="zákl. přenesená",J860,0)</f>
        <v>0</v>
      </c>
      <c r="BH860" s="231">
        <f>IF(N860="sníž. přenesená",J860,0)</f>
        <v>0</v>
      </c>
      <c r="BI860" s="231">
        <f>IF(N860="nulová",J860,0)</f>
        <v>0</v>
      </c>
      <c r="BJ860" s="18" t="s">
        <v>85</v>
      </c>
      <c r="BK860" s="231">
        <f>ROUND(I860*H860,2)</f>
        <v>0</v>
      </c>
      <c r="BL860" s="18" t="s">
        <v>252</v>
      </c>
      <c r="BM860" s="230" t="s">
        <v>946</v>
      </c>
    </row>
    <row r="861" s="13" customFormat="1">
      <c r="A861" s="13"/>
      <c r="B861" s="232"/>
      <c r="C861" s="233"/>
      <c r="D861" s="234" t="s">
        <v>159</v>
      </c>
      <c r="E861" s="235" t="s">
        <v>1</v>
      </c>
      <c r="F861" s="236" t="s">
        <v>632</v>
      </c>
      <c r="G861" s="233"/>
      <c r="H861" s="235" t="s">
        <v>1</v>
      </c>
      <c r="I861" s="237"/>
      <c r="J861" s="233"/>
      <c r="K861" s="233"/>
      <c r="L861" s="238"/>
      <c r="M861" s="239"/>
      <c r="N861" s="240"/>
      <c r="O861" s="240"/>
      <c r="P861" s="240"/>
      <c r="Q861" s="240"/>
      <c r="R861" s="240"/>
      <c r="S861" s="240"/>
      <c r="T861" s="241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42" t="s">
        <v>159</v>
      </c>
      <c r="AU861" s="242" t="s">
        <v>87</v>
      </c>
      <c r="AV861" s="13" t="s">
        <v>85</v>
      </c>
      <c r="AW861" s="13" t="s">
        <v>32</v>
      </c>
      <c r="AX861" s="13" t="s">
        <v>77</v>
      </c>
      <c r="AY861" s="242" t="s">
        <v>150</v>
      </c>
    </row>
    <row r="862" s="14" customFormat="1">
      <c r="A862" s="14"/>
      <c r="B862" s="243"/>
      <c r="C862" s="244"/>
      <c r="D862" s="234" t="s">
        <v>159</v>
      </c>
      <c r="E862" s="245" t="s">
        <v>1</v>
      </c>
      <c r="F862" s="246" t="s">
        <v>947</v>
      </c>
      <c r="G862" s="244"/>
      <c r="H862" s="247">
        <v>96.310000000000002</v>
      </c>
      <c r="I862" s="248"/>
      <c r="J862" s="244"/>
      <c r="K862" s="244"/>
      <c r="L862" s="249"/>
      <c r="M862" s="250"/>
      <c r="N862" s="251"/>
      <c r="O862" s="251"/>
      <c r="P862" s="251"/>
      <c r="Q862" s="251"/>
      <c r="R862" s="251"/>
      <c r="S862" s="251"/>
      <c r="T862" s="252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53" t="s">
        <v>159</v>
      </c>
      <c r="AU862" s="253" t="s">
        <v>87</v>
      </c>
      <c r="AV862" s="14" t="s">
        <v>87</v>
      </c>
      <c r="AW862" s="14" t="s">
        <v>32</v>
      </c>
      <c r="AX862" s="14" t="s">
        <v>85</v>
      </c>
      <c r="AY862" s="253" t="s">
        <v>150</v>
      </c>
    </row>
    <row r="863" s="2" customFormat="1" ht="16.5" customHeight="1">
      <c r="A863" s="39"/>
      <c r="B863" s="40"/>
      <c r="C863" s="219" t="s">
        <v>948</v>
      </c>
      <c r="D863" s="219" t="s">
        <v>152</v>
      </c>
      <c r="E863" s="220" t="s">
        <v>949</v>
      </c>
      <c r="F863" s="221" t="s">
        <v>950</v>
      </c>
      <c r="G863" s="222" t="s">
        <v>240</v>
      </c>
      <c r="H863" s="223">
        <v>9</v>
      </c>
      <c r="I863" s="224"/>
      <c r="J863" s="225">
        <f>ROUND(I863*H863,2)</f>
        <v>0</v>
      </c>
      <c r="K863" s="221" t="s">
        <v>156</v>
      </c>
      <c r="L863" s="45"/>
      <c r="M863" s="226" t="s">
        <v>1</v>
      </c>
      <c r="N863" s="227" t="s">
        <v>42</v>
      </c>
      <c r="O863" s="92"/>
      <c r="P863" s="228">
        <f>O863*H863</f>
        <v>0</v>
      </c>
      <c r="Q863" s="228">
        <v>0</v>
      </c>
      <c r="R863" s="228">
        <f>Q863*H863</f>
        <v>0</v>
      </c>
      <c r="S863" s="228">
        <v>0</v>
      </c>
      <c r="T863" s="229">
        <f>S863*H863</f>
        <v>0</v>
      </c>
      <c r="U863" s="39"/>
      <c r="V863" s="39"/>
      <c r="W863" s="39"/>
      <c r="X863" s="39"/>
      <c r="Y863" s="39"/>
      <c r="Z863" s="39"/>
      <c r="AA863" s="39"/>
      <c r="AB863" s="39"/>
      <c r="AC863" s="39"/>
      <c r="AD863" s="39"/>
      <c r="AE863" s="39"/>
      <c r="AR863" s="230" t="s">
        <v>252</v>
      </c>
      <c r="AT863" s="230" t="s">
        <v>152</v>
      </c>
      <c r="AU863" s="230" t="s">
        <v>87</v>
      </c>
      <c r="AY863" s="18" t="s">
        <v>150</v>
      </c>
      <c r="BE863" s="231">
        <f>IF(N863="základní",J863,0)</f>
        <v>0</v>
      </c>
      <c r="BF863" s="231">
        <f>IF(N863="snížená",J863,0)</f>
        <v>0</v>
      </c>
      <c r="BG863" s="231">
        <f>IF(N863="zákl. přenesená",J863,0)</f>
        <v>0</v>
      </c>
      <c r="BH863" s="231">
        <f>IF(N863="sníž. přenesená",J863,0)</f>
        <v>0</v>
      </c>
      <c r="BI863" s="231">
        <f>IF(N863="nulová",J863,0)</f>
        <v>0</v>
      </c>
      <c r="BJ863" s="18" t="s">
        <v>85</v>
      </c>
      <c r="BK863" s="231">
        <f>ROUND(I863*H863,2)</f>
        <v>0</v>
      </c>
      <c r="BL863" s="18" t="s">
        <v>252</v>
      </c>
      <c r="BM863" s="230" t="s">
        <v>951</v>
      </c>
    </row>
    <row r="864" s="13" customFormat="1">
      <c r="A864" s="13"/>
      <c r="B864" s="232"/>
      <c r="C864" s="233"/>
      <c r="D864" s="234" t="s">
        <v>159</v>
      </c>
      <c r="E864" s="235" t="s">
        <v>1</v>
      </c>
      <c r="F864" s="236" t="s">
        <v>952</v>
      </c>
      <c r="G864" s="233"/>
      <c r="H864" s="235" t="s">
        <v>1</v>
      </c>
      <c r="I864" s="237"/>
      <c r="J864" s="233"/>
      <c r="K864" s="233"/>
      <c r="L864" s="238"/>
      <c r="M864" s="239"/>
      <c r="N864" s="240"/>
      <c r="O864" s="240"/>
      <c r="P864" s="240"/>
      <c r="Q864" s="240"/>
      <c r="R864" s="240"/>
      <c r="S864" s="240"/>
      <c r="T864" s="241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42" t="s">
        <v>159</v>
      </c>
      <c r="AU864" s="242" t="s">
        <v>87</v>
      </c>
      <c r="AV864" s="13" t="s">
        <v>85</v>
      </c>
      <c r="AW864" s="13" t="s">
        <v>32</v>
      </c>
      <c r="AX864" s="13" t="s">
        <v>77</v>
      </c>
      <c r="AY864" s="242" t="s">
        <v>150</v>
      </c>
    </row>
    <row r="865" s="14" customFormat="1">
      <c r="A865" s="14"/>
      <c r="B865" s="243"/>
      <c r="C865" s="244"/>
      <c r="D865" s="234" t="s">
        <v>159</v>
      </c>
      <c r="E865" s="245" t="s">
        <v>1</v>
      </c>
      <c r="F865" s="246" t="s">
        <v>953</v>
      </c>
      <c r="G865" s="244"/>
      <c r="H865" s="247">
        <v>9</v>
      </c>
      <c r="I865" s="248"/>
      <c r="J865" s="244"/>
      <c r="K865" s="244"/>
      <c r="L865" s="249"/>
      <c r="M865" s="250"/>
      <c r="N865" s="251"/>
      <c r="O865" s="251"/>
      <c r="P865" s="251"/>
      <c r="Q865" s="251"/>
      <c r="R865" s="251"/>
      <c r="S865" s="251"/>
      <c r="T865" s="252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53" t="s">
        <v>159</v>
      </c>
      <c r="AU865" s="253" t="s">
        <v>87</v>
      </c>
      <c r="AV865" s="14" t="s">
        <v>87</v>
      </c>
      <c r="AW865" s="14" t="s">
        <v>32</v>
      </c>
      <c r="AX865" s="14" t="s">
        <v>85</v>
      </c>
      <c r="AY865" s="253" t="s">
        <v>150</v>
      </c>
    </row>
    <row r="866" s="2" customFormat="1" ht="16.5" customHeight="1">
      <c r="A866" s="39"/>
      <c r="B866" s="40"/>
      <c r="C866" s="265" t="s">
        <v>954</v>
      </c>
      <c r="D866" s="265" t="s">
        <v>203</v>
      </c>
      <c r="E866" s="266" t="s">
        <v>955</v>
      </c>
      <c r="F866" s="267" t="s">
        <v>956</v>
      </c>
      <c r="G866" s="268" t="s">
        <v>155</v>
      </c>
      <c r="H866" s="269">
        <v>0.14899999999999999</v>
      </c>
      <c r="I866" s="270"/>
      <c r="J866" s="271">
        <f>ROUND(I866*H866,2)</f>
        <v>0</v>
      </c>
      <c r="K866" s="267" t="s">
        <v>156</v>
      </c>
      <c r="L866" s="272"/>
      <c r="M866" s="273" t="s">
        <v>1</v>
      </c>
      <c r="N866" s="274" t="s">
        <v>42</v>
      </c>
      <c r="O866" s="92"/>
      <c r="P866" s="228">
        <f>O866*H866</f>
        <v>0</v>
      </c>
      <c r="Q866" s="228">
        <v>0.55000000000000004</v>
      </c>
      <c r="R866" s="228">
        <f>Q866*H866</f>
        <v>0.081950000000000009</v>
      </c>
      <c r="S866" s="228">
        <v>0</v>
      </c>
      <c r="T866" s="229">
        <f>S866*H866</f>
        <v>0</v>
      </c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R866" s="230" t="s">
        <v>400</v>
      </c>
      <c r="AT866" s="230" t="s">
        <v>203</v>
      </c>
      <c r="AU866" s="230" t="s">
        <v>87</v>
      </c>
      <c r="AY866" s="18" t="s">
        <v>150</v>
      </c>
      <c r="BE866" s="231">
        <f>IF(N866="základní",J866,0)</f>
        <v>0</v>
      </c>
      <c r="BF866" s="231">
        <f>IF(N866="snížená",J866,0)</f>
        <v>0</v>
      </c>
      <c r="BG866" s="231">
        <f>IF(N866="zákl. přenesená",J866,0)</f>
        <v>0</v>
      </c>
      <c r="BH866" s="231">
        <f>IF(N866="sníž. přenesená",J866,0)</f>
        <v>0</v>
      </c>
      <c r="BI866" s="231">
        <f>IF(N866="nulová",J866,0)</f>
        <v>0</v>
      </c>
      <c r="BJ866" s="18" t="s">
        <v>85</v>
      </c>
      <c r="BK866" s="231">
        <f>ROUND(I866*H866,2)</f>
        <v>0</v>
      </c>
      <c r="BL866" s="18" t="s">
        <v>252</v>
      </c>
      <c r="BM866" s="230" t="s">
        <v>957</v>
      </c>
    </row>
    <row r="867" s="14" customFormat="1">
      <c r="A867" s="14"/>
      <c r="B867" s="243"/>
      <c r="C867" s="244"/>
      <c r="D867" s="234" t="s">
        <v>159</v>
      </c>
      <c r="E867" s="245" t="s">
        <v>1</v>
      </c>
      <c r="F867" s="246" t="s">
        <v>958</v>
      </c>
      <c r="G867" s="244"/>
      <c r="H867" s="247">
        <v>0.13500000000000001</v>
      </c>
      <c r="I867" s="248"/>
      <c r="J867" s="244"/>
      <c r="K867" s="244"/>
      <c r="L867" s="249"/>
      <c r="M867" s="250"/>
      <c r="N867" s="251"/>
      <c r="O867" s="251"/>
      <c r="P867" s="251"/>
      <c r="Q867" s="251"/>
      <c r="R867" s="251"/>
      <c r="S867" s="251"/>
      <c r="T867" s="252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253" t="s">
        <v>159</v>
      </c>
      <c r="AU867" s="253" t="s">
        <v>87</v>
      </c>
      <c r="AV867" s="14" t="s">
        <v>87</v>
      </c>
      <c r="AW867" s="14" t="s">
        <v>32</v>
      </c>
      <c r="AX867" s="14" t="s">
        <v>85</v>
      </c>
      <c r="AY867" s="253" t="s">
        <v>150</v>
      </c>
    </row>
    <row r="868" s="14" customFormat="1">
      <c r="A868" s="14"/>
      <c r="B868" s="243"/>
      <c r="C868" s="244"/>
      <c r="D868" s="234" t="s">
        <v>159</v>
      </c>
      <c r="E868" s="244"/>
      <c r="F868" s="246" t="s">
        <v>959</v>
      </c>
      <c r="G868" s="244"/>
      <c r="H868" s="247">
        <v>0.14899999999999999</v>
      </c>
      <c r="I868" s="248"/>
      <c r="J868" s="244"/>
      <c r="K868" s="244"/>
      <c r="L868" s="249"/>
      <c r="M868" s="250"/>
      <c r="N868" s="251"/>
      <c r="O868" s="251"/>
      <c r="P868" s="251"/>
      <c r="Q868" s="251"/>
      <c r="R868" s="251"/>
      <c r="S868" s="251"/>
      <c r="T868" s="252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T868" s="253" t="s">
        <v>159</v>
      </c>
      <c r="AU868" s="253" t="s">
        <v>87</v>
      </c>
      <c r="AV868" s="14" t="s">
        <v>87</v>
      </c>
      <c r="AW868" s="14" t="s">
        <v>4</v>
      </c>
      <c r="AX868" s="14" t="s">
        <v>85</v>
      </c>
      <c r="AY868" s="253" t="s">
        <v>150</v>
      </c>
    </row>
    <row r="869" s="2" customFormat="1" ht="24.15" customHeight="1">
      <c r="A869" s="39"/>
      <c r="B869" s="40"/>
      <c r="C869" s="219" t="s">
        <v>960</v>
      </c>
      <c r="D869" s="219" t="s">
        <v>152</v>
      </c>
      <c r="E869" s="220" t="s">
        <v>961</v>
      </c>
      <c r="F869" s="221" t="s">
        <v>962</v>
      </c>
      <c r="G869" s="222" t="s">
        <v>240</v>
      </c>
      <c r="H869" s="223">
        <v>96.310000000000002</v>
      </c>
      <c r="I869" s="224"/>
      <c r="J869" s="225">
        <f>ROUND(I869*H869,2)</f>
        <v>0</v>
      </c>
      <c r="K869" s="221" t="s">
        <v>156</v>
      </c>
      <c r="L869" s="45"/>
      <c r="M869" s="226" t="s">
        <v>1</v>
      </c>
      <c r="N869" s="227" t="s">
        <v>42</v>
      </c>
      <c r="O869" s="92"/>
      <c r="P869" s="228">
        <f>O869*H869</f>
        <v>0</v>
      </c>
      <c r="Q869" s="228">
        <v>0</v>
      </c>
      <c r="R869" s="228">
        <f>Q869*H869</f>
        <v>0</v>
      </c>
      <c r="S869" s="228">
        <v>0.029999999999999999</v>
      </c>
      <c r="T869" s="229">
        <f>S869*H869</f>
        <v>2.8893</v>
      </c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  <c r="AR869" s="230" t="s">
        <v>252</v>
      </c>
      <c r="AT869" s="230" t="s">
        <v>152</v>
      </c>
      <c r="AU869" s="230" t="s">
        <v>87</v>
      </c>
      <c r="AY869" s="18" t="s">
        <v>150</v>
      </c>
      <c r="BE869" s="231">
        <f>IF(N869="základní",J869,0)</f>
        <v>0</v>
      </c>
      <c r="BF869" s="231">
        <f>IF(N869="snížená",J869,0)</f>
        <v>0</v>
      </c>
      <c r="BG869" s="231">
        <f>IF(N869="zákl. přenesená",J869,0)</f>
        <v>0</v>
      </c>
      <c r="BH869" s="231">
        <f>IF(N869="sníž. přenesená",J869,0)</f>
        <v>0</v>
      </c>
      <c r="BI869" s="231">
        <f>IF(N869="nulová",J869,0)</f>
        <v>0</v>
      </c>
      <c r="BJ869" s="18" t="s">
        <v>85</v>
      </c>
      <c r="BK869" s="231">
        <f>ROUND(I869*H869,2)</f>
        <v>0</v>
      </c>
      <c r="BL869" s="18" t="s">
        <v>252</v>
      </c>
      <c r="BM869" s="230" t="s">
        <v>963</v>
      </c>
    </row>
    <row r="870" s="13" customFormat="1">
      <c r="A870" s="13"/>
      <c r="B870" s="232"/>
      <c r="C870" s="233"/>
      <c r="D870" s="234" t="s">
        <v>159</v>
      </c>
      <c r="E870" s="235" t="s">
        <v>1</v>
      </c>
      <c r="F870" s="236" t="s">
        <v>632</v>
      </c>
      <c r="G870" s="233"/>
      <c r="H870" s="235" t="s">
        <v>1</v>
      </c>
      <c r="I870" s="237"/>
      <c r="J870" s="233"/>
      <c r="K870" s="233"/>
      <c r="L870" s="238"/>
      <c r="M870" s="239"/>
      <c r="N870" s="240"/>
      <c r="O870" s="240"/>
      <c r="P870" s="240"/>
      <c r="Q870" s="240"/>
      <c r="R870" s="240"/>
      <c r="S870" s="240"/>
      <c r="T870" s="241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42" t="s">
        <v>159</v>
      </c>
      <c r="AU870" s="242" t="s">
        <v>87</v>
      </c>
      <c r="AV870" s="13" t="s">
        <v>85</v>
      </c>
      <c r="AW870" s="13" t="s">
        <v>32</v>
      </c>
      <c r="AX870" s="13" t="s">
        <v>77</v>
      </c>
      <c r="AY870" s="242" t="s">
        <v>150</v>
      </c>
    </row>
    <row r="871" s="14" customFormat="1">
      <c r="A871" s="14"/>
      <c r="B871" s="243"/>
      <c r="C871" s="244"/>
      <c r="D871" s="234" t="s">
        <v>159</v>
      </c>
      <c r="E871" s="245" t="s">
        <v>1</v>
      </c>
      <c r="F871" s="246" t="s">
        <v>947</v>
      </c>
      <c r="G871" s="244"/>
      <c r="H871" s="247">
        <v>96.310000000000002</v>
      </c>
      <c r="I871" s="248"/>
      <c r="J871" s="244"/>
      <c r="K871" s="244"/>
      <c r="L871" s="249"/>
      <c r="M871" s="250"/>
      <c r="N871" s="251"/>
      <c r="O871" s="251"/>
      <c r="P871" s="251"/>
      <c r="Q871" s="251"/>
      <c r="R871" s="251"/>
      <c r="S871" s="251"/>
      <c r="T871" s="252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253" t="s">
        <v>159</v>
      </c>
      <c r="AU871" s="253" t="s">
        <v>87</v>
      </c>
      <c r="AV871" s="14" t="s">
        <v>87</v>
      </c>
      <c r="AW871" s="14" t="s">
        <v>32</v>
      </c>
      <c r="AX871" s="14" t="s">
        <v>85</v>
      </c>
      <c r="AY871" s="253" t="s">
        <v>150</v>
      </c>
    </row>
    <row r="872" s="2" customFormat="1" ht="24.15" customHeight="1">
      <c r="A872" s="39"/>
      <c r="B872" s="40"/>
      <c r="C872" s="219" t="s">
        <v>964</v>
      </c>
      <c r="D872" s="219" t="s">
        <v>152</v>
      </c>
      <c r="E872" s="220" t="s">
        <v>965</v>
      </c>
      <c r="F872" s="221" t="s">
        <v>966</v>
      </c>
      <c r="G872" s="222" t="s">
        <v>240</v>
      </c>
      <c r="H872" s="223">
        <v>105.31</v>
      </c>
      <c r="I872" s="224"/>
      <c r="J872" s="225">
        <f>ROUND(I872*H872,2)</f>
        <v>0</v>
      </c>
      <c r="K872" s="221" t="s">
        <v>156</v>
      </c>
      <c r="L872" s="45"/>
      <c r="M872" s="226" t="s">
        <v>1</v>
      </c>
      <c r="N872" s="227" t="s">
        <v>42</v>
      </c>
      <c r="O872" s="92"/>
      <c r="P872" s="228">
        <f>O872*H872</f>
        <v>0</v>
      </c>
      <c r="Q872" s="228">
        <v>0.00018000000000000001</v>
      </c>
      <c r="R872" s="228">
        <f>Q872*H872</f>
        <v>0.018955800000000002</v>
      </c>
      <c r="S872" s="228">
        <v>0</v>
      </c>
      <c r="T872" s="229">
        <f>S872*H872</f>
        <v>0</v>
      </c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R872" s="230" t="s">
        <v>252</v>
      </c>
      <c r="AT872" s="230" t="s">
        <v>152</v>
      </c>
      <c r="AU872" s="230" t="s">
        <v>87</v>
      </c>
      <c r="AY872" s="18" t="s">
        <v>150</v>
      </c>
      <c r="BE872" s="231">
        <f>IF(N872="základní",J872,0)</f>
        <v>0</v>
      </c>
      <c r="BF872" s="231">
        <f>IF(N872="snížená",J872,0)</f>
        <v>0</v>
      </c>
      <c r="BG872" s="231">
        <f>IF(N872="zákl. přenesená",J872,0)</f>
        <v>0</v>
      </c>
      <c r="BH872" s="231">
        <f>IF(N872="sníž. přenesená",J872,0)</f>
        <v>0</v>
      </c>
      <c r="BI872" s="231">
        <f>IF(N872="nulová",J872,0)</f>
        <v>0</v>
      </c>
      <c r="BJ872" s="18" t="s">
        <v>85</v>
      </c>
      <c r="BK872" s="231">
        <f>ROUND(I872*H872,2)</f>
        <v>0</v>
      </c>
      <c r="BL872" s="18" t="s">
        <v>252</v>
      </c>
      <c r="BM872" s="230" t="s">
        <v>967</v>
      </c>
    </row>
    <row r="873" s="14" customFormat="1">
      <c r="A873" s="14"/>
      <c r="B873" s="243"/>
      <c r="C873" s="244"/>
      <c r="D873" s="234" t="s">
        <v>159</v>
      </c>
      <c r="E873" s="245" t="s">
        <v>1</v>
      </c>
      <c r="F873" s="246" t="s">
        <v>968</v>
      </c>
      <c r="G873" s="244"/>
      <c r="H873" s="247">
        <v>105.31</v>
      </c>
      <c r="I873" s="248"/>
      <c r="J873" s="244"/>
      <c r="K873" s="244"/>
      <c r="L873" s="249"/>
      <c r="M873" s="250"/>
      <c r="N873" s="251"/>
      <c r="O873" s="251"/>
      <c r="P873" s="251"/>
      <c r="Q873" s="251"/>
      <c r="R873" s="251"/>
      <c r="S873" s="251"/>
      <c r="T873" s="252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T873" s="253" t="s">
        <v>159</v>
      </c>
      <c r="AU873" s="253" t="s">
        <v>87</v>
      </c>
      <c r="AV873" s="14" t="s">
        <v>87</v>
      </c>
      <c r="AW873" s="14" t="s">
        <v>32</v>
      </c>
      <c r="AX873" s="14" t="s">
        <v>85</v>
      </c>
      <c r="AY873" s="253" t="s">
        <v>150</v>
      </c>
    </row>
    <row r="874" s="2" customFormat="1" ht="16.5" customHeight="1">
      <c r="A874" s="39"/>
      <c r="B874" s="40"/>
      <c r="C874" s="219" t="s">
        <v>969</v>
      </c>
      <c r="D874" s="219" t="s">
        <v>152</v>
      </c>
      <c r="E874" s="220" t="s">
        <v>970</v>
      </c>
      <c r="F874" s="221" t="s">
        <v>971</v>
      </c>
      <c r="G874" s="222" t="s">
        <v>972</v>
      </c>
      <c r="H874" s="223">
        <v>1</v>
      </c>
      <c r="I874" s="224"/>
      <c r="J874" s="225">
        <f>ROUND(I874*H874,2)</f>
        <v>0</v>
      </c>
      <c r="K874" s="221" t="s">
        <v>1</v>
      </c>
      <c r="L874" s="45"/>
      <c r="M874" s="226" t="s">
        <v>1</v>
      </c>
      <c r="N874" s="227" t="s">
        <v>42</v>
      </c>
      <c r="O874" s="92"/>
      <c r="P874" s="228">
        <f>O874*H874</f>
        <v>0</v>
      </c>
      <c r="Q874" s="228">
        <v>0.00018000000000000001</v>
      </c>
      <c r="R874" s="228">
        <f>Q874*H874</f>
        <v>0.00018000000000000001</v>
      </c>
      <c r="S874" s="228">
        <v>0</v>
      </c>
      <c r="T874" s="229">
        <f>S874*H874</f>
        <v>0</v>
      </c>
      <c r="U874" s="39"/>
      <c r="V874" s="39"/>
      <c r="W874" s="39"/>
      <c r="X874" s="39"/>
      <c r="Y874" s="39"/>
      <c r="Z874" s="39"/>
      <c r="AA874" s="39"/>
      <c r="AB874" s="39"/>
      <c r="AC874" s="39"/>
      <c r="AD874" s="39"/>
      <c r="AE874" s="39"/>
      <c r="AR874" s="230" t="s">
        <v>252</v>
      </c>
      <c r="AT874" s="230" t="s">
        <v>152</v>
      </c>
      <c r="AU874" s="230" t="s">
        <v>87</v>
      </c>
      <c r="AY874" s="18" t="s">
        <v>150</v>
      </c>
      <c r="BE874" s="231">
        <f>IF(N874="základní",J874,0)</f>
        <v>0</v>
      </c>
      <c r="BF874" s="231">
        <f>IF(N874="snížená",J874,0)</f>
        <v>0</v>
      </c>
      <c r="BG874" s="231">
        <f>IF(N874="zákl. přenesená",J874,0)</f>
        <v>0</v>
      </c>
      <c r="BH874" s="231">
        <f>IF(N874="sníž. přenesená",J874,0)</f>
        <v>0</v>
      </c>
      <c r="BI874" s="231">
        <f>IF(N874="nulová",J874,0)</f>
        <v>0</v>
      </c>
      <c r="BJ874" s="18" t="s">
        <v>85</v>
      </c>
      <c r="BK874" s="231">
        <f>ROUND(I874*H874,2)</f>
        <v>0</v>
      </c>
      <c r="BL874" s="18" t="s">
        <v>252</v>
      </c>
      <c r="BM874" s="230" t="s">
        <v>973</v>
      </c>
    </row>
    <row r="875" s="2" customFormat="1" ht="33" customHeight="1">
      <c r="A875" s="39"/>
      <c r="B875" s="40"/>
      <c r="C875" s="219" t="s">
        <v>974</v>
      </c>
      <c r="D875" s="219" t="s">
        <v>152</v>
      </c>
      <c r="E875" s="220" t="s">
        <v>975</v>
      </c>
      <c r="F875" s="221" t="s">
        <v>976</v>
      </c>
      <c r="G875" s="222" t="s">
        <v>187</v>
      </c>
      <c r="H875" s="223">
        <v>2.472</v>
      </c>
      <c r="I875" s="224"/>
      <c r="J875" s="225">
        <f>ROUND(I875*H875,2)</f>
        <v>0</v>
      </c>
      <c r="K875" s="221" t="s">
        <v>156</v>
      </c>
      <c r="L875" s="45"/>
      <c r="M875" s="226" t="s">
        <v>1</v>
      </c>
      <c r="N875" s="227" t="s">
        <v>42</v>
      </c>
      <c r="O875" s="92"/>
      <c r="P875" s="228">
        <f>O875*H875</f>
        <v>0</v>
      </c>
      <c r="Q875" s="228">
        <v>0</v>
      </c>
      <c r="R875" s="228">
        <f>Q875*H875</f>
        <v>0</v>
      </c>
      <c r="S875" s="228">
        <v>0</v>
      </c>
      <c r="T875" s="229">
        <f>S875*H875</f>
        <v>0</v>
      </c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R875" s="230" t="s">
        <v>252</v>
      </c>
      <c r="AT875" s="230" t="s">
        <v>152</v>
      </c>
      <c r="AU875" s="230" t="s">
        <v>87</v>
      </c>
      <c r="AY875" s="18" t="s">
        <v>150</v>
      </c>
      <c r="BE875" s="231">
        <f>IF(N875="základní",J875,0)</f>
        <v>0</v>
      </c>
      <c r="BF875" s="231">
        <f>IF(N875="snížená",J875,0)</f>
        <v>0</v>
      </c>
      <c r="BG875" s="231">
        <f>IF(N875="zákl. přenesená",J875,0)</f>
        <v>0</v>
      </c>
      <c r="BH875" s="231">
        <f>IF(N875="sníž. přenesená",J875,0)</f>
        <v>0</v>
      </c>
      <c r="BI875" s="231">
        <f>IF(N875="nulová",J875,0)</f>
        <v>0</v>
      </c>
      <c r="BJ875" s="18" t="s">
        <v>85</v>
      </c>
      <c r="BK875" s="231">
        <f>ROUND(I875*H875,2)</f>
        <v>0</v>
      </c>
      <c r="BL875" s="18" t="s">
        <v>252</v>
      </c>
      <c r="BM875" s="230" t="s">
        <v>977</v>
      </c>
    </row>
    <row r="876" s="12" customFormat="1" ht="22.8" customHeight="1">
      <c r="A876" s="12"/>
      <c r="B876" s="203"/>
      <c r="C876" s="204"/>
      <c r="D876" s="205" t="s">
        <v>76</v>
      </c>
      <c r="E876" s="217" t="s">
        <v>978</v>
      </c>
      <c r="F876" s="217" t="s">
        <v>979</v>
      </c>
      <c r="G876" s="204"/>
      <c r="H876" s="204"/>
      <c r="I876" s="207"/>
      <c r="J876" s="218">
        <f>BK876</f>
        <v>0</v>
      </c>
      <c r="K876" s="204"/>
      <c r="L876" s="209"/>
      <c r="M876" s="210"/>
      <c r="N876" s="211"/>
      <c r="O876" s="211"/>
      <c r="P876" s="212">
        <f>SUM(P877:P919)</f>
        <v>0</v>
      </c>
      <c r="Q876" s="211"/>
      <c r="R876" s="212">
        <f>SUM(R877:R919)</f>
        <v>3.9693294799999999</v>
      </c>
      <c r="S876" s="211"/>
      <c r="T876" s="213">
        <f>SUM(T877:T919)</f>
        <v>0</v>
      </c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R876" s="214" t="s">
        <v>87</v>
      </c>
      <c r="AT876" s="215" t="s">
        <v>76</v>
      </c>
      <c r="AU876" s="215" t="s">
        <v>85</v>
      </c>
      <c r="AY876" s="214" t="s">
        <v>150</v>
      </c>
      <c r="BK876" s="216">
        <f>SUM(BK877:BK919)</f>
        <v>0</v>
      </c>
    </row>
    <row r="877" s="2" customFormat="1" ht="24.15" customHeight="1">
      <c r="A877" s="39"/>
      <c r="B877" s="40"/>
      <c r="C877" s="219" t="s">
        <v>980</v>
      </c>
      <c r="D877" s="219" t="s">
        <v>152</v>
      </c>
      <c r="E877" s="220" t="s">
        <v>981</v>
      </c>
      <c r="F877" s="221" t="s">
        <v>982</v>
      </c>
      <c r="G877" s="222" t="s">
        <v>240</v>
      </c>
      <c r="H877" s="223">
        <v>74.810000000000002</v>
      </c>
      <c r="I877" s="224"/>
      <c r="J877" s="225">
        <f>ROUND(I877*H877,2)</f>
        <v>0</v>
      </c>
      <c r="K877" s="221" t="s">
        <v>156</v>
      </c>
      <c r="L877" s="45"/>
      <c r="M877" s="226" t="s">
        <v>1</v>
      </c>
      <c r="N877" s="227" t="s">
        <v>42</v>
      </c>
      <c r="O877" s="92"/>
      <c r="P877" s="228">
        <f>O877*H877</f>
        <v>0</v>
      </c>
      <c r="Q877" s="228">
        <v>0.012200000000000001</v>
      </c>
      <c r="R877" s="228">
        <f>Q877*H877</f>
        <v>0.9126820000000001</v>
      </c>
      <c r="S877" s="228">
        <v>0</v>
      </c>
      <c r="T877" s="229">
        <f>S877*H877</f>
        <v>0</v>
      </c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  <c r="AR877" s="230" t="s">
        <v>252</v>
      </c>
      <c r="AT877" s="230" t="s">
        <v>152</v>
      </c>
      <c r="AU877" s="230" t="s">
        <v>87</v>
      </c>
      <c r="AY877" s="18" t="s">
        <v>150</v>
      </c>
      <c r="BE877" s="231">
        <f>IF(N877="základní",J877,0)</f>
        <v>0</v>
      </c>
      <c r="BF877" s="231">
        <f>IF(N877="snížená",J877,0)</f>
        <v>0</v>
      </c>
      <c r="BG877" s="231">
        <f>IF(N877="zákl. přenesená",J877,0)</f>
        <v>0</v>
      </c>
      <c r="BH877" s="231">
        <f>IF(N877="sníž. přenesená",J877,0)</f>
        <v>0</v>
      </c>
      <c r="BI877" s="231">
        <f>IF(N877="nulová",J877,0)</f>
        <v>0</v>
      </c>
      <c r="BJ877" s="18" t="s">
        <v>85</v>
      </c>
      <c r="BK877" s="231">
        <f>ROUND(I877*H877,2)</f>
        <v>0</v>
      </c>
      <c r="BL877" s="18" t="s">
        <v>252</v>
      </c>
      <c r="BM877" s="230" t="s">
        <v>983</v>
      </c>
    </row>
    <row r="878" s="13" customFormat="1">
      <c r="A878" s="13"/>
      <c r="B878" s="232"/>
      <c r="C878" s="233"/>
      <c r="D878" s="234" t="s">
        <v>159</v>
      </c>
      <c r="E878" s="235" t="s">
        <v>1</v>
      </c>
      <c r="F878" s="236" t="s">
        <v>984</v>
      </c>
      <c r="G878" s="233"/>
      <c r="H878" s="235" t="s">
        <v>1</v>
      </c>
      <c r="I878" s="237"/>
      <c r="J878" s="233"/>
      <c r="K878" s="233"/>
      <c r="L878" s="238"/>
      <c r="M878" s="239"/>
      <c r="N878" s="240"/>
      <c r="O878" s="240"/>
      <c r="P878" s="240"/>
      <c r="Q878" s="240"/>
      <c r="R878" s="240"/>
      <c r="S878" s="240"/>
      <c r="T878" s="241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42" t="s">
        <v>159</v>
      </c>
      <c r="AU878" s="242" t="s">
        <v>87</v>
      </c>
      <c r="AV878" s="13" t="s">
        <v>85</v>
      </c>
      <c r="AW878" s="13" t="s">
        <v>32</v>
      </c>
      <c r="AX878" s="13" t="s">
        <v>77</v>
      </c>
      <c r="AY878" s="242" t="s">
        <v>150</v>
      </c>
    </row>
    <row r="879" s="14" customFormat="1">
      <c r="A879" s="14"/>
      <c r="B879" s="243"/>
      <c r="C879" s="244"/>
      <c r="D879" s="234" t="s">
        <v>159</v>
      </c>
      <c r="E879" s="245" t="s">
        <v>1</v>
      </c>
      <c r="F879" s="246" t="s">
        <v>985</v>
      </c>
      <c r="G879" s="244"/>
      <c r="H879" s="247">
        <v>74.810000000000002</v>
      </c>
      <c r="I879" s="248"/>
      <c r="J879" s="244"/>
      <c r="K879" s="244"/>
      <c r="L879" s="249"/>
      <c r="M879" s="250"/>
      <c r="N879" s="251"/>
      <c r="O879" s="251"/>
      <c r="P879" s="251"/>
      <c r="Q879" s="251"/>
      <c r="R879" s="251"/>
      <c r="S879" s="251"/>
      <c r="T879" s="252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53" t="s">
        <v>159</v>
      </c>
      <c r="AU879" s="253" t="s">
        <v>87</v>
      </c>
      <c r="AV879" s="14" t="s">
        <v>87</v>
      </c>
      <c r="AW879" s="14" t="s">
        <v>32</v>
      </c>
      <c r="AX879" s="14" t="s">
        <v>85</v>
      </c>
      <c r="AY879" s="253" t="s">
        <v>150</v>
      </c>
    </row>
    <row r="880" s="2" customFormat="1" ht="24.15" customHeight="1">
      <c r="A880" s="39"/>
      <c r="B880" s="40"/>
      <c r="C880" s="219" t="s">
        <v>986</v>
      </c>
      <c r="D880" s="219" t="s">
        <v>152</v>
      </c>
      <c r="E880" s="220" t="s">
        <v>987</v>
      </c>
      <c r="F880" s="221" t="s">
        <v>988</v>
      </c>
      <c r="G880" s="222" t="s">
        <v>240</v>
      </c>
      <c r="H880" s="223">
        <v>145.56999999999999</v>
      </c>
      <c r="I880" s="224"/>
      <c r="J880" s="225">
        <f>ROUND(I880*H880,2)</f>
        <v>0</v>
      </c>
      <c r="K880" s="221" t="s">
        <v>156</v>
      </c>
      <c r="L880" s="45"/>
      <c r="M880" s="226" t="s">
        <v>1</v>
      </c>
      <c r="N880" s="227" t="s">
        <v>42</v>
      </c>
      <c r="O880" s="92"/>
      <c r="P880" s="228">
        <f>O880*H880</f>
        <v>0</v>
      </c>
      <c r="Q880" s="228">
        <v>0.013860000000000001</v>
      </c>
      <c r="R880" s="228">
        <f>Q880*H880</f>
        <v>2.0176002</v>
      </c>
      <c r="S880" s="228">
        <v>0</v>
      </c>
      <c r="T880" s="229">
        <f>S880*H880</f>
        <v>0</v>
      </c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  <c r="AR880" s="230" t="s">
        <v>252</v>
      </c>
      <c r="AT880" s="230" t="s">
        <v>152</v>
      </c>
      <c r="AU880" s="230" t="s">
        <v>87</v>
      </c>
      <c r="AY880" s="18" t="s">
        <v>150</v>
      </c>
      <c r="BE880" s="231">
        <f>IF(N880="základní",J880,0)</f>
        <v>0</v>
      </c>
      <c r="BF880" s="231">
        <f>IF(N880="snížená",J880,0)</f>
        <v>0</v>
      </c>
      <c r="BG880" s="231">
        <f>IF(N880="zákl. přenesená",J880,0)</f>
        <v>0</v>
      </c>
      <c r="BH880" s="231">
        <f>IF(N880="sníž. přenesená",J880,0)</f>
        <v>0</v>
      </c>
      <c r="BI880" s="231">
        <f>IF(N880="nulová",J880,0)</f>
        <v>0</v>
      </c>
      <c r="BJ880" s="18" t="s">
        <v>85</v>
      </c>
      <c r="BK880" s="231">
        <f>ROUND(I880*H880,2)</f>
        <v>0</v>
      </c>
      <c r="BL880" s="18" t="s">
        <v>252</v>
      </c>
      <c r="BM880" s="230" t="s">
        <v>989</v>
      </c>
    </row>
    <row r="881" s="13" customFormat="1">
      <c r="A881" s="13"/>
      <c r="B881" s="232"/>
      <c r="C881" s="233"/>
      <c r="D881" s="234" t="s">
        <v>159</v>
      </c>
      <c r="E881" s="235" t="s">
        <v>1</v>
      </c>
      <c r="F881" s="236" t="s">
        <v>376</v>
      </c>
      <c r="G881" s="233"/>
      <c r="H881" s="235" t="s">
        <v>1</v>
      </c>
      <c r="I881" s="237"/>
      <c r="J881" s="233"/>
      <c r="K881" s="233"/>
      <c r="L881" s="238"/>
      <c r="M881" s="239"/>
      <c r="N881" s="240"/>
      <c r="O881" s="240"/>
      <c r="P881" s="240"/>
      <c r="Q881" s="240"/>
      <c r="R881" s="240"/>
      <c r="S881" s="240"/>
      <c r="T881" s="241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42" t="s">
        <v>159</v>
      </c>
      <c r="AU881" s="242" t="s">
        <v>87</v>
      </c>
      <c r="AV881" s="13" t="s">
        <v>85</v>
      </c>
      <c r="AW881" s="13" t="s">
        <v>32</v>
      </c>
      <c r="AX881" s="13" t="s">
        <v>77</v>
      </c>
      <c r="AY881" s="242" t="s">
        <v>150</v>
      </c>
    </row>
    <row r="882" s="14" customFormat="1">
      <c r="A882" s="14"/>
      <c r="B882" s="243"/>
      <c r="C882" s="244"/>
      <c r="D882" s="234" t="s">
        <v>159</v>
      </c>
      <c r="E882" s="245" t="s">
        <v>1</v>
      </c>
      <c r="F882" s="246" t="s">
        <v>990</v>
      </c>
      <c r="G882" s="244"/>
      <c r="H882" s="247">
        <v>121.18000000000001</v>
      </c>
      <c r="I882" s="248"/>
      <c r="J882" s="244"/>
      <c r="K882" s="244"/>
      <c r="L882" s="249"/>
      <c r="M882" s="250"/>
      <c r="N882" s="251"/>
      <c r="O882" s="251"/>
      <c r="P882" s="251"/>
      <c r="Q882" s="251"/>
      <c r="R882" s="251"/>
      <c r="S882" s="251"/>
      <c r="T882" s="252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53" t="s">
        <v>159</v>
      </c>
      <c r="AU882" s="253" t="s">
        <v>87</v>
      </c>
      <c r="AV882" s="14" t="s">
        <v>87</v>
      </c>
      <c r="AW882" s="14" t="s">
        <v>32</v>
      </c>
      <c r="AX882" s="14" t="s">
        <v>77</v>
      </c>
      <c r="AY882" s="253" t="s">
        <v>150</v>
      </c>
    </row>
    <row r="883" s="13" customFormat="1">
      <c r="A883" s="13"/>
      <c r="B883" s="232"/>
      <c r="C883" s="233"/>
      <c r="D883" s="234" t="s">
        <v>159</v>
      </c>
      <c r="E883" s="235" t="s">
        <v>1</v>
      </c>
      <c r="F883" s="236" t="s">
        <v>264</v>
      </c>
      <c r="G883" s="233"/>
      <c r="H883" s="235" t="s">
        <v>1</v>
      </c>
      <c r="I883" s="237"/>
      <c r="J883" s="233"/>
      <c r="K883" s="233"/>
      <c r="L883" s="238"/>
      <c r="M883" s="239"/>
      <c r="N883" s="240"/>
      <c r="O883" s="240"/>
      <c r="P883" s="240"/>
      <c r="Q883" s="240"/>
      <c r="R883" s="240"/>
      <c r="S883" s="240"/>
      <c r="T883" s="241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42" t="s">
        <v>159</v>
      </c>
      <c r="AU883" s="242" t="s">
        <v>87</v>
      </c>
      <c r="AV883" s="13" t="s">
        <v>85</v>
      </c>
      <c r="AW883" s="13" t="s">
        <v>32</v>
      </c>
      <c r="AX883" s="13" t="s">
        <v>77</v>
      </c>
      <c r="AY883" s="242" t="s">
        <v>150</v>
      </c>
    </row>
    <row r="884" s="14" customFormat="1">
      <c r="A884" s="14"/>
      <c r="B884" s="243"/>
      <c r="C884" s="244"/>
      <c r="D884" s="234" t="s">
        <v>159</v>
      </c>
      <c r="E884" s="245" t="s">
        <v>1</v>
      </c>
      <c r="F884" s="246" t="s">
        <v>991</v>
      </c>
      <c r="G884" s="244"/>
      <c r="H884" s="247">
        <v>24.390000000000001</v>
      </c>
      <c r="I884" s="248"/>
      <c r="J884" s="244"/>
      <c r="K884" s="244"/>
      <c r="L884" s="249"/>
      <c r="M884" s="250"/>
      <c r="N884" s="251"/>
      <c r="O884" s="251"/>
      <c r="P884" s="251"/>
      <c r="Q884" s="251"/>
      <c r="R884" s="251"/>
      <c r="S884" s="251"/>
      <c r="T884" s="252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T884" s="253" t="s">
        <v>159</v>
      </c>
      <c r="AU884" s="253" t="s">
        <v>87</v>
      </c>
      <c r="AV884" s="14" t="s">
        <v>87</v>
      </c>
      <c r="AW884" s="14" t="s">
        <v>32</v>
      </c>
      <c r="AX884" s="14" t="s">
        <v>77</v>
      </c>
      <c r="AY884" s="253" t="s">
        <v>150</v>
      </c>
    </row>
    <row r="885" s="15" customFormat="1">
      <c r="A885" s="15"/>
      <c r="B885" s="254"/>
      <c r="C885" s="255"/>
      <c r="D885" s="234" t="s">
        <v>159</v>
      </c>
      <c r="E885" s="256" t="s">
        <v>1</v>
      </c>
      <c r="F885" s="257" t="s">
        <v>169</v>
      </c>
      <c r="G885" s="255"/>
      <c r="H885" s="258">
        <v>145.56999999999999</v>
      </c>
      <c r="I885" s="259"/>
      <c r="J885" s="255"/>
      <c r="K885" s="255"/>
      <c r="L885" s="260"/>
      <c r="M885" s="261"/>
      <c r="N885" s="262"/>
      <c r="O885" s="262"/>
      <c r="P885" s="262"/>
      <c r="Q885" s="262"/>
      <c r="R885" s="262"/>
      <c r="S885" s="262"/>
      <c r="T885" s="263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T885" s="264" t="s">
        <v>159</v>
      </c>
      <c r="AU885" s="264" t="s">
        <v>87</v>
      </c>
      <c r="AV885" s="15" t="s">
        <v>157</v>
      </c>
      <c r="AW885" s="15" t="s">
        <v>32</v>
      </c>
      <c r="AX885" s="15" t="s">
        <v>85</v>
      </c>
      <c r="AY885" s="264" t="s">
        <v>150</v>
      </c>
    </row>
    <row r="886" s="2" customFormat="1" ht="24.15" customHeight="1">
      <c r="A886" s="39"/>
      <c r="B886" s="40"/>
      <c r="C886" s="219" t="s">
        <v>992</v>
      </c>
      <c r="D886" s="219" t="s">
        <v>152</v>
      </c>
      <c r="E886" s="220" t="s">
        <v>993</v>
      </c>
      <c r="F886" s="221" t="s">
        <v>994</v>
      </c>
      <c r="G886" s="222" t="s">
        <v>240</v>
      </c>
      <c r="H886" s="223">
        <v>11.83</v>
      </c>
      <c r="I886" s="224"/>
      <c r="J886" s="225">
        <f>ROUND(I886*H886,2)</f>
        <v>0</v>
      </c>
      <c r="K886" s="221" t="s">
        <v>156</v>
      </c>
      <c r="L886" s="45"/>
      <c r="M886" s="226" t="s">
        <v>1</v>
      </c>
      <c r="N886" s="227" t="s">
        <v>42</v>
      </c>
      <c r="O886" s="92"/>
      <c r="P886" s="228">
        <f>O886*H886</f>
        <v>0</v>
      </c>
      <c r="Q886" s="228">
        <v>0.0126</v>
      </c>
      <c r="R886" s="228">
        <f>Q886*H886</f>
        <v>0.149058</v>
      </c>
      <c r="S886" s="228">
        <v>0</v>
      </c>
      <c r="T886" s="229">
        <f>S886*H886</f>
        <v>0</v>
      </c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R886" s="230" t="s">
        <v>252</v>
      </c>
      <c r="AT886" s="230" t="s">
        <v>152</v>
      </c>
      <c r="AU886" s="230" t="s">
        <v>87</v>
      </c>
      <c r="AY886" s="18" t="s">
        <v>150</v>
      </c>
      <c r="BE886" s="231">
        <f>IF(N886="základní",J886,0)</f>
        <v>0</v>
      </c>
      <c r="BF886" s="231">
        <f>IF(N886="snížená",J886,0)</f>
        <v>0</v>
      </c>
      <c r="BG886" s="231">
        <f>IF(N886="zákl. přenesená",J886,0)</f>
        <v>0</v>
      </c>
      <c r="BH886" s="231">
        <f>IF(N886="sníž. přenesená",J886,0)</f>
        <v>0</v>
      </c>
      <c r="BI886" s="231">
        <f>IF(N886="nulová",J886,0)</f>
        <v>0</v>
      </c>
      <c r="BJ886" s="18" t="s">
        <v>85</v>
      </c>
      <c r="BK886" s="231">
        <f>ROUND(I886*H886,2)</f>
        <v>0</v>
      </c>
      <c r="BL886" s="18" t="s">
        <v>252</v>
      </c>
      <c r="BM886" s="230" t="s">
        <v>995</v>
      </c>
    </row>
    <row r="887" s="13" customFormat="1">
      <c r="A887" s="13"/>
      <c r="B887" s="232"/>
      <c r="C887" s="233"/>
      <c r="D887" s="234" t="s">
        <v>159</v>
      </c>
      <c r="E887" s="235" t="s">
        <v>1</v>
      </c>
      <c r="F887" s="236" t="s">
        <v>367</v>
      </c>
      <c r="G887" s="233"/>
      <c r="H887" s="235" t="s">
        <v>1</v>
      </c>
      <c r="I887" s="237"/>
      <c r="J887" s="233"/>
      <c r="K887" s="233"/>
      <c r="L887" s="238"/>
      <c r="M887" s="239"/>
      <c r="N887" s="240"/>
      <c r="O887" s="240"/>
      <c r="P887" s="240"/>
      <c r="Q887" s="240"/>
      <c r="R887" s="240"/>
      <c r="S887" s="240"/>
      <c r="T887" s="241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42" t="s">
        <v>159</v>
      </c>
      <c r="AU887" s="242" t="s">
        <v>87</v>
      </c>
      <c r="AV887" s="13" t="s">
        <v>85</v>
      </c>
      <c r="AW887" s="13" t="s">
        <v>32</v>
      </c>
      <c r="AX887" s="13" t="s">
        <v>77</v>
      </c>
      <c r="AY887" s="242" t="s">
        <v>150</v>
      </c>
    </row>
    <row r="888" s="14" customFormat="1">
      <c r="A888" s="14"/>
      <c r="B888" s="243"/>
      <c r="C888" s="244"/>
      <c r="D888" s="234" t="s">
        <v>159</v>
      </c>
      <c r="E888" s="245" t="s">
        <v>1</v>
      </c>
      <c r="F888" s="246" t="s">
        <v>996</v>
      </c>
      <c r="G888" s="244"/>
      <c r="H888" s="247">
        <v>3.1200000000000001</v>
      </c>
      <c r="I888" s="248"/>
      <c r="J888" s="244"/>
      <c r="K888" s="244"/>
      <c r="L888" s="249"/>
      <c r="M888" s="250"/>
      <c r="N888" s="251"/>
      <c r="O888" s="251"/>
      <c r="P888" s="251"/>
      <c r="Q888" s="251"/>
      <c r="R888" s="251"/>
      <c r="S888" s="251"/>
      <c r="T888" s="252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253" t="s">
        <v>159</v>
      </c>
      <c r="AU888" s="253" t="s">
        <v>87</v>
      </c>
      <c r="AV888" s="14" t="s">
        <v>87</v>
      </c>
      <c r="AW888" s="14" t="s">
        <v>32</v>
      </c>
      <c r="AX888" s="14" t="s">
        <v>77</v>
      </c>
      <c r="AY888" s="253" t="s">
        <v>150</v>
      </c>
    </row>
    <row r="889" s="13" customFormat="1">
      <c r="A889" s="13"/>
      <c r="B889" s="232"/>
      <c r="C889" s="233"/>
      <c r="D889" s="234" t="s">
        <v>159</v>
      </c>
      <c r="E889" s="235" t="s">
        <v>1</v>
      </c>
      <c r="F889" s="236" t="s">
        <v>997</v>
      </c>
      <c r="G889" s="233"/>
      <c r="H889" s="235" t="s">
        <v>1</v>
      </c>
      <c r="I889" s="237"/>
      <c r="J889" s="233"/>
      <c r="K889" s="233"/>
      <c r="L889" s="238"/>
      <c r="M889" s="239"/>
      <c r="N889" s="240"/>
      <c r="O889" s="240"/>
      <c r="P889" s="240"/>
      <c r="Q889" s="240"/>
      <c r="R889" s="240"/>
      <c r="S889" s="240"/>
      <c r="T889" s="241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42" t="s">
        <v>159</v>
      </c>
      <c r="AU889" s="242" t="s">
        <v>87</v>
      </c>
      <c r="AV889" s="13" t="s">
        <v>85</v>
      </c>
      <c r="AW889" s="13" t="s">
        <v>32</v>
      </c>
      <c r="AX889" s="13" t="s">
        <v>77</v>
      </c>
      <c r="AY889" s="242" t="s">
        <v>150</v>
      </c>
    </row>
    <row r="890" s="14" customFormat="1">
      <c r="A890" s="14"/>
      <c r="B890" s="243"/>
      <c r="C890" s="244"/>
      <c r="D890" s="234" t="s">
        <v>159</v>
      </c>
      <c r="E890" s="245" t="s">
        <v>1</v>
      </c>
      <c r="F890" s="246" t="s">
        <v>998</v>
      </c>
      <c r="G890" s="244"/>
      <c r="H890" s="247">
        <v>4.0499999999999998</v>
      </c>
      <c r="I890" s="248"/>
      <c r="J890" s="244"/>
      <c r="K890" s="244"/>
      <c r="L890" s="249"/>
      <c r="M890" s="250"/>
      <c r="N890" s="251"/>
      <c r="O890" s="251"/>
      <c r="P890" s="251"/>
      <c r="Q890" s="251"/>
      <c r="R890" s="251"/>
      <c r="S890" s="251"/>
      <c r="T890" s="252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T890" s="253" t="s">
        <v>159</v>
      </c>
      <c r="AU890" s="253" t="s">
        <v>87</v>
      </c>
      <c r="AV890" s="14" t="s">
        <v>87</v>
      </c>
      <c r="AW890" s="14" t="s">
        <v>32</v>
      </c>
      <c r="AX890" s="14" t="s">
        <v>77</v>
      </c>
      <c r="AY890" s="253" t="s">
        <v>150</v>
      </c>
    </row>
    <row r="891" s="13" customFormat="1">
      <c r="A891" s="13"/>
      <c r="B891" s="232"/>
      <c r="C891" s="233"/>
      <c r="D891" s="234" t="s">
        <v>159</v>
      </c>
      <c r="E891" s="235" t="s">
        <v>1</v>
      </c>
      <c r="F891" s="236" t="s">
        <v>393</v>
      </c>
      <c r="G891" s="233"/>
      <c r="H891" s="235" t="s">
        <v>1</v>
      </c>
      <c r="I891" s="237"/>
      <c r="J891" s="233"/>
      <c r="K891" s="233"/>
      <c r="L891" s="238"/>
      <c r="M891" s="239"/>
      <c r="N891" s="240"/>
      <c r="O891" s="240"/>
      <c r="P891" s="240"/>
      <c r="Q891" s="240"/>
      <c r="R891" s="240"/>
      <c r="S891" s="240"/>
      <c r="T891" s="241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42" t="s">
        <v>159</v>
      </c>
      <c r="AU891" s="242" t="s">
        <v>87</v>
      </c>
      <c r="AV891" s="13" t="s">
        <v>85</v>
      </c>
      <c r="AW891" s="13" t="s">
        <v>32</v>
      </c>
      <c r="AX891" s="13" t="s">
        <v>77</v>
      </c>
      <c r="AY891" s="242" t="s">
        <v>150</v>
      </c>
    </row>
    <row r="892" s="14" customFormat="1">
      <c r="A892" s="14"/>
      <c r="B892" s="243"/>
      <c r="C892" s="244"/>
      <c r="D892" s="234" t="s">
        <v>159</v>
      </c>
      <c r="E892" s="245" t="s">
        <v>1</v>
      </c>
      <c r="F892" s="246" t="s">
        <v>999</v>
      </c>
      <c r="G892" s="244"/>
      <c r="H892" s="247">
        <v>4.6600000000000001</v>
      </c>
      <c r="I892" s="248"/>
      <c r="J892" s="244"/>
      <c r="K892" s="244"/>
      <c r="L892" s="249"/>
      <c r="M892" s="250"/>
      <c r="N892" s="251"/>
      <c r="O892" s="251"/>
      <c r="P892" s="251"/>
      <c r="Q892" s="251"/>
      <c r="R892" s="251"/>
      <c r="S892" s="251"/>
      <c r="T892" s="252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253" t="s">
        <v>159</v>
      </c>
      <c r="AU892" s="253" t="s">
        <v>87</v>
      </c>
      <c r="AV892" s="14" t="s">
        <v>87</v>
      </c>
      <c r="AW892" s="14" t="s">
        <v>32</v>
      </c>
      <c r="AX892" s="14" t="s">
        <v>77</v>
      </c>
      <c r="AY892" s="253" t="s">
        <v>150</v>
      </c>
    </row>
    <row r="893" s="15" customFormat="1">
      <c r="A893" s="15"/>
      <c r="B893" s="254"/>
      <c r="C893" s="255"/>
      <c r="D893" s="234" t="s">
        <v>159</v>
      </c>
      <c r="E893" s="256" t="s">
        <v>1</v>
      </c>
      <c r="F893" s="257" t="s">
        <v>169</v>
      </c>
      <c r="G893" s="255"/>
      <c r="H893" s="258">
        <v>11.83</v>
      </c>
      <c r="I893" s="259"/>
      <c r="J893" s="255"/>
      <c r="K893" s="255"/>
      <c r="L893" s="260"/>
      <c r="M893" s="261"/>
      <c r="N893" s="262"/>
      <c r="O893" s="262"/>
      <c r="P893" s="262"/>
      <c r="Q893" s="262"/>
      <c r="R893" s="262"/>
      <c r="S893" s="262"/>
      <c r="T893" s="263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T893" s="264" t="s">
        <v>159</v>
      </c>
      <c r="AU893" s="264" t="s">
        <v>87</v>
      </c>
      <c r="AV893" s="15" t="s">
        <v>157</v>
      </c>
      <c r="AW893" s="15" t="s">
        <v>32</v>
      </c>
      <c r="AX893" s="15" t="s">
        <v>85</v>
      </c>
      <c r="AY893" s="264" t="s">
        <v>150</v>
      </c>
    </row>
    <row r="894" s="2" customFormat="1" ht="16.5" customHeight="1">
      <c r="A894" s="39"/>
      <c r="B894" s="40"/>
      <c r="C894" s="219" t="s">
        <v>1000</v>
      </c>
      <c r="D894" s="219" t="s">
        <v>152</v>
      </c>
      <c r="E894" s="220" t="s">
        <v>1001</v>
      </c>
      <c r="F894" s="221" t="s">
        <v>1002</v>
      </c>
      <c r="G894" s="222" t="s">
        <v>240</v>
      </c>
      <c r="H894" s="223">
        <v>232.21000000000001</v>
      </c>
      <c r="I894" s="224"/>
      <c r="J894" s="225">
        <f>ROUND(I894*H894,2)</f>
        <v>0</v>
      </c>
      <c r="K894" s="221" t="s">
        <v>156</v>
      </c>
      <c r="L894" s="45"/>
      <c r="M894" s="226" t="s">
        <v>1</v>
      </c>
      <c r="N894" s="227" t="s">
        <v>42</v>
      </c>
      <c r="O894" s="92"/>
      <c r="P894" s="228">
        <f>O894*H894</f>
        <v>0</v>
      </c>
      <c r="Q894" s="228">
        <v>0</v>
      </c>
      <c r="R894" s="228">
        <f>Q894*H894</f>
        <v>0</v>
      </c>
      <c r="S894" s="228">
        <v>0</v>
      </c>
      <c r="T894" s="229">
        <f>S894*H894</f>
        <v>0</v>
      </c>
      <c r="U894" s="39"/>
      <c r="V894" s="39"/>
      <c r="W894" s="39"/>
      <c r="X894" s="39"/>
      <c r="Y894" s="39"/>
      <c r="Z894" s="39"/>
      <c r="AA894" s="39"/>
      <c r="AB894" s="39"/>
      <c r="AC894" s="39"/>
      <c r="AD894" s="39"/>
      <c r="AE894" s="39"/>
      <c r="AR894" s="230" t="s">
        <v>252</v>
      </c>
      <c r="AT894" s="230" t="s">
        <v>152</v>
      </c>
      <c r="AU894" s="230" t="s">
        <v>87</v>
      </c>
      <c r="AY894" s="18" t="s">
        <v>150</v>
      </c>
      <c r="BE894" s="231">
        <f>IF(N894="základní",J894,0)</f>
        <v>0</v>
      </c>
      <c r="BF894" s="231">
        <f>IF(N894="snížená",J894,0)</f>
        <v>0</v>
      </c>
      <c r="BG894" s="231">
        <f>IF(N894="zákl. přenesená",J894,0)</f>
        <v>0</v>
      </c>
      <c r="BH894" s="231">
        <f>IF(N894="sníž. přenesená",J894,0)</f>
        <v>0</v>
      </c>
      <c r="BI894" s="231">
        <f>IF(N894="nulová",J894,0)</f>
        <v>0</v>
      </c>
      <c r="BJ894" s="18" t="s">
        <v>85</v>
      </c>
      <c r="BK894" s="231">
        <f>ROUND(I894*H894,2)</f>
        <v>0</v>
      </c>
      <c r="BL894" s="18" t="s">
        <v>252</v>
      </c>
      <c r="BM894" s="230" t="s">
        <v>1003</v>
      </c>
    </row>
    <row r="895" s="14" customFormat="1">
      <c r="A895" s="14"/>
      <c r="B895" s="243"/>
      <c r="C895" s="244"/>
      <c r="D895" s="234" t="s">
        <v>159</v>
      </c>
      <c r="E895" s="245" t="s">
        <v>1</v>
      </c>
      <c r="F895" s="246" t="s">
        <v>1004</v>
      </c>
      <c r="G895" s="244"/>
      <c r="H895" s="247">
        <v>232.21000000000001</v>
      </c>
      <c r="I895" s="248"/>
      <c r="J895" s="244"/>
      <c r="K895" s="244"/>
      <c r="L895" s="249"/>
      <c r="M895" s="250"/>
      <c r="N895" s="251"/>
      <c r="O895" s="251"/>
      <c r="P895" s="251"/>
      <c r="Q895" s="251"/>
      <c r="R895" s="251"/>
      <c r="S895" s="251"/>
      <c r="T895" s="252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T895" s="253" t="s">
        <v>159</v>
      </c>
      <c r="AU895" s="253" t="s">
        <v>87</v>
      </c>
      <c r="AV895" s="14" t="s">
        <v>87</v>
      </c>
      <c r="AW895" s="14" t="s">
        <v>32</v>
      </c>
      <c r="AX895" s="14" t="s">
        <v>85</v>
      </c>
      <c r="AY895" s="253" t="s">
        <v>150</v>
      </c>
    </row>
    <row r="896" s="2" customFormat="1" ht="24.15" customHeight="1">
      <c r="A896" s="39"/>
      <c r="B896" s="40"/>
      <c r="C896" s="265" t="s">
        <v>1005</v>
      </c>
      <c r="D896" s="265" t="s">
        <v>203</v>
      </c>
      <c r="E896" s="266" t="s">
        <v>1006</v>
      </c>
      <c r="F896" s="267" t="s">
        <v>1007</v>
      </c>
      <c r="G896" s="268" t="s">
        <v>240</v>
      </c>
      <c r="H896" s="269">
        <v>260.88799999999998</v>
      </c>
      <c r="I896" s="270"/>
      <c r="J896" s="271">
        <f>ROUND(I896*H896,2)</f>
        <v>0</v>
      </c>
      <c r="K896" s="267" t="s">
        <v>156</v>
      </c>
      <c r="L896" s="272"/>
      <c r="M896" s="273" t="s">
        <v>1</v>
      </c>
      <c r="N896" s="274" t="s">
        <v>42</v>
      </c>
      <c r="O896" s="92"/>
      <c r="P896" s="228">
        <f>O896*H896</f>
        <v>0</v>
      </c>
      <c r="Q896" s="228">
        <v>0.00016000000000000001</v>
      </c>
      <c r="R896" s="228">
        <f>Q896*H896</f>
        <v>0.041742080000000001</v>
      </c>
      <c r="S896" s="228">
        <v>0</v>
      </c>
      <c r="T896" s="229">
        <f>S896*H896</f>
        <v>0</v>
      </c>
      <c r="U896" s="39"/>
      <c r="V896" s="39"/>
      <c r="W896" s="39"/>
      <c r="X896" s="39"/>
      <c r="Y896" s="39"/>
      <c r="Z896" s="39"/>
      <c r="AA896" s="39"/>
      <c r="AB896" s="39"/>
      <c r="AC896" s="39"/>
      <c r="AD896" s="39"/>
      <c r="AE896" s="39"/>
      <c r="AR896" s="230" t="s">
        <v>400</v>
      </c>
      <c r="AT896" s="230" t="s">
        <v>203</v>
      </c>
      <c r="AU896" s="230" t="s">
        <v>87</v>
      </c>
      <c r="AY896" s="18" t="s">
        <v>150</v>
      </c>
      <c r="BE896" s="231">
        <f>IF(N896="základní",J896,0)</f>
        <v>0</v>
      </c>
      <c r="BF896" s="231">
        <f>IF(N896="snížená",J896,0)</f>
        <v>0</v>
      </c>
      <c r="BG896" s="231">
        <f>IF(N896="zákl. přenesená",J896,0)</f>
        <v>0</v>
      </c>
      <c r="BH896" s="231">
        <f>IF(N896="sníž. přenesená",J896,0)</f>
        <v>0</v>
      </c>
      <c r="BI896" s="231">
        <f>IF(N896="nulová",J896,0)</f>
        <v>0</v>
      </c>
      <c r="BJ896" s="18" t="s">
        <v>85</v>
      </c>
      <c r="BK896" s="231">
        <f>ROUND(I896*H896,2)</f>
        <v>0</v>
      </c>
      <c r="BL896" s="18" t="s">
        <v>252</v>
      </c>
      <c r="BM896" s="230" t="s">
        <v>1008</v>
      </c>
    </row>
    <row r="897" s="14" customFormat="1">
      <c r="A897" s="14"/>
      <c r="B897" s="243"/>
      <c r="C897" s="244"/>
      <c r="D897" s="234" t="s">
        <v>159</v>
      </c>
      <c r="E897" s="245" t="s">
        <v>1</v>
      </c>
      <c r="F897" s="246" t="s">
        <v>1009</v>
      </c>
      <c r="G897" s="244"/>
      <c r="H897" s="247">
        <v>232.21000000000001</v>
      </c>
      <c r="I897" s="248"/>
      <c r="J897" s="244"/>
      <c r="K897" s="244"/>
      <c r="L897" s="249"/>
      <c r="M897" s="250"/>
      <c r="N897" s="251"/>
      <c r="O897" s="251"/>
      <c r="P897" s="251"/>
      <c r="Q897" s="251"/>
      <c r="R897" s="251"/>
      <c r="S897" s="251"/>
      <c r="T897" s="252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53" t="s">
        <v>159</v>
      </c>
      <c r="AU897" s="253" t="s">
        <v>87</v>
      </c>
      <c r="AV897" s="14" t="s">
        <v>87</v>
      </c>
      <c r="AW897" s="14" t="s">
        <v>32</v>
      </c>
      <c r="AX897" s="14" t="s">
        <v>85</v>
      </c>
      <c r="AY897" s="253" t="s">
        <v>150</v>
      </c>
    </row>
    <row r="898" s="14" customFormat="1">
      <c r="A898" s="14"/>
      <c r="B898" s="243"/>
      <c r="C898" s="244"/>
      <c r="D898" s="234" t="s">
        <v>159</v>
      </c>
      <c r="E898" s="244"/>
      <c r="F898" s="246" t="s">
        <v>1010</v>
      </c>
      <c r="G898" s="244"/>
      <c r="H898" s="247">
        <v>260.88799999999998</v>
      </c>
      <c r="I898" s="248"/>
      <c r="J898" s="244"/>
      <c r="K898" s="244"/>
      <c r="L898" s="249"/>
      <c r="M898" s="250"/>
      <c r="N898" s="251"/>
      <c r="O898" s="251"/>
      <c r="P898" s="251"/>
      <c r="Q898" s="251"/>
      <c r="R898" s="251"/>
      <c r="S898" s="251"/>
      <c r="T898" s="252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253" t="s">
        <v>159</v>
      </c>
      <c r="AU898" s="253" t="s">
        <v>87</v>
      </c>
      <c r="AV898" s="14" t="s">
        <v>87</v>
      </c>
      <c r="AW898" s="14" t="s">
        <v>4</v>
      </c>
      <c r="AX898" s="14" t="s">
        <v>85</v>
      </c>
      <c r="AY898" s="253" t="s">
        <v>150</v>
      </c>
    </row>
    <row r="899" s="2" customFormat="1" ht="21.75" customHeight="1">
      <c r="A899" s="39"/>
      <c r="B899" s="40"/>
      <c r="C899" s="219" t="s">
        <v>1011</v>
      </c>
      <c r="D899" s="219" t="s">
        <v>152</v>
      </c>
      <c r="E899" s="220" t="s">
        <v>1012</v>
      </c>
      <c r="F899" s="221" t="s">
        <v>1013</v>
      </c>
      <c r="G899" s="222" t="s">
        <v>240</v>
      </c>
      <c r="H899" s="223">
        <v>153.12000000000001</v>
      </c>
      <c r="I899" s="224"/>
      <c r="J899" s="225">
        <f>ROUND(I899*H899,2)</f>
        <v>0</v>
      </c>
      <c r="K899" s="221" t="s">
        <v>156</v>
      </c>
      <c r="L899" s="45"/>
      <c r="M899" s="226" t="s">
        <v>1</v>
      </c>
      <c r="N899" s="227" t="s">
        <v>42</v>
      </c>
      <c r="O899" s="92"/>
      <c r="P899" s="228">
        <f>O899*H899</f>
        <v>0</v>
      </c>
      <c r="Q899" s="228">
        <v>0</v>
      </c>
      <c r="R899" s="228">
        <f>Q899*H899</f>
        <v>0</v>
      </c>
      <c r="S899" s="228">
        <v>0</v>
      </c>
      <c r="T899" s="229">
        <f>S899*H899</f>
        <v>0</v>
      </c>
      <c r="U899" s="39"/>
      <c r="V899" s="39"/>
      <c r="W899" s="39"/>
      <c r="X899" s="39"/>
      <c r="Y899" s="39"/>
      <c r="Z899" s="39"/>
      <c r="AA899" s="39"/>
      <c r="AB899" s="39"/>
      <c r="AC899" s="39"/>
      <c r="AD899" s="39"/>
      <c r="AE899" s="39"/>
      <c r="AR899" s="230" t="s">
        <v>252</v>
      </c>
      <c r="AT899" s="230" t="s">
        <v>152</v>
      </c>
      <c r="AU899" s="230" t="s">
        <v>87</v>
      </c>
      <c r="AY899" s="18" t="s">
        <v>150</v>
      </c>
      <c r="BE899" s="231">
        <f>IF(N899="základní",J899,0)</f>
        <v>0</v>
      </c>
      <c r="BF899" s="231">
        <f>IF(N899="snížená",J899,0)</f>
        <v>0</v>
      </c>
      <c r="BG899" s="231">
        <f>IF(N899="zákl. přenesená",J899,0)</f>
        <v>0</v>
      </c>
      <c r="BH899" s="231">
        <f>IF(N899="sníž. přenesená",J899,0)</f>
        <v>0</v>
      </c>
      <c r="BI899" s="231">
        <f>IF(N899="nulová",J899,0)</f>
        <v>0</v>
      </c>
      <c r="BJ899" s="18" t="s">
        <v>85</v>
      </c>
      <c r="BK899" s="231">
        <f>ROUND(I899*H899,2)</f>
        <v>0</v>
      </c>
      <c r="BL899" s="18" t="s">
        <v>252</v>
      </c>
      <c r="BM899" s="230" t="s">
        <v>1014</v>
      </c>
    </row>
    <row r="900" s="13" customFormat="1">
      <c r="A900" s="13"/>
      <c r="B900" s="232"/>
      <c r="C900" s="233"/>
      <c r="D900" s="234" t="s">
        <v>159</v>
      </c>
      <c r="E900" s="235" t="s">
        <v>1</v>
      </c>
      <c r="F900" s="236" t="s">
        <v>376</v>
      </c>
      <c r="G900" s="233"/>
      <c r="H900" s="235" t="s">
        <v>1</v>
      </c>
      <c r="I900" s="237"/>
      <c r="J900" s="233"/>
      <c r="K900" s="233"/>
      <c r="L900" s="238"/>
      <c r="M900" s="239"/>
      <c r="N900" s="240"/>
      <c r="O900" s="240"/>
      <c r="P900" s="240"/>
      <c r="Q900" s="240"/>
      <c r="R900" s="240"/>
      <c r="S900" s="240"/>
      <c r="T900" s="241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242" t="s">
        <v>159</v>
      </c>
      <c r="AU900" s="242" t="s">
        <v>87</v>
      </c>
      <c r="AV900" s="13" t="s">
        <v>85</v>
      </c>
      <c r="AW900" s="13" t="s">
        <v>32</v>
      </c>
      <c r="AX900" s="13" t="s">
        <v>77</v>
      </c>
      <c r="AY900" s="242" t="s">
        <v>150</v>
      </c>
    </row>
    <row r="901" s="14" customFormat="1">
      <c r="A901" s="14"/>
      <c r="B901" s="243"/>
      <c r="C901" s="244"/>
      <c r="D901" s="234" t="s">
        <v>159</v>
      </c>
      <c r="E901" s="245" t="s">
        <v>1</v>
      </c>
      <c r="F901" s="246" t="s">
        <v>990</v>
      </c>
      <c r="G901" s="244"/>
      <c r="H901" s="247">
        <v>121.18000000000001</v>
      </c>
      <c r="I901" s="248"/>
      <c r="J901" s="244"/>
      <c r="K901" s="244"/>
      <c r="L901" s="249"/>
      <c r="M901" s="250"/>
      <c r="N901" s="251"/>
      <c r="O901" s="251"/>
      <c r="P901" s="251"/>
      <c r="Q901" s="251"/>
      <c r="R901" s="251"/>
      <c r="S901" s="251"/>
      <c r="T901" s="252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253" t="s">
        <v>159</v>
      </c>
      <c r="AU901" s="253" t="s">
        <v>87</v>
      </c>
      <c r="AV901" s="14" t="s">
        <v>87</v>
      </c>
      <c r="AW901" s="14" t="s">
        <v>32</v>
      </c>
      <c r="AX901" s="14" t="s">
        <v>77</v>
      </c>
      <c r="AY901" s="253" t="s">
        <v>150</v>
      </c>
    </row>
    <row r="902" s="13" customFormat="1">
      <c r="A902" s="13"/>
      <c r="B902" s="232"/>
      <c r="C902" s="233"/>
      <c r="D902" s="234" t="s">
        <v>159</v>
      </c>
      <c r="E902" s="235" t="s">
        <v>1</v>
      </c>
      <c r="F902" s="236" t="s">
        <v>1015</v>
      </c>
      <c r="G902" s="233"/>
      <c r="H902" s="235" t="s">
        <v>1</v>
      </c>
      <c r="I902" s="237"/>
      <c r="J902" s="233"/>
      <c r="K902" s="233"/>
      <c r="L902" s="238"/>
      <c r="M902" s="239"/>
      <c r="N902" s="240"/>
      <c r="O902" s="240"/>
      <c r="P902" s="240"/>
      <c r="Q902" s="240"/>
      <c r="R902" s="240"/>
      <c r="S902" s="240"/>
      <c r="T902" s="241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242" t="s">
        <v>159</v>
      </c>
      <c r="AU902" s="242" t="s">
        <v>87</v>
      </c>
      <c r="AV902" s="13" t="s">
        <v>85</v>
      </c>
      <c r="AW902" s="13" t="s">
        <v>32</v>
      </c>
      <c r="AX902" s="13" t="s">
        <v>77</v>
      </c>
      <c r="AY902" s="242" t="s">
        <v>150</v>
      </c>
    </row>
    <row r="903" s="14" customFormat="1">
      <c r="A903" s="14"/>
      <c r="B903" s="243"/>
      <c r="C903" s="244"/>
      <c r="D903" s="234" t="s">
        <v>159</v>
      </c>
      <c r="E903" s="245" t="s">
        <v>1</v>
      </c>
      <c r="F903" s="246" t="s">
        <v>1016</v>
      </c>
      <c r="G903" s="244"/>
      <c r="H903" s="247">
        <v>7.5499999999999998</v>
      </c>
      <c r="I903" s="248"/>
      <c r="J903" s="244"/>
      <c r="K903" s="244"/>
      <c r="L903" s="249"/>
      <c r="M903" s="250"/>
      <c r="N903" s="251"/>
      <c r="O903" s="251"/>
      <c r="P903" s="251"/>
      <c r="Q903" s="251"/>
      <c r="R903" s="251"/>
      <c r="S903" s="251"/>
      <c r="T903" s="252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53" t="s">
        <v>159</v>
      </c>
      <c r="AU903" s="253" t="s">
        <v>87</v>
      </c>
      <c r="AV903" s="14" t="s">
        <v>87</v>
      </c>
      <c r="AW903" s="14" t="s">
        <v>32</v>
      </c>
      <c r="AX903" s="14" t="s">
        <v>77</v>
      </c>
      <c r="AY903" s="253" t="s">
        <v>150</v>
      </c>
    </row>
    <row r="904" s="13" customFormat="1">
      <c r="A904" s="13"/>
      <c r="B904" s="232"/>
      <c r="C904" s="233"/>
      <c r="D904" s="234" t="s">
        <v>159</v>
      </c>
      <c r="E904" s="235" t="s">
        <v>1</v>
      </c>
      <c r="F904" s="236" t="s">
        <v>264</v>
      </c>
      <c r="G904" s="233"/>
      <c r="H904" s="235" t="s">
        <v>1</v>
      </c>
      <c r="I904" s="237"/>
      <c r="J904" s="233"/>
      <c r="K904" s="233"/>
      <c r="L904" s="238"/>
      <c r="M904" s="239"/>
      <c r="N904" s="240"/>
      <c r="O904" s="240"/>
      <c r="P904" s="240"/>
      <c r="Q904" s="240"/>
      <c r="R904" s="240"/>
      <c r="S904" s="240"/>
      <c r="T904" s="241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42" t="s">
        <v>159</v>
      </c>
      <c r="AU904" s="242" t="s">
        <v>87</v>
      </c>
      <c r="AV904" s="13" t="s">
        <v>85</v>
      </c>
      <c r="AW904" s="13" t="s">
        <v>32</v>
      </c>
      <c r="AX904" s="13" t="s">
        <v>77</v>
      </c>
      <c r="AY904" s="242" t="s">
        <v>150</v>
      </c>
    </row>
    <row r="905" s="14" customFormat="1">
      <c r="A905" s="14"/>
      <c r="B905" s="243"/>
      <c r="C905" s="244"/>
      <c r="D905" s="234" t="s">
        <v>159</v>
      </c>
      <c r="E905" s="245" t="s">
        <v>1</v>
      </c>
      <c r="F905" s="246" t="s">
        <v>991</v>
      </c>
      <c r="G905" s="244"/>
      <c r="H905" s="247">
        <v>24.390000000000001</v>
      </c>
      <c r="I905" s="248"/>
      <c r="J905" s="244"/>
      <c r="K905" s="244"/>
      <c r="L905" s="249"/>
      <c r="M905" s="250"/>
      <c r="N905" s="251"/>
      <c r="O905" s="251"/>
      <c r="P905" s="251"/>
      <c r="Q905" s="251"/>
      <c r="R905" s="251"/>
      <c r="S905" s="251"/>
      <c r="T905" s="252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T905" s="253" t="s">
        <v>159</v>
      </c>
      <c r="AU905" s="253" t="s">
        <v>87</v>
      </c>
      <c r="AV905" s="14" t="s">
        <v>87</v>
      </c>
      <c r="AW905" s="14" t="s">
        <v>32</v>
      </c>
      <c r="AX905" s="14" t="s">
        <v>77</v>
      </c>
      <c r="AY905" s="253" t="s">
        <v>150</v>
      </c>
    </row>
    <row r="906" s="15" customFormat="1">
      <c r="A906" s="15"/>
      <c r="B906" s="254"/>
      <c r="C906" s="255"/>
      <c r="D906" s="234" t="s">
        <v>159</v>
      </c>
      <c r="E906" s="256" t="s">
        <v>1</v>
      </c>
      <c r="F906" s="257" t="s">
        <v>169</v>
      </c>
      <c r="G906" s="255"/>
      <c r="H906" s="258">
        <v>153.12000000000001</v>
      </c>
      <c r="I906" s="259"/>
      <c r="J906" s="255"/>
      <c r="K906" s="255"/>
      <c r="L906" s="260"/>
      <c r="M906" s="261"/>
      <c r="N906" s="262"/>
      <c r="O906" s="262"/>
      <c r="P906" s="262"/>
      <c r="Q906" s="262"/>
      <c r="R906" s="262"/>
      <c r="S906" s="262"/>
      <c r="T906" s="263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T906" s="264" t="s">
        <v>159</v>
      </c>
      <c r="AU906" s="264" t="s">
        <v>87</v>
      </c>
      <c r="AV906" s="15" t="s">
        <v>157</v>
      </c>
      <c r="AW906" s="15" t="s">
        <v>32</v>
      </c>
      <c r="AX906" s="15" t="s">
        <v>85</v>
      </c>
      <c r="AY906" s="264" t="s">
        <v>150</v>
      </c>
    </row>
    <row r="907" s="2" customFormat="1" ht="24.15" customHeight="1">
      <c r="A907" s="39"/>
      <c r="B907" s="40"/>
      <c r="C907" s="265" t="s">
        <v>1017</v>
      </c>
      <c r="D907" s="265" t="s">
        <v>203</v>
      </c>
      <c r="E907" s="266" t="s">
        <v>1018</v>
      </c>
      <c r="F907" s="267" t="s">
        <v>1019</v>
      </c>
      <c r="G907" s="268" t="s">
        <v>240</v>
      </c>
      <c r="H907" s="269">
        <v>24.878</v>
      </c>
      <c r="I907" s="270"/>
      <c r="J907" s="271">
        <f>ROUND(I907*H907,2)</f>
        <v>0</v>
      </c>
      <c r="K907" s="267" t="s">
        <v>156</v>
      </c>
      <c r="L907" s="272"/>
      <c r="M907" s="273" t="s">
        <v>1</v>
      </c>
      <c r="N907" s="274" t="s">
        <v>42</v>
      </c>
      <c r="O907" s="92"/>
      <c r="P907" s="228">
        <f>O907*H907</f>
        <v>0</v>
      </c>
      <c r="Q907" s="228">
        <v>0.0028</v>
      </c>
      <c r="R907" s="228">
        <f>Q907*H907</f>
        <v>0.069658399999999995</v>
      </c>
      <c r="S907" s="228">
        <v>0</v>
      </c>
      <c r="T907" s="229">
        <f>S907*H907</f>
        <v>0</v>
      </c>
      <c r="U907" s="39"/>
      <c r="V907" s="39"/>
      <c r="W907" s="39"/>
      <c r="X907" s="39"/>
      <c r="Y907" s="39"/>
      <c r="Z907" s="39"/>
      <c r="AA907" s="39"/>
      <c r="AB907" s="39"/>
      <c r="AC907" s="39"/>
      <c r="AD907" s="39"/>
      <c r="AE907" s="39"/>
      <c r="AR907" s="230" t="s">
        <v>400</v>
      </c>
      <c r="AT907" s="230" t="s">
        <v>203</v>
      </c>
      <c r="AU907" s="230" t="s">
        <v>87</v>
      </c>
      <c r="AY907" s="18" t="s">
        <v>150</v>
      </c>
      <c r="BE907" s="231">
        <f>IF(N907="základní",J907,0)</f>
        <v>0</v>
      </c>
      <c r="BF907" s="231">
        <f>IF(N907="snížená",J907,0)</f>
        <v>0</v>
      </c>
      <c r="BG907" s="231">
        <f>IF(N907="zákl. přenesená",J907,0)</f>
        <v>0</v>
      </c>
      <c r="BH907" s="231">
        <f>IF(N907="sníž. přenesená",J907,0)</f>
        <v>0</v>
      </c>
      <c r="BI907" s="231">
        <f>IF(N907="nulová",J907,0)</f>
        <v>0</v>
      </c>
      <c r="BJ907" s="18" t="s">
        <v>85</v>
      </c>
      <c r="BK907" s="231">
        <f>ROUND(I907*H907,2)</f>
        <v>0</v>
      </c>
      <c r="BL907" s="18" t="s">
        <v>252</v>
      </c>
      <c r="BM907" s="230" t="s">
        <v>1020</v>
      </c>
    </row>
    <row r="908" s="13" customFormat="1">
      <c r="A908" s="13"/>
      <c r="B908" s="232"/>
      <c r="C908" s="233"/>
      <c r="D908" s="234" t="s">
        <v>159</v>
      </c>
      <c r="E908" s="235" t="s">
        <v>1</v>
      </c>
      <c r="F908" s="236" t="s">
        <v>264</v>
      </c>
      <c r="G908" s="233"/>
      <c r="H908" s="235" t="s">
        <v>1</v>
      </c>
      <c r="I908" s="237"/>
      <c r="J908" s="233"/>
      <c r="K908" s="233"/>
      <c r="L908" s="238"/>
      <c r="M908" s="239"/>
      <c r="N908" s="240"/>
      <c r="O908" s="240"/>
      <c r="P908" s="240"/>
      <c r="Q908" s="240"/>
      <c r="R908" s="240"/>
      <c r="S908" s="240"/>
      <c r="T908" s="241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42" t="s">
        <v>159</v>
      </c>
      <c r="AU908" s="242" t="s">
        <v>87</v>
      </c>
      <c r="AV908" s="13" t="s">
        <v>85</v>
      </c>
      <c r="AW908" s="13" t="s">
        <v>32</v>
      </c>
      <c r="AX908" s="13" t="s">
        <v>77</v>
      </c>
      <c r="AY908" s="242" t="s">
        <v>150</v>
      </c>
    </row>
    <row r="909" s="14" customFormat="1">
      <c r="A909" s="14"/>
      <c r="B909" s="243"/>
      <c r="C909" s="244"/>
      <c r="D909" s="234" t="s">
        <v>159</v>
      </c>
      <c r="E909" s="245" t="s">
        <v>1</v>
      </c>
      <c r="F909" s="246" t="s">
        <v>991</v>
      </c>
      <c r="G909" s="244"/>
      <c r="H909" s="247">
        <v>24.390000000000001</v>
      </c>
      <c r="I909" s="248"/>
      <c r="J909" s="244"/>
      <c r="K909" s="244"/>
      <c r="L909" s="249"/>
      <c r="M909" s="250"/>
      <c r="N909" s="251"/>
      <c r="O909" s="251"/>
      <c r="P909" s="251"/>
      <c r="Q909" s="251"/>
      <c r="R909" s="251"/>
      <c r="S909" s="251"/>
      <c r="T909" s="252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T909" s="253" t="s">
        <v>159</v>
      </c>
      <c r="AU909" s="253" t="s">
        <v>87</v>
      </c>
      <c r="AV909" s="14" t="s">
        <v>87</v>
      </c>
      <c r="AW909" s="14" t="s">
        <v>32</v>
      </c>
      <c r="AX909" s="14" t="s">
        <v>85</v>
      </c>
      <c r="AY909" s="253" t="s">
        <v>150</v>
      </c>
    </row>
    <row r="910" s="14" customFormat="1">
      <c r="A910" s="14"/>
      <c r="B910" s="243"/>
      <c r="C910" s="244"/>
      <c r="D910" s="234" t="s">
        <v>159</v>
      </c>
      <c r="E910" s="244"/>
      <c r="F910" s="246" t="s">
        <v>1021</v>
      </c>
      <c r="G910" s="244"/>
      <c r="H910" s="247">
        <v>24.878</v>
      </c>
      <c r="I910" s="248"/>
      <c r="J910" s="244"/>
      <c r="K910" s="244"/>
      <c r="L910" s="249"/>
      <c r="M910" s="250"/>
      <c r="N910" s="251"/>
      <c r="O910" s="251"/>
      <c r="P910" s="251"/>
      <c r="Q910" s="251"/>
      <c r="R910" s="251"/>
      <c r="S910" s="251"/>
      <c r="T910" s="252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53" t="s">
        <v>159</v>
      </c>
      <c r="AU910" s="253" t="s">
        <v>87</v>
      </c>
      <c r="AV910" s="14" t="s">
        <v>87</v>
      </c>
      <c r="AW910" s="14" t="s">
        <v>4</v>
      </c>
      <c r="AX910" s="14" t="s">
        <v>85</v>
      </c>
      <c r="AY910" s="253" t="s">
        <v>150</v>
      </c>
    </row>
    <row r="911" s="2" customFormat="1" ht="24.15" customHeight="1">
      <c r="A911" s="39"/>
      <c r="B911" s="40"/>
      <c r="C911" s="265" t="s">
        <v>1022</v>
      </c>
      <c r="D911" s="265" t="s">
        <v>203</v>
      </c>
      <c r="E911" s="266" t="s">
        <v>1023</v>
      </c>
      <c r="F911" s="267" t="s">
        <v>1024</v>
      </c>
      <c r="G911" s="268" t="s">
        <v>240</v>
      </c>
      <c r="H911" s="269">
        <v>7.7009999999999996</v>
      </c>
      <c r="I911" s="270"/>
      <c r="J911" s="271">
        <f>ROUND(I911*H911,2)</f>
        <v>0</v>
      </c>
      <c r="K911" s="267" t="s">
        <v>156</v>
      </c>
      <c r="L911" s="272"/>
      <c r="M911" s="273" t="s">
        <v>1</v>
      </c>
      <c r="N911" s="274" t="s">
        <v>42</v>
      </c>
      <c r="O911" s="92"/>
      <c r="P911" s="228">
        <f>O911*H911</f>
        <v>0</v>
      </c>
      <c r="Q911" s="228">
        <v>0.0047999999999999996</v>
      </c>
      <c r="R911" s="228">
        <f>Q911*H911</f>
        <v>0.036964799999999992</v>
      </c>
      <c r="S911" s="228">
        <v>0</v>
      </c>
      <c r="T911" s="229">
        <f>S911*H911</f>
        <v>0</v>
      </c>
      <c r="U911" s="39"/>
      <c r="V911" s="39"/>
      <c r="W911" s="39"/>
      <c r="X911" s="39"/>
      <c r="Y911" s="39"/>
      <c r="Z911" s="39"/>
      <c r="AA911" s="39"/>
      <c r="AB911" s="39"/>
      <c r="AC911" s="39"/>
      <c r="AD911" s="39"/>
      <c r="AE911" s="39"/>
      <c r="AR911" s="230" t="s">
        <v>400</v>
      </c>
      <c r="AT911" s="230" t="s">
        <v>203</v>
      </c>
      <c r="AU911" s="230" t="s">
        <v>87</v>
      </c>
      <c r="AY911" s="18" t="s">
        <v>150</v>
      </c>
      <c r="BE911" s="231">
        <f>IF(N911="základní",J911,0)</f>
        <v>0</v>
      </c>
      <c r="BF911" s="231">
        <f>IF(N911="snížená",J911,0)</f>
        <v>0</v>
      </c>
      <c r="BG911" s="231">
        <f>IF(N911="zákl. přenesená",J911,0)</f>
        <v>0</v>
      </c>
      <c r="BH911" s="231">
        <f>IF(N911="sníž. přenesená",J911,0)</f>
        <v>0</v>
      </c>
      <c r="BI911" s="231">
        <f>IF(N911="nulová",J911,0)</f>
        <v>0</v>
      </c>
      <c r="BJ911" s="18" t="s">
        <v>85</v>
      </c>
      <c r="BK911" s="231">
        <f>ROUND(I911*H911,2)</f>
        <v>0</v>
      </c>
      <c r="BL911" s="18" t="s">
        <v>252</v>
      </c>
      <c r="BM911" s="230" t="s">
        <v>1025</v>
      </c>
    </row>
    <row r="912" s="13" customFormat="1">
      <c r="A912" s="13"/>
      <c r="B912" s="232"/>
      <c r="C912" s="233"/>
      <c r="D912" s="234" t="s">
        <v>159</v>
      </c>
      <c r="E912" s="235" t="s">
        <v>1</v>
      </c>
      <c r="F912" s="236" t="s">
        <v>1015</v>
      </c>
      <c r="G912" s="233"/>
      <c r="H912" s="235" t="s">
        <v>1</v>
      </c>
      <c r="I912" s="237"/>
      <c r="J912" s="233"/>
      <c r="K912" s="233"/>
      <c r="L912" s="238"/>
      <c r="M912" s="239"/>
      <c r="N912" s="240"/>
      <c r="O912" s="240"/>
      <c r="P912" s="240"/>
      <c r="Q912" s="240"/>
      <c r="R912" s="240"/>
      <c r="S912" s="240"/>
      <c r="T912" s="241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42" t="s">
        <v>159</v>
      </c>
      <c r="AU912" s="242" t="s">
        <v>87</v>
      </c>
      <c r="AV912" s="13" t="s">
        <v>85</v>
      </c>
      <c r="AW912" s="13" t="s">
        <v>32</v>
      </c>
      <c r="AX912" s="13" t="s">
        <v>77</v>
      </c>
      <c r="AY912" s="242" t="s">
        <v>150</v>
      </c>
    </row>
    <row r="913" s="14" customFormat="1">
      <c r="A913" s="14"/>
      <c r="B913" s="243"/>
      <c r="C913" s="244"/>
      <c r="D913" s="234" t="s">
        <v>159</v>
      </c>
      <c r="E913" s="245" t="s">
        <v>1</v>
      </c>
      <c r="F913" s="246" t="s">
        <v>1016</v>
      </c>
      <c r="G913" s="244"/>
      <c r="H913" s="247">
        <v>7.5499999999999998</v>
      </c>
      <c r="I913" s="248"/>
      <c r="J913" s="244"/>
      <c r="K913" s="244"/>
      <c r="L913" s="249"/>
      <c r="M913" s="250"/>
      <c r="N913" s="251"/>
      <c r="O913" s="251"/>
      <c r="P913" s="251"/>
      <c r="Q913" s="251"/>
      <c r="R913" s="251"/>
      <c r="S913" s="251"/>
      <c r="T913" s="252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53" t="s">
        <v>159</v>
      </c>
      <c r="AU913" s="253" t="s">
        <v>87</v>
      </c>
      <c r="AV913" s="14" t="s">
        <v>87</v>
      </c>
      <c r="AW913" s="14" t="s">
        <v>32</v>
      </c>
      <c r="AX913" s="14" t="s">
        <v>85</v>
      </c>
      <c r="AY913" s="253" t="s">
        <v>150</v>
      </c>
    </row>
    <row r="914" s="14" customFormat="1">
      <c r="A914" s="14"/>
      <c r="B914" s="243"/>
      <c r="C914" s="244"/>
      <c r="D914" s="234" t="s">
        <v>159</v>
      </c>
      <c r="E914" s="244"/>
      <c r="F914" s="246" t="s">
        <v>1026</v>
      </c>
      <c r="G914" s="244"/>
      <c r="H914" s="247">
        <v>7.7009999999999996</v>
      </c>
      <c r="I914" s="248"/>
      <c r="J914" s="244"/>
      <c r="K914" s="244"/>
      <c r="L914" s="249"/>
      <c r="M914" s="250"/>
      <c r="N914" s="251"/>
      <c r="O914" s="251"/>
      <c r="P914" s="251"/>
      <c r="Q914" s="251"/>
      <c r="R914" s="251"/>
      <c r="S914" s="251"/>
      <c r="T914" s="252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53" t="s">
        <v>159</v>
      </c>
      <c r="AU914" s="253" t="s">
        <v>87</v>
      </c>
      <c r="AV914" s="14" t="s">
        <v>87</v>
      </c>
      <c r="AW914" s="14" t="s">
        <v>4</v>
      </c>
      <c r="AX914" s="14" t="s">
        <v>85</v>
      </c>
      <c r="AY914" s="253" t="s">
        <v>150</v>
      </c>
    </row>
    <row r="915" s="2" customFormat="1" ht="24.15" customHeight="1">
      <c r="A915" s="39"/>
      <c r="B915" s="40"/>
      <c r="C915" s="265" t="s">
        <v>1027</v>
      </c>
      <c r="D915" s="265" t="s">
        <v>203</v>
      </c>
      <c r="E915" s="266" t="s">
        <v>1028</v>
      </c>
      <c r="F915" s="267" t="s">
        <v>1029</v>
      </c>
      <c r="G915" s="268" t="s">
        <v>240</v>
      </c>
      <c r="H915" s="269">
        <v>123.604</v>
      </c>
      <c r="I915" s="270"/>
      <c r="J915" s="271">
        <f>ROUND(I915*H915,2)</f>
        <v>0</v>
      </c>
      <c r="K915" s="267" t="s">
        <v>156</v>
      </c>
      <c r="L915" s="272"/>
      <c r="M915" s="273" t="s">
        <v>1</v>
      </c>
      <c r="N915" s="274" t="s">
        <v>42</v>
      </c>
      <c r="O915" s="92"/>
      <c r="P915" s="228">
        <f>O915*H915</f>
        <v>0</v>
      </c>
      <c r="Q915" s="228">
        <v>0.0060000000000000001</v>
      </c>
      <c r="R915" s="228">
        <f>Q915*H915</f>
        <v>0.74162400000000006</v>
      </c>
      <c r="S915" s="228">
        <v>0</v>
      </c>
      <c r="T915" s="229">
        <f>S915*H915</f>
        <v>0</v>
      </c>
      <c r="U915" s="39"/>
      <c r="V915" s="39"/>
      <c r="W915" s="39"/>
      <c r="X915" s="39"/>
      <c r="Y915" s="39"/>
      <c r="Z915" s="39"/>
      <c r="AA915" s="39"/>
      <c r="AB915" s="39"/>
      <c r="AC915" s="39"/>
      <c r="AD915" s="39"/>
      <c r="AE915" s="39"/>
      <c r="AR915" s="230" t="s">
        <v>400</v>
      </c>
      <c r="AT915" s="230" t="s">
        <v>203</v>
      </c>
      <c r="AU915" s="230" t="s">
        <v>87</v>
      </c>
      <c r="AY915" s="18" t="s">
        <v>150</v>
      </c>
      <c r="BE915" s="231">
        <f>IF(N915="základní",J915,0)</f>
        <v>0</v>
      </c>
      <c r="BF915" s="231">
        <f>IF(N915="snížená",J915,0)</f>
        <v>0</v>
      </c>
      <c r="BG915" s="231">
        <f>IF(N915="zákl. přenesená",J915,0)</f>
        <v>0</v>
      </c>
      <c r="BH915" s="231">
        <f>IF(N915="sníž. přenesená",J915,0)</f>
        <v>0</v>
      </c>
      <c r="BI915" s="231">
        <f>IF(N915="nulová",J915,0)</f>
        <v>0</v>
      </c>
      <c r="BJ915" s="18" t="s">
        <v>85</v>
      </c>
      <c r="BK915" s="231">
        <f>ROUND(I915*H915,2)</f>
        <v>0</v>
      </c>
      <c r="BL915" s="18" t="s">
        <v>252</v>
      </c>
      <c r="BM915" s="230" t="s">
        <v>1030</v>
      </c>
    </row>
    <row r="916" s="13" customFormat="1">
      <c r="A916" s="13"/>
      <c r="B916" s="232"/>
      <c r="C916" s="233"/>
      <c r="D916" s="234" t="s">
        <v>159</v>
      </c>
      <c r="E916" s="235" t="s">
        <v>1</v>
      </c>
      <c r="F916" s="236" t="s">
        <v>376</v>
      </c>
      <c r="G916" s="233"/>
      <c r="H916" s="235" t="s">
        <v>1</v>
      </c>
      <c r="I916" s="237"/>
      <c r="J916" s="233"/>
      <c r="K916" s="233"/>
      <c r="L916" s="238"/>
      <c r="M916" s="239"/>
      <c r="N916" s="240"/>
      <c r="O916" s="240"/>
      <c r="P916" s="240"/>
      <c r="Q916" s="240"/>
      <c r="R916" s="240"/>
      <c r="S916" s="240"/>
      <c r="T916" s="241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42" t="s">
        <v>159</v>
      </c>
      <c r="AU916" s="242" t="s">
        <v>87</v>
      </c>
      <c r="AV916" s="13" t="s">
        <v>85</v>
      </c>
      <c r="AW916" s="13" t="s">
        <v>32</v>
      </c>
      <c r="AX916" s="13" t="s">
        <v>77</v>
      </c>
      <c r="AY916" s="242" t="s">
        <v>150</v>
      </c>
    </row>
    <row r="917" s="14" customFormat="1">
      <c r="A917" s="14"/>
      <c r="B917" s="243"/>
      <c r="C917" s="244"/>
      <c r="D917" s="234" t="s">
        <v>159</v>
      </c>
      <c r="E917" s="245" t="s">
        <v>1</v>
      </c>
      <c r="F917" s="246" t="s">
        <v>990</v>
      </c>
      <c r="G917" s="244"/>
      <c r="H917" s="247">
        <v>121.18000000000001</v>
      </c>
      <c r="I917" s="248"/>
      <c r="J917" s="244"/>
      <c r="K917" s="244"/>
      <c r="L917" s="249"/>
      <c r="M917" s="250"/>
      <c r="N917" s="251"/>
      <c r="O917" s="251"/>
      <c r="P917" s="251"/>
      <c r="Q917" s="251"/>
      <c r="R917" s="251"/>
      <c r="S917" s="251"/>
      <c r="T917" s="252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53" t="s">
        <v>159</v>
      </c>
      <c r="AU917" s="253" t="s">
        <v>87</v>
      </c>
      <c r="AV917" s="14" t="s">
        <v>87</v>
      </c>
      <c r="AW917" s="14" t="s">
        <v>32</v>
      </c>
      <c r="AX917" s="14" t="s">
        <v>85</v>
      </c>
      <c r="AY917" s="253" t="s">
        <v>150</v>
      </c>
    </row>
    <row r="918" s="14" customFormat="1">
      <c r="A918" s="14"/>
      <c r="B918" s="243"/>
      <c r="C918" s="244"/>
      <c r="D918" s="234" t="s">
        <v>159</v>
      </c>
      <c r="E918" s="244"/>
      <c r="F918" s="246" t="s">
        <v>1031</v>
      </c>
      <c r="G918" s="244"/>
      <c r="H918" s="247">
        <v>123.604</v>
      </c>
      <c r="I918" s="248"/>
      <c r="J918" s="244"/>
      <c r="K918" s="244"/>
      <c r="L918" s="249"/>
      <c r="M918" s="250"/>
      <c r="N918" s="251"/>
      <c r="O918" s="251"/>
      <c r="P918" s="251"/>
      <c r="Q918" s="251"/>
      <c r="R918" s="251"/>
      <c r="S918" s="251"/>
      <c r="T918" s="252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T918" s="253" t="s">
        <v>159</v>
      </c>
      <c r="AU918" s="253" t="s">
        <v>87</v>
      </c>
      <c r="AV918" s="14" t="s">
        <v>87</v>
      </c>
      <c r="AW918" s="14" t="s">
        <v>4</v>
      </c>
      <c r="AX918" s="14" t="s">
        <v>85</v>
      </c>
      <c r="AY918" s="253" t="s">
        <v>150</v>
      </c>
    </row>
    <row r="919" s="2" customFormat="1" ht="37.8" customHeight="1">
      <c r="A919" s="39"/>
      <c r="B919" s="40"/>
      <c r="C919" s="219" t="s">
        <v>1032</v>
      </c>
      <c r="D919" s="219" t="s">
        <v>152</v>
      </c>
      <c r="E919" s="220" t="s">
        <v>1033</v>
      </c>
      <c r="F919" s="221" t="s">
        <v>1034</v>
      </c>
      <c r="G919" s="222" t="s">
        <v>187</v>
      </c>
      <c r="H919" s="223">
        <v>3.9689999999999999</v>
      </c>
      <c r="I919" s="224"/>
      <c r="J919" s="225">
        <f>ROUND(I919*H919,2)</f>
        <v>0</v>
      </c>
      <c r="K919" s="221" t="s">
        <v>156</v>
      </c>
      <c r="L919" s="45"/>
      <c r="M919" s="226" t="s">
        <v>1</v>
      </c>
      <c r="N919" s="227" t="s">
        <v>42</v>
      </c>
      <c r="O919" s="92"/>
      <c r="P919" s="228">
        <f>O919*H919</f>
        <v>0</v>
      </c>
      <c r="Q919" s="228">
        <v>0</v>
      </c>
      <c r="R919" s="228">
        <f>Q919*H919</f>
        <v>0</v>
      </c>
      <c r="S919" s="228">
        <v>0</v>
      </c>
      <c r="T919" s="229">
        <f>S919*H919</f>
        <v>0</v>
      </c>
      <c r="U919" s="39"/>
      <c r="V919" s="39"/>
      <c r="W919" s="39"/>
      <c r="X919" s="39"/>
      <c r="Y919" s="39"/>
      <c r="Z919" s="39"/>
      <c r="AA919" s="39"/>
      <c r="AB919" s="39"/>
      <c r="AC919" s="39"/>
      <c r="AD919" s="39"/>
      <c r="AE919" s="39"/>
      <c r="AR919" s="230" t="s">
        <v>252</v>
      </c>
      <c r="AT919" s="230" t="s">
        <v>152</v>
      </c>
      <c r="AU919" s="230" t="s">
        <v>87</v>
      </c>
      <c r="AY919" s="18" t="s">
        <v>150</v>
      </c>
      <c r="BE919" s="231">
        <f>IF(N919="základní",J919,0)</f>
        <v>0</v>
      </c>
      <c r="BF919" s="231">
        <f>IF(N919="snížená",J919,0)</f>
        <v>0</v>
      </c>
      <c r="BG919" s="231">
        <f>IF(N919="zákl. přenesená",J919,0)</f>
        <v>0</v>
      </c>
      <c r="BH919" s="231">
        <f>IF(N919="sníž. přenesená",J919,0)</f>
        <v>0</v>
      </c>
      <c r="BI919" s="231">
        <f>IF(N919="nulová",J919,0)</f>
        <v>0</v>
      </c>
      <c r="BJ919" s="18" t="s">
        <v>85</v>
      </c>
      <c r="BK919" s="231">
        <f>ROUND(I919*H919,2)</f>
        <v>0</v>
      </c>
      <c r="BL919" s="18" t="s">
        <v>252</v>
      </c>
      <c r="BM919" s="230" t="s">
        <v>1035</v>
      </c>
    </row>
    <row r="920" s="12" customFormat="1" ht="22.8" customHeight="1">
      <c r="A920" s="12"/>
      <c r="B920" s="203"/>
      <c r="C920" s="204"/>
      <c r="D920" s="205" t="s">
        <v>76</v>
      </c>
      <c r="E920" s="217" t="s">
        <v>1036</v>
      </c>
      <c r="F920" s="217" t="s">
        <v>1037</v>
      </c>
      <c r="G920" s="204"/>
      <c r="H920" s="204"/>
      <c r="I920" s="207"/>
      <c r="J920" s="218">
        <f>BK920</f>
        <v>0</v>
      </c>
      <c r="K920" s="204"/>
      <c r="L920" s="209"/>
      <c r="M920" s="210"/>
      <c r="N920" s="211"/>
      <c r="O920" s="211"/>
      <c r="P920" s="212">
        <f>SUM(P921:P956)</f>
        <v>0</v>
      </c>
      <c r="Q920" s="211"/>
      <c r="R920" s="212">
        <f>SUM(R921:R956)</f>
        <v>1.6704039999999998</v>
      </c>
      <c r="S920" s="211"/>
      <c r="T920" s="213">
        <f>SUM(T921:T956)</f>
        <v>0.79198429999999997</v>
      </c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R920" s="214" t="s">
        <v>87</v>
      </c>
      <c r="AT920" s="215" t="s">
        <v>76</v>
      </c>
      <c r="AU920" s="215" t="s">
        <v>85</v>
      </c>
      <c r="AY920" s="214" t="s">
        <v>150</v>
      </c>
      <c r="BK920" s="216">
        <f>SUM(BK921:BK956)</f>
        <v>0</v>
      </c>
    </row>
    <row r="921" s="2" customFormat="1" ht="16.5" customHeight="1">
      <c r="A921" s="39"/>
      <c r="B921" s="40"/>
      <c r="C921" s="219" t="s">
        <v>1038</v>
      </c>
      <c r="D921" s="219" t="s">
        <v>152</v>
      </c>
      <c r="E921" s="220" t="s">
        <v>1039</v>
      </c>
      <c r="F921" s="221" t="s">
        <v>1040</v>
      </c>
      <c r="G921" s="222" t="s">
        <v>240</v>
      </c>
      <c r="H921" s="223">
        <v>181.66499999999999</v>
      </c>
      <c r="I921" s="224"/>
      <c r="J921" s="225">
        <f>ROUND(I921*H921,2)</f>
        <v>0</v>
      </c>
      <c r="K921" s="221" t="s">
        <v>156</v>
      </c>
      <c r="L921" s="45"/>
      <c r="M921" s="226" t="s">
        <v>1</v>
      </c>
      <c r="N921" s="227" t="s">
        <v>42</v>
      </c>
      <c r="O921" s="92"/>
      <c r="P921" s="228">
        <f>O921*H921</f>
        <v>0</v>
      </c>
      <c r="Q921" s="228">
        <v>0</v>
      </c>
      <c r="R921" s="228">
        <f>Q921*H921</f>
        <v>0</v>
      </c>
      <c r="S921" s="228">
        <v>0.0031199999999999999</v>
      </c>
      <c r="T921" s="229">
        <f>S921*H921</f>
        <v>0.56679479999999993</v>
      </c>
      <c r="U921" s="39"/>
      <c r="V921" s="39"/>
      <c r="W921" s="39"/>
      <c r="X921" s="39"/>
      <c r="Y921" s="39"/>
      <c r="Z921" s="39"/>
      <c r="AA921" s="39"/>
      <c r="AB921" s="39"/>
      <c r="AC921" s="39"/>
      <c r="AD921" s="39"/>
      <c r="AE921" s="39"/>
      <c r="AR921" s="230" t="s">
        <v>252</v>
      </c>
      <c r="AT921" s="230" t="s">
        <v>152</v>
      </c>
      <c r="AU921" s="230" t="s">
        <v>87</v>
      </c>
      <c r="AY921" s="18" t="s">
        <v>150</v>
      </c>
      <c r="BE921" s="231">
        <f>IF(N921="základní",J921,0)</f>
        <v>0</v>
      </c>
      <c r="BF921" s="231">
        <f>IF(N921="snížená",J921,0)</f>
        <v>0</v>
      </c>
      <c r="BG921" s="231">
        <f>IF(N921="zákl. přenesená",J921,0)</f>
        <v>0</v>
      </c>
      <c r="BH921" s="231">
        <f>IF(N921="sníž. přenesená",J921,0)</f>
        <v>0</v>
      </c>
      <c r="BI921" s="231">
        <f>IF(N921="nulová",J921,0)</f>
        <v>0</v>
      </c>
      <c r="BJ921" s="18" t="s">
        <v>85</v>
      </c>
      <c r="BK921" s="231">
        <f>ROUND(I921*H921,2)</f>
        <v>0</v>
      </c>
      <c r="BL921" s="18" t="s">
        <v>252</v>
      </c>
      <c r="BM921" s="230" t="s">
        <v>1041</v>
      </c>
    </row>
    <row r="922" s="13" customFormat="1">
      <c r="A922" s="13"/>
      <c r="B922" s="232"/>
      <c r="C922" s="233"/>
      <c r="D922" s="234" t="s">
        <v>159</v>
      </c>
      <c r="E922" s="235" t="s">
        <v>1</v>
      </c>
      <c r="F922" s="236" t="s">
        <v>932</v>
      </c>
      <c r="G922" s="233"/>
      <c r="H922" s="235" t="s">
        <v>1</v>
      </c>
      <c r="I922" s="237"/>
      <c r="J922" s="233"/>
      <c r="K922" s="233"/>
      <c r="L922" s="238"/>
      <c r="M922" s="239"/>
      <c r="N922" s="240"/>
      <c r="O922" s="240"/>
      <c r="P922" s="240"/>
      <c r="Q922" s="240"/>
      <c r="R922" s="240"/>
      <c r="S922" s="240"/>
      <c r="T922" s="241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42" t="s">
        <v>159</v>
      </c>
      <c r="AU922" s="242" t="s">
        <v>87</v>
      </c>
      <c r="AV922" s="13" t="s">
        <v>85</v>
      </c>
      <c r="AW922" s="13" t="s">
        <v>32</v>
      </c>
      <c r="AX922" s="13" t="s">
        <v>77</v>
      </c>
      <c r="AY922" s="242" t="s">
        <v>150</v>
      </c>
    </row>
    <row r="923" s="14" customFormat="1">
      <c r="A923" s="14"/>
      <c r="B923" s="243"/>
      <c r="C923" s="244"/>
      <c r="D923" s="234" t="s">
        <v>159</v>
      </c>
      <c r="E923" s="245" t="s">
        <v>1</v>
      </c>
      <c r="F923" s="246" t="s">
        <v>933</v>
      </c>
      <c r="G923" s="244"/>
      <c r="H923" s="247">
        <v>181.66499999999999</v>
      </c>
      <c r="I923" s="248"/>
      <c r="J923" s="244"/>
      <c r="K923" s="244"/>
      <c r="L923" s="249"/>
      <c r="M923" s="250"/>
      <c r="N923" s="251"/>
      <c r="O923" s="251"/>
      <c r="P923" s="251"/>
      <c r="Q923" s="251"/>
      <c r="R923" s="251"/>
      <c r="S923" s="251"/>
      <c r="T923" s="252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T923" s="253" t="s">
        <v>159</v>
      </c>
      <c r="AU923" s="253" t="s">
        <v>87</v>
      </c>
      <c r="AV923" s="14" t="s">
        <v>87</v>
      </c>
      <c r="AW923" s="14" t="s">
        <v>32</v>
      </c>
      <c r="AX923" s="14" t="s">
        <v>85</v>
      </c>
      <c r="AY923" s="253" t="s">
        <v>150</v>
      </c>
    </row>
    <row r="924" s="2" customFormat="1" ht="16.5" customHeight="1">
      <c r="A924" s="39"/>
      <c r="B924" s="40"/>
      <c r="C924" s="219" t="s">
        <v>1042</v>
      </c>
      <c r="D924" s="219" t="s">
        <v>152</v>
      </c>
      <c r="E924" s="220" t="s">
        <v>1043</v>
      </c>
      <c r="F924" s="221" t="s">
        <v>1044</v>
      </c>
      <c r="G924" s="222" t="s">
        <v>271</v>
      </c>
      <c r="H924" s="223">
        <v>3</v>
      </c>
      <c r="I924" s="224"/>
      <c r="J924" s="225">
        <f>ROUND(I924*H924,2)</f>
        <v>0</v>
      </c>
      <c r="K924" s="221" t="s">
        <v>156</v>
      </c>
      <c r="L924" s="45"/>
      <c r="M924" s="226" t="s">
        <v>1</v>
      </c>
      <c r="N924" s="227" t="s">
        <v>42</v>
      </c>
      <c r="O924" s="92"/>
      <c r="P924" s="228">
        <f>O924*H924</f>
        <v>0</v>
      </c>
      <c r="Q924" s="228">
        <v>0</v>
      </c>
      <c r="R924" s="228">
        <f>Q924*H924</f>
        <v>0</v>
      </c>
      <c r="S924" s="228">
        <v>0.014999999999999999</v>
      </c>
      <c r="T924" s="229">
        <f>S924*H924</f>
        <v>0.044999999999999998</v>
      </c>
      <c r="U924" s="39"/>
      <c r="V924" s="39"/>
      <c r="W924" s="39"/>
      <c r="X924" s="39"/>
      <c r="Y924" s="39"/>
      <c r="Z924" s="39"/>
      <c r="AA924" s="39"/>
      <c r="AB924" s="39"/>
      <c r="AC924" s="39"/>
      <c r="AD924" s="39"/>
      <c r="AE924" s="39"/>
      <c r="AR924" s="230" t="s">
        <v>252</v>
      </c>
      <c r="AT924" s="230" t="s">
        <v>152</v>
      </c>
      <c r="AU924" s="230" t="s">
        <v>87</v>
      </c>
      <c r="AY924" s="18" t="s">
        <v>150</v>
      </c>
      <c r="BE924" s="231">
        <f>IF(N924="základní",J924,0)</f>
        <v>0</v>
      </c>
      <c r="BF924" s="231">
        <f>IF(N924="snížená",J924,0)</f>
        <v>0</v>
      </c>
      <c r="BG924" s="231">
        <f>IF(N924="zákl. přenesená",J924,0)</f>
        <v>0</v>
      </c>
      <c r="BH924" s="231">
        <f>IF(N924="sníž. přenesená",J924,0)</f>
        <v>0</v>
      </c>
      <c r="BI924" s="231">
        <f>IF(N924="nulová",J924,0)</f>
        <v>0</v>
      </c>
      <c r="BJ924" s="18" t="s">
        <v>85</v>
      </c>
      <c r="BK924" s="231">
        <f>ROUND(I924*H924,2)</f>
        <v>0</v>
      </c>
      <c r="BL924" s="18" t="s">
        <v>252</v>
      </c>
      <c r="BM924" s="230" t="s">
        <v>1045</v>
      </c>
    </row>
    <row r="925" s="2" customFormat="1" ht="16.5" customHeight="1">
      <c r="A925" s="39"/>
      <c r="B925" s="40"/>
      <c r="C925" s="219" t="s">
        <v>1046</v>
      </c>
      <c r="D925" s="219" t="s">
        <v>152</v>
      </c>
      <c r="E925" s="220" t="s">
        <v>1047</v>
      </c>
      <c r="F925" s="221" t="s">
        <v>1048</v>
      </c>
      <c r="G925" s="222" t="s">
        <v>255</v>
      </c>
      <c r="H925" s="223">
        <v>25.850000000000001</v>
      </c>
      <c r="I925" s="224"/>
      <c r="J925" s="225">
        <f>ROUND(I925*H925,2)</f>
        <v>0</v>
      </c>
      <c r="K925" s="221" t="s">
        <v>156</v>
      </c>
      <c r="L925" s="45"/>
      <c r="M925" s="226" t="s">
        <v>1</v>
      </c>
      <c r="N925" s="227" t="s">
        <v>42</v>
      </c>
      <c r="O925" s="92"/>
      <c r="P925" s="228">
        <f>O925*H925</f>
        <v>0</v>
      </c>
      <c r="Q925" s="228">
        <v>0</v>
      </c>
      <c r="R925" s="228">
        <f>Q925*H925</f>
        <v>0</v>
      </c>
      <c r="S925" s="228">
        <v>0.00167</v>
      </c>
      <c r="T925" s="229">
        <f>S925*H925</f>
        <v>0.043169500000000006</v>
      </c>
      <c r="U925" s="39"/>
      <c r="V925" s="39"/>
      <c r="W925" s="39"/>
      <c r="X925" s="39"/>
      <c r="Y925" s="39"/>
      <c r="Z925" s="39"/>
      <c r="AA925" s="39"/>
      <c r="AB925" s="39"/>
      <c r="AC925" s="39"/>
      <c r="AD925" s="39"/>
      <c r="AE925" s="39"/>
      <c r="AR925" s="230" t="s">
        <v>252</v>
      </c>
      <c r="AT925" s="230" t="s">
        <v>152</v>
      </c>
      <c r="AU925" s="230" t="s">
        <v>87</v>
      </c>
      <c r="AY925" s="18" t="s">
        <v>150</v>
      </c>
      <c r="BE925" s="231">
        <f>IF(N925="základní",J925,0)</f>
        <v>0</v>
      </c>
      <c r="BF925" s="231">
        <f>IF(N925="snížená",J925,0)</f>
        <v>0</v>
      </c>
      <c r="BG925" s="231">
        <f>IF(N925="zákl. přenesená",J925,0)</f>
        <v>0</v>
      </c>
      <c r="BH925" s="231">
        <f>IF(N925="sníž. přenesená",J925,0)</f>
        <v>0</v>
      </c>
      <c r="BI925" s="231">
        <f>IF(N925="nulová",J925,0)</f>
        <v>0</v>
      </c>
      <c r="BJ925" s="18" t="s">
        <v>85</v>
      </c>
      <c r="BK925" s="231">
        <f>ROUND(I925*H925,2)</f>
        <v>0</v>
      </c>
      <c r="BL925" s="18" t="s">
        <v>252</v>
      </c>
      <c r="BM925" s="230" t="s">
        <v>1049</v>
      </c>
    </row>
    <row r="926" s="13" customFormat="1">
      <c r="A926" s="13"/>
      <c r="B926" s="232"/>
      <c r="C926" s="233"/>
      <c r="D926" s="234" t="s">
        <v>159</v>
      </c>
      <c r="E926" s="235" t="s">
        <v>1</v>
      </c>
      <c r="F926" s="236" t="s">
        <v>581</v>
      </c>
      <c r="G926" s="233"/>
      <c r="H926" s="235" t="s">
        <v>1</v>
      </c>
      <c r="I926" s="237"/>
      <c r="J926" s="233"/>
      <c r="K926" s="233"/>
      <c r="L926" s="238"/>
      <c r="M926" s="239"/>
      <c r="N926" s="240"/>
      <c r="O926" s="240"/>
      <c r="P926" s="240"/>
      <c r="Q926" s="240"/>
      <c r="R926" s="240"/>
      <c r="S926" s="240"/>
      <c r="T926" s="241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42" t="s">
        <v>159</v>
      </c>
      <c r="AU926" s="242" t="s">
        <v>87</v>
      </c>
      <c r="AV926" s="13" t="s">
        <v>85</v>
      </c>
      <c r="AW926" s="13" t="s">
        <v>32</v>
      </c>
      <c r="AX926" s="13" t="s">
        <v>77</v>
      </c>
      <c r="AY926" s="242" t="s">
        <v>150</v>
      </c>
    </row>
    <row r="927" s="14" customFormat="1">
      <c r="A927" s="14"/>
      <c r="B927" s="243"/>
      <c r="C927" s="244"/>
      <c r="D927" s="234" t="s">
        <v>159</v>
      </c>
      <c r="E927" s="245" t="s">
        <v>1</v>
      </c>
      <c r="F927" s="246" t="s">
        <v>1050</v>
      </c>
      <c r="G927" s="244"/>
      <c r="H927" s="247">
        <v>16.649999999999999</v>
      </c>
      <c r="I927" s="248"/>
      <c r="J927" s="244"/>
      <c r="K927" s="244"/>
      <c r="L927" s="249"/>
      <c r="M927" s="250"/>
      <c r="N927" s="251"/>
      <c r="O927" s="251"/>
      <c r="P927" s="251"/>
      <c r="Q927" s="251"/>
      <c r="R927" s="251"/>
      <c r="S927" s="251"/>
      <c r="T927" s="252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253" t="s">
        <v>159</v>
      </c>
      <c r="AU927" s="253" t="s">
        <v>87</v>
      </c>
      <c r="AV927" s="14" t="s">
        <v>87</v>
      </c>
      <c r="AW927" s="14" t="s">
        <v>32</v>
      </c>
      <c r="AX927" s="14" t="s">
        <v>77</v>
      </c>
      <c r="AY927" s="253" t="s">
        <v>150</v>
      </c>
    </row>
    <row r="928" s="13" customFormat="1">
      <c r="A928" s="13"/>
      <c r="B928" s="232"/>
      <c r="C928" s="233"/>
      <c r="D928" s="234" t="s">
        <v>159</v>
      </c>
      <c r="E928" s="235" t="s">
        <v>1</v>
      </c>
      <c r="F928" s="236" t="s">
        <v>632</v>
      </c>
      <c r="G928" s="233"/>
      <c r="H928" s="235" t="s">
        <v>1</v>
      </c>
      <c r="I928" s="237"/>
      <c r="J928" s="233"/>
      <c r="K928" s="233"/>
      <c r="L928" s="238"/>
      <c r="M928" s="239"/>
      <c r="N928" s="240"/>
      <c r="O928" s="240"/>
      <c r="P928" s="240"/>
      <c r="Q928" s="240"/>
      <c r="R928" s="240"/>
      <c r="S928" s="240"/>
      <c r="T928" s="241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42" t="s">
        <v>159</v>
      </c>
      <c r="AU928" s="242" t="s">
        <v>87</v>
      </c>
      <c r="AV928" s="13" t="s">
        <v>85</v>
      </c>
      <c r="AW928" s="13" t="s">
        <v>32</v>
      </c>
      <c r="AX928" s="13" t="s">
        <v>77</v>
      </c>
      <c r="AY928" s="242" t="s">
        <v>150</v>
      </c>
    </row>
    <row r="929" s="14" customFormat="1">
      <c r="A929" s="14"/>
      <c r="B929" s="243"/>
      <c r="C929" s="244"/>
      <c r="D929" s="234" t="s">
        <v>159</v>
      </c>
      <c r="E929" s="245" t="s">
        <v>1</v>
      </c>
      <c r="F929" s="246" t="s">
        <v>1051</v>
      </c>
      <c r="G929" s="244"/>
      <c r="H929" s="247">
        <v>9.1999999999999993</v>
      </c>
      <c r="I929" s="248"/>
      <c r="J929" s="244"/>
      <c r="K929" s="244"/>
      <c r="L929" s="249"/>
      <c r="M929" s="250"/>
      <c r="N929" s="251"/>
      <c r="O929" s="251"/>
      <c r="P929" s="251"/>
      <c r="Q929" s="251"/>
      <c r="R929" s="251"/>
      <c r="S929" s="251"/>
      <c r="T929" s="252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T929" s="253" t="s">
        <v>159</v>
      </c>
      <c r="AU929" s="253" t="s">
        <v>87</v>
      </c>
      <c r="AV929" s="14" t="s">
        <v>87</v>
      </c>
      <c r="AW929" s="14" t="s">
        <v>32</v>
      </c>
      <c r="AX929" s="14" t="s">
        <v>77</v>
      </c>
      <c r="AY929" s="253" t="s">
        <v>150</v>
      </c>
    </row>
    <row r="930" s="15" customFormat="1">
      <c r="A930" s="15"/>
      <c r="B930" s="254"/>
      <c r="C930" s="255"/>
      <c r="D930" s="234" t="s">
        <v>159</v>
      </c>
      <c r="E930" s="256" t="s">
        <v>1</v>
      </c>
      <c r="F930" s="257" t="s">
        <v>169</v>
      </c>
      <c r="G930" s="255"/>
      <c r="H930" s="258">
        <v>25.850000000000001</v>
      </c>
      <c r="I930" s="259"/>
      <c r="J930" s="255"/>
      <c r="K930" s="255"/>
      <c r="L930" s="260"/>
      <c r="M930" s="261"/>
      <c r="N930" s="262"/>
      <c r="O930" s="262"/>
      <c r="P930" s="262"/>
      <c r="Q930" s="262"/>
      <c r="R930" s="262"/>
      <c r="S930" s="262"/>
      <c r="T930" s="263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T930" s="264" t="s">
        <v>159</v>
      </c>
      <c r="AU930" s="264" t="s">
        <v>87</v>
      </c>
      <c r="AV930" s="15" t="s">
        <v>157</v>
      </c>
      <c r="AW930" s="15" t="s">
        <v>32</v>
      </c>
      <c r="AX930" s="15" t="s">
        <v>85</v>
      </c>
      <c r="AY930" s="264" t="s">
        <v>150</v>
      </c>
    </row>
    <row r="931" s="2" customFormat="1" ht="16.5" customHeight="1">
      <c r="A931" s="39"/>
      <c r="B931" s="40"/>
      <c r="C931" s="219" t="s">
        <v>1052</v>
      </c>
      <c r="D931" s="219" t="s">
        <v>152</v>
      </c>
      <c r="E931" s="220" t="s">
        <v>1053</v>
      </c>
      <c r="F931" s="221" t="s">
        <v>1054</v>
      </c>
      <c r="G931" s="222" t="s">
        <v>255</v>
      </c>
      <c r="H931" s="223">
        <v>33</v>
      </c>
      <c r="I931" s="224"/>
      <c r="J931" s="225">
        <f>ROUND(I931*H931,2)</f>
        <v>0</v>
      </c>
      <c r="K931" s="221" t="s">
        <v>156</v>
      </c>
      <c r="L931" s="45"/>
      <c r="M931" s="226" t="s">
        <v>1</v>
      </c>
      <c r="N931" s="227" t="s">
        <v>42</v>
      </c>
      <c r="O931" s="92"/>
      <c r="P931" s="228">
        <f>O931*H931</f>
        <v>0</v>
      </c>
      <c r="Q931" s="228">
        <v>0</v>
      </c>
      <c r="R931" s="228">
        <f>Q931*H931</f>
        <v>0</v>
      </c>
      <c r="S931" s="228">
        <v>0.0025999999999999999</v>
      </c>
      <c r="T931" s="229">
        <f>S931*H931</f>
        <v>0.085800000000000001</v>
      </c>
      <c r="U931" s="39"/>
      <c r="V931" s="39"/>
      <c r="W931" s="39"/>
      <c r="X931" s="39"/>
      <c r="Y931" s="39"/>
      <c r="Z931" s="39"/>
      <c r="AA931" s="39"/>
      <c r="AB931" s="39"/>
      <c r="AC931" s="39"/>
      <c r="AD931" s="39"/>
      <c r="AE931" s="39"/>
      <c r="AR931" s="230" t="s">
        <v>252</v>
      </c>
      <c r="AT931" s="230" t="s">
        <v>152</v>
      </c>
      <c r="AU931" s="230" t="s">
        <v>87</v>
      </c>
      <c r="AY931" s="18" t="s">
        <v>150</v>
      </c>
      <c r="BE931" s="231">
        <f>IF(N931="základní",J931,0)</f>
        <v>0</v>
      </c>
      <c r="BF931" s="231">
        <f>IF(N931="snížená",J931,0)</f>
        <v>0</v>
      </c>
      <c r="BG931" s="231">
        <f>IF(N931="zákl. přenesená",J931,0)</f>
        <v>0</v>
      </c>
      <c r="BH931" s="231">
        <f>IF(N931="sníž. přenesená",J931,0)</f>
        <v>0</v>
      </c>
      <c r="BI931" s="231">
        <f>IF(N931="nulová",J931,0)</f>
        <v>0</v>
      </c>
      <c r="BJ931" s="18" t="s">
        <v>85</v>
      </c>
      <c r="BK931" s="231">
        <f>ROUND(I931*H931,2)</f>
        <v>0</v>
      </c>
      <c r="BL931" s="18" t="s">
        <v>252</v>
      </c>
      <c r="BM931" s="230" t="s">
        <v>1055</v>
      </c>
    </row>
    <row r="932" s="14" customFormat="1">
      <c r="A932" s="14"/>
      <c r="B932" s="243"/>
      <c r="C932" s="244"/>
      <c r="D932" s="234" t="s">
        <v>159</v>
      </c>
      <c r="E932" s="245" t="s">
        <v>1</v>
      </c>
      <c r="F932" s="246" t="s">
        <v>1056</v>
      </c>
      <c r="G932" s="244"/>
      <c r="H932" s="247">
        <v>33</v>
      </c>
      <c r="I932" s="248"/>
      <c r="J932" s="244"/>
      <c r="K932" s="244"/>
      <c r="L932" s="249"/>
      <c r="M932" s="250"/>
      <c r="N932" s="251"/>
      <c r="O932" s="251"/>
      <c r="P932" s="251"/>
      <c r="Q932" s="251"/>
      <c r="R932" s="251"/>
      <c r="S932" s="251"/>
      <c r="T932" s="252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53" t="s">
        <v>159</v>
      </c>
      <c r="AU932" s="253" t="s">
        <v>87</v>
      </c>
      <c r="AV932" s="14" t="s">
        <v>87</v>
      </c>
      <c r="AW932" s="14" t="s">
        <v>32</v>
      </c>
      <c r="AX932" s="14" t="s">
        <v>85</v>
      </c>
      <c r="AY932" s="253" t="s">
        <v>150</v>
      </c>
    </row>
    <row r="933" s="2" customFormat="1" ht="16.5" customHeight="1">
      <c r="A933" s="39"/>
      <c r="B933" s="40"/>
      <c r="C933" s="219" t="s">
        <v>1057</v>
      </c>
      <c r="D933" s="219" t="s">
        <v>152</v>
      </c>
      <c r="E933" s="220" t="s">
        <v>1058</v>
      </c>
      <c r="F933" s="221" t="s">
        <v>1059</v>
      </c>
      <c r="G933" s="222" t="s">
        <v>255</v>
      </c>
      <c r="H933" s="223">
        <v>13</v>
      </c>
      <c r="I933" s="224"/>
      <c r="J933" s="225">
        <f>ROUND(I933*H933,2)</f>
        <v>0</v>
      </c>
      <c r="K933" s="221" t="s">
        <v>156</v>
      </c>
      <c r="L933" s="45"/>
      <c r="M933" s="226" t="s">
        <v>1</v>
      </c>
      <c r="N933" s="227" t="s">
        <v>42</v>
      </c>
      <c r="O933" s="92"/>
      <c r="P933" s="228">
        <f>O933*H933</f>
        <v>0</v>
      </c>
      <c r="Q933" s="228">
        <v>0</v>
      </c>
      <c r="R933" s="228">
        <f>Q933*H933</f>
        <v>0</v>
      </c>
      <c r="S933" s="228">
        <v>0.0039399999999999999</v>
      </c>
      <c r="T933" s="229">
        <f>S933*H933</f>
        <v>0.051220000000000002</v>
      </c>
      <c r="U933" s="39"/>
      <c r="V933" s="39"/>
      <c r="W933" s="39"/>
      <c r="X933" s="39"/>
      <c r="Y933" s="39"/>
      <c r="Z933" s="39"/>
      <c r="AA933" s="39"/>
      <c r="AB933" s="39"/>
      <c r="AC933" s="39"/>
      <c r="AD933" s="39"/>
      <c r="AE933" s="39"/>
      <c r="AR933" s="230" t="s">
        <v>252</v>
      </c>
      <c r="AT933" s="230" t="s">
        <v>152</v>
      </c>
      <c r="AU933" s="230" t="s">
        <v>87</v>
      </c>
      <c r="AY933" s="18" t="s">
        <v>150</v>
      </c>
      <c r="BE933" s="231">
        <f>IF(N933="základní",J933,0)</f>
        <v>0</v>
      </c>
      <c r="BF933" s="231">
        <f>IF(N933="snížená",J933,0)</f>
        <v>0</v>
      </c>
      <c r="BG933" s="231">
        <f>IF(N933="zákl. přenesená",J933,0)</f>
        <v>0</v>
      </c>
      <c r="BH933" s="231">
        <f>IF(N933="sníž. přenesená",J933,0)</f>
        <v>0</v>
      </c>
      <c r="BI933" s="231">
        <f>IF(N933="nulová",J933,0)</f>
        <v>0</v>
      </c>
      <c r="BJ933" s="18" t="s">
        <v>85</v>
      </c>
      <c r="BK933" s="231">
        <f>ROUND(I933*H933,2)</f>
        <v>0</v>
      </c>
      <c r="BL933" s="18" t="s">
        <v>252</v>
      </c>
      <c r="BM933" s="230" t="s">
        <v>1060</v>
      </c>
    </row>
    <row r="934" s="14" customFormat="1">
      <c r="A934" s="14"/>
      <c r="B934" s="243"/>
      <c r="C934" s="244"/>
      <c r="D934" s="234" t="s">
        <v>159</v>
      </c>
      <c r="E934" s="245" t="s">
        <v>1</v>
      </c>
      <c r="F934" s="246" t="s">
        <v>1061</v>
      </c>
      <c r="G934" s="244"/>
      <c r="H934" s="247">
        <v>13</v>
      </c>
      <c r="I934" s="248"/>
      <c r="J934" s="244"/>
      <c r="K934" s="244"/>
      <c r="L934" s="249"/>
      <c r="M934" s="250"/>
      <c r="N934" s="251"/>
      <c r="O934" s="251"/>
      <c r="P934" s="251"/>
      <c r="Q934" s="251"/>
      <c r="R934" s="251"/>
      <c r="S934" s="251"/>
      <c r="T934" s="252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53" t="s">
        <v>159</v>
      </c>
      <c r="AU934" s="253" t="s">
        <v>87</v>
      </c>
      <c r="AV934" s="14" t="s">
        <v>87</v>
      </c>
      <c r="AW934" s="14" t="s">
        <v>32</v>
      </c>
      <c r="AX934" s="14" t="s">
        <v>85</v>
      </c>
      <c r="AY934" s="253" t="s">
        <v>150</v>
      </c>
    </row>
    <row r="935" s="2" customFormat="1" ht="33" customHeight="1">
      <c r="A935" s="39"/>
      <c r="B935" s="40"/>
      <c r="C935" s="219" t="s">
        <v>1062</v>
      </c>
      <c r="D935" s="219" t="s">
        <v>152</v>
      </c>
      <c r="E935" s="220" t="s">
        <v>1063</v>
      </c>
      <c r="F935" s="221" t="s">
        <v>1064</v>
      </c>
      <c r="G935" s="222" t="s">
        <v>240</v>
      </c>
      <c r="H935" s="223">
        <v>181.66499999999999</v>
      </c>
      <c r="I935" s="224"/>
      <c r="J935" s="225">
        <f>ROUND(I935*H935,2)</f>
        <v>0</v>
      </c>
      <c r="K935" s="221" t="s">
        <v>156</v>
      </c>
      <c r="L935" s="45"/>
      <c r="M935" s="226" t="s">
        <v>1</v>
      </c>
      <c r="N935" s="227" t="s">
        <v>42</v>
      </c>
      <c r="O935" s="92"/>
      <c r="P935" s="228">
        <f>O935*H935</f>
        <v>0</v>
      </c>
      <c r="Q935" s="228">
        <v>0.0066</v>
      </c>
      <c r="R935" s="228">
        <f>Q935*H935</f>
        <v>1.1989889999999999</v>
      </c>
      <c r="S935" s="228">
        <v>0</v>
      </c>
      <c r="T935" s="229">
        <f>S935*H935</f>
        <v>0</v>
      </c>
      <c r="U935" s="39"/>
      <c r="V935" s="39"/>
      <c r="W935" s="39"/>
      <c r="X935" s="39"/>
      <c r="Y935" s="39"/>
      <c r="Z935" s="39"/>
      <c r="AA935" s="39"/>
      <c r="AB935" s="39"/>
      <c r="AC935" s="39"/>
      <c r="AD935" s="39"/>
      <c r="AE935" s="39"/>
      <c r="AR935" s="230" t="s">
        <v>252</v>
      </c>
      <c r="AT935" s="230" t="s">
        <v>152</v>
      </c>
      <c r="AU935" s="230" t="s">
        <v>87</v>
      </c>
      <c r="AY935" s="18" t="s">
        <v>150</v>
      </c>
      <c r="BE935" s="231">
        <f>IF(N935="základní",J935,0)</f>
        <v>0</v>
      </c>
      <c r="BF935" s="231">
        <f>IF(N935="snížená",J935,0)</f>
        <v>0</v>
      </c>
      <c r="BG935" s="231">
        <f>IF(N935="zákl. přenesená",J935,0)</f>
        <v>0</v>
      </c>
      <c r="BH935" s="231">
        <f>IF(N935="sníž. přenesená",J935,0)</f>
        <v>0</v>
      </c>
      <c r="BI935" s="231">
        <f>IF(N935="nulová",J935,0)</f>
        <v>0</v>
      </c>
      <c r="BJ935" s="18" t="s">
        <v>85</v>
      </c>
      <c r="BK935" s="231">
        <f>ROUND(I935*H935,2)</f>
        <v>0</v>
      </c>
      <c r="BL935" s="18" t="s">
        <v>252</v>
      </c>
      <c r="BM935" s="230" t="s">
        <v>1065</v>
      </c>
    </row>
    <row r="936" s="13" customFormat="1">
      <c r="A936" s="13"/>
      <c r="B936" s="232"/>
      <c r="C936" s="233"/>
      <c r="D936" s="234" t="s">
        <v>159</v>
      </c>
      <c r="E936" s="235" t="s">
        <v>1</v>
      </c>
      <c r="F936" s="236" t="s">
        <v>932</v>
      </c>
      <c r="G936" s="233"/>
      <c r="H936" s="235" t="s">
        <v>1</v>
      </c>
      <c r="I936" s="237"/>
      <c r="J936" s="233"/>
      <c r="K936" s="233"/>
      <c r="L936" s="238"/>
      <c r="M936" s="239"/>
      <c r="N936" s="240"/>
      <c r="O936" s="240"/>
      <c r="P936" s="240"/>
      <c r="Q936" s="240"/>
      <c r="R936" s="240"/>
      <c r="S936" s="240"/>
      <c r="T936" s="241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42" t="s">
        <v>159</v>
      </c>
      <c r="AU936" s="242" t="s">
        <v>87</v>
      </c>
      <c r="AV936" s="13" t="s">
        <v>85</v>
      </c>
      <c r="AW936" s="13" t="s">
        <v>32</v>
      </c>
      <c r="AX936" s="13" t="s">
        <v>77</v>
      </c>
      <c r="AY936" s="242" t="s">
        <v>150</v>
      </c>
    </row>
    <row r="937" s="14" customFormat="1">
      <c r="A937" s="14"/>
      <c r="B937" s="243"/>
      <c r="C937" s="244"/>
      <c r="D937" s="234" t="s">
        <v>159</v>
      </c>
      <c r="E937" s="245" t="s">
        <v>1</v>
      </c>
      <c r="F937" s="246" t="s">
        <v>933</v>
      </c>
      <c r="G937" s="244"/>
      <c r="H937" s="247">
        <v>181.66499999999999</v>
      </c>
      <c r="I937" s="248"/>
      <c r="J937" s="244"/>
      <c r="K937" s="244"/>
      <c r="L937" s="249"/>
      <c r="M937" s="250"/>
      <c r="N937" s="251"/>
      <c r="O937" s="251"/>
      <c r="P937" s="251"/>
      <c r="Q937" s="251"/>
      <c r="R937" s="251"/>
      <c r="S937" s="251"/>
      <c r="T937" s="252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T937" s="253" t="s">
        <v>159</v>
      </c>
      <c r="AU937" s="253" t="s">
        <v>87</v>
      </c>
      <c r="AV937" s="14" t="s">
        <v>87</v>
      </c>
      <c r="AW937" s="14" t="s">
        <v>32</v>
      </c>
      <c r="AX937" s="14" t="s">
        <v>85</v>
      </c>
      <c r="AY937" s="253" t="s">
        <v>150</v>
      </c>
    </row>
    <row r="938" s="2" customFormat="1" ht="37.8" customHeight="1">
      <c r="A938" s="39"/>
      <c r="B938" s="40"/>
      <c r="C938" s="219" t="s">
        <v>1066</v>
      </c>
      <c r="D938" s="219" t="s">
        <v>152</v>
      </c>
      <c r="E938" s="220" t="s">
        <v>1067</v>
      </c>
      <c r="F938" s="221" t="s">
        <v>1068</v>
      </c>
      <c r="G938" s="222" t="s">
        <v>255</v>
      </c>
      <c r="H938" s="223">
        <v>10.199999999999999</v>
      </c>
      <c r="I938" s="224"/>
      <c r="J938" s="225">
        <f>ROUND(I938*H938,2)</f>
        <v>0</v>
      </c>
      <c r="K938" s="221" t="s">
        <v>156</v>
      </c>
      <c r="L938" s="45"/>
      <c r="M938" s="226" t="s">
        <v>1</v>
      </c>
      <c r="N938" s="227" t="s">
        <v>42</v>
      </c>
      <c r="O938" s="92"/>
      <c r="P938" s="228">
        <f>O938*H938</f>
        <v>0</v>
      </c>
      <c r="Q938" s="228">
        <v>0.0057400000000000003</v>
      </c>
      <c r="R938" s="228">
        <f>Q938*H938</f>
        <v>0.058547999999999996</v>
      </c>
      <c r="S938" s="228">
        <v>0</v>
      </c>
      <c r="T938" s="229">
        <f>S938*H938</f>
        <v>0</v>
      </c>
      <c r="U938" s="39"/>
      <c r="V938" s="39"/>
      <c r="W938" s="39"/>
      <c r="X938" s="39"/>
      <c r="Y938" s="39"/>
      <c r="Z938" s="39"/>
      <c r="AA938" s="39"/>
      <c r="AB938" s="39"/>
      <c r="AC938" s="39"/>
      <c r="AD938" s="39"/>
      <c r="AE938" s="39"/>
      <c r="AR938" s="230" t="s">
        <v>252</v>
      </c>
      <c r="AT938" s="230" t="s">
        <v>152</v>
      </c>
      <c r="AU938" s="230" t="s">
        <v>87</v>
      </c>
      <c r="AY938" s="18" t="s">
        <v>150</v>
      </c>
      <c r="BE938" s="231">
        <f>IF(N938="základní",J938,0)</f>
        <v>0</v>
      </c>
      <c r="BF938" s="231">
        <f>IF(N938="snížená",J938,0)</f>
        <v>0</v>
      </c>
      <c r="BG938" s="231">
        <f>IF(N938="zákl. přenesená",J938,0)</f>
        <v>0</v>
      </c>
      <c r="BH938" s="231">
        <f>IF(N938="sníž. přenesená",J938,0)</f>
        <v>0</v>
      </c>
      <c r="BI938" s="231">
        <f>IF(N938="nulová",J938,0)</f>
        <v>0</v>
      </c>
      <c r="BJ938" s="18" t="s">
        <v>85</v>
      </c>
      <c r="BK938" s="231">
        <f>ROUND(I938*H938,2)</f>
        <v>0</v>
      </c>
      <c r="BL938" s="18" t="s">
        <v>252</v>
      </c>
      <c r="BM938" s="230" t="s">
        <v>1069</v>
      </c>
    </row>
    <row r="939" s="2" customFormat="1" ht="33" customHeight="1">
      <c r="A939" s="39"/>
      <c r="B939" s="40"/>
      <c r="C939" s="219" t="s">
        <v>1070</v>
      </c>
      <c r="D939" s="219" t="s">
        <v>152</v>
      </c>
      <c r="E939" s="220" t="s">
        <v>1071</v>
      </c>
      <c r="F939" s="221" t="s">
        <v>1072</v>
      </c>
      <c r="G939" s="222" t="s">
        <v>255</v>
      </c>
      <c r="H939" s="223">
        <v>21</v>
      </c>
      <c r="I939" s="224"/>
      <c r="J939" s="225">
        <f>ROUND(I939*H939,2)</f>
        <v>0</v>
      </c>
      <c r="K939" s="221" t="s">
        <v>156</v>
      </c>
      <c r="L939" s="45"/>
      <c r="M939" s="226" t="s">
        <v>1</v>
      </c>
      <c r="N939" s="227" t="s">
        <v>42</v>
      </c>
      <c r="O939" s="92"/>
      <c r="P939" s="228">
        <f>O939*H939</f>
        <v>0</v>
      </c>
      <c r="Q939" s="228">
        <v>0.0029099999999999998</v>
      </c>
      <c r="R939" s="228">
        <f>Q939*H939</f>
        <v>0.061109999999999998</v>
      </c>
      <c r="S939" s="228">
        <v>0</v>
      </c>
      <c r="T939" s="229">
        <f>S939*H939</f>
        <v>0</v>
      </c>
      <c r="U939" s="39"/>
      <c r="V939" s="39"/>
      <c r="W939" s="39"/>
      <c r="X939" s="39"/>
      <c r="Y939" s="39"/>
      <c r="Z939" s="39"/>
      <c r="AA939" s="39"/>
      <c r="AB939" s="39"/>
      <c r="AC939" s="39"/>
      <c r="AD939" s="39"/>
      <c r="AE939" s="39"/>
      <c r="AR939" s="230" t="s">
        <v>252</v>
      </c>
      <c r="AT939" s="230" t="s">
        <v>152</v>
      </c>
      <c r="AU939" s="230" t="s">
        <v>87</v>
      </c>
      <c r="AY939" s="18" t="s">
        <v>150</v>
      </c>
      <c r="BE939" s="231">
        <f>IF(N939="základní",J939,0)</f>
        <v>0</v>
      </c>
      <c r="BF939" s="231">
        <f>IF(N939="snížená",J939,0)</f>
        <v>0</v>
      </c>
      <c r="BG939" s="231">
        <f>IF(N939="zákl. přenesená",J939,0)</f>
        <v>0</v>
      </c>
      <c r="BH939" s="231">
        <f>IF(N939="sníž. přenesená",J939,0)</f>
        <v>0</v>
      </c>
      <c r="BI939" s="231">
        <f>IF(N939="nulová",J939,0)</f>
        <v>0</v>
      </c>
      <c r="BJ939" s="18" t="s">
        <v>85</v>
      </c>
      <c r="BK939" s="231">
        <f>ROUND(I939*H939,2)</f>
        <v>0</v>
      </c>
      <c r="BL939" s="18" t="s">
        <v>252</v>
      </c>
      <c r="BM939" s="230" t="s">
        <v>1073</v>
      </c>
    </row>
    <row r="940" s="14" customFormat="1">
      <c r="A940" s="14"/>
      <c r="B940" s="243"/>
      <c r="C940" s="244"/>
      <c r="D940" s="234" t="s">
        <v>159</v>
      </c>
      <c r="E940" s="245" t="s">
        <v>1</v>
      </c>
      <c r="F940" s="246" t="s">
        <v>1074</v>
      </c>
      <c r="G940" s="244"/>
      <c r="H940" s="247">
        <v>21</v>
      </c>
      <c r="I940" s="248"/>
      <c r="J940" s="244"/>
      <c r="K940" s="244"/>
      <c r="L940" s="249"/>
      <c r="M940" s="250"/>
      <c r="N940" s="251"/>
      <c r="O940" s="251"/>
      <c r="P940" s="251"/>
      <c r="Q940" s="251"/>
      <c r="R940" s="251"/>
      <c r="S940" s="251"/>
      <c r="T940" s="252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53" t="s">
        <v>159</v>
      </c>
      <c r="AU940" s="253" t="s">
        <v>87</v>
      </c>
      <c r="AV940" s="14" t="s">
        <v>87</v>
      </c>
      <c r="AW940" s="14" t="s">
        <v>32</v>
      </c>
      <c r="AX940" s="14" t="s">
        <v>85</v>
      </c>
      <c r="AY940" s="253" t="s">
        <v>150</v>
      </c>
    </row>
    <row r="941" s="2" customFormat="1" ht="37.8" customHeight="1">
      <c r="A941" s="39"/>
      <c r="B941" s="40"/>
      <c r="C941" s="219" t="s">
        <v>1075</v>
      </c>
      <c r="D941" s="219" t="s">
        <v>152</v>
      </c>
      <c r="E941" s="220" t="s">
        <v>1076</v>
      </c>
      <c r="F941" s="221" t="s">
        <v>1077</v>
      </c>
      <c r="G941" s="222" t="s">
        <v>255</v>
      </c>
      <c r="H941" s="223">
        <v>50.399999999999999</v>
      </c>
      <c r="I941" s="224"/>
      <c r="J941" s="225">
        <f>ROUND(I941*H941,2)</f>
        <v>0</v>
      </c>
      <c r="K941" s="221" t="s">
        <v>156</v>
      </c>
      <c r="L941" s="45"/>
      <c r="M941" s="226" t="s">
        <v>1</v>
      </c>
      <c r="N941" s="227" t="s">
        <v>42</v>
      </c>
      <c r="O941" s="92"/>
      <c r="P941" s="228">
        <f>O941*H941</f>
        <v>0</v>
      </c>
      <c r="Q941" s="228">
        <v>0.00214</v>
      </c>
      <c r="R941" s="228">
        <f>Q941*H941</f>
        <v>0.10785599999999999</v>
      </c>
      <c r="S941" s="228">
        <v>0</v>
      </c>
      <c r="T941" s="229">
        <f>S941*H941</f>
        <v>0</v>
      </c>
      <c r="U941" s="39"/>
      <c r="V941" s="39"/>
      <c r="W941" s="39"/>
      <c r="X941" s="39"/>
      <c r="Y941" s="39"/>
      <c r="Z941" s="39"/>
      <c r="AA941" s="39"/>
      <c r="AB941" s="39"/>
      <c r="AC941" s="39"/>
      <c r="AD941" s="39"/>
      <c r="AE941" s="39"/>
      <c r="AR941" s="230" t="s">
        <v>252</v>
      </c>
      <c r="AT941" s="230" t="s">
        <v>152</v>
      </c>
      <c r="AU941" s="230" t="s">
        <v>87</v>
      </c>
      <c r="AY941" s="18" t="s">
        <v>150</v>
      </c>
      <c r="BE941" s="231">
        <f>IF(N941="základní",J941,0)</f>
        <v>0</v>
      </c>
      <c r="BF941" s="231">
        <f>IF(N941="snížená",J941,0)</f>
        <v>0</v>
      </c>
      <c r="BG941" s="231">
        <f>IF(N941="zákl. přenesená",J941,0)</f>
        <v>0</v>
      </c>
      <c r="BH941" s="231">
        <f>IF(N941="sníž. přenesená",J941,0)</f>
        <v>0</v>
      </c>
      <c r="BI941" s="231">
        <f>IF(N941="nulová",J941,0)</f>
        <v>0</v>
      </c>
      <c r="BJ941" s="18" t="s">
        <v>85</v>
      </c>
      <c r="BK941" s="231">
        <f>ROUND(I941*H941,2)</f>
        <v>0</v>
      </c>
      <c r="BL941" s="18" t="s">
        <v>252</v>
      </c>
      <c r="BM941" s="230" t="s">
        <v>1078</v>
      </c>
    </row>
    <row r="942" s="14" customFormat="1">
      <c r="A942" s="14"/>
      <c r="B942" s="243"/>
      <c r="C942" s="244"/>
      <c r="D942" s="234" t="s">
        <v>159</v>
      </c>
      <c r="E942" s="245" t="s">
        <v>1</v>
      </c>
      <c r="F942" s="246" t="s">
        <v>1079</v>
      </c>
      <c r="G942" s="244"/>
      <c r="H942" s="247">
        <v>50.399999999999999</v>
      </c>
      <c r="I942" s="248"/>
      <c r="J942" s="244"/>
      <c r="K942" s="244"/>
      <c r="L942" s="249"/>
      <c r="M942" s="250"/>
      <c r="N942" s="251"/>
      <c r="O942" s="251"/>
      <c r="P942" s="251"/>
      <c r="Q942" s="251"/>
      <c r="R942" s="251"/>
      <c r="S942" s="251"/>
      <c r="T942" s="252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53" t="s">
        <v>159</v>
      </c>
      <c r="AU942" s="253" t="s">
        <v>87</v>
      </c>
      <c r="AV942" s="14" t="s">
        <v>87</v>
      </c>
      <c r="AW942" s="14" t="s">
        <v>32</v>
      </c>
      <c r="AX942" s="14" t="s">
        <v>85</v>
      </c>
      <c r="AY942" s="253" t="s">
        <v>150</v>
      </c>
    </row>
    <row r="943" s="2" customFormat="1" ht="24.15" customHeight="1">
      <c r="A943" s="39"/>
      <c r="B943" s="40"/>
      <c r="C943" s="219" t="s">
        <v>1080</v>
      </c>
      <c r="D943" s="219" t="s">
        <v>152</v>
      </c>
      <c r="E943" s="220" t="s">
        <v>1081</v>
      </c>
      <c r="F943" s="221" t="s">
        <v>1082</v>
      </c>
      <c r="G943" s="222" t="s">
        <v>271</v>
      </c>
      <c r="H943" s="223">
        <v>2</v>
      </c>
      <c r="I943" s="224"/>
      <c r="J943" s="225">
        <f>ROUND(I943*H943,2)</f>
        <v>0</v>
      </c>
      <c r="K943" s="221" t="s">
        <v>156</v>
      </c>
      <c r="L943" s="45"/>
      <c r="M943" s="226" t="s">
        <v>1</v>
      </c>
      <c r="N943" s="227" t="s">
        <v>42</v>
      </c>
      <c r="O943" s="92"/>
      <c r="P943" s="228">
        <f>O943*H943</f>
        <v>0</v>
      </c>
      <c r="Q943" s="228">
        <v>0.010999999999999999</v>
      </c>
      <c r="R943" s="228">
        <f>Q943*H943</f>
        <v>0.021999999999999999</v>
      </c>
      <c r="S943" s="228">
        <v>0</v>
      </c>
      <c r="T943" s="229">
        <f>S943*H943</f>
        <v>0</v>
      </c>
      <c r="U943" s="39"/>
      <c r="V943" s="39"/>
      <c r="W943" s="39"/>
      <c r="X943" s="39"/>
      <c r="Y943" s="39"/>
      <c r="Z943" s="39"/>
      <c r="AA943" s="39"/>
      <c r="AB943" s="39"/>
      <c r="AC943" s="39"/>
      <c r="AD943" s="39"/>
      <c r="AE943" s="39"/>
      <c r="AR943" s="230" t="s">
        <v>252</v>
      </c>
      <c r="AT943" s="230" t="s">
        <v>152</v>
      </c>
      <c r="AU943" s="230" t="s">
        <v>87</v>
      </c>
      <c r="AY943" s="18" t="s">
        <v>150</v>
      </c>
      <c r="BE943" s="231">
        <f>IF(N943="základní",J943,0)</f>
        <v>0</v>
      </c>
      <c r="BF943" s="231">
        <f>IF(N943="snížená",J943,0)</f>
        <v>0</v>
      </c>
      <c r="BG943" s="231">
        <f>IF(N943="zákl. přenesená",J943,0)</f>
        <v>0</v>
      </c>
      <c r="BH943" s="231">
        <f>IF(N943="sníž. přenesená",J943,0)</f>
        <v>0</v>
      </c>
      <c r="BI943" s="231">
        <f>IF(N943="nulová",J943,0)</f>
        <v>0</v>
      </c>
      <c r="BJ943" s="18" t="s">
        <v>85</v>
      </c>
      <c r="BK943" s="231">
        <f>ROUND(I943*H943,2)</f>
        <v>0</v>
      </c>
      <c r="BL943" s="18" t="s">
        <v>252</v>
      </c>
      <c r="BM943" s="230" t="s">
        <v>1083</v>
      </c>
    </row>
    <row r="944" s="2" customFormat="1" ht="24.15" customHeight="1">
      <c r="A944" s="39"/>
      <c r="B944" s="40"/>
      <c r="C944" s="219" t="s">
        <v>1084</v>
      </c>
      <c r="D944" s="219" t="s">
        <v>152</v>
      </c>
      <c r="E944" s="220" t="s">
        <v>1085</v>
      </c>
      <c r="F944" s="221" t="s">
        <v>1086</v>
      </c>
      <c r="G944" s="222" t="s">
        <v>255</v>
      </c>
      <c r="H944" s="223">
        <v>25.550000000000001</v>
      </c>
      <c r="I944" s="224"/>
      <c r="J944" s="225">
        <f>ROUND(I944*H944,2)</f>
        <v>0</v>
      </c>
      <c r="K944" s="221" t="s">
        <v>156</v>
      </c>
      <c r="L944" s="45"/>
      <c r="M944" s="226" t="s">
        <v>1</v>
      </c>
      <c r="N944" s="227" t="s">
        <v>42</v>
      </c>
      <c r="O944" s="92"/>
      <c r="P944" s="228">
        <f>O944*H944</f>
        <v>0</v>
      </c>
      <c r="Q944" s="228">
        <v>0.00362</v>
      </c>
      <c r="R944" s="228">
        <f>Q944*H944</f>
        <v>0.092491000000000004</v>
      </c>
      <c r="S944" s="228">
        <v>0</v>
      </c>
      <c r="T944" s="229">
        <f>S944*H944</f>
        <v>0</v>
      </c>
      <c r="U944" s="39"/>
      <c r="V944" s="39"/>
      <c r="W944" s="39"/>
      <c r="X944" s="39"/>
      <c r="Y944" s="39"/>
      <c r="Z944" s="39"/>
      <c r="AA944" s="39"/>
      <c r="AB944" s="39"/>
      <c r="AC944" s="39"/>
      <c r="AD944" s="39"/>
      <c r="AE944" s="39"/>
      <c r="AR944" s="230" t="s">
        <v>252</v>
      </c>
      <c r="AT944" s="230" t="s">
        <v>152</v>
      </c>
      <c r="AU944" s="230" t="s">
        <v>87</v>
      </c>
      <c r="AY944" s="18" t="s">
        <v>150</v>
      </c>
      <c r="BE944" s="231">
        <f>IF(N944="základní",J944,0)</f>
        <v>0</v>
      </c>
      <c r="BF944" s="231">
        <f>IF(N944="snížená",J944,0)</f>
        <v>0</v>
      </c>
      <c r="BG944" s="231">
        <f>IF(N944="zákl. přenesená",J944,0)</f>
        <v>0</v>
      </c>
      <c r="BH944" s="231">
        <f>IF(N944="sníž. přenesená",J944,0)</f>
        <v>0</v>
      </c>
      <c r="BI944" s="231">
        <f>IF(N944="nulová",J944,0)</f>
        <v>0</v>
      </c>
      <c r="BJ944" s="18" t="s">
        <v>85</v>
      </c>
      <c r="BK944" s="231">
        <f>ROUND(I944*H944,2)</f>
        <v>0</v>
      </c>
      <c r="BL944" s="18" t="s">
        <v>252</v>
      </c>
      <c r="BM944" s="230" t="s">
        <v>1087</v>
      </c>
    </row>
    <row r="945" s="13" customFormat="1">
      <c r="A945" s="13"/>
      <c r="B945" s="232"/>
      <c r="C945" s="233"/>
      <c r="D945" s="234" t="s">
        <v>159</v>
      </c>
      <c r="E945" s="235" t="s">
        <v>1</v>
      </c>
      <c r="F945" s="236" t="s">
        <v>581</v>
      </c>
      <c r="G945" s="233"/>
      <c r="H945" s="235" t="s">
        <v>1</v>
      </c>
      <c r="I945" s="237"/>
      <c r="J945" s="233"/>
      <c r="K945" s="233"/>
      <c r="L945" s="238"/>
      <c r="M945" s="239"/>
      <c r="N945" s="240"/>
      <c r="O945" s="240"/>
      <c r="P945" s="240"/>
      <c r="Q945" s="240"/>
      <c r="R945" s="240"/>
      <c r="S945" s="240"/>
      <c r="T945" s="241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42" t="s">
        <v>159</v>
      </c>
      <c r="AU945" s="242" t="s">
        <v>87</v>
      </c>
      <c r="AV945" s="13" t="s">
        <v>85</v>
      </c>
      <c r="AW945" s="13" t="s">
        <v>32</v>
      </c>
      <c r="AX945" s="13" t="s">
        <v>77</v>
      </c>
      <c r="AY945" s="242" t="s">
        <v>150</v>
      </c>
    </row>
    <row r="946" s="14" customFormat="1">
      <c r="A946" s="14"/>
      <c r="B946" s="243"/>
      <c r="C946" s="244"/>
      <c r="D946" s="234" t="s">
        <v>159</v>
      </c>
      <c r="E946" s="245" t="s">
        <v>1</v>
      </c>
      <c r="F946" s="246" t="s">
        <v>1088</v>
      </c>
      <c r="G946" s="244"/>
      <c r="H946" s="247">
        <v>13.75</v>
      </c>
      <c r="I946" s="248"/>
      <c r="J946" s="244"/>
      <c r="K946" s="244"/>
      <c r="L946" s="249"/>
      <c r="M946" s="250"/>
      <c r="N946" s="251"/>
      <c r="O946" s="251"/>
      <c r="P946" s="251"/>
      <c r="Q946" s="251"/>
      <c r="R946" s="251"/>
      <c r="S946" s="251"/>
      <c r="T946" s="252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T946" s="253" t="s">
        <v>159</v>
      </c>
      <c r="AU946" s="253" t="s">
        <v>87</v>
      </c>
      <c r="AV946" s="14" t="s">
        <v>87</v>
      </c>
      <c r="AW946" s="14" t="s">
        <v>32</v>
      </c>
      <c r="AX946" s="14" t="s">
        <v>77</v>
      </c>
      <c r="AY946" s="253" t="s">
        <v>150</v>
      </c>
    </row>
    <row r="947" s="13" customFormat="1">
      <c r="A947" s="13"/>
      <c r="B947" s="232"/>
      <c r="C947" s="233"/>
      <c r="D947" s="234" t="s">
        <v>159</v>
      </c>
      <c r="E947" s="235" t="s">
        <v>1</v>
      </c>
      <c r="F947" s="236" t="s">
        <v>632</v>
      </c>
      <c r="G947" s="233"/>
      <c r="H947" s="235" t="s">
        <v>1</v>
      </c>
      <c r="I947" s="237"/>
      <c r="J947" s="233"/>
      <c r="K947" s="233"/>
      <c r="L947" s="238"/>
      <c r="M947" s="239"/>
      <c r="N947" s="240"/>
      <c r="O947" s="240"/>
      <c r="P947" s="240"/>
      <c r="Q947" s="240"/>
      <c r="R947" s="240"/>
      <c r="S947" s="240"/>
      <c r="T947" s="241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42" t="s">
        <v>159</v>
      </c>
      <c r="AU947" s="242" t="s">
        <v>87</v>
      </c>
      <c r="AV947" s="13" t="s">
        <v>85</v>
      </c>
      <c r="AW947" s="13" t="s">
        <v>32</v>
      </c>
      <c r="AX947" s="13" t="s">
        <v>77</v>
      </c>
      <c r="AY947" s="242" t="s">
        <v>150</v>
      </c>
    </row>
    <row r="948" s="14" customFormat="1">
      <c r="A948" s="14"/>
      <c r="B948" s="243"/>
      <c r="C948" s="244"/>
      <c r="D948" s="234" t="s">
        <v>159</v>
      </c>
      <c r="E948" s="245" t="s">
        <v>1</v>
      </c>
      <c r="F948" s="246" t="s">
        <v>1089</v>
      </c>
      <c r="G948" s="244"/>
      <c r="H948" s="247">
        <v>11.800000000000001</v>
      </c>
      <c r="I948" s="248"/>
      <c r="J948" s="244"/>
      <c r="K948" s="244"/>
      <c r="L948" s="249"/>
      <c r="M948" s="250"/>
      <c r="N948" s="251"/>
      <c r="O948" s="251"/>
      <c r="P948" s="251"/>
      <c r="Q948" s="251"/>
      <c r="R948" s="251"/>
      <c r="S948" s="251"/>
      <c r="T948" s="252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T948" s="253" t="s">
        <v>159</v>
      </c>
      <c r="AU948" s="253" t="s">
        <v>87</v>
      </c>
      <c r="AV948" s="14" t="s">
        <v>87</v>
      </c>
      <c r="AW948" s="14" t="s">
        <v>32</v>
      </c>
      <c r="AX948" s="14" t="s">
        <v>77</v>
      </c>
      <c r="AY948" s="253" t="s">
        <v>150</v>
      </c>
    </row>
    <row r="949" s="15" customFormat="1">
      <c r="A949" s="15"/>
      <c r="B949" s="254"/>
      <c r="C949" s="255"/>
      <c r="D949" s="234" t="s">
        <v>159</v>
      </c>
      <c r="E949" s="256" t="s">
        <v>1</v>
      </c>
      <c r="F949" s="257" t="s">
        <v>169</v>
      </c>
      <c r="G949" s="255"/>
      <c r="H949" s="258">
        <v>25.550000000000001</v>
      </c>
      <c r="I949" s="259"/>
      <c r="J949" s="255"/>
      <c r="K949" s="255"/>
      <c r="L949" s="260"/>
      <c r="M949" s="261"/>
      <c r="N949" s="262"/>
      <c r="O949" s="262"/>
      <c r="P949" s="262"/>
      <c r="Q949" s="262"/>
      <c r="R949" s="262"/>
      <c r="S949" s="262"/>
      <c r="T949" s="263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T949" s="264" t="s">
        <v>159</v>
      </c>
      <c r="AU949" s="264" t="s">
        <v>87</v>
      </c>
      <c r="AV949" s="15" t="s">
        <v>157</v>
      </c>
      <c r="AW949" s="15" t="s">
        <v>32</v>
      </c>
      <c r="AX949" s="15" t="s">
        <v>85</v>
      </c>
      <c r="AY949" s="264" t="s">
        <v>150</v>
      </c>
    </row>
    <row r="950" s="2" customFormat="1" ht="33" customHeight="1">
      <c r="A950" s="39"/>
      <c r="B950" s="40"/>
      <c r="C950" s="219" t="s">
        <v>1090</v>
      </c>
      <c r="D950" s="219" t="s">
        <v>152</v>
      </c>
      <c r="E950" s="220" t="s">
        <v>1091</v>
      </c>
      <c r="F950" s="221" t="s">
        <v>1092</v>
      </c>
      <c r="G950" s="222" t="s">
        <v>240</v>
      </c>
      <c r="H950" s="223">
        <v>1</v>
      </c>
      <c r="I950" s="224"/>
      <c r="J950" s="225">
        <f>ROUND(I950*H950,2)</f>
        <v>0</v>
      </c>
      <c r="K950" s="221" t="s">
        <v>156</v>
      </c>
      <c r="L950" s="45"/>
      <c r="M950" s="226" t="s">
        <v>1</v>
      </c>
      <c r="N950" s="227" t="s">
        <v>42</v>
      </c>
      <c r="O950" s="92"/>
      <c r="P950" s="228">
        <f>O950*H950</f>
        <v>0</v>
      </c>
      <c r="Q950" s="228">
        <v>0.0109</v>
      </c>
      <c r="R950" s="228">
        <f>Q950*H950</f>
        <v>0.0109</v>
      </c>
      <c r="S950" s="228">
        <v>0</v>
      </c>
      <c r="T950" s="229">
        <f>S950*H950</f>
        <v>0</v>
      </c>
      <c r="U950" s="39"/>
      <c r="V950" s="39"/>
      <c r="W950" s="39"/>
      <c r="X950" s="39"/>
      <c r="Y950" s="39"/>
      <c r="Z950" s="39"/>
      <c r="AA950" s="39"/>
      <c r="AB950" s="39"/>
      <c r="AC950" s="39"/>
      <c r="AD950" s="39"/>
      <c r="AE950" s="39"/>
      <c r="AR950" s="230" t="s">
        <v>252</v>
      </c>
      <c r="AT950" s="230" t="s">
        <v>152</v>
      </c>
      <c r="AU950" s="230" t="s">
        <v>87</v>
      </c>
      <c r="AY950" s="18" t="s">
        <v>150</v>
      </c>
      <c r="BE950" s="231">
        <f>IF(N950="základní",J950,0)</f>
        <v>0</v>
      </c>
      <c r="BF950" s="231">
        <f>IF(N950="snížená",J950,0)</f>
        <v>0</v>
      </c>
      <c r="BG950" s="231">
        <f>IF(N950="zákl. přenesená",J950,0)</f>
        <v>0</v>
      </c>
      <c r="BH950" s="231">
        <f>IF(N950="sníž. přenesená",J950,0)</f>
        <v>0</v>
      </c>
      <c r="BI950" s="231">
        <f>IF(N950="nulová",J950,0)</f>
        <v>0</v>
      </c>
      <c r="BJ950" s="18" t="s">
        <v>85</v>
      </c>
      <c r="BK950" s="231">
        <f>ROUND(I950*H950,2)</f>
        <v>0</v>
      </c>
      <c r="BL950" s="18" t="s">
        <v>252</v>
      </c>
      <c r="BM950" s="230" t="s">
        <v>1093</v>
      </c>
    </row>
    <row r="951" s="2" customFormat="1" ht="33" customHeight="1">
      <c r="A951" s="39"/>
      <c r="B951" s="40"/>
      <c r="C951" s="219" t="s">
        <v>1094</v>
      </c>
      <c r="D951" s="219" t="s">
        <v>152</v>
      </c>
      <c r="E951" s="220" t="s">
        <v>1095</v>
      </c>
      <c r="F951" s="221" t="s">
        <v>1096</v>
      </c>
      <c r="G951" s="222" t="s">
        <v>271</v>
      </c>
      <c r="H951" s="223">
        <v>2</v>
      </c>
      <c r="I951" s="224"/>
      <c r="J951" s="225">
        <f>ROUND(I951*H951,2)</f>
        <v>0</v>
      </c>
      <c r="K951" s="221" t="s">
        <v>156</v>
      </c>
      <c r="L951" s="45"/>
      <c r="M951" s="226" t="s">
        <v>1</v>
      </c>
      <c r="N951" s="227" t="s">
        <v>42</v>
      </c>
      <c r="O951" s="92"/>
      <c r="P951" s="228">
        <f>O951*H951</f>
        <v>0</v>
      </c>
      <c r="Q951" s="228">
        <v>0.0065300000000000002</v>
      </c>
      <c r="R951" s="228">
        <f>Q951*H951</f>
        <v>0.01306</v>
      </c>
      <c r="S951" s="228">
        <v>0</v>
      </c>
      <c r="T951" s="229">
        <f>S951*H951</f>
        <v>0</v>
      </c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R951" s="230" t="s">
        <v>252</v>
      </c>
      <c r="AT951" s="230" t="s">
        <v>152</v>
      </c>
      <c r="AU951" s="230" t="s">
        <v>87</v>
      </c>
      <c r="AY951" s="18" t="s">
        <v>150</v>
      </c>
      <c r="BE951" s="231">
        <f>IF(N951="základní",J951,0)</f>
        <v>0</v>
      </c>
      <c r="BF951" s="231">
        <f>IF(N951="snížená",J951,0)</f>
        <v>0</v>
      </c>
      <c r="BG951" s="231">
        <f>IF(N951="zákl. přenesená",J951,0)</f>
        <v>0</v>
      </c>
      <c r="BH951" s="231">
        <f>IF(N951="sníž. přenesená",J951,0)</f>
        <v>0</v>
      </c>
      <c r="BI951" s="231">
        <f>IF(N951="nulová",J951,0)</f>
        <v>0</v>
      </c>
      <c r="BJ951" s="18" t="s">
        <v>85</v>
      </c>
      <c r="BK951" s="231">
        <f>ROUND(I951*H951,2)</f>
        <v>0</v>
      </c>
      <c r="BL951" s="18" t="s">
        <v>252</v>
      </c>
      <c r="BM951" s="230" t="s">
        <v>1097</v>
      </c>
    </row>
    <row r="952" s="2" customFormat="1" ht="24.15" customHeight="1">
      <c r="A952" s="39"/>
      <c r="B952" s="40"/>
      <c r="C952" s="219" t="s">
        <v>1098</v>
      </c>
      <c r="D952" s="219" t="s">
        <v>152</v>
      </c>
      <c r="E952" s="220" t="s">
        <v>1099</v>
      </c>
      <c r="F952" s="221" t="s">
        <v>1100</v>
      </c>
      <c r="G952" s="222" t="s">
        <v>255</v>
      </c>
      <c r="H952" s="223">
        <v>33</v>
      </c>
      <c r="I952" s="224"/>
      <c r="J952" s="225">
        <f>ROUND(I952*H952,2)</f>
        <v>0</v>
      </c>
      <c r="K952" s="221" t="s">
        <v>156</v>
      </c>
      <c r="L952" s="45"/>
      <c r="M952" s="226" t="s">
        <v>1</v>
      </c>
      <c r="N952" s="227" t="s">
        <v>42</v>
      </c>
      <c r="O952" s="92"/>
      <c r="P952" s="228">
        <f>O952*H952</f>
        <v>0</v>
      </c>
      <c r="Q952" s="228">
        <v>0.0027399999999999998</v>
      </c>
      <c r="R952" s="228">
        <f>Q952*H952</f>
        <v>0.09042</v>
      </c>
      <c r="S952" s="228">
        <v>0</v>
      </c>
      <c r="T952" s="229">
        <f>S952*H952</f>
        <v>0</v>
      </c>
      <c r="U952" s="39"/>
      <c r="V952" s="39"/>
      <c r="W952" s="39"/>
      <c r="X952" s="39"/>
      <c r="Y952" s="39"/>
      <c r="Z952" s="39"/>
      <c r="AA952" s="39"/>
      <c r="AB952" s="39"/>
      <c r="AC952" s="39"/>
      <c r="AD952" s="39"/>
      <c r="AE952" s="39"/>
      <c r="AR952" s="230" t="s">
        <v>252</v>
      </c>
      <c r="AT952" s="230" t="s">
        <v>152</v>
      </c>
      <c r="AU952" s="230" t="s">
        <v>87</v>
      </c>
      <c r="AY952" s="18" t="s">
        <v>150</v>
      </c>
      <c r="BE952" s="231">
        <f>IF(N952="základní",J952,0)</f>
        <v>0</v>
      </c>
      <c r="BF952" s="231">
        <f>IF(N952="snížená",J952,0)</f>
        <v>0</v>
      </c>
      <c r="BG952" s="231">
        <f>IF(N952="zákl. přenesená",J952,0)</f>
        <v>0</v>
      </c>
      <c r="BH952" s="231">
        <f>IF(N952="sníž. přenesená",J952,0)</f>
        <v>0</v>
      </c>
      <c r="BI952" s="231">
        <f>IF(N952="nulová",J952,0)</f>
        <v>0</v>
      </c>
      <c r="BJ952" s="18" t="s">
        <v>85</v>
      </c>
      <c r="BK952" s="231">
        <f>ROUND(I952*H952,2)</f>
        <v>0</v>
      </c>
      <c r="BL952" s="18" t="s">
        <v>252</v>
      </c>
      <c r="BM952" s="230" t="s">
        <v>1101</v>
      </c>
    </row>
    <row r="953" s="14" customFormat="1">
      <c r="A953" s="14"/>
      <c r="B953" s="243"/>
      <c r="C953" s="244"/>
      <c r="D953" s="234" t="s">
        <v>159</v>
      </c>
      <c r="E953" s="245" t="s">
        <v>1</v>
      </c>
      <c r="F953" s="246" t="s">
        <v>1102</v>
      </c>
      <c r="G953" s="244"/>
      <c r="H953" s="247">
        <v>33</v>
      </c>
      <c r="I953" s="248"/>
      <c r="J953" s="244"/>
      <c r="K953" s="244"/>
      <c r="L953" s="249"/>
      <c r="M953" s="250"/>
      <c r="N953" s="251"/>
      <c r="O953" s="251"/>
      <c r="P953" s="251"/>
      <c r="Q953" s="251"/>
      <c r="R953" s="251"/>
      <c r="S953" s="251"/>
      <c r="T953" s="252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T953" s="253" t="s">
        <v>159</v>
      </c>
      <c r="AU953" s="253" t="s">
        <v>87</v>
      </c>
      <c r="AV953" s="14" t="s">
        <v>87</v>
      </c>
      <c r="AW953" s="14" t="s">
        <v>32</v>
      </c>
      <c r="AX953" s="14" t="s">
        <v>85</v>
      </c>
      <c r="AY953" s="253" t="s">
        <v>150</v>
      </c>
    </row>
    <row r="954" s="2" customFormat="1" ht="24.15" customHeight="1">
      <c r="A954" s="39"/>
      <c r="B954" s="40"/>
      <c r="C954" s="219" t="s">
        <v>1103</v>
      </c>
      <c r="D954" s="219" t="s">
        <v>152</v>
      </c>
      <c r="E954" s="220" t="s">
        <v>1104</v>
      </c>
      <c r="F954" s="221" t="s">
        <v>1105</v>
      </c>
      <c r="G954" s="222" t="s">
        <v>271</v>
      </c>
      <c r="H954" s="223">
        <v>2</v>
      </c>
      <c r="I954" s="224"/>
      <c r="J954" s="225">
        <f>ROUND(I954*H954,2)</f>
        <v>0</v>
      </c>
      <c r="K954" s="221" t="s">
        <v>156</v>
      </c>
      <c r="L954" s="45"/>
      <c r="M954" s="226" t="s">
        <v>1</v>
      </c>
      <c r="N954" s="227" t="s">
        <v>42</v>
      </c>
      <c r="O954" s="92"/>
      <c r="P954" s="228">
        <f>O954*H954</f>
        <v>0</v>
      </c>
      <c r="Q954" s="228">
        <v>0.00029999999999999997</v>
      </c>
      <c r="R954" s="228">
        <f>Q954*H954</f>
        <v>0.00059999999999999995</v>
      </c>
      <c r="S954" s="228">
        <v>0</v>
      </c>
      <c r="T954" s="229">
        <f>S954*H954</f>
        <v>0</v>
      </c>
      <c r="U954" s="39"/>
      <c r="V954" s="39"/>
      <c r="W954" s="39"/>
      <c r="X954" s="39"/>
      <c r="Y954" s="39"/>
      <c r="Z954" s="39"/>
      <c r="AA954" s="39"/>
      <c r="AB954" s="39"/>
      <c r="AC954" s="39"/>
      <c r="AD954" s="39"/>
      <c r="AE954" s="39"/>
      <c r="AR954" s="230" t="s">
        <v>252</v>
      </c>
      <c r="AT954" s="230" t="s">
        <v>152</v>
      </c>
      <c r="AU954" s="230" t="s">
        <v>87</v>
      </c>
      <c r="AY954" s="18" t="s">
        <v>150</v>
      </c>
      <c r="BE954" s="231">
        <f>IF(N954="základní",J954,0)</f>
        <v>0</v>
      </c>
      <c r="BF954" s="231">
        <f>IF(N954="snížená",J954,0)</f>
        <v>0</v>
      </c>
      <c r="BG954" s="231">
        <f>IF(N954="zákl. přenesená",J954,0)</f>
        <v>0</v>
      </c>
      <c r="BH954" s="231">
        <f>IF(N954="sníž. přenesená",J954,0)</f>
        <v>0</v>
      </c>
      <c r="BI954" s="231">
        <f>IF(N954="nulová",J954,0)</f>
        <v>0</v>
      </c>
      <c r="BJ954" s="18" t="s">
        <v>85</v>
      </c>
      <c r="BK954" s="231">
        <f>ROUND(I954*H954,2)</f>
        <v>0</v>
      </c>
      <c r="BL954" s="18" t="s">
        <v>252</v>
      </c>
      <c r="BM954" s="230" t="s">
        <v>1106</v>
      </c>
    </row>
    <row r="955" s="2" customFormat="1" ht="24.15" customHeight="1">
      <c r="A955" s="39"/>
      <c r="B955" s="40"/>
      <c r="C955" s="219" t="s">
        <v>1107</v>
      </c>
      <c r="D955" s="219" t="s">
        <v>152</v>
      </c>
      <c r="E955" s="220" t="s">
        <v>1108</v>
      </c>
      <c r="F955" s="221" t="s">
        <v>1109</v>
      </c>
      <c r="G955" s="222" t="s">
        <v>255</v>
      </c>
      <c r="H955" s="223">
        <v>13</v>
      </c>
      <c r="I955" s="224"/>
      <c r="J955" s="225">
        <f>ROUND(I955*H955,2)</f>
        <v>0</v>
      </c>
      <c r="K955" s="221" t="s">
        <v>156</v>
      </c>
      <c r="L955" s="45"/>
      <c r="M955" s="226" t="s">
        <v>1</v>
      </c>
      <c r="N955" s="227" t="s">
        <v>42</v>
      </c>
      <c r="O955" s="92"/>
      <c r="P955" s="228">
        <f>O955*H955</f>
        <v>0</v>
      </c>
      <c r="Q955" s="228">
        <v>0.0011100000000000001</v>
      </c>
      <c r="R955" s="228">
        <f>Q955*H955</f>
        <v>0.014430000000000002</v>
      </c>
      <c r="S955" s="228">
        <v>0</v>
      </c>
      <c r="T955" s="229">
        <f>S955*H955</f>
        <v>0</v>
      </c>
      <c r="U955" s="39"/>
      <c r="V955" s="39"/>
      <c r="W955" s="39"/>
      <c r="X955" s="39"/>
      <c r="Y955" s="39"/>
      <c r="Z955" s="39"/>
      <c r="AA955" s="39"/>
      <c r="AB955" s="39"/>
      <c r="AC955" s="39"/>
      <c r="AD955" s="39"/>
      <c r="AE955" s="39"/>
      <c r="AR955" s="230" t="s">
        <v>252</v>
      </c>
      <c r="AT955" s="230" t="s">
        <v>152</v>
      </c>
      <c r="AU955" s="230" t="s">
        <v>87</v>
      </c>
      <c r="AY955" s="18" t="s">
        <v>150</v>
      </c>
      <c r="BE955" s="231">
        <f>IF(N955="základní",J955,0)</f>
        <v>0</v>
      </c>
      <c r="BF955" s="231">
        <f>IF(N955="snížená",J955,0)</f>
        <v>0</v>
      </c>
      <c r="BG955" s="231">
        <f>IF(N955="zákl. přenesená",J955,0)</f>
        <v>0</v>
      </c>
      <c r="BH955" s="231">
        <f>IF(N955="sníž. přenesená",J955,0)</f>
        <v>0</v>
      </c>
      <c r="BI955" s="231">
        <f>IF(N955="nulová",J955,0)</f>
        <v>0</v>
      </c>
      <c r="BJ955" s="18" t="s">
        <v>85</v>
      </c>
      <c r="BK955" s="231">
        <f>ROUND(I955*H955,2)</f>
        <v>0</v>
      </c>
      <c r="BL955" s="18" t="s">
        <v>252</v>
      </c>
      <c r="BM955" s="230" t="s">
        <v>1110</v>
      </c>
    </row>
    <row r="956" s="2" customFormat="1" ht="33" customHeight="1">
      <c r="A956" s="39"/>
      <c r="B956" s="40"/>
      <c r="C956" s="219" t="s">
        <v>1111</v>
      </c>
      <c r="D956" s="219" t="s">
        <v>152</v>
      </c>
      <c r="E956" s="220" t="s">
        <v>1112</v>
      </c>
      <c r="F956" s="221" t="s">
        <v>1113</v>
      </c>
      <c r="G956" s="222" t="s">
        <v>187</v>
      </c>
      <c r="H956" s="223">
        <v>1.6699999999999999</v>
      </c>
      <c r="I956" s="224"/>
      <c r="J956" s="225">
        <f>ROUND(I956*H956,2)</f>
        <v>0</v>
      </c>
      <c r="K956" s="221" t="s">
        <v>156</v>
      </c>
      <c r="L956" s="45"/>
      <c r="M956" s="226" t="s">
        <v>1</v>
      </c>
      <c r="N956" s="227" t="s">
        <v>42</v>
      </c>
      <c r="O956" s="92"/>
      <c r="P956" s="228">
        <f>O956*H956</f>
        <v>0</v>
      </c>
      <c r="Q956" s="228">
        <v>0</v>
      </c>
      <c r="R956" s="228">
        <f>Q956*H956</f>
        <v>0</v>
      </c>
      <c r="S956" s="228">
        <v>0</v>
      </c>
      <c r="T956" s="229">
        <f>S956*H956</f>
        <v>0</v>
      </c>
      <c r="U956" s="39"/>
      <c r="V956" s="39"/>
      <c r="W956" s="39"/>
      <c r="X956" s="39"/>
      <c r="Y956" s="39"/>
      <c r="Z956" s="39"/>
      <c r="AA956" s="39"/>
      <c r="AB956" s="39"/>
      <c r="AC956" s="39"/>
      <c r="AD956" s="39"/>
      <c r="AE956" s="39"/>
      <c r="AR956" s="230" t="s">
        <v>252</v>
      </c>
      <c r="AT956" s="230" t="s">
        <v>152</v>
      </c>
      <c r="AU956" s="230" t="s">
        <v>87</v>
      </c>
      <c r="AY956" s="18" t="s">
        <v>150</v>
      </c>
      <c r="BE956" s="231">
        <f>IF(N956="základní",J956,0)</f>
        <v>0</v>
      </c>
      <c r="BF956" s="231">
        <f>IF(N956="snížená",J956,0)</f>
        <v>0</v>
      </c>
      <c r="BG956" s="231">
        <f>IF(N956="zákl. přenesená",J956,0)</f>
        <v>0</v>
      </c>
      <c r="BH956" s="231">
        <f>IF(N956="sníž. přenesená",J956,0)</f>
        <v>0</v>
      </c>
      <c r="BI956" s="231">
        <f>IF(N956="nulová",J956,0)</f>
        <v>0</v>
      </c>
      <c r="BJ956" s="18" t="s">
        <v>85</v>
      </c>
      <c r="BK956" s="231">
        <f>ROUND(I956*H956,2)</f>
        <v>0</v>
      </c>
      <c r="BL956" s="18" t="s">
        <v>252</v>
      </c>
      <c r="BM956" s="230" t="s">
        <v>1114</v>
      </c>
    </row>
    <row r="957" s="12" customFormat="1" ht="22.8" customHeight="1">
      <c r="A957" s="12"/>
      <c r="B957" s="203"/>
      <c r="C957" s="204"/>
      <c r="D957" s="205" t="s">
        <v>76</v>
      </c>
      <c r="E957" s="217" t="s">
        <v>1115</v>
      </c>
      <c r="F957" s="217" t="s">
        <v>1116</v>
      </c>
      <c r="G957" s="204"/>
      <c r="H957" s="204"/>
      <c r="I957" s="207"/>
      <c r="J957" s="218">
        <f>BK957</f>
        <v>0</v>
      </c>
      <c r="K957" s="204"/>
      <c r="L957" s="209"/>
      <c r="M957" s="210"/>
      <c r="N957" s="211"/>
      <c r="O957" s="211"/>
      <c r="P957" s="212">
        <f>SUM(P958:P970)</f>
        <v>0</v>
      </c>
      <c r="Q957" s="211"/>
      <c r="R957" s="212">
        <f>SUM(R958:R970)</f>
        <v>0.12269312000000002</v>
      </c>
      <c r="S957" s="211"/>
      <c r="T957" s="213">
        <f>SUM(T958:T970)</f>
        <v>0</v>
      </c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R957" s="214" t="s">
        <v>87</v>
      </c>
      <c r="AT957" s="215" t="s">
        <v>76</v>
      </c>
      <c r="AU957" s="215" t="s">
        <v>85</v>
      </c>
      <c r="AY957" s="214" t="s">
        <v>150</v>
      </c>
      <c r="BK957" s="216">
        <f>SUM(BK958:BK970)</f>
        <v>0</v>
      </c>
    </row>
    <row r="958" s="2" customFormat="1" ht="16.5" customHeight="1">
      <c r="A958" s="39"/>
      <c r="B958" s="40"/>
      <c r="C958" s="219" t="s">
        <v>1117</v>
      </c>
      <c r="D958" s="219" t="s">
        <v>152</v>
      </c>
      <c r="E958" s="220" t="s">
        <v>1118</v>
      </c>
      <c r="F958" s="221" t="s">
        <v>1119</v>
      </c>
      <c r="G958" s="222" t="s">
        <v>271</v>
      </c>
      <c r="H958" s="223">
        <v>2</v>
      </c>
      <c r="I958" s="224"/>
      <c r="J958" s="225">
        <f>ROUND(I958*H958,2)</f>
        <v>0</v>
      </c>
      <c r="K958" s="221" t="s">
        <v>156</v>
      </c>
      <c r="L958" s="45"/>
      <c r="M958" s="226" t="s">
        <v>1</v>
      </c>
      <c r="N958" s="227" t="s">
        <v>42</v>
      </c>
      <c r="O958" s="92"/>
      <c r="P958" s="228">
        <f>O958*H958</f>
        <v>0</v>
      </c>
      <c r="Q958" s="228">
        <v>0</v>
      </c>
      <c r="R958" s="228">
        <f>Q958*H958</f>
        <v>0</v>
      </c>
      <c r="S958" s="228">
        <v>0</v>
      </c>
      <c r="T958" s="229">
        <f>S958*H958</f>
        <v>0</v>
      </c>
      <c r="U958" s="39"/>
      <c r="V958" s="39"/>
      <c r="W958" s="39"/>
      <c r="X958" s="39"/>
      <c r="Y958" s="39"/>
      <c r="Z958" s="39"/>
      <c r="AA958" s="39"/>
      <c r="AB958" s="39"/>
      <c r="AC958" s="39"/>
      <c r="AD958" s="39"/>
      <c r="AE958" s="39"/>
      <c r="AR958" s="230" t="s">
        <v>252</v>
      </c>
      <c r="AT958" s="230" t="s">
        <v>152</v>
      </c>
      <c r="AU958" s="230" t="s">
        <v>87</v>
      </c>
      <c r="AY958" s="18" t="s">
        <v>150</v>
      </c>
      <c r="BE958" s="231">
        <f>IF(N958="základní",J958,0)</f>
        <v>0</v>
      </c>
      <c r="BF958" s="231">
        <f>IF(N958="snížená",J958,0)</f>
        <v>0</v>
      </c>
      <c r="BG958" s="231">
        <f>IF(N958="zákl. přenesená",J958,0)</f>
        <v>0</v>
      </c>
      <c r="BH958" s="231">
        <f>IF(N958="sníž. přenesená",J958,0)</f>
        <v>0</v>
      </c>
      <c r="BI958" s="231">
        <f>IF(N958="nulová",J958,0)</f>
        <v>0</v>
      </c>
      <c r="BJ958" s="18" t="s">
        <v>85</v>
      </c>
      <c r="BK958" s="231">
        <f>ROUND(I958*H958,2)</f>
        <v>0</v>
      </c>
      <c r="BL958" s="18" t="s">
        <v>252</v>
      </c>
      <c r="BM958" s="230" t="s">
        <v>1120</v>
      </c>
    </row>
    <row r="959" s="2" customFormat="1" ht="16.5" customHeight="1">
      <c r="A959" s="39"/>
      <c r="B959" s="40"/>
      <c r="C959" s="265" t="s">
        <v>1121</v>
      </c>
      <c r="D959" s="265" t="s">
        <v>203</v>
      </c>
      <c r="E959" s="266" t="s">
        <v>1122</v>
      </c>
      <c r="F959" s="267" t="s">
        <v>1123</v>
      </c>
      <c r="G959" s="268" t="s">
        <v>271</v>
      </c>
      <c r="H959" s="269">
        <v>2</v>
      </c>
      <c r="I959" s="270"/>
      <c r="J959" s="271">
        <f>ROUND(I959*H959,2)</f>
        <v>0</v>
      </c>
      <c r="K959" s="267" t="s">
        <v>156</v>
      </c>
      <c r="L959" s="272"/>
      <c r="M959" s="273" t="s">
        <v>1</v>
      </c>
      <c r="N959" s="274" t="s">
        <v>42</v>
      </c>
      <c r="O959" s="92"/>
      <c r="P959" s="228">
        <f>O959*H959</f>
        <v>0</v>
      </c>
      <c r="Q959" s="228">
        <v>0.0040000000000000001</v>
      </c>
      <c r="R959" s="228">
        <f>Q959*H959</f>
        <v>0.0080000000000000002</v>
      </c>
      <c r="S959" s="228">
        <v>0</v>
      </c>
      <c r="T959" s="229">
        <f>S959*H959</f>
        <v>0</v>
      </c>
      <c r="U959" s="39"/>
      <c r="V959" s="39"/>
      <c r="W959" s="39"/>
      <c r="X959" s="39"/>
      <c r="Y959" s="39"/>
      <c r="Z959" s="39"/>
      <c r="AA959" s="39"/>
      <c r="AB959" s="39"/>
      <c r="AC959" s="39"/>
      <c r="AD959" s="39"/>
      <c r="AE959" s="39"/>
      <c r="AR959" s="230" t="s">
        <v>400</v>
      </c>
      <c r="AT959" s="230" t="s">
        <v>203</v>
      </c>
      <c r="AU959" s="230" t="s">
        <v>87</v>
      </c>
      <c r="AY959" s="18" t="s">
        <v>150</v>
      </c>
      <c r="BE959" s="231">
        <f>IF(N959="základní",J959,0)</f>
        <v>0</v>
      </c>
      <c r="BF959" s="231">
        <f>IF(N959="snížená",J959,0)</f>
        <v>0</v>
      </c>
      <c r="BG959" s="231">
        <f>IF(N959="zákl. přenesená",J959,0)</f>
        <v>0</v>
      </c>
      <c r="BH959" s="231">
        <f>IF(N959="sníž. přenesená",J959,0)</f>
        <v>0</v>
      </c>
      <c r="BI959" s="231">
        <f>IF(N959="nulová",J959,0)</f>
        <v>0</v>
      </c>
      <c r="BJ959" s="18" t="s">
        <v>85</v>
      </c>
      <c r="BK959" s="231">
        <f>ROUND(I959*H959,2)</f>
        <v>0</v>
      </c>
      <c r="BL959" s="18" t="s">
        <v>252</v>
      </c>
      <c r="BM959" s="230" t="s">
        <v>1124</v>
      </c>
    </row>
    <row r="960" s="2" customFormat="1" ht="16.5" customHeight="1">
      <c r="A960" s="39"/>
      <c r="B960" s="40"/>
      <c r="C960" s="219" t="s">
        <v>1125</v>
      </c>
      <c r="D960" s="219" t="s">
        <v>152</v>
      </c>
      <c r="E960" s="220" t="s">
        <v>1126</v>
      </c>
      <c r="F960" s="221" t="s">
        <v>1127</v>
      </c>
      <c r="G960" s="222" t="s">
        <v>271</v>
      </c>
      <c r="H960" s="223">
        <v>24.75</v>
      </c>
      <c r="I960" s="224"/>
      <c r="J960" s="225">
        <f>ROUND(I960*H960,2)</f>
        <v>0</v>
      </c>
      <c r="K960" s="221" t="s">
        <v>156</v>
      </c>
      <c r="L960" s="45"/>
      <c r="M960" s="226" t="s">
        <v>1</v>
      </c>
      <c r="N960" s="227" t="s">
        <v>42</v>
      </c>
      <c r="O960" s="92"/>
      <c r="P960" s="228">
        <f>O960*H960</f>
        <v>0</v>
      </c>
      <c r="Q960" s="228">
        <v>0</v>
      </c>
      <c r="R960" s="228">
        <f>Q960*H960</f>
        <v>0</v>
      </c>
      <c r="S960" s="228">
        <v>0</v>
      </c>
      <c r="T960" s="229">
        <f>S960*H960</f>
        <v>0</v>
      </c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R960" s="230" t="s">
        <v>252</v>
      </c>
      <c r="AT960" s="230" t="s">
        <v>152</v>
      </c>
      <c r="AU960" s="230" t="s">
        <v>87</v>
      </c>
      <c r="AY960" s="18" t="s">
        <v>150</v>
      </c>
      <c r="BE960" s="231">
        <f>IF(N960="základní",J960,0)</f>
        <v>0</v>
      </c>
      <c r="BF960" s="231">
        <f>IF(N960="snížená",J960,0)</f>
        <v>0</v>
      </c>
      <c r="BG960" s="231">
        <f>IF(N960="zákl. přenesená",J960,0)</f>
        <v>0</v>
      </c>
      <c r="BH960" s="231">
        <f>IF(N960="sníž. přenesená",J960,0)</f>
        <v>0</v>
      </c>
      <c r="BI960" s="231">
        <f>IF(N960="nulová",J960,0)</f>
        <v>0</v>
      </c>
      <c r="BJ960" s="18" t="s">
        <v>85</v>
      </c>
      <c r="BK960" s="231">
        <f>ROUND(I960*H960,2)</f>
        <v>0</v>
      </c>
      <c r="BL960" s="18" t="s">
        <v>252</v>
      </c>
      <c r="BM960" s="230" t="s">
        <v>1128</v>
      </c>
    </row>
    <row r="961" s="14" customFormat="1">
      <c r="A961" s="14"/>
      <c r="B961" s="243"/>
      <c r="C961" s="244"/>
      <c r="D961" s="234" t="s">
        <v>159</v>
      </c>
      <c r="E961" s="245" t="s">
        <v>1</v>
      </c>
      <c r="F961" s="246" t="s">
        <v>1129</v>
      </c>
      <c r="G961" s="244"/>
      <c r="H961" s="247">
        <v>24.75</v>
      </c>
      <c r="I961" s="248"/>
      <c r="J961" s="244"/>
      <c r="K961" s="244"/>
      <c r="L961" s="249"/>
      <c r="M961" s="250"/>
      <c r="N961" s="251"/>
      <c r="O961" s="251"/>
      <c r="P961" s="251"/>
      <c r="Q961" s="251"/>
      <c r="R961" s="251"/>
      <c r="S961" s="251"/>
      <c r="T961" s="252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T961" s="253" t="s">
        <v>159</v>
      </c>
      <c r="AU961" s="253" t="s">
        <v>87</v>
      </c>
      <c r="AV961" s="14" t="s">
        <v>87</v>
      </c>
      <c r="AW961" s="14" t="s">
        <v>32</v>
      </c>
      <c r="AX961" s="14" t="s">
        <v>85</v>
      </c>
      <c r="AY961" s="253" t="s">
        <v>150</v>
      </c>
    </row>
    <row r="962" s="2" customFormat="1" ht="16.5" customHeight="1">
      <c r="A962" s="39"/>
      <c r="B962" s="40"/>
      <c r="C962" s="265" t="s">
        <v>1130</v>
      </c>
      <c r="D962" s="265" t="s">
        <v>203</v>
      </c>
      <c r="E962" s="266" t="s">
        <v>1131</v>
      </c>
      <c r="F962" s="267" t="s">
        <v>1132</v>
      </c>
      <c r="G962" s="268" t="s">
        <v>271</v>
      </c>
      <c r="H962" s="269">
        <v>24.75</v>
      </c>
      <c r="I962" s="270"/>
      <c r="J962" s="271">
        <f>ROUND(I962*H962,2)</f>
        <v>0</v>
      </c>
      <c r="K962" s="267" t="s">
        <v>156</v>
      </c>
      <c r="L962" s="272"/>
      <c r="M962" s="273" t="s">
        <v>1</v>
      </c>
      <c r="N962" s="274" t="s">
        <v>42</v>
      </c>
      <c r="O962" s="92"/>
      <c r="P962" s="228">
        <f>O962*H962</f>
        <v>0</v>
      </c>
      <c r="Q962" s="228">
        <v>0.0018</v>
      </c>
      <c r="R962" s="228">
        <f>Q962*H962</f>
        <v>0.044549999999999999</v>
      </c>
      <c r="S962" s="228">
        <v>0</v>
      </c>
      <c r="T962" s="229">
        <f>S962*H962</f>
        <v>0</v>
      </c>
      <c r="U962" s="39"/>
      <c r="V962" s="39"/>
      <c r="W962" s="39"/>
      <c r="X962" s="39"/>
      <c r="Y962" s="39"/>
      <c r="Z962" s="39"/>
      <c r="AA962" s="39"/>
      <c r="AB962" s="39"/>
      <c r="AC962" s="39"/>
      <c r="AD962" s="39"/>
      <c r="AE962" s="39"/>
      <c r="AR962" s="230" t="s">
        <v>400</v>
      </c>
      <c r="AT962" s="230" t="s">
        <v>203</v>
      </c>
      <c r="AU962" s="230" t="s">
        <v>87</v>
      </c>
      <c r="AY962" s="18" t="s">
        <v>150</v>
      </c>
      <c r="BE962" s="231">
        <f>IF(N962="základní",J962,0)</f>
        <v>0</v>
      </c>
      <c r="BF962" s="231">
        <f>IF(N962="snížená",J962,0)</f>
        <v>0</v>
      </c>
      <c r="BG962" s="231">
        <f>IF(N962="zákl. přenesená",J962,0)</f>
        <v>0</v>
      </c>
      <c r="BH962" s="231">
        <f>IF(N962="sníž. přenesená",J962,0)</f>
        <v>0</v>
      </c>
      <c r="BI962" s="231">
        <f>IF(N962="nulová",J962,0)</f>
        <v>0</v>
      </c>
      <c r="BJ962" s="18" t="s">
        <v>85</v>
      </c>
      <c r="BK962" s="231">
        <f>ROUND(I962*H962,2)</f>
        <v>0</v>
      </c>
      <c r="BL962" s="18" t="s">
        <v>252</v>
      </c>
      <c r="BM962" s="230" t="s">
        <v>1133</v>
      </c>
    </row>
    <row r="963" s="2" customFormat="1" ht="21.75" customHeight="1">
      <c r="A963" s="39"/>
      <c r="B963" s="40"/>
      <c r="C963" s="265" t="s">
        <v>1134</v>
      </c>
      <c r="D963" s="265" t="s">
        <v>203</v>
      </c>
      <c r="E963" s="266" t="s">
        <v>1135</v>
      </c>
      <c r="F963" s="267" t="s">
        <v>1136</v>
      </c>
      <c r="G963" s="268" t="s">
        <v>271</v>
      </c>
      <c r="H963" s="269">
        <v>54</v>
      </c>
      <c r="I963" s="270"/>
      <c r="J963" s="271">
        <f>ROUND(I963*H963,2)</f>
        <v>0</v>
      </c>
      <c r="K963" s="267" t="s">
        <v>156</v>
      </c>
      <c r="L963" s="272"/>
      <c r="M963" s="273" t="s">
        <v>1</v>
      </c>
      <c r="N963" s="274" t="s">
        <v>42</v>
      </c>
      <c r="O963" s="92"/>
      <c r="P963" s="228">
        <f>O963*H963</f>
        <v>0</v>
      </c>
      <c r="Q963" s="228">
        <v>0.00063000000000000003</v>
      </c>
      <c r="R963" s="228">
        <f>Q963*H963</f>
        <v>0.034020000000000002</v>
      </c>
      <c r="S963" s="228">
        <v>0</v>
      </c>
      <c r="T963" s="229">
        <f>S963*H963</f>
        <v>0</v>
      </c>
      <c r="U963" s="39"/>
      <c r="V963" s="39"/>
      <c r="W963" s="39"/>
      <c r="X963" s="39"/>
      <c r="Y963" s="39"/>
      <c r="Z963" s="39"/>
      <c r="AA963" s="39"/>
      <c r="AB963" s="39"/>
      <c r="AC963" s="39"/>
      <c r="AD963" s="39"/>
      <c r="AE963" s="39"/>
      <c r="AR963" s="230" t="s">
        <v>400</v>
      </c>
      <c r="AT963" s="230" t="s">
        <v>203</v>
      </c>
      <c r="AU963" s="230" t="s">
        <v>87</v>
      </c>
      <c r="AY963" s="18" t="s">
        <v>150</v>
      </c>
      <c r="BE963" s="231">
        <f>IF(N963="základní",J963,0)</f>
        <v>0</v>
      </c>
      <c r="BF963" s="231">
        <f>IF(N963="snížená",J963,0)</f>
        <v>0</v>
      </c>
      <c r="BG963" s="231">
        <f>IF(N963="zákl. přenesená",J963,0)</f>
        <v>0</v>
      </c>
      <c r="BH963" s="231">
        <f>IF(N963="sníž. přenesená",J963,0)</f>
        <v>0</v>
      </c>
      <c r="BI963" s="231">
        <f>IF(N963="nulová",J963,0)</f>
        <v>0</v>
      </c>
      <c r="BJ963" s="18" t="s">
        <v>85</v>
      </c>
      <c r="BK963" s="231">
        <f>ROUND(I963*H963,2)</f>
        <v>0</v>
      </c>
      <c r="BL963" s="18" t="s">
        <v>252</v>
      </c>
      <c r="BM963" s="230" t="s">
        <v>1137</v>
      </c>
    </row>
    <row r="964" s="2" customFormat="1" ht="16.5" customHeight="1">
      <c r="A964" s="39"/>
      <c r="B964" s="40"/>
      <c r="C964" s="265" t="s">
        <v>1138</v>
      </c>
      <c r="D964" s="265" t="s">
        <v>203</v>
      </c>
      <c r="E964" s="266" t="s">
        <v>1139</v>
      </c>
      <c r="F964" s="267" t="s">
        <v>1140</v>
      </c>
      <c r="G964" s="268" t="s">
        <v>271</v>
      </c>
      <c r="H964" s="269">
        <v>21</v>
      </c>
      <c r="I964" s="270"/>
      <c r="J964" s="271">
        <f>ROUND(I964*H964,2)</f>
        <v>0</v>
      </c>
      <c r="K964" s="267" t="s">
        <v>156</v>
      </c>
      <c r="L964" s="272"/>
      <c r="M964" s="273" t="s">
        <v>1</v>
      </c>
      <c r="N964" s="274" t="s">
        <v>42</v>
      </c>
      <c r="O964" s="92"/>
      <c r="P964" s="228">
        <f>O964*H964</f>
        <v>0</v>
      </c>
      <c r="Q964" s="228">
        <v>0.00014999999999999999</v>
      </c>
      <c r="R964" s="228">
        <f>Q964*H964</f>
        <v>0.0031499999999999996</v>
      </c>
      <c r="S964" s="228">
        <v>0</v>
      </c>
      <c r="T964" s="229">
        <f>S964*H964</f>
        <v>0</v>
      </c>
      <c r="U964" s="39"/>
      <c r="V964" s="39"/>
      <c r="W964" s="39"/>
      <c r="X964" s="39"/>
      <c r="Y964" s="39"/>
      <c r="Z964" s="39"/>
      <c r="AA964" s="39"/>
      <c r="AB964" s="39"/>
      <c r="AC964" s="39"/>
      <c r="AD964" s="39"/>
      <c r="AE964" s="39"/>
      <c r="AR964" s="230" t="s">
        <v>400</v>
      </c>
      <c r="AT964" s="230" t="s">
        <v>203</v>
      </c>
      <c r="AU964" s="230" t="s">
        <v>87</v>
      </c>
      <c r="AY964" s="18" t="s">
        <v>150</v>
      </c>
      <c r="BE964" s="231">
        <f>IF(N964="základní",J964,0)</f>
        <v>0</v>
      </c>
      <c r="BF964" s="231">
        <f>IF(N964="snížená",J964,0)</f>
        <v>0</v>
      </c>
      <c r="BG964" s="231">
        <f>IF(N964="zákl. přenesená",J964,0)</f>
        <v>0</v>
      </c>
      <c r="BH964" s="231">
        <f>IF(N964="sníž. přenesená",J964,0)</f>
        <v>0</v>
      </c>
      <c r="BI964" s="231">
        <f>IF(N964="nulová",J964,0)</f>
        <v>0</v>
      </c>
      <c r="BJ964" s="18" t="s">
        <v>85</v>
      </c>
      <c r="BK964" s="231">
        <f>ROUND(I964*H964,2)</f>
        <v>0</v>
      </c>
      <c r="BL964" s="18" t="s">
        <v>252</v>
      </c>
      <c r="BM964" s="230" t="s">
        <v>1141</v>
      </c>
    </row>
    <row r="965" s="14" customFormat="1">
      <c r="A965" s="14"/>
      <c r="B965" s="243"/>
      <c r="C965" s="244"/>
      <c r="D965" s="234" t="s">
        <v>159</v>
      </c>
      <c r="E965" s="245" t="s">
        <v>1</v>
      </c>
      <c r="F965" s="246" t="s">
        <v>1142</v>
      </c>
      <c r="G965" s="244"/>
      <c r="H965" s="247">
        <v>21</v>
      </c>
      <c r="I965" s="248"/>
      <c r="J965" s="244"/>
      <c r="K965" s="244"/>
      <c r="L965" s="249"/>
      <c r="M965" s="250"/>
      <c r="N965" s="251"/>
      <c r="O965" s="251"/>
      <c r="P965" s="251"/>
      <c r="Q965" s="251"/>
      <c r="R965" s="251"/>
      <c r="S965" s="251"/>
      <c r="T965" s="252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T965" s="253" t="s">
        <v>159</v>
      </c>
      <c r="AU965" s="253" t="s">
        <v>87</v>
      </c>
      <c r="AV965" s="14" t="s">
        <v>87</v>
      </c>
      <c r="AW965" s="14" t="s">
        <v>32</v>
      </c>
      <c r="AX965" s="14" t="s">
        <v>85</v>
      </c>
      <c r="AY965" s="253" t="s">
        <v>150</v>
      </c>
    </row>
    <row r="966" s="2" customFormat="1" ht="16.5" customHeight="1">
      <c r="A966" s="39"/>
      <c r="B966" s="40"/>
      <c r="C966" s="265" t="s">
        <v>1143</v>
      </c>
      <c r="D966" s="265" t="s">
        <v>203</v>
      </c>
      <c r="E966" s="266" t="s">
        <v>1144</v>
      </c>
      <c r="F966" s="267" t="s">
        <v>1145</v>
      </c>
      <c r="G966" s="268" t="s">
        <v>271</v>
      </c>
      <c r="H966" s="269">
        <v>10</v>
      </c>
      <c r="I966" s="270"/>
      <c r="J966" s="271">
        <f>ROUND(I966*H966,2)</f>
        <v>0</v>
      </c>
      <c r="K966" s="267" t="s">
        <v>156</v>
      </c>
      <c r="L966" s="272"/>
      <c r="M966" s="273" t="s">
        <v>1</v>
      </c>
      <c r="N966" s="274" t="s">
        <v>42</v>
      </c>
      <c r="O966" s="92"/>
      <c r="P966" s="228">
        <f>O966*H966</f>
        <v>0</v>
      </c>
      <c r="Q966" s="228">
        <v>0.00010000000000000001</v>
      </c>
      <c r="R966" s="228">
        <f>Q966*H966</f>
        <v>0.001</v>
      </c>
      <c r="S966" s="228">
        <v>0</v>
      </c>
      <c r="T966" s="229">
        <f>S966*H966</f>
        <v>0</v>
      </c>
      <c r="U966" s="39"/>
      <c r="V966" s="39"/>
      <c r="W966" s="39"/>
      <c r="X966" s="39"/>
      <c r="Y966" s="39"/>
      <c r="Z966" s="39"/>
      <c r="AA966" s="39"/>
      <c r="AB966" s="39"/>
      <c r="AC966" s="39"/>
      <c r="AD966" s="39"/>
      <c r="AE966" s="39"/>
      <c r="AR966" s="230" t="s">
        <v>400</v>
      </c>
      <c r="AT966" s="230" t="s">
        <v>203</v>
      </c>
      <c r="AU966" s="230" t="s">
        <v>87</v>
      </c>
      <c r="AY966" s="18" t="s">
        <v>150</v>
      </c>
      <c r="BE966" s="231">
        <f>IF(N966="základní",J966,0)</f>
        <v>0</v>
      </c>
      <c r="BF966" s="231">
        <f>IF(N966="snížená",J966,0)</f>
        <v>0</v>
      </c>
      <c r="BG966" s="231">
        <f>IF(N966="zákl. přenesená",J966,0)</f>
        <v>0</v>
      </c>
      <c r="BH966" s="231">
        <f>IF(N966="sníž. přenesená",J966,0)</f>
        <v>0</v>
      </c>
      <c r="BI966" s="231">
        <f>IF(N966="nulová",J966,0)</f>
        <v>0</v>
      </c>
      <c r="BJ966" s="18" t="s">
        <v>85</v>
      </c>
      <c r="BK966" s="231">
        <f>ROUND(I966*H966,2)</f>
        <v>0</v>
      </c>
      <c r="BL966" s="18" t="s">
        <v>252</v>
      </c>
      <c r="BM966" s="230" t="s">
        <v>1146</v>
      </c>
    </row>
    <row r="967" s="2" customFormat="1" ht="33" customHeight="1">
      <c r="A967" s="39"/>
      <c r="B967" s="40"/>
      <c r="C967" s="219" t="s">
        <v>1147</v>
      </c>
      <c r="D967" s="219" t="s">
        <v>152</v>
      </c>
      <c r="E967" s="220" t="s">
        <v>1148</v>
      </c>
      <c r="F967" s="221" t="s">
        <v>1149</v>
      </c>
      <c r="G967" s="222" t="s">
        <v>240</v>
      </c>
      <c r="H967" s="223">
        <v>181.66499999999999</v>
      </c>
      <c r="I967" s="224"/>
      <c r="J967" s="225">
        <f>ROUND(I967*H967,2)</f>
        <v>0</v>
      </c>
      <c r="K967" s="221" t="s">
        <v>156</v>
      </c>
      <c r="L967" s="45"/>
      <c r="M967" s="226" t="s">
        <v>1</v>
      </c>
      <c r="N967" s="227" t="s">
        <v>42</v>
      </c>
      <c r="O967" s="92"/>
      <c r="P967" s="228">
        <f>O967*H967</f>
        <v>0</v>
      </c>
      <c r="Q967" s="228">
        <v>0</v>
      </c>
      <c r="R967" s="228">
        <f>Q967*H967</f>
        <v>0</v>
      </c>
      <c r="S967" s="228">
        <v>0</v>
      </c>
      <c r="T967" s="229">
        <f>S967*H967</f>
        <v>0</v>
      </c>
      <c r="U967" s="39"/>
      <c r="V967" s="39"/>
      <c r="W967" s="39"/>
      <c r="X967" s="39"/>
      <c r="Y967" s="39"/>
      <c r="Z967" s="39"/>
      <c r="AA967" s="39"/>
      <c r="AB967" s="39"/>
      <c r="AC967" s="39"/>
      <c r="AD967" s="39"/>
      <c r="AE967" s="39"/>
      <c r="AR967" s="230" t="s">
        <v>252</v>
      </c>
      <c r="AT967" s="230" t="s">
        <v>152</v>
      </c>
      <c r="AU967" s="230" t="s">
        <v>87</v>
      </c>
      <c r="AY967" s="18" t="s">
        <v>150</v>
      </c>
      <c r="BE967" s="231">
        <f>IF(N967="základní",J967,0)</f>
        <v>0</v>
      </c>
      <c r="BF967" s="231">
        <f>IF(N967="snížená",J967,0)</f>
        <v>0</v>
      </c>
      <c r="BG967" s="231">
        <f>IF(N967="zákl. přenesená",J967,0)</f>
        <v>0</v>
      </c>
      <c r="BH967" s="231">
        <f>IF(N967="sníž. přenesená",J967,0)</f>
        <v>0</v>
      </c>
      <c r="BI967" s="231">
        <f>IF(N967="nulová",J967,0)</f>
        <v>0</v>
      </c>
      <c r="BJ967" s="18" t="s">
        <v>85</v>
      </c>
      <c r="BK967" s="231">
        <f>ROUND(I967*H967,2)</f>
        <v>0</v>
      </c>
      <c r="BL967" s="18" t="s">
        <v>252</v>
      </c>
      <c r="BM967" s="230" t="s">
        <v>1150</v>
      </c>
    </row>
    <row r="968" s="2" customFormat="1" ht="24.15" customHeight="1">
      <c r="A968" s="39"/>
      <c r="B968" s="40"/>
      <c r="C968" s="265" t="s">
        <v>1151</v>
      </c>
      <c r="D968" s="265" t="s">
        <v>203</v>
      </c>
      <c r="E968" s="266" t="s">
        <v>1152</v>
      </c>
      <c r="F968" s="267" t="s">
        <v>1153</v>
      </c>
      <c r="G968" s="268" t="s">
        <v>240</v>
      </c>
      <c r="H968" s="269">
        <v>199.83199999999999</v>
      </c>
      <c r="I968" s="270"/>
      <c r="J968" s="271">
        <f>ROUND(I968*H968,2)</f>
        <v>0</v>
      </c>
      <c r="K968" s="267" t="s">
        <v>156</v>
      </c>
      <c r="L968" s="272"/>
      <c r="M968" s="273" t="s">
        <v>1</v>
      </c>
      <c r="N968" s="274" t="s">
        <v>42</v>
      </c>
      <c r="O968" s="92"/>
      <c r="P968" s="228">
        <f>O968*H968</f>
        <v>0</v>
      </c>
      <c r="Q968" s="228">
        <v>0.00016000000000000001</v>
      </c>
      <c r="R968" s="228">
        <f>Q968*H968</f>
        <v>0.031973120000000001</v>
      </c>
      <c r="S968" s="228">
        <v>0</v>
      </c>
      <c r="T968" s="229">
        <f>S968*H968</f>
        <v>0</v>
      </c>
      <c r="U968" s="39"/>
      <c r="V968" s="39"/>
      <c r="W968" s="39"/>
      <c r="X968" s="39"/>
      <c r="Y968" s="39"/>
      <c r="Z968" s="39"/>
      <c r="AA968" s="39"/>
      <c r="AB968" s="39"/>
      <c r="AC968" s="39"/>
      <c r="AD968" s="39"/>
      <c r="AE968" s="39"/>
      <c r="AR968" s="230" t="s">
        <v>400</v>
      </c>
      <c r="AT968" s="230" t="s">
        <v>203</v>
      </c>
      <c r="AU968" s="230" t="s">
        <v>87</v>
      </c>
      <c r="AY968" s="18" t="s">
        <v>150</v>
      </c>
      <c r="BE968" s="231">
        <f>IF(N968="základní",J968,0)</f>
        <v>0</v>
      </c>
      <c r="BF968" s="231">
        <f>IF(N968="snížená",J968,0)</f>
        <v>0</v>
      </c>
      <c r="BG968" s="231">
        <f>IF(N968="zákl. přenesená",J968,0)</f>
        <v>0</v>
      </c>
      <c r="BH968" s="231">
        <f>IF(N968="sníž. přenesená",J968,0)</f>
        <v>0</v>
      </c>
      <c r="BI968" s="231">
        <f>IF(N968="nulová",J968,0)</f>
        <v>0</v>
      </c>
      <c r="BJ968" s="18" t="s">
        <v>85</v>
      </c>
      <c r="BK968" s="231">
        <f>ROUND(I968*H968,2)</f>
        <v>0</v>
      </c>
      <c r="BL968" s="18" t="s">
        <v>252</v>
      </c>
      <c r="BM968" s="230" t="s">
        <v>1154</v>
      </c>
    </row>
    <row r="969" s="14" customFormat="1">
      <c r="A969" s="14"/>
      <c r="B969" s="243"/>
      <c r="C969" s="244"/>
      <c r="D969" s="234" t="s">
        <v>159</v>
      </c>
      <c r="E969" s="244"/>
      <c r="F969" s="246" t="s">
        <v>1155</v>
      </c>
      <c r="G969" s="244"/>
      <c r="H969" s="247">
        <v>199.83199999999999</v>
      </c>
      <c r="I969" s="248"/>
      <c r="J969" s="244"/>
      <c r="K969" s="244"/>
      <c r="L969" s="249"/>
      <c r="M969" s="250"/>
      <c r="N969" s="251"/>
      <c r="O969" s="251"/>
      <c r="P969" s="251"/>
      <c r="Q969" s="251"/>
      <c r="R969" s="251"/>
      <c r="S969" s="251"/>
      <c r="T969" s="252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T969" s="253" t="s">
        <v>159</v>
      </c>
      <c r="AU969" s="253" t="s">
        <v>87</v>
      </c>
      <c r="AV969" s="14" t="s">
        <v>87</v>
      </c>
      <c r="AW969" s="14" t="s">
        <v>4</v>
      </c>
      <c r="AX969" s="14" t="s">
        <v>85</v>
      </c>
      <c r="AY969" s="253" t="s">
        <v>150</v>
      </c>
    </row>
    <row r="970" s="2" customFormat="1" ht="33" customHeight="1">
      <c r="A970" s="39"/>
      <c r="B970" s="40"/>
      <c r="C970" s="219" t="s">
        <v>1156</v>
      </c>
      <c r="D970" s="219" t="s">
        <v>152</v>
      </c>
      <c r="E970" s="220" t="s">
        <v>1157</v>
      </c>
      <c r="F970" s="221" t="s">
        <v>1158</v>
      </c>
      <c r="G970" s="222" t="s">
        <v>187</v>
      </c>
      <c r="H970" s="223">
        <v>0.123</v>
      </c>
      <c r="I970" s="224"/>
      <c r="J970" s="225">
        <f>ROUND(I970*H970,2)</f>
        <v>0</v>
      </c>
      <c r="K970" s="221" t="s">
        <v>156</v>
      </c>
      <c r="L970" s="45"/>
      <c r="M970" s="226" t="s">
        <v>1</v>
      </c>
      <c r="N970" s="227" t="s">
        <v>42</v>
      </c>
      <c r="O970" s="92"/>
      <c r="P970" s="228">
        <f>O970*H970</f>
        <v>0</v>
      </c>
      <c r="Q970" s="228">
        <v>0</v>
      </c>
      <c r="R970" s="228">
        <f>Q970*H970</f>
        <v>0</v>
      </c>
      <c r="S970" s="228">
        <v>0</v>
      </c>
      <c r="T970" s="229">
        <f>S970*H970</f>
        <v>0</v>
      </c>
      <c r="U970" s="39"/>
      <c r="V970" s="39"/>
      <c r="W970" s="39"/>
      <c r="X970" s="39"/>
      <c r="Y970" s="39"/>
      <c r="Z970" s="39"/>
      <c r="AA970" s="39"/>
      <c r="AB970" s="39"/>
      <c r="AC970" s="39"/>
      <c r="AD970" s="39"/>
      <c r="AE970" s="39"/>
      <c r="AR970" s="230" t="s">
        <v>252</v>
      </c>
      <c r="AT970" s="230" t="s">
        <v>152</v>
      </c>
      <c r="AU970" s="230" t="s">
        <v>87</v>
      </c>
      <c r="AY970" s="18" t="s">
        <v>150</v>
      </c>
      <c r="BE970" s="231">
        <f>IF(N970="základní",J970,0)</f>
        <v>0</v>
      </c>
      <c r="BF970" s="231">
        <f>IF(N970="snížená",J970,0)</f>
        <v>0</v>
      </c>
      <c r="BG970" s="231">
        <f>IF(N970="zákl. přenesená",J970,0)</f>
        <v>0</v>
      </c>
      <c r="BH970" s="231">
        <f>IF(N970="sníž. přenesená",J970,0)</f>
        <v>0</v>
      </c>
      <c r="BI970" s="231">
        <f>IF(N970="nulová",J970,0)</f>
        <v>0</v>
      </c>
      <c r="BJ970" s="18" t="s">
        <v>85</v>
      </c>
      <c r="BK970" s="231">
        <f>ROUND(I970*H970,2)</f>
        <v>0</v>
      </c>
      <c r="BL970" s="18" t="s">
        <v>252</v>
      </c>
      <c r="BM970" s="230" t="s">
        <v>1159</v>
      </c>
    </row>
    <row r="971" s="12" customFormat="1" ht="22.8" customHeight="1">
      <c r="A971" s="12"/>
      <c r="B971" s="203"/>
      <c r="C971" s="204"/>
      <c r="D971" s="205" t="s">
        <v>76</v>
      </c>
      <c r="E971" s="217" t="s">
        <v>1160</v>
      </c>
      <c r="F971" s="217" t="s">
        <v>1161</v>
      </c>
      <c r="G971" s="204"/>
      <c r="H971" s="204"/>
      <c r="I971" s="207"/>
      <c r="J971" s="218">
        <f>BK971</f>
        <v>0</v>
      </c>
      <c r="K971" s="204"/>
      <c r="L971" s="209"/>
      <c r="M971" s="210"/>
      <c r="N971" s="211"/>
      <c r="O971" s="211"/>
      <c r="P971" s="212">
        <f>SUM(P972:P1162)</f>
        <v>0</v>
      </c>
      <c r="Q971" s="211"/>
      <c r="R971" s="212">
        <f>SUM(R972:R1162)</f>
        <v>2.6131561599999995</v>
      </c>
      <c r="S971" s="211"/>
      <c r="T971" s="213">
        <f>SUM(T972:T1162)</f>
        <v>3.7524692000000002</v>
      </c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R971" s="214" t="s">
        <v>87</v>
      </c>
      <c r="AT971" s="215" t="s">
        <v>76</v>
      </c>
      <c r="AU971" s="215" t="s">
        <v>85</v>
      </c>
      <c r="AY971" s="214" t="s">
        <v>150</v>
      </c>
      <c r="BK971" s="216">
        <f>SUM(BK972:BK1162)</f>
        <v>0</v>
      </c>
    </row>
    <row r="972" s="2" customFormat="1" ht="24.15" customHeight="1">
      <c r="A972" s="39"/>
      <c r="B972" s="40"/>
      <c r="C972" s="219" t="s">
        <v>1162</v>
      </c>
      <c r="D972" s="219" t="s">
        <v>152</v>
      </c>
      <c r="E972" s="220" t="s">
        <v>1163</v>
      </c>
      <c r="F972" s="221" t="s">
        <v>1164</v>
      </c>
      <c r="G972" s="222" t="s">
        <v>255</v>
      </c>
      <c r="H972" s="223">
        <v>5.5</v>
      </c>
      <c r="I972" s="224"/>
      <c r="J972" s="225">
        <f>ROUND(I972*H972,2)</f>
        <v>0</v>
      </c>
      <c r="K972" s="221" t="s">
        <v>156</v>
      </c>
      <c r="L972" s="45"/>
      <c r="M972" s="226" t="s">
        <v>1</v>
      </c>
      <c r="N972" s="227" t="s">
        <v>42</v>
      </c>
      <c r="O972" s="92"/>
      <c r="P972" s="228">
        <f>O972*H972</f>
        <v>0</v>
      </c>
      <c r="Q972" s="228">
        <v>0</v>
      </c>
      <c r="R972" s="228">
        <f>Q972*H972</f>
        <v>0</v>
      </c>
      <c r="S972" s="228">
        <v>0.0019650000000000002</v>
      </c>
      <c r="T972" s="229">
        <f>S972*H972</f>
        <v>0.010807500000000001</v>
      </c>
      <c r="U972" s="39"/>
      <c r="V972" s="39"/>
      <c r="W972" s="39"/>
      <c r="X972" s="39"/>
      <c r="Y972" s="39"/>
      <c r="Z972" s="39"/>
      <c r="AA972" s="39"/>
      <c r="AB972" s="39"/>
      <c r="AC972" s="39"/>
      <c r="AD972" s="39"/>
      <c r="AE972" s="39"/>
      <c r="AR972" s="230" t="s">
        <v>252</v>
      </c>
      <c r="AT972" s="230" t="s">
        <v>152</v>
      </c>
      <c r="AU972" s="230" t="s">
        <v>87</v>
      </c>
      <c r="AY972" s="18" t="s">
        <v>150</v>
      </c>
      <c r="BE972" s="231">
        <f>IF(N972="základní",J972,0)</f>
        <v>0</v>
      </c>
      <c r="BF972" s="231">
        <f>IF(N972="snížená",J972,0)</f>
        <v>0</v>
      </c>
      <c r="BG972" s="231">
        <f>IF(N972="zákl. přenesená",J972,0)</f>
        <v>0</v>
      </c>
      <c r="BH972" s="231">
        <f>IF(N972="sníž. přenesená",J972,0)</f>
        <v>0</v>
      </c>
      <c r="BI972" s="231">
        <f>IF(N972="nulová",J972,0)</f>
        <v>0</v>
      </c>
      <c r="BJ972" s="18" t="s">
        <v>85</v>
      </c>
      <c r="BK972" s="231">
        <f>ROUND(I972*H972,2)</f>
        <v>0</v>
      </c>
      <c r="BL972" s="18" t="s">
        <v>252</v>
      </c>
      <c r="BM972" s="230" t="s">
        <v>1165</v>
      </c>
    </row>
    <row r="973" s="13" customFormat="1">
      <c r="A973" s="13"/>
      <c r="B973" s="232"/>
      <c r="C973" s="233"/>
      <c r="D973" s="234" t="s">
        <v>159</v>
      </c>
      <c r="E973" s="235" t="s">
        <v>1</v>
      </c>
      <c r="F973" s="236" t="s">
        <v>1166</v>
      </c>
      <c r="G973" s="233"/>
      <c r="H973" s="235" t="s">
        <v>1</v>
      </c>
      <c r="I973" s="237"/>
      <c r="J973" s="233"/>
      <c r="K973" s="233"/>
      <c r="L973" s="238"/>
      <c r="M973" s="239"/>
      <c r="N973" s="240"/>
      <c r="O973" s="240"/>
      <c r="P973" s="240"/>
      <c r="Q973" s="240"/>
      <c r="R973" s="240"/>
      <c r="S973" s="240"/>
      <c r="T973" s="241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T973" s="242" t="s">
        <v>159</v>
      </c>
      <c r="AU973" s="242" t="s">
        <v>87</v>
      </c>
      <c r="AV973" s="13" t="s">
        <v>85</v>
      </c>
      <c r="AW973" s="13" t="s">
        <v>32</v>
      </c>
      <c r="AX973" s="13" t="s">
        <v>77</v>
      </c>
      <c r="AY973" s="242" t="s">
        <v>150</v>
      </c>
    </row>
    <row r="974" s="14" customFormat="1">
      <c r="A974" s="14"/>
      <c r="B974" s="243"/>
      <c r="C974" s="244"/>
      <c r="D974" s="234" t="s">
        <v>159</v>
      </c>
      <c r="E974" s="245" t="s">
        <v>1</v>
      </c>
      <c r="F974" s="246" t="s">
        <v>1167</v>
      </c>
      <c r="G974" s="244"/>
      <c r="H974" s="247">
        <v>5.5</v>
      </c>
      <c r="I974" s="248"/>
      <c r="J974" s="244"/>
      <c r="K974" s="244"/>
      <c r="L974" s="249"/>
      <c r="M974" s="250"/>
      <c r="N974" s="251"/>
      <c r="O974" s="251"/>
      <c r="P974" s="251"/>
      <c r="Q974" s="251"/>
      <c r="R974" s="251"/>
      <c r="S974" s="251"/>
      <c r="T974" s="252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T974" s="253" t="s">
        <v>159</v>
      </c>
      <c r="AU974" s="253" t="s">
        <v>87</v>
      </c>
      <c r="AV974" s="14" t="s">
        <v>87</v>
      </c>
      <c r="AW974" s="14" t="s">
        <v>32</v>
      </c>
      <c r="AX974" s="14" t="s">
        <v>85</v>
      </c>
      <c r="AY974" s="253" t="s">
        <v>150</v>
      </c>
    </row>
    <row r="975" s="2" customFormat="1" ht="24.15" customHeight="1">
      <c r="A975" s="39"/>
      <c r="B975" s="40"/>
      <c r="C975" s="219" t="s">
        <v>1168</v>
      </c>
      <c r="D975" s="219" t="s">
        <v>152</v>
      </c>
      <c r="E975" s="220" t="s">
        <v>1169</v>
      </c>
      <c r="F975" s="221" t="s">
        <v>1170</v>
      </c>
      <c r="G975" s="222" t="s">
        <v>972</v>
      </c>
      <c r="H975" s="223">
        <v>1</v>
      </c>
      <c r="I975" s="224"/>
      <c r="J975" s="225">
        <f>ROUND(I975*H975,2)</f>
        <v>0</v>
      </c>
      <c r="K975" s="221" t="s">
        <v>1</v>
      </c>
      <c r="L975" s="45"/>
      <c r="M975" s="226" t="s">
        <v>1</v>
      </c>
      <c r="N975" s="227" t="s">
        <v>42</v>
      </c>
      <c r="O975" s="92"/>
      <c r="P975" s="228">
        <f>O975*H975</f>
        <v>0</v>
      </c>
      <c r="Q975" s="228">
        <v>0</v>
      </c>
      <c r="R975" s="228">
        <f>Q975*H975</f>
        <v>0</v>
      </c>
      <c r="S975" s="228">
        <v>0.11248</v>
      </c>
      <c r="T975" s="229">
        <f>S975*H975</f>
        <v>0.11248</v>
      </c>
      <c r="U975" s="39"/>
      <c r="V975" s="39"/>
      <c r="W975" s="39"/>
      <c r="X975" s="39"/>
      <c r="Y975" s="39"/>
      <c r="Z975" s="39"/>
      <c r="AA975" s="39"/>
      <c r="AB975" s="39"/>
      <c r="AC975" s="39"/>
      <c r="AD975" s="39"/>
      <c r="AE975" s="39"/>
      <c r="AR975" s="230" t="s">
        <v>252</v>
      </c>
      <c r="AT975" s="230" t="s">
        <v>152</v>
      </c>
      <c r="AU975" s="230" t="s">
        <v>87</v>
      </c>
      <c r="AY975" s="18" t="s">
        <v>150</v>
      </c>
      <c r="BE975" s="231">
        <f>IF(N975="základní",J975,0)</f>
        <v>0</v>
      </c>
      <c r="BF975" s="231">
        <f>IF(N975="snížená",J975,0)</f>
        <v>0</v>
      </c>
      <c r="BG975" s="231">
        <f>IF(N975="zákl. přenesená",J975,0)</f>
        <v>0</v>
      </c>
      <c r="BH975" s="231">
        <f>IF(N975="sníž. přenesená",J975,0)</f>
        <v>0</v>
      </c>
      <c r="BI975" s="231">
        <f>IF(N975="nulová",J975,0)</f>
        <v>0</v>
      </c>
      <c r="BJ975" s="18" t="s">
        <v>85</v>
      </c>
      <c r="BK975" s="231">
        <f>ROUND(I975*H975,2)</f>
        <v>0</v>
      </c>
      <c r="BL975" s="18" t="s">
        <v>252</v>
      </c>
      <c r="BM975" s="230" t="s">
        <v>1171</v>
      </c>
    </row>
    <row r="976" s="13" customFormat="1">
      <c r="A976" s="13"/>
      <c r="B976" s="232"/>
      <c r="C976" s="233"/>
      <c r="D976" s="234" t="s">
        <v>159</v>
      </c>
      <c r="E976" s="235" t="s">
        <v>1</v>
      </c>
      <c r="F976" s="236" t="s">
        <v>279</v>
      </c>
      <c r="G976" s="233"/>
      <c r="H976" s="235" t="s">
        <v>1</v>
      </c>
      <c r="I976" s="237"/>
      <c r="J976" s="233"/>
      <c r="K976" s="233"/>
      <c r="L976" s="238"/>
      <c r="M976" s="239"/>
      <c r="N976" s="240"/>
      <c r="O976" s="240"/>
      <c r="P976" s="240"/>
      <c r="Q976" s="240"/>
      <c r="R976" s="240"/>
      <c r="S976" s="240"/>
      <c r="T976" s="241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42" t="s">
        <v>159</v>
      </c>
      <c r="AU976" s="242" t="s">
        <v>87</v>
      </c>
      <c r="AV976" s="13" t="s">
        <v>85</v>
      </c>
      <c r="AW976" s="13" t="s">
        <v>32</v>
      </c>
      <c r="AX976" s="13" t="s">
        <v>77</v>
      </c>
      <c r="AY976" s="242" t="s">
        <v>150</v>
      </c>
    </row>
    <row r="977" s="14" customFormat="1">
      <c r="A977" s="14"/>
      <c r="B977" s="243"/>
      <c r="C977" s="244"/>
      <c r="D977" s="234" t="s">
        <v>159</v>
      </c>
      <c r="E977" s="245" t="s">
        <v>1</v>
      </c>
      <c r="F977" s="246" t="s">
        <v>85</v>
      </c>
      <c r="G977" s="244"/>
      <c r="H977" s="247">
        <v>1</v>
      </c>
      <c r="I977" s="248"/>
      <c r="J977" s="244"/>
      <c r="K977" s="244"/>
      <c r="L977" s="249"/>
      <c r="M977" s="250"/>
      <c r="N977" s="251"/>
      <c r="O977" s="251"/>
      <c r="P977" s="251"/>
      <c r="Q977" s="251"/>
      <c r="R977" s="251"/>
      <c r="S977" s="251"/>
      <c r="T977" s="252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T977" s="253" t="s">
        <v>159</v>
      </c>
      <c r="AU977" s="253" t="s">
        <v>87</v>
      </c>
      <c r="AV977" s="14" t="s">
        <v>87</v>
      </c>
      <c r="AW977" s="14" t="s">
        <v>32</v>
      </c>
      <c r="AX977" s="14" t="s">
        <v>85</v>
      </c>
      <c r="AY977" s="253" t="s">
        <v>150</v>
      </c>
    </row>
    <row r="978" s="2" customFormat="1" ht="16.5" customHeight="1">
      <c r="A978" s="39"/>
      <c r="B978" s="40"/>
      <c r="C978" s="219" t="s">
        <v>1172</v>
      </c>
      <c r="D978" s="219" t="s">
        <v>152</v>
      </c>
      <c r="E978" s="220" t="s">
        <v>1173</v>
      </c>
      <c r="F978" s="221" t="s">
        <v>1174</v>
      </c>
      <c r="G978" s="222" t="s">
        <v>271</v>
      </c>
      <c r="H978" s="223">
        <v>1</v>
      </c>
      <c r="I978" s="224"/>
      <c r="J978" s="225">
        <f>ROUND(I978*H978,2)</f>
        <v>0</v>
      </c>
      <c r="K978" s="221" t="s">
        <v>156</v>
      </c>
      <c r="L978" s="45"/>
      <c r="M978" s="226" t="s">
        <v>1</v>
      </c>
      <c r="N978" s="227" t="s">
        <v>42</v>
      </c>
      <c r="O978" s="92"/>
      <c r="P978" s="228">
        <f>O978*H978</f>
        <v>0</v>
      </c>
      <c r="Q978" s="228">
        <v>0.00042000000000000002</v>
      </c>
      <c r="R978" s="228">
        <f>Q978*H978</f>
        <v>0.00042000000000000002</v>
      </c>
      <c r="S978" s="228">
        <v>0</v>
      </c>
      <c r="T978" s="229">
        <f>S978*H978</f>
        <v>0</v>
      </c>
      <c r="U978" s="39"/>
      <c r="V978" s="39"/>
      <c r="W978" s="39"/>
      <c r="X978" s="39"/>
      <c r="Y978" s="39"/>
      <c r="Z978" s="39"/>
      <c r="AA978" s="39"/>
      <c r="AB978" s="39"/>
      <c r="AC978" s="39"/>
      <c r="AD978" s="39"/>
      <c r="AE978" s="39"/>
      <c r="AR978" s="230" t="s">
        <v>252</v>
      </c>
      <c r="AT978" s="230" t="s">
        <v>152</v>
      </c>
      <c r="AU978" s="230" t="s">
        <v>87</v>
      </c>
      <c r="AY978" s="18" t="s">
        <v>150</v>
      </c>
      <c r="BE978" s="231">
        <f>IF(N978="základní",J978,0)</f>
        <v>0</v>
      </c>
      <c r="BF978" s="231">
        <f>IF(N978="snížená",J978,0)</f>
        <v>0</v>
      </c>
      <c r="BG978" s="231">
        <f>IF(N978="zákl. přenesená",J978,0)</f>
        <v>0</v>
      </c>
      <c r="BH978" s="231">
        <f>IF(N978="sníž. přenesená",J978,0)</f>
        <v>0</v>
      </c>
      <c r="BI978" s="231">
        <f>IF(N978="nulová",J978,0)</f>
        <v>0</v>
      </c>
      <c r="BJ978" s="18" t="s">
        <v>85</v>
      </c>
      <c r="BK978" s="231">
        <f>ROUND(I978*H978,2)</f>
        <v>0</v>
      </c>
      <c r="BL978" s="18" t="s">
        <v>252</v>
      </c>
      <c r="BM978" s="230" t="s">
        <v>1175</v>
      </c>
    </row>
    <row r="979" s="13" customFormat="1">
      <c r="A979" s="13"/>
      <c r="B979" s="232"/>
      <c r="C979" s="233"/>
      <c r="D979" s="234" t="s">
        <v>159</v>
      </c>
      <c r="E979" s="235" t="s">
        <v>1</v>
      </c>
      <c r="F979" s="236" t="s">
        <v>386</v>
      </c>
      <c r="G979" s="233"/>
      <c r="H979" s="235" t="s">
        <v>1</v>
      </c>
      <c r="I979" s="237"/>
      <c r="J979" s="233"/>
      <c r="K979" s="233"/>
      <c r="L979" s="238"/>
      <c r="M979" s="239"/>
      <c r="N979" s="240"/>
      <c r="O979" s="240"/>
      <c r="P979" s="240"/>
      <c r="Q979" s="240"/>
      <c r="R979" s="240"/>
      <c r="S979" s="240"/>
      <c r="T979" s="241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T979" s="242" t="s">
        <v>159</v>
      </c>
      <c r="AU979" s="242" t="s">
        <v>87</v>
      </c>
      <c r="AV979" s="13" t="s">
        <v>85</v>
      </c>
      <c r="AW979" s="13" t="s">
        <v>32</v>
      </c>
      <c r="AX979" s="13" t="s">
        <v>77</v>
      </c>
      <c r="AY979" s="242" t="s">
        <v>150</v>
      </c>
    </row>
    <row r="980" s="14" customFormat="1">
      <c r="A980" s="14"/>
      <c r="B980" s="243"/>
      <c r="C980" s="244"/>
      <c r="D980" s="234" t="s">
        <v>159</v>
      </c>
      <c r="E980" s="245" t="s">
        <v>1</v>
      </c>
      <c r="F980" s="246" t="s">
        <v>85</v>
      </c>
      <c r="G980" s="244"/>
      <c r="H980" s="247">
        <v>1</v>
      </c>
      <c r="I980" s="248"/>
      <c r="J980" s="244"/>
      <c r="K980" s="244"/>
      <c r="L980" s="249"/>
      <c r="M980" s="250"/>
      <c r="N980" s="251"/>
      <c r="O980" s="251"/>
      <c r="P980" s="251"/>
      <c r="Q980" s="251"/>
      <c r="R980" s="251"/>
      <c r="S980" s="251"/>
      <c r="T980" s="252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T980" s="253" t="s">
        <v>159</v>
      </c>
      <c r="AU980" s="253" t="s">
        <v>87</v>
      </c>
      <c r="AV980" s="14" t="s">
        <v>87</v>
      </c>
      <c r="AW980" s="14" t="s">
        <v>32</v>
      </c>
      <c r="AX980" s="14" t="s">
        <v>85</v>
      </c>
      <c r="AY980" s="253" t="s">
        <v>150</v>
      </c>
    </row>
    <row r="981" s="2" customFormat="1" ht="37.8" customHeight="1">
      <c r="A981" s="39"/>
      <c r="B981" s="40"/>
      <c r="C981" s="265" t="s">
        <v>1176</v>
      </c>
      <c r="D981" s="265" t="s">
        <v>203</v>
      </c>
      <c r="E981" s="266" t="s">
        <v>1177</v>
      </c>
      <c r="F981" s="267" t="s">
        <v>1178</v>
      </c>
      <c r="G981" s="268" t="s">
        <v>271</v>
      </c>
      <c r="H981" s="269">
        <v>1</v>
      </c>
      <c r="I981" s="270"/>
      <c r="J981" s="271">
        <f>ROUND(I981*H981,2)</f>
        <v>0</v>
      </c>
      <c r="K981" s="267" t="s">
        <v>156</v>
      </c>
      <c r="L981" s="272"/>
      <c r="M981" s="273" t="s">
        <v>1</v>
      </c>
      <c r="N981" s="274" t="s">
        <v>42</v>
      </c>
      <c r="O981" s="92"/>
      <c r="P981" s="228">
        <f>O981*H981</f>
        <v>0</v>
      </c>
      <c r="Q981" s="228">
        <v>0.032000000000000001</v>
      </c>
      <c r="R981" s="228">
        <f>Q981*H981</f>
        <v>0.032000000000000001</v>
      </c>
      <c r="S981" s="228">
        <v>0</v>
      </c>
      <c r="T981" s="229">
        <f>S981*H981</f>
        <v>0</v>
      </c>
      <c r="U981" s="39"/>
      <c r="V981" s="39"/>
      <c r="W981" s="39"/>
      <c r="X981" s="39"/>
      <c r="Y981" s="39"/>
      <c r="Z981" s="39"/>
      <c r="AA981" s="39"/>
      <c r="AB981" s="39"/>
      <c r="AC981" s="39"/>
      <c r="AD981" s="39"/>
      <c r="AE981" s="39"/>
      <c r="AR981" s="230" t="s">
        <v>400</v>
      </c>
      <c r="AT981" s="230" t="s">
        <v>203</v>
      </c>
      <c r="AU981" s="230" t="s">
        <v>87</v>
      </c>
      <c r="AY981" s="18" t="s">
        <v>150</v>
      </c>
      <c r="BE981" s="231">
        <f>IF(N981="základní",J981,0)</f>
        <v>0</v>
      </c>
      <c r="BF981" s="231">
        <f>IF(N981="snížená",J981,0)</f>
        <v>0</v>
      </c>
      <c r="BG981" s="231">
        <f>IF(N981="zákl. přenesená",J981,0)</f>
        <v>0</v>
      </c>
      <c r="BH981" s="231">
        <f>IF(N981="sníž. přenesená",J981,0)</f>
        <v>0</v>
      </c>
      <c r="BI981" s="231">
        <f>IF(N981="nulová",J981,0)</f>
        <v>0</v>
      </c>
      <c r="BJ981" s="18" t="s">
        <v>85</v>
      </c>
      <c r="BK981" s="231">
        <f>ROUND(I981*H981,2)</f>
        <v>0</v>
      </c>
      <c r="BL981" s="18" t="s">
        <v>252</v>
      </c>
      <c r="BM981" s="230" t="s">
        <v>1179</v>
      </c>
    </row>
    <row r="982" s="2" customFormat="1" ht="24.15" customHeight="1">
      <c r="A982" s="39"/>
      <c r="B982" s="40"/>
      <c r="C982" s="219" t="s">
        <v>1180</v>
      </c>
      <c r="D982" s="219" t="s">
        <v>152</v>
      </c>
      <c r="E982" s="220" t="s">
        <v>1181</v>
      </c>
      <c r="F982" s="221" t="s">
        <v>1182</v>
      </c>
      <c r="G982" s="222" t="s">
        <v>240</v>
      </c>
      <c r="H982" s="223">
        <v>57.25</v>
      </c>
      <c r="I982" s="224"/>
      <c r="J982" s="225">
        <f>ROUND(I982*H982,2)</f>
        <v>0</v>
      </c>
      <c r="K982" s="221" t="s">
        <v>156</v>
      </c>
      <c r="L982" s="45"/>
      <c r="M982" s="226" t="s">
        <v>1</v>
      </c>
      <c r="N982" s="227" t="s">
        <v>42</v>
      </c>
      <c r="O982" s="92"/>
      <c r="P982" s="228">
        <f>O982*H982</f>
        <v>0</v>
      </c>
      <c r="Q982" s="228">
        <v>0</v>
      </c>
      <c r="R982" s="228">
        <f>Q982*H982</f>
        <v>0</v>
      </c>
      <c r="S982" s="228">
        <v>0.024649999999999998</v>
      </c>
      <c r="T982" s="229">
        <f>S982*H982</f>
        <v>1.4112125</v>
      </c>
      <c r="U982" s="39"/>
      <c r="V982" s="39"/>
      <c r="W982" s="39"/>
      <c r="X982" s="39"/>
      <c r="Y982" s="39"/>
      <c r="Z982" s="39"/>
      <c r="AA982" s="39"/>
      <c r="AB982" s="39"/>
      <c r="AC982" s="39"/>
      <c r="AD982" s="39"/>
      <c r="AE982" s="39"/>
      <c r="AR982" s="230" t="s">
        <v>252</v>
      </c>
      <c r="AT982" s="230" t="s">
        <v>152</v>
      </c>
      <c r="AU982" s="230" t="s">
        <v>87</v>
      </c>
      <c r="AY982" s="18" t="s">
        <v>150</v>
      </c>
      <c r="BE982" s="231">
        <f>IF(N982="základní",J982,0)</f>
        <v>0</v>
      </c>
      <c r="BF982" s="231">
        <f>IF(N982="snížená",J982,0)</f>
        <v>0</v>
      </c>
      <c r="BG982" s="231">
        <f>IF(N982="zákl. přenesená",J982,0)</f>
        <v>0</v>
      </c>
      <c r="BH982" s="231">
        <f>IF(N982="sníž. přenesená",J982,0)</f>
        <v>0</v>
      </c>
      <c r="BI982" s="231">
        <f>IF(N982="nulová",J982,0)</f>
        <v>0</v>
      </c>
      <c r="BJ982" s="18" t="s">
        <v>85</v>
      </c>
      <c r="BK982" s="231">
        <f>ROUND(I982*H982,2)</f>
        <v>0</v>
      </c>
      <c r="BL982" s="18" t="s">
        <v>252</v>
      </c>
      <c r="BM982" s="230" t="s">
        <v>1183</v>
      </c>
    </row>
    <row r="983" s="13" customFormat="1">
      <c r="A983" s="13"/>
      <c r="B983" s="232"/>
      <c r="C983" s="233"/>
      <c r="D983" s="234" t="s">
        <v>159</v>
      </c>
      <c r="E983" s="235" t="s">
        <v>1</v>
      </c>
      <c r="F983" s="236" t="s">
        <v>313</v>
      </c>
      <c r="G983" s="233"/>
      <c r="H983" s="235" t="s">
        <v>1</v>
      </c>
      <c r="I983" s="237"/>
      <c r="J983" s="233"/>
      <c r="K983" s="233"/>
      <c r="L983" s="238"/>
      <c r="M983" s="239"/>
      <c r="N983" s="240"/>
      <c r="O983" s="240"/>
      <c r="P983" s="240"/>
      <c r="Q983" s="240"/>
      <c r="R983" s="240"/>
      <c r="S983" s="240"/>
      <c r="T983" s="241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42" t="s">
        <v>159</v>
      </c>
      <c r="AU983" s="242" t="s">
        <v>87</v>
      </c>
      <c r="AV983" s="13" t="s">
        <v>85</v>
      </c>
      <c r="AW983" s="13" t="s">
        <v>32</v>
      </c>
      <c r="AX983" s="13" t="s">
        <v>77</v>
      </c>
      <c r="AY983" s="242" t="s">
        <v>150</v>
      </c>
    </row>
    <row r="984" s="14" customFormat="1">
      <c r="A984" s="14"/>
      <c r="B984" s="243"/>
      <c r="C984" s="244"/>
      <c r="D984" s="234" t="s">
        <v>159</v>
      </c>
      <c r="E984" s="245" t="s">
        <v>1</v>
      </c>
      <c r="F984" s="246" t="s">
        <v>1184</v>
      </c>
      <c r="G984" s="244"/>
      <c r="H984" s="247">
        <v>9.5999999999999996</v>
      </c>
      <c r="I984" s="248"/>
      <c r="J984" s="244"/>
      <c r="K984" s="244"/>
      <c r="L984" s="249"/>
      <c r="M984" s="250"/>
      <c r="N984" s="251"/>
      <c r="O984" s="251"/>
      <c r="P984" s="251"/>
      <c r="Q984" s="251"/>
      <c r="R984" s="251"/>
      <c r="S984" s="251"/>
      <c r="T984" s="252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T984" s="253" t="s">
        <v>159</v>
      </c>
      <c r="AU984" s="253" t="s">
        <v>87</v>
      </c>
      <c r="AV984" s="14" t="s">
        <v>87</v>
      </c>
      <c r="AW984" s="14" t="s">
        <v>32</v>
      </c>
      <c r="AX984" s="14" t="s">
        <v>77</v>
      </c>
      <c r="AY984" s="253" t="s">
        <v>150</v>
      </c>
    </row>
    <row r="985" s="13" customFormat="1">
      <c r="A985" s="13"/>
      <c r="B985" s="232"/>
      <c r="C985" s="233"/>
      <c r="D985" s="234" t="s">
        <v>159</v>
      </c>
      <c r="E985" s="235" t="s">
        <v>1</v>
      </c>
      <c r="F985" s="236" t="s">
        <v>319</v>
      </c>
      <c r="G985" s="233"/>
      <c r="H985" s="235" t="s">
        <v>1</v>
      </c>
      <c r="I985" s="237"/>
      <c r="J985" s="233"/>
      <c r="K985" s="233"/>
      <c r="L985" s="238"/>
      <c r="M985" s="239"/>
      <c r="N985" s="240"/>
      <c r="O985" s="240"/>
      <c r="P985" s="240"/>
      <c r="Q985" s="240"/>
      <c r="R985" s="240"/>
      <c r="S985" s="240"/>
      <c r="T985" s="241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42" t="s">
        <v>159</v>
      </c>
      <c r="AU985" s="242" t="s">
        <v>87</v>
      </c>
      <c r="AV985" s="13" t="s">
        <v>85</v>
      </c>
      <c r="AW985" s="13" t="s">
        <v>32</v>
      </c>
      <c r="AX985" s="13" t="s">
        <v>77</v>
      </c>
      <c r="AY985" s="242" t="s">
        <v>150</v>
      </c>
    </row>
    <row r="986" s="14" customFormat="1">
      <c r="A986" s="14"/>
      <c r="B986" s="243"/>
      <c r="C986" s="244"/>
      <c r="D986" s="234" t="s">
        <v>159</v>
      </c>
      <c r="E986" s="245" t="s">
        <v>1</v>
      </c>
      <c r="F986" s="246" t="s">
        <v>1185</v>
      </c>
      <c r="G986" s="244"/>
      <c r="H986" s="247">
        <v>5.7999999999999998</v>
      </c>
      <c r="I986" s="248"/>
      <c r="J986" s="244"/>
      <c r="K986" s="244"/>
      <c r="L986" s="249"/>
      <c r="M986" s="250"/>
      <c r="N986" s="251"/>
      <c r="O986" s="251"/>
      <c r="P986" s="251"/>
      <c r="Q986" s="251"/>
      <c r="R986" s="251"/>
      <c r="S986" s="251"/>
      <c r="T986" s="252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253" t="s">
        <v>159</v>
      </c>
      <c r="AU986" s="253" t="s">
        <v>87</v>
      </c>
      <c r="AV986" s="14" t="s">
        <v>87</v>
      </c>
      <c r="AW986" s="14" t="s">
        <v>32</v>
      </c>
      <c r="AX986" s="14" t="s">
        <v>77</v>
      </c>
      <c r="AY986" s="253" t="s">
        <v>150</v>
      </c>
    </row>
    <row r="987" s="13" customFormat="1">
      <c r="A987" s="13"/>
      <c r="B987" s="232"/>
      <c r="C987" s="233"/>
      <c r="D987" s="234" t="s">
        <v>159</v>
      </c>
      <c r="E987" s="235" t="s">
        <v>1</v>
      </c>
      <c r="F987" s="236" t="s">
        <v>386</v>
      </c>
      <c r="G987" s="233"/>
      <c r="H987" s="235" t="s">
        <v>1</v>
      </c>
      <c r="I987" s="237"/>
      <c r="J987" s="233"/>
      <c r="K987" s="233"/>
      <c r="L987" s="238"/>
      <c r="M987" s="239"/>
      <c r="N987" s="240"/>
      <c r="O987" s="240"/>
      <c r="P987" s="240"/>
      <c r="Q987" s="240"/>
      <c r="R987" s="240"/>
      <c r="S987" s="240"/>
      <c r="T987" s="241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42" t="s">
        <v>159</v>
      </c>
      <c r="AU987" s="242" t="s">
        <v>87</v>
      </c>
      <c r="AV987" s="13" t="s">
        <v>85</v>
      </c>
      <c r="AW987" s="13" t="s">
        <v>32</v>
      </c>
      <c r="AX987" s="13" t="s">
        <v>77</v>
      </c>
      <c r="AY987" s="242" t="s">
        <v>150</v>
      </c>
    </row>
    <row r="988" s="14" customFormat="1">
      <c r="A988" s="14"/>
      <c r="B988" s="243"/>
      <c r="C988" s="244"/>
      <c r="D988" s="234" t="s">
        <v>159</v>
      </c>
      <c r="E988" s="245" t="s">
        <v>1</v>
      </c>
      <c r="F988" s="246" t="s">
        <v>1186</v>
      </c>
      <c r="G988" s="244"/>
      <c r="H988" s="247">
        <v>11.4</v>
      </c>
      <c r="I988" s="248"/>
      <c r="J988" s="244"/>
      <c r="K988" s="244"/>
      <c r="L988" s="249"/>
      <c r="M988" s="250"/>
      <c r="N988" s="251"/>
      <c r="O988" s="251"/>
      <c r="P988" s="251"/>
      <c r="Q988" s="251"/>
      <c r="R988" s="251"/>
      <c r="S988" s="251"/>
      <c r="T988" s="252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T988" s="253" t="s">
        <v>159</v>
      </c>
      <c r="AU988" s="253" t="s">
        <v>87</v>
      </c>
      <c r="AV988" s="14" t="s">
        <v>87</v>
      </c>
      <c r="AW988" s="14" t="s">
        <v>32</v>
      </c>
      <c r="AX988" s="14" t="s">
        <v>77</v>
      </c>
      <c r="AY988" s="253" t="s">
        <v>150</v>
      </c>
    </row>
    <row r="989" s="13" customFormat="1">
      <c r="A989" s="13"/>
      <c r="B989" s="232"/>
      <c r="C989" s="233"/>
      <c r="D989" s="234" t="s">
        <v>159</v>
      </c>
      <c r="E989" s="235" t="s">
        <v>1</v>
      </c>
      <c r="F989" s="236" t="s">
        <v>266</v>
      </c>
      <c r="G989" s="233"/>
      <c r="H989" s="235" t="s">
        <v>1</v>
      </c>
      <c r="I989" s="237"/>
      <c r="J989" s="233"/>
      <c r="K989" s="233"/>
      <c r="L989" s="238"/>
      <c r="M989" s="239"/>
      <c r="N989" s="240"/>
      <c r="O989" s="240"/>
      <c r="P989" s="240"/>
      <c r="Q989" s="240"/>
      <c r="R989" s="240"/>
      <c r="S989" s="240"/>
      <c r="T989" s="241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T989" s="242" t="s">
        <v>159</v>
      </c>
      <c r="AU989" s="242" t="s">
        <v>87</v>
      </c>
      <c r="AV989" s="13" t="s">
        <v>85</v>
      </c>
      <c r="AW989" s="13" t="s">
        <v>32</v>
      </c>
      <c r="AX989" s="13" t="s">
        <v>77</v>
      </c>
      <c r="AY989" s="242" t="s">
        <v>150</v>
      </c>
    </row>
    <row r="990" s="14" customFormat="1">
      <c r="A990" s="14"/>
      <c r="B990" s="243"/>
      <c r="C990" s="244"/>
      <c r="D990" s="234" t="s">
        <v>159</v>
      </c>
      <c r="E990" s="245" t="s">
        <v>1</v>
      </c>
      <c r="F990" s="246" t="s">
        <v>1187</v>
      </c>
      <c r="G990" s="244"/>
      <c r="H990" s="247">
        <v>30.449999999999999</v>
      </c>
      <c r="I990" s="248"/>
      <c r="J990" s="244"/>
      <c r="K990" s="244"/>
      <c r="L990" s="249"/>
      <c r="M990" s="250"/>
      <c r="N990" s="251"/>
      <c r="O990" s="251"/>
      <c r="P990" s="251"/>
      <c r="Q990" s="251"/>
      <c r="R990" s="251"/>
      <c r="S990" s="251"/>
      <c r="T990" s="252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53" t="s">
        <v>159</v>
      </c>
      <c r="AU990" s="253" t="s">
        <v>87</v>
      </c>
      <c r="AV990" s="14" t="s">
        <v>87</v>
      </c>
      <c r="AW990" s="14" t="s">
        <v>32</v>
      </c>
      <c r="AX990" s="14" t="s">
        <v>77</v>
      </c>
      <c r="AY990" s="253" t="s">
        <v>150</v>
      </c>
    </row>
    <row r="991" s="15" customFormat="1">
      <c r="A991" s="15"/>
      <c r="B991" s="254"/>
      <c r="C991" s="255"/>
      <c r="D991" s="234" t="s">
        <v>159</v>
      </c>
      <c r="E991" s="256" t="s">
        <v>1</v>
      </c>
      <c r="F991" s="257" t="s">
        <v>169</v>
      </c>
      <c r="G991" s="255"/>
      <c r="H991" s="258">
        <v>57.25</v>
      </c>
      <c r="I991" s="259"/>
      <c r="J991" s="255"/>
      <c r="K991" s="255"/>
      <c r="L991" s="260"/>
      <c r="M991" s="261"/>
      <c r="N991" s="262"/>
      <c r="O991" s="262"/>
      <c r="P991" s="262"/>
      <c r="Q991" s="262"/>
      <c r="R991" s="262"/>
      <c r="S991" s="262"/>
      <c r="T991" s="263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T991" s="264" t="s">
        <v>159</v>
      </c>
      <c r="AU991" s="264" t="s">
        <v>87</v>
      </c>
      <c r="AV991" s="15" t="s">
        <v>157</v>
      </c>
      <c r="AW991" s="15" t="s">
        <v>32</v>
      </c>
      <c r="AX991" s="15" t="s">
        <v>85</v>
      </c>
      <c r="AY991" s="264" t="s">
        <v>150</v>
      </c>
    </row>
    <row r="992" s="2" customFormat="1" ht="16.5" customHeight="1">
      <c r="A992" s="39"/>
      <c r="B992" s="40"/>
      <c r="C992" s="219" t="s">
        <v>1188</v>
      </c>
      <c r="D992" s="219" t="s">
        <v>152</v>
      </c>
      <c r="E992" s="220" t="s">
        <v>1189</v>
      </c>
      <c r="F992" s="221" t="s">
        <v>1190</v>
      </c>
      <c r="G992" s="222" t="s">
        <v>240</v>
      </c>
      <c r="H992" s="223">
        <v>36.399999999999999</v>
      </c>
      <c r="I992" s="224"/>
      <c r="J992" s="225">
        <f>ROUND(I992*H992,2)</f>
        <v>0</v>
      </c>
      <c r="K992" s="221" t="s">
        <v>156</v>
      </c>
      <c r="L992" s="45"/>
      <c r="M992" s="226" t="s">
        <v>1</v>
      </c>
      <c r="N992" s="227" t="s">
        <v>42</v>
      </c>
      <c r="O992" s="92"/>
      <c r="P992" s="228">
        <f>O992*H992</f>
        <v>0</v>
      </c>
      <c r="Q992" s="228">
        <v>0</v>
      </c>
      <c r="R992" s="228">
        <f>Q992*H992</f>
        <v>0</v>
      </c>
      <c r="S992" s="228">
        <v>0.01098</v>
      </c>
      <c r="T992" s="229">
        <f>S992*H992</f>
        <v>0.39967199999999997</v>
      </c>
      <c r="U992" s="39"/>
      <c r="V992" s="39"/>
      <c r="W992" s="39"/>
      <c r="X992" s="39"/>
      <c r="Y992" s="39"/>
      <c r="Z992" s="39"/>
      <c r="AA992" s="39"/>
      <c r="AB992" s="39"/>
      <c r="AC992" s="39"/>
      <c r="AD992" s="39"/>
      <c r="AE992" s="39"/>
      <c r="AR992" s="230" t="s">
        <v>252</v>
      </c>
      <c r="AT992" s="230" t="s">
        <v>152</v>
      </c>
      <c r="AU992" s="230" t="s">
        <v>87</v>
      </c>
      <c r="AY992" s="18" t="s">
        <v>150</v>
      </c>
      <c r="BE992" s="231">
        <f>IF(N992="základní",J992,0)</f>
        <v>0</v>
      </c>
      <c r="BF992" s="231">
        <f>IF(N992="snížená",J992,0)</f>
        <v>0</v>
      </c>
      <c r="BG992" s="231">
        <f>IF(N992="zákl. přenesená",J992,0)</f>
        <v>0</v>
      </c>
      <c r="BH992" s="231">
        <f>IF(N992="sníž. přenesená",J992,0)</f>
        <v>0</v>
      </c>
      <c r="BI992" s="231">
        <f>IF(N992="nulová",J992,0)</f>
        <v>0</v>
      </c>
      <c r="BJ992" s="18" t="s">
        <v>85</v>
      </c>
      <c r="BK992" s="231">
        <f>ROUND(I992*H992,2)</f>
        <v>0</v>
      </c>
      <c r="BL992" s="18" t="s">
        <v>252</v>
      </c>
      <c r="BM992" s="230" t="s">
        <v>1191</v>
      </c>
    </row>
    <row r="993" s="13" customFormat="1">
      <c r="A993" s="13"/>
      <c r="B993" s="232"/>
      <c r="C993" s="233"/>
      <c r="D993" s="234" t="s">
        <v>159</v>
      </c>
      <c r="E993" s="235" t="s">
        <v>1</v>
      </c>
      <c r="F993" s="236" t="s">
        <v>328</v>
      </c>
      <c r="G993" s="233"/>
      <c r="H993" s="235" t="s">
        <v>1</v>
      </c>
      <c r="I993" s="237"/>
      <c r="J993" s="233"/>
      <c r="K993" s="233"/>
      <c r="L993" s="238"/>
      <c r="M993" s="239"/>
      <c r="N993" s="240"/>
      <c r="O993" s="240"/>
      <c r="P993" s="240"/>
      <c r="Q993" s="240"/>
      <c r="R993" s="240"/>
      <c r="S993" s="240"/>
      <c r="T993" s="241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42" t="s">
        <v>159</v>
      </c>
      <c r="AU993" s="242" t="s">
        <v>87</v>
      </c>
      <c r="AV993" s="13" t="s">
        <v>85</v>
      </c>
      <c r="AW993" s="13" t="s">
        <v>32</v>
      </c>
      <c r="AX993" s="13" t="s">
        <v>77</v>
      </c>
      <c r="AY993" s="242" t="s">
        <v>150</v>
      </c>
    </row>
    <row r="994" s="14" customFormat="1">
      <c r="A994" s="14"/>
      <c r="B994" s="243"/>
      <c r="C994" s="244"/>
      <c r="D994" s="234" t="s">
        <v>159</v>
      </c>
      <c r="E994" s="245" t="s">
        <v>1</v>
      </c>
      <c r="F994" s="246" t="s">
        <v>1192</v>
      </c>
      <c r="G994" s="244"/>
      <c r="H994" s="247">
        <v>7.5</v>
      </c>
      <c r="I994" s="248"/>
      <c r="J994" s="244"/>
      <c r="K994" s="244"/>
      <c r="L994" s="249"/>
      <c r="M994" s="250"/>
      <c r="N994" s="251"/>
      <c r="O994" s="251"/>
      <c r="P994" s="251"/>
      <c r="Q994" s="251"/>
      <c r="R994" s="251"/>
      <c r="S994" s="251"/>
      <c r="T994" s="252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T994" s="253" t="s">
        <v>159</v>
      </c>
      <c r="AU994" s="253" t="s">
        <v>87</v>
      </c>
      <c r="AV994" s="14" t="s">
        <v>87</v>
      </c>
      <c r="AW994" s="14" t="s">
        <v>32</v>
      </c>
      <c r="AX994" s="14" t="s">
        <v>77</v>
      </c>
      <c r="AY994" s="253" t="s">
        <v>150</v>
      </c>
    </row>
    <row r="995" s="13" customFormat="1">
      <c r="A995" s="13"/>
      <c r="B995" s="232"/>
      <c r="C995" s="233"/>
      <c r="D995" s="234" t="s">
        <v>159</v>
      </c>
      <c r="E995" s="235" t="s">
        <v>1</v>
      </c>
      <c r="F995" s="236" t="s">
        <v>313</v>
      </c>
      <c r="G995" s="233"/>
      <c r="H995" s="235" t="s">
        <v>1</v>
      </c>
      <c r="I995" s="237"/>
      <c r="J995" s="233"/>
      <c r="K995" s="233"/>
      <c r="L995" s="238"/>
      <c r="M995" s="239"/>
      <c r="N995" s="240"/>
      <c r="O995" s="240"/>
      <c r="P995" s="240"/>
      <c r="Q995" s="240"/>
      <c r="R995" s="240"/>
      <c r="S995" s="240"/>
      <c r="T995" s="241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242" t="s">
        <v>159</v>
      </c>
      <c r="AU995" s="242" t="s">
        <v>87</v>
      </c>
      <c r="AV995" s="13" t="s">
        <v>85</v>
      </c>
      <c r="AW995" s="13" t="s">
        <v>32</v>
      </c>
      <c r="AX995" s="13" t="s">
        <v>77</v>
      </c>
      <c r="AY995" s="242" t="s">
        <v>150</v>
      </c>
    </row>
    <row r="996" s="14" customFormat="1">
      <c r="A996" s="14"/>
      <c r="B996" s="243"/>
      <c r="C996" s="244"/>
      <c r="D996" s="234" t="s">
        <v>159</v>
      </c>
      <c r="E996" s="245" t="s">
        <v>1</v>
      </c>
      <c r="F996" s="246" t="s">
        <v>157</v>
      </c>
      <c r="G996" s="244"/>
      <c r="H996" s="247">
        <v>4</v>
      </c>
      <c r="I996" s="248"/>
      <c r="J996" s="244"/>
      <c r="K996" s="244"/>
      <c r="L996" s="249"/>
      <c r="M996" s="250"/>
      <c r="N996" s="251"/>
      <c r="O996" s="251"/>
      <c r="P996" s="251"/>
      <c r="Q996" s="251"/>
      <c r="R996" s="251"/>
      <c r="S996" s="251"/>
      <c r="T996" s="252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T996" s="253" t="s">
        <v>159</v>
      </c>
      <c r="AU996" s="253" t="s">
        <v>87</v>
      </c>
      <c r="AV996" s="14" t="s">
        <v>87</v>
      </c>
      <c r="AW996" s="14" t="s">
        <v>32</v>
      </c>
      <c r="AX996" s="14" t="s">
        <v>77</v>
      </c>
      <c r="AY996" s="253" t="s">
        <v>150</v>
      </c>
    </row>
    <row r="997" s="13" customFormat="1">
      <c r="A997" s="13"/>
      <c r="B997" s="232"/>
      <c r="C997" s="233"/>
      <c r="D997" s="234" t="s">
        <v>159</v>
      </c>
      <c r="E997" s="235" t="s">
        <v>1</v>
      </c>
      <c r="F997" s="236" t="s">
        <v>389</v>
      </c>
      <c r="G997" s="233"/>
      <c r="H997" s="235" t="s">
        <v>1</v>
      </c>
      <c r="I997" s="237"/>
      <c r="J997" s="233"/>
      <c r="K997" s="233"/>
      <c r="L997" s="238"/>
      <c r="M997" s="239"/>
      <c r="N997" s="240"/>
      <c r="O997" s="240"/>
      <c r="P997" s="240"/>
      <c r="Q997" s="240"/>
      <c r="R997" s="240"/>
      <c r="S997" s="240"/>
      <c r="T997" s="241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T997" s="242" t="s">
        <v>159</v>
      </c>
      <c r="AU997" s="242" t="s">
        <v>87</v>
      </c>
      <c r="AV997" s="13" t="s">
        <v>85</v>
      </c>
      <c r="AW997" s="13" t="s">
        <v>32</v>
      </c>
      <c r="AX997" s="13" t="s">
        <v>77</v>
      </c>
      <c r="AY997" s="242" t="s">
        <v>150</v>
      </c>
    </row>
    <row r="998" s="14" customFormat="1">
      <c r="A998" s="14"/>
      <c r="B998" s="243"/>
      <c r="C998" s="244"/>
      <c r="D998" s="234" t="s">
        <v>159</v>
      </c>
      <c r="E998" s="245" t="s">
        <v>1</v>
      </c>
      <c r="F998" s="246" t="s">
        <v>1193</v>
      </c>
      <c r="G998" s="244"/>
      <c r="H998" s="247">
        <v>3.7999999999999998</v>
      </c>
      <c r="I998" s="248"/>
      <c r="J998" s="244"/>
      <c r="K998" s="244"/>
      <c r="L998" s="249"/>
      <c r="M998" s="250"/>
      <c r="N998" s="251"/>
      <c r="O998" s="251"/>
      <c r="P998" s="251"/>
      <c r="Q998" s="251"/>
      <c r="R998" s="251"/>
      <c r="S998" s="251"/>
      <c r="T998" s="252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T998" s="253" t="s">
        <v>159</v>
      </c>
      <c r="AU998" s="253" t="s">
        <v>87</v>
      </c>
      <c r="AV998" s="14" t="s">
        <v>87</v>
      </c>
      <c r="AW998" s="14" t="s">
        <v>32</v>
      </c>
      <c r="AX998" s="14" t="s">
        <v>77</v>
      </c>
      <c r="AY998" s="253" t="s">
        <v>150</v>
      </c>
    </row>
    <row r="999" s="13" customFormat="1">
      <c r="A999" s="13"/>
      <c r="B999" s="232"/>
      <c r="C999" s="233"/>
      <c r="D999" s="234" t="s">
        <v>159</v>
      </c>
      <c r="E999" s="235" t="s">
        <v>1</v>
      </c>
      <c r="F999" s="236" t="s">
        <v>397</v>
      </c>
      <c r="G999" s="233"/>
      <c r="H999" s="235" t="s">
        <v>1</v>
      </c>
      <c r="I999" s="237"/>
      <c r="J999" s="233"/>
      <c r="K999" s="233"/>
      <c r="L999" s="238"/>
      <c r="M999" s="239"/>
      <c r="N999" s="240"/>
      <c r="O999" s="240"/>
      <c r="P999" s="240"/>
      <c r="Q999" s="240"/>
      <c r="R999" s="240"/>
      <c r="S999" s="240"/>
      <c r="T999" s="241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T999" s="242" t="s">
        <v>159</v>
      </c>
      <c r="AU999" s="242" t="s">
        <v>87</v>
      </c>
      <c r="AV999" s="13" t="s">
        <v>85</v>
      </c>
      <c r="AW999" s="13" t="s">
        <v>32</v>
      </c>
      <c r="AX999" s="13" t="s">
        <v>77</v>
      </c>
      <c r="AY999" s="242" t="s">
        <v>150</v>
      </c>
    </row>
    <row r="1000" s="14" customFormat="1">
      <c r="A1000" s="14"/>
      <c r="B1000" s="243"/>
      <c r="C1000" s="244"/>
      <c r="D1000" s="234" t="s">
        <v>159</v>
      </c>
      <c r="E1000" s="245" t="s">
        <v>1</v>
      </c>
      <c r="F1000" s="246" t="s">
        <v>1194</v>
      </c>
      <c r="G1000" s="244"/>
      <c r="H1000" s="247">
        <v>21.100000000000001</v>
      </c>
      <c r="I1000" s="248"/>
      <c r="J1000" s="244"/>
      <c r="K1000" s="244"/>
      <c r="L1000" s="249"/>
      <c r="M1000" s="250"/>
      <c r="N1000" s="251"/>
      <c r="O1000" s="251"/>
      <c r="P1000" s="251"/>
      <c r="Q1000" s="251"/>
      <c r="R1000" s="251"/>
      <c r="S1000" s="251"/>
      <c r="T1000" s="252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53" t="s">
        <v>159</v>
      </c>
      <c r="AU1000" s="253" t="s">
        <v>87</v>
      </c>
      <c r="AV1000" s="14" t="s">
        <v>87</v>
      </c>
      <c r="AW1000" s="14" t="s">
        <v>32</v>
      </c>
      <c r="AX1000" s="14" t="s">
        <v>77</v>
      </c>
      <c r="AY1000" s="253" t="s">
        <v>150</v>
      </c>
    </row>
    <row r="1001" s="15" customFormat="1">
      <c r="A1001" s="15"/>
      <c r="B1001" s="254"/>
      <c r="C1001" s="255"/>
      <c r="D1001" s="234" t="s">
        <v>159</v>
      </c>
      <c r="E1001" s="256" t="s">
        <v>1</v>
      </c>
      <c r="F1001" s="257" t="s">
        <v>169</v>
      </c>
      <c r="G1001" s="255"/>
      <c r="H1001" s="258">
        <v>36.399999999999999</v>
      </c>
      <c r="I1001" s="259"/>
      <c r="J1001" s="255"/>
      <c r="K1001" s="255"/>
      <c r="L1001" s="260"/>
      <c r="M1001" s="261"/>
      <c r="N1001" s="262"/>
      <c r="O1001" s="262"/>
      <c r="P1001" s="262"/>
      <c r="Q1001" s="262"/>
      <c r="R1001" s="262"/>
      <c r="S1001" s="262"/>
      <c r="T1001" s="263"/>
      <c r="U1001" s="15"/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T1001" s="264" t="s">
        <v>159</v>
      </c>
      <c r="AU1001" s="264" t="s">
        <v>87</v>
      </c>
      <c r="AV1001" s="15" t="s">
        <v>157</v>
      </c>
      <c r="AW1001" s="15" t="s">
        <v>32</v>
      </c>
      <c r="AX1001" s="15" t="s">
        <v>85</v>
      </c>
      <c r="AY1001" s="264" t="s">
        <v>150</v>
      </c>
    </row>
    <row r="1002" s="2" customFormat="1" ht="24.15" customHeight="1">
      <c r="A1002" s="39"/>
      <c r="B1002" s="40"/>
      <c r="C1002" s="219" t="s">
        <v>1195</v>
      </c>
      <c r="D1002" s="219" t="s">
        <v>152</v>
      </c>
      <c r="E1002" s="220" t="s">
        <v>1196</v>
      </c>
      <c r="F1002" s="221" t="s">
        <v>1197</v>
      </c>
      <c r="G1002" s="222" t="s">
        <v>240</v>
      </c>
      <c r="H1002" s="223">
        <v>93.650000000000006</v>
      </c>
      <c r="I1002" s="224"/>
      <c r="J1002" s="225">
        <f>ROUND(I1002*H1002,2)</f>
        <v>0</v>
      </c>
      <c r="K1002" s="221" t="s">
        <v>156</v>
      </c>
      <c r="L1002" s="45"/>
      <c r="M1002" s="226" t="s">
        <v>1</v>
      </c>
      <c r="N1002" s="227" t="s">
        <v>42</v>
      </c>
      <c r="O1002" s="92"/>
      <c r="P1002" s="228">
        <f>O1002*H1002</f>
        <v>0</v>
      </c>
      <c r="Q1002" s="228">
        <v>0</v>
      </c>
      <c r="R1002" s="228">
        <f>Q1002*H1002</f>
        <v>0</v>
      </c>
      <c r="S1002" s="228">
        <v>0.0080000000000000002</v>
      </c>
      <c r="T1002" s="229">
        <f>S1002*H1002</f>
        <v>0.74920000000000009</v>
      </c>
      <c r="U1002" s="39"/>
      <c r="V1002" s="39"/>
      <c r="W1002" s="39"/>
      <c r="X1002" s="39"/>
      <c r="Y1002" s="39"/>
      <c r="Z1002" s="39"/>
      <c r="AA1002" s="39"/>
      <c r="AB1002" s="39"/>
      <c r="AC1002" s="39"/>
      <c r="AD1002" s="39"/>
      <c r="AE1002" s="39"/>
      <c r="AR1002" s="230" t="s">
        <v>252</v>
      </c>
      <c r="AT1002" s="230" t="s">
        <v>152</v>
      </c>
      <c r="AU1002" s="230" t="s">
        <v>87</v>
      </c>
      <c r="AY1002" s="18" t="s">
        <v>150</v>
      </c>
      <c r="BE1002" s="231">
        <f>IF(N1002="základní",J1002,0)</f>
        <v>0</v>
      </c>
      <c r="BF1002" s="231">
        <f>IF(N1002="snížená",J1002,0)</f>
        <v>0</v>
      </c>
      <c r="BG1002" s="231">
        <f>IF(N1002="zákl. přenesená",J1002,0)</f>
        <v>0</v>
      </c>
      <c r="BH1002" s="231">
        <f>IF(N1002="sníž. přenesená",J1002,0)</f>
        <v>0</v>
      </c>
      <c r="BI1002" s="231">
        <f>IF(N1002="nulová",J1002,0)</f>
        <v>0</v>
      </c>
      <c r="BJ1002" s="18" t="s">
        <v>85</v>
      </c>
      <c r="BK1002" s="231">
        <f>ROUND(I1002*H1002,2)</f>
        <v>0</v>
      </c>
      <c r="BL1002" s="18" t="s">
        <v>252</v>
      </c>
      <c r="BM1002" s="230" t="s">
        <v>1198</v>
      </c>
    </row>
    <row r="1003" s="13" customFormat="1">
      <c r="A1003" s="13"/>
      <c r="B1003" s="232"/>
      <c r="C1003" s="233"/>
      <c r="D1003" s="234" t="s">
        <v>159</v>
      </c>
      <c r="E1003" s="235" t="s">
        <v>1</v>
      </c>
      <c r="F1003" s="236" t="s">
        <v>581</v>
      </c>
      <c r="G1003" s="233"/>
      <c r="H1003" s="235" t="s">
        <v>1</v>
      </c>
      <c r="I1003" s="237"/>
      <c r="J1003" s="233"/>
      <c r="K1003" s="233"/>
      <c r="L1003" s="238"/>
      <c r="M1003" s="239"/>
      <c r="N1003" s="240"/>
      <c r="O1003" s="240"/>
      <c r="P1003" s="240"/>
      <c r="Q1003" s="240"/>
      <c r="R1003" s="240"/>
      <c r="S1003" s="240"/>
      <c r="T1003" s="241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42" t="s">
        <v>159</v>
      </c>
      <c r="AU1003" s="242" t="s">
        <v>87</v>
      </c>
      <c r="AV1003" s="13" t="s">
        <v>85</v>
      </c>
      <c r="AW1003" s="13" t="s">
        <v>32</v>
      </c>
      <c r="AX1003" s="13" t="s">
        <v>77</v>
      </c>
      <c r="AY1003" s="242" t="s">
        <v>150</v>
      </c>
    </row>
    <row r="1004" s="14" customFormat="1">
      <c r="A1004" s="14"/>
      <c r="B1004" s="243"/>
      <c r="C1004" s="244"/>
      <c r="D1004" s="234" t="s">
        <v>159</v>
      </c>
      <c r="E1004" s="245" t="s">
        <v>1</v>
      </c>
      <c r="F1004" s="246" t="s">
        <v>1199</v>
      </c>
      <c r="G1004" s="244"/>
      <c r="H1004" s="247">
        <v>26.899999999999999</v>
      </c>
      <c r="I1004" s="248"/>
      <c r="J1004" s="244"/>
      <c r="K1004" s="244"/>
      <c r="L1004" s="249"/>
      <c r="M1004" s="250"/>
      <c r="N1004" s="251"/>
      <c r="O1004" s="251"/>
      <c r="P1004" s="251"/>
      <c r="Q1004" s="251"/>
      <c r="R1004" s="251"/>
      <c r="S1004" s="251"/>
      <c r="T1004" s="252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T1004" s="253" t="s">
        <v>159</v>
      </c>
      <c r="AU1004" s="253" t="s">
        <v>87</v>
      </c>
      <c r="AV1004" s="14" t="s">
        <v>87</v>
      </c>
      <c r="AW1004" s="14" t="s">
        <v>32</v>
      </c>
      <c r="AX1004" s="14" t="s">
        <v>77</v>
      </c>
      <c r="AY1004" s="253" t="s">
        <v>150</v>
      </c>
    </row>
    <row r="1005" s="13" customFormat="1">
      <c r="A1005" s="13"/>
      <c r="B1005" s="232"/>
      <c r="C1005" s="233"/>
      <c r="D1005" s="234" t="s">
        <v>159</v>
      </c>
      <c r="E1005" s="235" t="s">
        <v>1</v>
      </c>
      <c r="F1005" s="236" t="s">
        <v>632</v>
      </c>
      <c r="G1005" s="233"/>
      <c r="H1005" s="235" t="s">
        <v>1</v>
      </c>
      <c r="I1005" s="237"/>
      <c r="J1005" s="233"/>
      <c r="K1005" s="233"/>
      <c r="L1005" s="238"/>
      <c r="M1005" s="239"/>
      <c r="N1005" s="240"/>
      <c r="O1005" s="240"/>
      <c r="P1005" s="240"/>
      <c r="Q1005" s="240"/>
      <c r="R1005" s="240"/>
      <c r="S1005" s="240"/>
      <c r="T1005" s="241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42" t="s">
        <v>159</v>
      </c>
      <c r="AU1005" s="242" t="s">
        <v>87</v>
      </c>
      <c r="AV1005" s="13" t="s">
        <v>85</v>
      </c>
      <c r="AW1005" s="13" t="s">
        <v>32</v>
      </c>
      <c r="AX1005" s="13" t="s">
        <v>77</v>
      </c>
      <c r="AY1005" s="242" t="s">
        <v>150</v>
      </c>
    </row>
    <row r="1006" s="14" customFormat="1">
      <c r="A1006" s="14"/>
      <c r="B1006" s="243"/>
      <c r="C1006" s="244"/>
      <c r="D1006" s="234" t="s">
        <v>159</v>
      </c>
      <c r="E1006" s="245" t="s">
        <v>1</v>
      </c>
      <c r="F1006" s="246" t="s">
        <v>1200</v>
      </c>
      <c r="G1006" s="244"/>
      <c r="H1006" s="247">
        <v>66.75</v>
      </c>
      <c r="I1006" s="248"/>
      <c r="J1006" s="244"/>
      <c r="K1006" s="244"/>
      <c r="L1006" s="249"/>
      <c r="M1006" s="250"/>
      <c r="N1006" s="251"/>
      <c r="O1006" s="251"/>
      <c r="P1006" s="251"/>
      <c r="Q1006" s="251"/>
      <c r="R1006" s="251"/>
      <c r="S1006" s="251"/>
      <c r="T1006" s="252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T1006" s="253" t="s">
        <v>159</v>
      </c>
      <c r="AU1006" s="253" t="s">
        <v>87</v>
      </c>
      <c r="AV1006" s="14" t="s">
        <v>87</v>
      </c>
      <c r="AW1006" s="14" t="s">
        <v>32</v>
      </c>
      <c r="AX1006" s="14" t="s">
        <v>77</v>
      </c>
      <c r="AY1006" s="253" t="s">
        <v>150</v>
      </c>
    </row>
    <row r="1007" s="15" customFormat="1">
      <c r="A1007" s="15"/>
      <c r="B1007" s="254"/>
      <c r="C1007" s="255"/>
      <c r="D1007" s="234" t="s">
        <v>159</v>
      </c>
      <c r="E1007" s="256" t="s">
        <v>1</v>
      </c>
      <c r="F1007" s="257" t="s">
        <v>169</v>
      </c>
      <c r="G1007" s="255"/>
      <c r="H1007" s="258">
        <v>93.650000000000006</v>
      </c>
      <c r="I1007" s="259"/>
      <c r="J1007" s="255"/>
      <c r="K1007" s="255"/>
      <c r="L1007" s="260"/>
      <c r="M1007" s="261"/>
      <c r="N1007" s="262"/>
      <c r="O1007" s="262"/>
      <c r="P1007" s="262"/>
      <c r="Q1007" s="262"/>
      <c r="R1007" s="262"/>
      <c r="S1007" s="262"/>
      <c r="T1007" s="263"/>
      <c r="U1007" s="15"/>
      <c r="V1007" s="15"/>
      <c r="W1007" s="15"/>
      <c r="X1007" s="15"/>
      <c r="Y1007" s="15"/>
      <c r="Z1007" s="15"/>
      <c r="AA1007" s="15"/>
      <c r="AB1007" s="15"/>
      <c r="AC1007" s="15"/>
      <c r="AD1007" s="15"/>
      <c r="AE1007" s="15"/>
      <c r="AT1007" s="264" t="s">
        <v>159</v>
      </c>
      <c r="AU1007" s="264" t="s">
        <v>87</v>
      </c>
      <c r="AV1007" s="15" t="s">
        <v>157</v>
      </c>
      <c r="AW1007" s="15" t="s">
        <v>32</v>
      </c>
      <c r="AX1007" s="15" t="s">
        <v>85</v>
      </c>
      <c r="AY1007" s="264" t="s">
        <v>150</v>
      </c>
    </row>
    <row r="1008" s="2" customFormat="1" ht="21.75" customHeight="1">
      <c r="A1008" s="39"/>
      <c r="B1008" s="40"/>
      <c r="C1008" s="219" t="s">
        <v>1201</v>
      </c>
      <c r="D1008" s="219" t="s">
        <v>152</v>
      </c>
      <c r="E1008" s="220" t="s">
        <v>1202</v>
      </c>
      <c r="F1008" s="221" t="s">
        <v>1203</v>
      </c>
      <c r="G1008" s="222" t="s">
        <v>240</v>
      </c>
      <c r="H1008" s="223">
        <v>28.140000000000001</v>
      </c>
      <c r="I1008" s="224"/>
      <c r="J1008" s="225">
        <f>ROUND(I1008*H1008,2)</f>
        <v>0</v>
      </c>
      <c r="K1008" s="221" t="s">
        <v>156</v>
      </c>
      <c r="L1008" s="45"/>
      <c r="M1008" s="226" t="s">
        <v>1</v>
      </c>
      <c r="N1008" s="227" t="s">
        <v>42</v>
      </c>
      <c r="O1008" s="92"/>
      <c r="P1008" s="228">
        <f>O1008*H1008</f>
        <v>0</v>
      </c>
      <c r="Q1008" s="228">
        <v>0</v>
      </c>
      <c r="R1008" s="228">
        <f>Q1008*H1008</f>
        <v>0</v>
      </c>
      <c r="S1008" s="228">
        <v>0.01098</v>
      </c>
      <c r="T1008" s="229">
        <f>S1008*H1008</f>
        <v>0.30897720000000001</v>
      </c>
      <c r="U1008" s="39"/>
      <c r="V1008" s="39"/>
      <c r="W1008" s="39"/>
      <c r="X1008" s="39"/>
      <c r="Y1008" s="39"/>
      <c r="Z1008" s="39"/>
      <c r="AA1008" s="39"/>
      <c r="AB1008" s="39"/>
      <c r="AC1008" s="39"/>
      <c r="AD1008" s="39"/>
      <c r="AE1008" s="39"/>
      <c r="AR1008" s="230" t="s">
        <v>252</v>
      </c>
      <c r="AT1008" s="230" t="s">
        <v>152</v>
      </c>
      <c r="AU1008" s="230" t="s">
        <v>87</v>
      </c>
      <c r="AY1008" s="18" t="s">
        <v>150</v>
      </c>
      <c r="BE1008" s="231">
        <f>IF(N1008="základní",J1008,0)</f>
        <v>0</v>
      </c>
      <c r="BF1008" s="231">
        <f>IF(N1008="snížená",J1008,0)</f>
        <v>0</v>
      </c>
      <c r="BG1008" s="231">
        <f>IF(N1008="zákl. přenesená",J1008,0)</f>
        <v>0</v>
      </c>
      <c r="BH1008" s="231">
        <f>IF(N1008="sníž. přenesená",J1008,0)</f>
        <v>0</v>
      </c>
      <c r="BI1008" s="231">
        <f>IF(N1008="nulová",J1008,0)</f>
        <v>0</v>
      </c>
      <c r="BJ1008" s="18" t="s">
        <v>85</v>
      </c>
      <c r="BK1008" s="231">
        <f>ROUND(I1008*H1008,2)</f>
        <v>0</v>
      </c>
      <c r="BL1008" s="18" t="s">
        <v>252</v>
      </c>
      <c r="BM1008" s="230" t="s">
        <v>1204</v>
      </c>
    </row>
    <row r="1009" s="13" customFormat="1">
      <c r="A1009" s="13"/>
      <c r="B1009" s="232"/>
      <c r="C1009" s="233"/>
      <c r="D1009" s="234" t="s">
        <v>159</v>
      </c>
      <c r="E1009" s="235" t="s">
        <v>1</v>
      </c>
      <c r="F1009" s="236" t="s">
        <v>386</v>
      </c>
      <c r="G1009" s="233"/>
      <c r="H1009" s="235" t="s">
        <v>1</v>
      </c>
      <c r="I1009" s="237"/>
      <c r="J1009" s="233"/>
      <c r="K1009" s="233"/>
      <c r="L1009" s="238"/>
      <c r="M1009" s="239"/>
      <c r="N1009" s="240"/>
      <c r="O1009" s="240"/>
      <c r="P1009" s="240"/>
      <c r="Q1009" s="240"/>
      <c r="R1009" s="240"/>
      <c r="S1009" s="240"/>
      <c r="T1009" s="241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T1009" s="242" t="s">
        <v>159</v>
      </c>
      <c r="AU1009" s="242" t="s">
        <v>87</v>
      </c>
      <c r="AV1009" s="13" t="s">
        <v>85</v>
      </c>
      <c r="AW1009" s="13" t="s">
        <v>32</v>
      </c>
      <c r="AX1009" s="13" t="s">
        <v>77</v>
      </c>
      <c r="AY1009" s="242" t="s">
        <v>150</v>
      </c>
    </row>
    <row r="1010" s="14" customFormat="1">
      <c r="A1010" s="14"/>
      <c r="B1010" s="243"/>
      <c r="C1010" s="244"/>
      <c r="D1010" s="234" t="s">
        <v>159</v>
      </c>
      <c r="E1010" s="245" t="s">
        <v>1</v>
      </c>
      <c r="F1010" s="246" t="s">
        <v>1205</v>
      </c>
      <c r="G1010" s="244"/>
      <c r="H1010" s="247">
        <v>3.75</v>
      </c>
      <c r="I1010" s="248"/>
      <c r="J1010" s="244"/>
      <c r="K1010" s="244"/>
      <c r="L1010" s="249"/>
      <c r="M1010" s="250"/>
      <c r="N1010" s="251"/>
      <c r="O1010" s="251"/>
      <c r="P1010" s="251"/>
      <c r="Q1010" s="251"/>
      <c r="R1010" s="251"/>
      <c r="S1010" s="251"/>
      <c r="T1010" s="252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T1010" s="253" t="s">
        <v>159</v>
      </c>
      <c r="AU1010" s="253" t="s">
        <v>87</v>
      </c>
      <c r="AV1010" s="14" t="s">
        <v>87</v>
      </c>
      <c r="AW1010" s="14" t="s">
        <v>32</v>
      </c>
      <c r="AX1010" s="14" t="s">
        <v>77</v>
      </c>
      <c r="AY1010" s="253" t="s">
        <v>150</v>
      </c>
    </row>
    <row r="1011" s="13" customFormat="1">
      <c r="A1011" s="13"/>
      <c r="B1011" s="232"/>
      <c r="C1011" s="233"/>
      <c r="D1011" s="234" t="s">
        <v>159</v>
      </c>
      <c r="E1011" s="235" t="s">
        <v>1</v>
      </c>
      <c r="F1011" s="236" t="s">
        <v>264</v>
      </c>
      <c r="G1011" s="233"/>
      <c r="H1011" s="235" t="s">
        <v>1</v>
      </c>
      <c r="I1011" s="237"/>
      <c r="J1011" s="233"/>
      <c r="K1011" s="233"/>
      <c r="L1011" s="238"/>
      <c r="M1011" s="239"/>
      <c r="N1011" s="240"/>
      <c r="O1011" s="240"/>
      <c r="P1011" s="240"/>
      <c r="Q1011" s="240"/>
      <c r="R1011" s="240"/>
      <c r="S1011" s="240"/>
      <c r="T1011" s="241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42" t="s">
        <v>159</v>
      </c>
      <c r="AU1011" s="242" t="s">
        <v>87</v>
      </c>
      <c r="AV1011" s="13" t="s">
        <v>85</v>
      </c>
      <c r="AW1011" s="13" t="s">
        <v>32</v>
      </c>
      <c r="AX1011" s="13" t="s">
        <v>77</v>
      </c>
      <c r="AY1011" s="242" t="s">
        <v>150</v>
      </c>
    </row>
    <row r="1012" s="14" customFormat="1">
      <c r="A1012" s="14"/>
      <c r="B1012" s="243"/>
      <c r="C1012" s="244"/>
      <c r="D1012" s="234" t="s">
        <v>159</v>
      </c>
      <c r="E1012" s="245" t="s">
        <v>1</v>
      </c>
      <c r="F1012" s="246" t="s">
        <v>991</v>
      </c>
      <c r="G1012" s="244"/>
      <c r="H1012" s="247">
        <v>24.390000000000001</v>
      </c>
      <c r="I1012" s="248"/>
      <c r="J1012" s="244"/>
      <c r="K1012" s="244"/>
      <c r="L1012" s="249"/>
      <c r="M1012" s="250"/>
      <c r="N1012" s="251"/>
      <c r="O1012" s="251"/>
      <c r="P1012" s="251"/>
      <c r="Q1012" s="251"/>
      <c r="R1012" s="251"/>
      <c r="S1012" s="251"/>
      <c r="T1012" s="252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T1012" s="253" t="s">
        <v>159</v>
      </c>
      <c r="AU1012" s="253" t="s">
        <v>87</v>
      </c>
      <c r="AV1012" s="14" t="s">
        <v>87</v>
      </c>
      <c r="AW1012" s="14" t="s">
        <v>32</v>
      </c>
      <c r="AX1012" s="14" t="s">
        <v>77</v>
      </c>
      <c r="AY1012" s="253" t="s">
        <v>150</v>
      </c>
    </row>
    <row r="1013" s="15" customFormat="1">
      <c r="A1013" s="15"/>
      <c r="B1013" s="254"/>
      <c r="C1013" s="255"/>
      <c r="D1013" s="234" t="s">
        <v>159</v>
      </c>
      <c r="E1013" s="256" t="s">
        <v>1</v>
      </c>
      <c r="F1013" s="257" t="s">
        <v>169</v>
      </c>
      <c r="G1013" s="255"/>
      <c r="H1013" s="258">
        <v>28.140000000000001</v>
      </c>
      <c r="I1013" s="259"/>
      <c r="J1013" s="255"/>
      <c r="K1013" s="255"/>
      <c r="L1013" s="260"/>
      <c r="M1013" s="261"/>
      <c r="N1013" s="262"/>
      <c r="O1013" s="262"/>
      <c r="P1013" s="262"/>
      <c r="Q1013" s="262"/>
      <c r="R1013" s="262"/>
      <c r="S1013" s="262"/>
      <c r="T1013" s="263"/>
      <c r="U1013" s="15"/>
      <c r="V1013" s="15"/>
      <c r="W1013" s="15"/>
      <c r="X1013" s="15"/>
      <c r="Y1013" s="15"/>
      <c r="Z1013" s="15"/>
      <c r="AA1013" s="15"/>
      <c r="AB1013" s="15"/>
      <c r="AC1013" s="15"/>
      <c r="AD1013" s="15"/>
      <c r="AE1013" s="15"/>
      <c r="AT1013" s="264" t="s">
        <v>159</v>
      </c>
      <c r="AU1013" s="264" t="s">
        <v>87</v>
      </c>
      <c r="AV1013" s="15" t="s">
        <v>157</v>
      </c>
      <c r="AW1013" s="15" t="s">
        <v>32</v>
      </c>
      <c r="AX1013" s="15" t="s">
        <v>85</v>
      </c>
      <c r="AY1013" s="264" t="s">
        <v>150</v>
      </c>
    </row>
    <row r="1014" s="2" customFormat="1" ht="24.15" customHeight="1">
      <c r="A1014" s="39"/>
      <c r="B1014" s="40"/>
      <c r="C1014" s="219" t="s">
        <v>1206</v>
      </c>
      <c r="D1014" s="219" t="s">
        <v>152</v>
      </c>
      <c r="E1014" s="220" t="s">
        <v>1207</v>
      </c>
      <c r="F1014" s="221" t="s">
        <v>1208</v>
      </c>
      <c r="G1014" s="222" t="s">
        <v>240</v>
      </c>
      <c r="H1014" s="223">
        <v>28.140000000000001</v>
      </c>
      <c r="I1014" s="224"/>
      <c r="J1014" s="225">
        <f>ROUND(I1014*H1014,2)</f>
        <v>0</v>
      </c>
      <c r="K1014" s="221" t="s">
        <v>156</v>
      </c>
      <c r="L1014" s="45"/>
      <c r="M1014" s="226" t="s">
        <v>1</v>
      </c>
      <c r="N1014" s="227" t="s">
        <v>42</v>
      </c>
      <c r="O1014" s="92"/>
      <c r="P1014" s="228">
        <f>O1014*H1014</f>
        <v>0</v>
      </c>
      <c r="Q1014" s="228">
        <v>0</v>
      </c>
      <c r="R1014" s="228">
        <f>Q1014*H1014</f>
        <v>0</v>
      </c>
      <c r="S1014" s="228">
        <v>0.0080000000000000002</v>
      </c>
      <c r="T1014" s="229">
        <f>S1014*H1014</f>
        <v>0.22512000000000002</v>
      </c>
      <c r="U1014" s="39"/>
      <c r="V1014" s="39"/>
      <c r="W1014" s="39"/>
      <c r="X1014" s="39"/>
      <c r="Y1014" s="39"/>
      <c r="Z1014" s="39"/>
      <c r="AA1014" s="39"/>
      <c r="AB1014" s="39"/>
      <c r="AC1014" s="39"/>
      <c r="AD1014" s="39"/>
      <c r="AE1014" s="39"/>
      <c r="AR1014" s="230" t="s">
        <v>252</v>
      </c>
      <c r="AT1014" s="230" t="s">
        <v>152</v>
      </c>
      <c r="AU1014" s="230" t="s">
        <v>87</v>
      </c>
      <c r="AY1014" s="18" t="s">
        <v>150</v>
      </c>
      <c r="BE1014" s="231">
        <f>IF(N1014="základní",J1014,0)</f>
        <v>0</v>
      </c>
      <c r="BF1014" s="231">
        <f>IF(N1014="snížená",J1014,0)</f>
        <v>0</v>
      </c>
      <c r="BG1014" s="231">
        <f>IF(N1014="zákl. přenesená",J1014,0)</f>
        <v>0</v>
      </c>
      <c r="BH1014" s="231">
        <f>IF(N1014="sníž. přenesená",J1014,0)</f>
        <v>0</v>
      </c>
      <c r="BI1014" s="231">
        <f>IF(N1014="nulová",J1014,0)</f>
        <v>0</v>
      </c>
      <c r="BJ1014" s="18" t="s">
        <v>85</v>
      </c>
      <c r="BK1014" s="231">
        <f>ROUND(I1014*H1014,2)</f>
        <v>0</v>
      </c>
      <c r="BL1014" s="18" t="s">
        <v>252</v>
      </c>
      <c r="BM1014" s="230" t="s">
        <v>1209</v>
      </c>
    </row>
    <row r="1015" s="13" customFormat="1">
      <c r="A1015" s="13"/>
      <c r="B1015" s="232"/>
      <c r="C1015" s="233"/>
      <c r="D1015" s="234" t="s">
        <v>159</v>
      </c>
      <c r="E1015" s="235" t="s">
        <v>1</v>
      </c>
      <c r="F1015" s="236" t="s">
        <v>632</v>
      </c>
      <c r="G1015" s="233"/>
      <c r="H1015" s="235" t="s">
        <v>1</v>
      </c>
      <c r="I1015" s="237"/>
      <c r="J1015" s="233"/>
      <c r="K1015" s="233"/>
      <c r="L1015" s="238"/>
      <c r="M1015" s="239"/>
      <c r="N1015" s="240"/>
      <c r="O1015" s="240"/>
      <c r="P1015" s="240"/>
      <c r="Q1015" s="240"/>
      <c r="R1015" s="240"/>
      <c r="S1015" s="240"/>
      <c r="T1015" s="241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T1015" s="242" t="s">
        <v>159</v>
      </c>
      <c r="AU1015" s="242" t="s">
        <v>87</v>
      </c>
      <c r="AV1015" s="13" t="s">
        <v>85</v>
      </c>
      <c r="AW1015" s="13" t="s">
        <v>32</v>
      </c>
      <c r="AX1015" s="13" t="s">
        <v>77</v>
      </c>
      <c r="AY1015" s="242" t="s">
        <v>150</v>
      </c>
    </row>
    <row r="1016" s="14" customFormat="1">
      <c r="A1016" s="14"/>
      <c r="B1016" s="243"/>
      <c r="C1016" s="244"/>
      <c r="D1016" s="234" t="s">
        <v>159</v>
      </c>
      <c r="E1016" s="245" t="s">
        <v>1</v>
      </c>
      <c r="F1016" s="246" t="s">
        <v>1210</v>
      </c>
      <c r="G1016" s="244"/>
      <c r="H1016" s="247">
        <v>28.140000000000001</v>
      </c>
      <c r="I1016" s="248"/>
      <c r="J1016" s="244"/>
      <c r="K1016" s="244"/>
      <c r="L1016" s="249"/>
      <c r="M1016" s="250"/>
      <c r="N1016" s="251"/>
      <c r="O1016" s="251"/>
      <c r="P1016" s="251"/>
      <c r="Q1016" s="251"/>
      <c r="R1016" s="251"/>
      <c r="S1016" s="251"/>
      <c r="T1016" s="252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T1016" s="253" t="s">
        <v>159</v>
      </c>
      <c r="AU1016" s="253" t="s">
        <v>87</v>
      </c>
      <c r="AV1016" s="14" t="s">
        <v>87</v>
      </c>
      <c r="AW1016" s="14" t="s">
        <v>32</v>
      </c>
      <c r="AX1016" s="14" t="s">
        <v>85</v>
      </c>
      <c r="AY1016" s="253" t="s">
        <v>150</v>
      </c>
    </row>
    <row r="1017" s="2" customFormat="1" ht="16.5" customHeight="1">
      <c r="A1017" s="39"/>
      <c r="B1017" s="40"/>
      <c r="C1017" s="219" t="s">
        <v>1211</v>
      </c>
      <c r="D1017" s="219" t="s">
        <v>152</v>
      </c>
      <c r="E1017" s="220" t="s">
        <v>1212</v>
      </c>
      <c r="F1017" s="221" t="s">
        <v>1213</v>
      </c>
      <c r="G1017" s="222" t="s">
        <v>271</v>
      </c>
      <c r="H1017" s="223">
        <v>7</v>
      </c>
      <c r="I1017" s="224"/>
      <c r="J1017" s="225">
        <f>ROUND(I1017*H1017,2)</f>
        <v>0</v>
      </c>
      <c r="K1017" s="221" t="s">
        <v>156</v>
      </c>
      <c r="L1017" s="45"/>
      <c r="M1017" s="226" t="s">
        <v>1</v>
      </c>
      <c r="N1017" s="227" t="s">
        <v>42</v>
      </c>
      <c r="O1017" s="92"/>
      <c r="P1017" s="228">
        <f>O1017*H1017</f>
        <v>0</v>
      </c>
      <c r="Q1017" s="228">
        <v>0</v>
      </c>
      <c r="R1017" s="228">
        <f>Q1017*H1017</f>
        <v>0</v>
      </c>
      <c r="S1017" s="228">
        <v>0.001</v>
      </c>
      <c r="T1017" s="229">
        <f>S1017*H1017</f>
        <v>0.0070000000000000001</v>
      </c>
      <c r="U1017" s="39"/>
      <c r="V1017" s="39"/>
      <c r="W1017" s="39"/>
      <c r="X1017" s="39"/>
      <c r="Y1017" s="39"/>
      <c r="Z1017" s="39"/>
      <c r="AA1017" s="39"/>
      <c r="AB1017" s="39"/>
      <c r="AC1017" s="39"/>
      <c r="AD1017" s="39"/>
      <c r="AE1017" s="39"/>
      <c r="AR1017" s="230" t="s">
        <v>252</v>
      </c>
      <c r="AT1017" s="230" t="s">
        <v>152</v>
      </c>
      <c r="AU1017" s="230" t="s">
        <v>87</v>
      </c>
      <c r="AY1017" s="18" t="s">
        <v>150</v>
      </c>
      <c r="BE1017" s="231">
        <f>IF(N1017="základní",J1017,0)</f>
        <v>0</v>
      </c>
      <c r="BF1017" s="231">
        <f>IF(N1017="snížená",J1017,0)</f>
        <v>0</v>
      </c>
      <c r="BG1017" s="231">
        <f>IF(N1017="zákl. přenesená",J1017,0)</f>
        <v>0</v>
      </c>
      <c r="BH1017" s="231">
        <f>IF(N1017="sníž. přenesená",J1017,0)</f>
        <v>0</v>
      </c>
      <c r="BI1017" s="231">
        <f>IF(N1017="nulová",J1017,0)</f>
        <v>0</v>
      </c>
      <c r="BJ1017" s="18" t="s">
        <v>85</v>
      </c>
      <c r="BK1017" s="231">
        <f>ROUND(I1017*H1017,2)</f>
        <v>0</v>
      </c>
      <c r="BL1017" s="18" t="s">
        <v>252</v>
      </c>
      <c r="BM1017" s="230" t="s">
        <v>1214</v>
      </c>
    </row>
    <row r="1018" s="13" customFormat="1">
      <c r="A1018" s="13"/>
      <c r="B1018" s="232"/>
      <c r="C1018" s="233"/>
      <c r="D1018" s="234" t="s">
        <v>159</v>
      </c>
      <c r="E1018" s="235" t="s">
        <v>1</v>
      </c>
      <c r="F1018" s="236" t="s">
        <v>632</v>
      </c>
      <c r="G1018" s="233"/>
      <c r="H1018" s="235" t="s">
        <v>1</v>
      </c>
      <c r="I1018" s="237"/>
      <c r="J1018" s="233"/>
      <c r="K1018" s="233"/>
      <c r="L1018" s="238"/>
      <c r="M1018" s="239"/>
      <c r="N1018" s="240"/>
      <c r="O1018" s="240"/>
      <c r="P1018" s="240"/>
      <c r="Q1018" s="240"/>
      <c r="R1018" s="240"/>
      <c r="S1018" s="240"/>
      <c r="T1018" s="241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T1018" s="242" t="s">
        <v>159</v>
      </c>
      <c r="AU1018" s="242" t="s">
        <v>87</v>
      </c>
      <c r="AV1018" s="13" t="s">
        <v>85</v>
      </c>
      <c r="AW1018" s="13" t="s">
        <v>32</v>
      </c>
      <c r="AX1018" s="13" t="s">
        <v>77</v>
      </c>
      <c r="AY1018" s="242" t="s">
        <v>150</v>
      </c>
    </row>
    <row r="1019" s="14" customFormat="1">
      <c r="A1019" s="14"/>
      <c r="B1019" s="243"/>
      <c r="C1019" s="244"/>
      <c r="D1019" s="234" t="s">
        <v>159</v>
      </c>
      <c r="E1019" s="245" t="s">
        <v>1</v>
      </c>
      <c r="F1019" s="246" t="s">
        <v>190</v>
      </c>
      <c r="G1019" s="244"/>
      <c r="H1019" s="247">
        <v>7</v>
      </c>
      <c r="I1019" s="248"/>
      <c r="J1019" s="244"/>
      <c r="K1019" s="244"/>
      <c r="L1019" s="249"/>
      <c r="M1019" s="250"/>
      <c r="N1019" s="251"/>
      <c r="O1019" s="251"/>
      <c r="P1019" s="251"/>
      <c r="Q1019" s="251"/>
      <c r="R1019" s="251"/>
      <c r="S1019" s="251"/>
      <c r="T1019" s="252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T1019" s="253" t="s">
        <v>159</v>
      </c>
      <c r="AU1019" s="253" t="s">
        <v>87</v>
      </c>
      <c r="AV1019" s="14" t="s">
        <v>87</v>
      </c>
      <c r="AW1019" s="14" t="s">
        <v>32</v>
      </c>
      <c r="AX1019" s="14" t="s">
        <v>85</v>
      </c>
      <c r="AY1019" s="253" t="s">
        <v>150</v>
      </c>
    </row>
    <row r="1020" s="2" customFormat="1" ht="24.15" customHeight="1">
      <c r="A1020" s="39"/>
      <c r="B1020" s="40"/>
      <c r="C1020" s="219" t="s">
        <v>1215</v>
      </c>
      <c r="D1020" s="219" t="s">
        <v>152</v>
      </c>
      <c r="E1020" s="220" t="s">
        <v>1216</v>
      </c>
      <c r="F1020" s="221" t="s">
        <v>1217</v>
      </c>
      <c r="G1020" s="222" t="s">
        <v>240</v>
      </c>
      <c r="H1020" s="223">
        <v>20.379999999999999</v>
      </c>
      <c r="I1020" s="224"/>
      <c r="J1020" s="225">
        <f>ROUND(I1020*H1020,2)</f>
        <v>0</v>
      </c>
      <c r="K1020" s="221" t="s">
        <v>156</v>
      </c>
      <c r="L1020" s="45"/>
      <c r="M1020" s="226" t="s">
        <v>1</v>
      </c>
      <c r="N1020" s="227" t="s">
        <v>42</v>
      </c>
      <c r="O1020" s="92"/>
      <c r="P1020" s="228">
        <f>O1020*H1020</f>
        <v>0</v>
      </c>
      <c r="Q1020" s="228">
        <v>0.00025999999999999998</v>
      </c>
      <c r="R1020" s="228">
        <f>Q1020*H1020</f>
        <v>0.0052987999999999993</v>
      </c>
      <c r="S1020" s="228">
        <v>0</v>
      </c>
      <c r="T1020" s="229">
        <f>S1020*H1020</f>
        <v>0</v>
      </c>
      <c r="U1020" s="39"/>
      <c r="V1020" s="39"/>
      <c r="W1020" s="39"/>
      <c r="X1020" s="39"/>
      <c r="Y1020" s="39"/>
      <c r="Z1020" s="39"/>
      <c r="AA1020" s="39"/>
      <c r="AB1020" s="39"/>
      <c r="AC1020" s="39"/>
      <c r="AD1020" s="39"/>
      <c r="AE1020" s="39"/>
      <c r="AR1020" s="230" t="s">
        <v>252</v>
      </c>
      <c r="AT1020" s="230" t="s">
        <v>152</v>
      </c>
      <c r="AU1020" s="230" t="s">
        <v>87</v>
      </c>
      <c r="AY1020" s="18" t="s">
        <v>150</v>
      </c>
      <c r="BE1020" s="231">
        <f>IF(N1020="základní",J1020,0)</f>
        <v>0</v>
      </c>
      <c r="BF1020" s="231">
        <f>IF(N1020="snížená",J1020,0)</f>
        <v>0</v>
      </c>
      <c r="BG1020" s="231">
        <f>IF(N1020="zákl. přenesená",J1020,0)</f>
        <v>0</v>
      </c>
      <c r="BH1020" s="231">
        <f>IF(N1020="sníž. přenesená",J1020,0)</f>
        <v>0</v>
      </c>
      <c r="BI1020" s="231">
        <f>IF(N1020="nulová",J1020,0)</f>
        <v>0</v>
      </c>
      <c r="BJ1020" s="18" t="s">
        <v>85</v>
      </c>
      <c r="BK1020" s="231">
        <f>ROUND(I1020*H1020,2)</f>
        <v>0</v>
      </c>
      <c r="BL1020" s="18" t="s">
        <v>252</v>
      </c>
      <c r="BM1020" s="230" t="s">
        <v>1218</v>
      </c>
    </row>
    <row r="1021" s="13" customFormat="1">
      <c r="A1021" s="13"/>
      <c r="B1021" s="232"/>
      <c r="C1021" s="233"/>
      <c r="D1021" s="234" t="s">
        <v>159</v>
      </c>
      <c r="E1021" s="235" t="s">
        <v>1</v>
      </c>
      <c r="F1021" s="236" t="s">
        <v>324</v>
      </c>
      <c r="G1021" s="233"/>
      <c r="H1021" s="235" t="s">
        <v>1</v>
      </c>
      <c r="I1021" s="237"/>
      <c r="J1021" s="233"/>
      <c r="K1021" s="233"/>
      <c r="L1021" s="238"/>
      <c r="M1021" s="239"/>
      <c r="N1021" s="240"/>
      <c r="O1021" s="240"/>
      <c r="P1021" s="240"/>
      <c r="Q1021" s="240"/>
      <c r="R1021" s="240"/>
      <c r="S1021" s="240"/>
      <c r="T1021" s="241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T1021" s="242" t="s">
        <v>159</v>
      </c>
      <c r="AU1021" s="242" t="s">
        <v>87</v>
      </c>
      <c r="AV1021" s="13" t="s">
        <v>85</v>
      </c>
      <c r="AW1021" s="13" t="s">
        <v>32</v>
      </c>
      <c r="AX1021" s="13" t="s">
        <v>77</v>
      </c>
      <c r="AY1021" s="242" t="s">
        <v>150</v>
      </c>
    </row>
    <row r="1022" s="14" customFormat="1">
      <c r="A1022" s="14"/>
      <c r="B1022" s="243"/>
      <c r="C1022" s="244"/>
      <c r="D1022" s="234" t="s">
        <v>159</v>
      </c>
      <c r="E1022" s="245" t="s">
        <v>1</v>
      </c>
      <c r="F1022" s="246" t="s">
        <v>1219</v>
      </c>
      <c r="G1022" s="244"/>
      <c r="H1022" s="247">
        <v>1.0800000000000001</v>
      </c>
      <c r="I1022" s="248"/>
      <c r="J1022" s="244"/>
      <c r="K1022" s="244"/>
      <c r="L1022" s="249"/>
      <c r="M1022" s="250"/>
      <c r="N1022" s="251"/>
      <c r="O1022" s="251"/>
      <c r="P1022" s="251"/>
      <c r="Q1022" s="251"/>
      <c r="R1022" s="251"/>
      <c r="S1022" s="251"/>
      <c r="T1022" s="252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  <c r="AT1022" s="253" t="s">
        <v>159</v>
      </c>
      <c r="AU1022" s="253" t="s">
        <v>87</v>
      </c>
      <c r="AV1022" s="14" t="s">
        <v>87</v>
      </c>
      <c r="AW1022" s="14" t="s">
        <v>32</v>
      </c>
      <c r="AX1022" s="14" t="s">
        <v>77</v>
      </c>
      <c r="AY1022" s="253" t="s">
        <v>150</v>
      </c>
    </row>
    <row r="1023" s="13" customFormat="1">
      <c r="A1023" s="13"/>
      <c r="B1023" s="232"/>
      <c r="C1023" s="233"/>
      <c r="D1023" s="234" t="s">
        <v>159</v>
      </c>
      <c r="E1023" s="235" t="s">
        <v>1</v>
      </c>
      <c r="F1023" s="236" t="s">
        <v>242</v>
      </c>
      <c r="G1023" s="233"/>
      <c r="H1023" s="235" t="s">
        <v>1</v>
      </c>
      <c r="I1023" s="237"/>
      <c r="J1023" s="233"/>
      <c r="K1023" s="233"/>
      <c r="L1023" s="238"/>
      <c r="M1023" s="239"/>
      <c r="N1023" s="240"/>
      <c r="O1023" s="240"/>
      <c r="P1023" s="240"/>
      <c r="Q1023" s="240"/>
      <c r="R1023" s="240"/>
      <c r="S1023" s="240"/>
      <c r="T1023" s="241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42" t="s">
        <v>159</v>
      </c>
      <c r="AU1023" s="242" t="s">
        <v>87</v>
      </c>
      <c r="AV1023" s="13" t="s">
        <v>85</v>
      </c>
      <c r="AW1023" s="13" t="s">
        <v>32</v>
      </c>
      <c r="AX1023" s="13" t="s">
        <v>77</v>
      </c>
      <c r="AY1023" s="242" t="s">
        <v>150</v>
      </c>
    </row>
    <row r="1024" s="14" customFormat="1">
      <c r="A1024" s="14"/>
      <c r="B1024" s="243"/>
      <c r="C1024" s="244"/>
      <c r="D1024" s="234" t="s">
        <v>159</v>
      </c>
      <c r="E1024" s="245" t="s">
        <v>1</v>
      </c>
      <c r="F1024" s="246" t="s">
        <v>681</v>
      </c>
      <c r="G1024" s="244"/>
      <c r="H1024" s="247">
        <v>3.3599999999999999</v>
      </c>
      <c r="I1024" s="248"/>
      <c r="J1024" s="244"/>
      <c r="K1024" s="244"/>
      <c r="L1024" s="249"/>
      <c r="M1024" s="250"/>
      <c r="N1024" s="251"/>
      <c r="O1024" s="251"/>
      <c r="P1024" s="251"/>
      <c r="Q1024" s="251"/>
      <c r="R1024" s="251"/>
      <c r="S1024" s="251"/>
      <c r="T1024" s="252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T1024" s="253" t="s">
        <v>159</v>
      </c>
      <c r="AU1024" s="253" t="s">
        <v>87</v>
      </c>
      <c r="AV1024" s="14" t="s">
        <v>87</v>
      </c>
      <c r="AW1024" s="14" t="s">
        <v>32</v>
      </c>
      <c r="AX1024" s="14" t="s">
        <v>77</v>
      </c>
      <c r="AY1024" s="253" t="s">
        <v>150</v>
      </c>
    </row>
    <row r="1025" s="13" customFormat="1">
      <c r="A1025" s="13"/>
      <c r="B1025" s="232"/>
      <c r="C1025" s="233"/>
      <c r="D1025" s="234" t="s">
        <v>159</v>
      </c>
      <c r="E1025" s="235" t="s">
        <v>1</v>
      </c>
      <c r="F1025" s="236" t="s">
        <v>235</v>
      </c>
      <c r="G1025" s="233"/>
      <c r="H1025" s="235" t="s">
        <v>1</v>
      </c>
      <c r="I1025" s="237"/>
      <c r="J1025" s="233"/>
      <c r="K1025" s="233"/>
      <c r="L1025" s="238"/>
      <c r="M1025" s="239"/>
      <c r="N1025" s="240"/>
      <c r="O1025" s="240"/>
      <c r="P1025" s="240"/>
      <c r="Q1025" s="240"/>
      <c r="R1025" s="240"/>
      <c r="S1025" s="240"/>
      <c r="T1025" s="241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T1025" s="242" t="s">
        <v>159</v>
      </c>
      <c r="AU1025" s="242" t="s">
        <v>87</v>
      </c>
      <c r="AV1025" s="13" t="s">
        <v>85</v>
      </c>
      <c r="AW1025" s="13" t="s">
        <v>32</v>
      </c>
      <c r="AX1025" s="13" t="s">
        <v>77</v>
      </c>
      <c r="AY1025" s="242" t="s">
        <v>150</v>
      </c>
    </row>
    <row r="1026" s="14" customFormat="1">
      <c r="A1026" s="14"/>
      <c r="B1026" s="243"/>
      <c r="C1026" s="244"/>
      <c r="D1026" s="234" t="s">
        <v>159</v>
      </c>
      <c r="E1026" s="245" t="s">
        <v>1</v>
      </c>
      <c r="F1026" s="246" t="s">
        <v>683</v>
      </c>
      <c r="G1026" s="244"/>
      <c r="H1026" s="247">
        <v>1.8</v>
      </c>
      <c r="I1026" s="248"/>
      <c r="J1026" s="244"/>
      <c r="K1026" s="244"/>
      <c r="L1026" s="249"/>
      <c r="M1026" s="250"/>
      <c r="N1026" s="251"/>
      <c r="O1026" s="251"/>
      <c r="P1026" s="251"/>
      <c r="Q1026" s="251"/>
      <c r="R1026" s="251"/>
      <c r="S1026" s="251"/>
      <c r="T1026" s="252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T1026" s="253" t="s">
        <v>159</v>
      </c>
      <c r="AU1026" s="253" t="s">
        <v>87</v>
      </c>
      <c r="AV1026" s="14" t="s">
        <v>87</v>
      </c>
      <c r="AW1026" s="14" t="s">
        <v>32</v>
      </c>
      <c r="AX1026" s="14" t="s">
        <v>77</v>
      </c>
      <c r="AY1026" s="253" t="s">
        <v>150</v>
      </c>
    </row>
    <row r="1027" s="13" customFormat="1">
      <c r="A1027" s="13"/>
      <c r="B1027" s="232"/>
      <c r="C1027" s="233"/>
      <c r="D1027" s="234" t="s">
        <v>159</v>
      </c>
      <c r="E1027" s="235" t="s">
        <v>1</v>
      </c>
      <c r="F1027" s="236" t="s">
        <v>386</v>
      </c>
      <c r="G1027" s="233"/>
      <c r="H1027" s="235" t="s">
        <v>1</v>
      </c>
      <c r="I1027" s="237"/>
      <c r="J1027" s="233"/>
      <c r="K1027" s="233"/>
      <c r="L1027" s="238"/>
      <c r="M1027" s="239"/>
      <c r="N1027" s="240"/>
      <c r="O1027" s="240"/>
      <c r="P1027" s="240"/>
      <c r="Q1027" s="240"/>
      <c r="R1027" s="240"/>
      <c r="S1027" s="240"/>
      <c r="T1027" s="241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T1027" s="242" t="s">
        <v>159</v>
      </c>
      <c r="AU1027" s="242" t="s">
        <v>87</v>
      </c>
      <c r="AV1027" s="13" t="s">
        <v>85</v>
      </c>
      <c r="AW1027" s="13" t="s">
        <v>32</v>
      </c>
      <c r="AX1027" s="13" t="s">
        <v>77</v>
      </c>
      <c r="AY1027" s="242" t="s">
        <v>150</v>
      </c>
    </row>
    <row r="1028" s="14" customFormat="1">
      <c r="A1028" s="14"/>
      <c r="B1028" s="243"/>
      <c r="C1028" s="244"/>
      <c r="D1028" s="234" t="s">
        <v>159</v>
      </c>
      <c r="E1028" s="245" t="s">
        <v>1</v>
      </c>
      <c r="F1028" s="246" t="s">
        <v>685</v>
      </c>
      <c r="G1028" s="244"/>
      <c r="H1028" s="247">
        <v>1.48</v>
      </c>
      <c r="I1028" s="248"/>
      <c r="J1028" s="244"/>
      <c r="K1028" s="244"/>
      <c r="L1028" s="249"/>
      <c r="M1028" s="250"/>
      <c r="N1028" s="251"/>
      <c r="O1028" s="251"/>
      <c r="P1028" s="251"/>
      <c r="Q1028" s="251"/>
      <c r="R1028" s="251"/>
      <c r="S1028" s="251"/>
      <c r="T1028" s="252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T1028" s="253" t="s">
        <v>159</v>
      </c>
      <c r="AU1028" s="253" t="s">
        <v>87</v>
      </c>
      <c r="AV1028" s="14" t="s">
        <v>87</v>
      </c>
      <c r="AW1028" s="14" t="s">
        <v>32</v>
      </c>
      <c r="AX1028" s="14" t="s">
        <v>77</v>
      </c>
      <c r="AY1028" s="253" t="s">
        <v>150</v>
      </c>
    </row>
    <row r="1029" s="13" customFormat="1">
      <c r="A1029" s="13"/>
      <c r="B1029" s="232"/>
      <c r="C1029" s="233"/>
      <c r="D1029" s="234" t="s">
        <v>159</v>
      </c>
      <c r="E1029" s="235" t="s">
        <v>1</v>
      </c>
      <c r="F1029" s="236" t="s">
        <v>266</v>
      </c>
      <c r="G1029" s="233"/>
      <c r="H1029" s="235" t="s">
        <v>1</v>
      </c>
      <c r="I1029" s="237"/>
      <c r="J1029" s="233"/>
      <c r="K1029" s="233"/>
      <c r="L1029" s="238"/>
      <c r="M1029" s="239"/>
      <c r="N1029" s="240"/>
      <c r="O1029" s="240"/>
      <c r="P1029" s="240"/>
      <c r="Q1029" s="240"/>
      <c r="R1029" s="240"/>
      <c r="S1029" s="240"/>
      <c r="T1029" s="241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T1029" s="242" t="s">
        <v>159</v>
      </c>
      <c r="AU1029" s="242" t="s">
        <v>87</v>
      </c>
      <c r="AV1029" s="13" t="s">
        <v>85</v>
      </c>
      <c r="AW1029" s="13" t="s">
        <v>32</v>
      </c>
      <c r="AX1029" s="13" t="s">
        <v>77</v>
      </c>
      <c r="AY1029" s="242" t="s">
        <v>150</v>
      </c>
    </row>
    <row r="1030" s="14" customFormat="1">
      <c r="A1030" s="14"/>
      <c r="B1030" s="243"/>
      <c r="C1030" s="244"/>
      <c r="D1030" s="234" t="s">
        <v>159</v>
      </c>
      <c r="E1030" s="245" t="s">
        <v>1</v>
      </c>
      <c r="F1030" s="246" t="s">
        <v>1220</v>
      </c>
      <c r="G1030" s="244"/>
      <c r="H1030" s="247">
        <v>3.1200000000000001</v>
      </c>
      <c r="I1030" s="248"/>
      <c r="J1030" s="244"/>
      <c r="K1030" s="244"/>
      <c r="L1030" s="249"/>
      <c r="M1030" s="250"/>
      <c r="N1030" s="251"/>
      <c r="O1030" s="251"/>
      <c r="P1030" s="251"/>
      <c r="Q1030" s="251"/>
      <c r="R1030" s="251"/>
      <c r="S1030" s="251"/>
      <c r="T1030" s="252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53" t="s">
        <v>159</v>
      </c>
      <c r="AU1030" s="253" t="s">
        <v>87</v>
      </c>
      <c r="AV1030" s="14" t="s">
        <v>87</v>
      </c>
      <c r="AW1030" s="14" t="s">
        <v>32</v>
      </c>
      <c r="AX1030" s="14" t="s">
        <v>77</v>
      </c>
      <c r="AY1030" s="253" t="s">
        <v>150</v>
      </c>
    </row>
    <row r="1031" s="13" customFormat="1">
      <c r="A1031" s="13"/>
      <c r="B1031" s="232"/>
      <c r="C1031" s="233"/>
      <c r="D1031" s="234" t="s">
        <v>159</v>
      </c>
      <c r="E1031" s="235" t="s">
        <v>1</v>
      </c>
      <c r="F1031" s="236" t="s">
        <v>1221</v>
      </c>
      <c r="G1031" s="233"/>
      <c r="H1031" s="235" t="s">
        <v>1</v>
      </c>
      <c r="I1031" s="237"/>
      <c r="J1031" s="233"/>
      <c r="K1031" s="233"/>
      <c r="L1031" s="238"/>
      <c r="M1031" s="239"/>
      <c r="N1031" s="240"/>
      <c r="O1031" s="240"/>
      <c r="P1031" s="240"/>
      <c r="Q1031" s="240"/>
      <c r="R1031" s="240"/>
      <c r="S1031" s="240"/>
      <c r="T1031" s="241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42" t="s">
        <v>159</v>
      </c>
      <c r="AU1031" s="242" t="s">
        <v>87</v>
      </c>
      <c r="AV1031" s="13" t="s">
        <v>85</v>
      </c>
      <c r="AW1031" s="13" t="s">
        <v>32</v>
      </c>
      <c r="AX1031" s="13" t="s">
        <v>77</v>
      </c>
      <c r="AY1031" s="242" t="s">
        <v>150</v>
      </c>
    </row>
    <row r="1032" s="14" customFormat="1">
      <c r="A1032" s="14"/>
      <c r="B1032" s="243"/>
      <c r="C1032" s="244"/>
      <c r="D1032" s="234" t="s">
        <v>159</v>
      </c>
      <c r="E1032" s="245" t="s">
        <v>1</v>
      </c>
      <c r="F1032" s="246" t="s">
        <v>687</v>
      </c>
      <c r="G1032" s="244"/>
      <c r="H1032" s="247">
        <v>7.2000000000000002</v>
      </c>
      <c r="I1032" s="248"/>
      <c r="J1032" s="244"/>
      <c r="K1032" s="244"/>
      <c r="L1032" s="249"/>
      <c r="M1032" s="250"/>
      <c r="N1032" s="251"/>
      <c r="O1032" s="251"/>
      <c r="P1032" s="251"/>
      <c r="Q1032" s="251"/>
      <c r="R1032" s="251"/>
      <c r="S1032" s="251"/>
      <c r="T1032" s="252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T1032" s="253" t="s">
        <v>159</v>
      </c>
      <c r="AU1032" s="253" t="s">
        <v>87</v>
      </c>
      <c r="AV1032" s="14" t="s">
        <v>87</v>
      </c>
      <c r="AW1032" s="14" t="s">
        <v>32</v>
      </c>
      <c r="AX1032" s="14" t="s">
        <v>77</v>
      </c>
      <c r="AY1032" s="253" t="s">
        <v>150</v>
      </c>
    </row>
    <row r="1033" s="13" customFormat="1">
      <c r="A1033" s="13"/>
      <c r="B1033" s="232"/>
      <c r="C1033" s="233"/>
      <c r="D1033" s="234" t="s">
        <v>159</v>
      </c>
      <c r="E1033" s="235" t="s">
        <v>1</v>
      </c>
      <c r="F1033" s="236" t="s">
        <v>264</v>
      </c>
      <c r="G1033" s="233"/>
      <c r="H1033" s="235" t="s">
        <v>1</v>
      </c>
      <c r="I1033" s="237"/>
      <c r="J1033" s="233"/>
      <c r="K1033" s="233"/>
      <c r="L1033" s="238"/>
      <c r="M1033" s="239"/>
      <c r="N1033" s="240"/>
      <c r="O1033" s="240"/>
      <c r="P1033" s="240"/>
      <c r="Q1033" s="240"/>
      <c r="R1033" s="240"/>
      <c r="S1033" s="240"/>
      <c r="T1033" s="241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T1033" s="242" t="s">
        <v>159</v>
      </c>
      <c r="AU1033" s="242" t="s">
        <v>87</v>
      </c>
      <c r="AV1033" s="13" t="s">
        <v>85</v>
      </c>
      <c r="AW1033" s="13" t="s">
        <v>32</v>
      </c>
      <c r="AX1033" s="13" t="s">
        <v>77</v>
      </c>
      <c r="AY1033" s="242" t="s">
        <v>150</v>
      </c>
    </row>
    <row r="1034" s="14" customFormat="1">
      <c r="A1034" s="14"/>
      <c r="B1034" s="243"/>
      <c r="C1034" s="244"/>
      <c r="D1034" s="234" t="s">
        <v>159</v>
      </c>
      <c r="E1034" s="245" t="s">
        <v>1</v>
      </c>
      <c r="F1034" s="246" t="s">
        <v>1222</v>
      </c>
      <c r="G1034" s="244"/>
      <c r="H1034" s="247">
        <v>2.3399999999999999</v>
      </c>
      <c r="I1034" s="248"/>
      <c r="J1034" s="244"/>
      <c r="K1034" s="244"/>
      <c r="L1034" s="249"/>
      <c r="M1034" s="250"/>
      <c r="N1034" s="251"/>
      <c r="O1034" s="251"/>
      <c r="P1034" s="251"/>
      <c r="Q1034" s="251"/>
      <c r="R1034" s="251"/>
      <c r="S1034" s="251"/>
      <c r="T1034" s="252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53" t="s">
        <v>159</v>
      </c>
      <c r="AU1034" s="253" t="s">
        <v>87</v>
      </c>
      <c r="AV1034" s="14" t="s">
        <v>87</v>
      </c>
      <c r="AW1034" s="14" t="s">
        <v>32</v>
      </c>
      <c r="AX1034" s="14" t="s">
        <v>77</v>
      </c>
      <c r="AY1034" s="253" t="s">
        <v>150</v>
      </c>
    </row>
    <row r="1035" s="15" customFormat="1">
      <c r="A1035" s="15"/>
      <c r="B1035" s="254"/>
      <c r="C1035" s="255"/>
      <c r="D1035" s="234" t="s">
        <v>159</v>
      </c>
      <c r="E1035" s="256" t="s">
        <v>1</v>
      </c>
      <c r="F1035" s="257" t="s">
        <v>169</v>
      </c>
      <c r="G1035" s="255"/>
      <c r="H1035" s="258">
        <v>20.379999999999999</v>
      </c>
      <c r="I1035" s="259"/>
      <c r="J1035" s="255"/>
      <c r="K1035" s="255"/>
      <c r="L1035" s="260"/>
      <c r="M1035" s="261"/>
      <c r="N1035" s="262"/>
      <c r="O1035" s="262"/>
      <c r="P1035" s="262"/>
      <c r="Q1035" s="262"/>
      <c r="R1035" s="262"/>
      <c r="S1035" s="262"/>
      <c r="T1035" s="263"/>
      <c r="U1035" s="15"/>
      <c r="V1035" s="15"/>
      <c r="W1035" s="15"/>
      <c r="X1035" s="15"/>
      <c r="Y1035" s="15"/>
      <c r="Z1035" s="15"/>
      <c r="AA1035" s="15"/>
      <c r="AB1035" s="15"/>
      <c r="AC1035" s="15"/>
      <c r="AD1035" s="15"/>
      <c r="AE1035" s="15"/>
      <c r="AT1035" s="264" t="s">
        <v>159</v>
      </c>
      <c r="AU1035" s="264" t="s">
        <v>87</v>
      </c>
      <c r="AV1035" s="15" t="s">
        <v>157</v>
      </c>
      <c r="AW1035" s="15" t="s">
        <v>32</v>
      </c>
      <c r="AX1035" s="15" t="s">
        <v>85</v>
      </c>
      <c r="AY1035" s="264" t="s">
        <v>150</v>
      </c>
    </row>
    <row r="1036" s="2" customFormat="1" ht="24.15" customHeight="1">
      <c r="A1036" s="39"/>
      <c r="B1036" s="40"/>
      <c r="C1036" s="265" t="s">
        <v>1223</v>
      </c>
      <c r="D1036" s="265" t="s">
        <v>203</v>
      </c>
      <c r="E1036" s="266" t="s">
        <v>1224</v>
      </c>
      <c r="F1036" s="267" t="s">
        <v>1225</v>
      </c>
      <c r="G1036" s="268" t="s">
        <v>240</v>
      </c>
      <c r="H1036" s="269">
        <v>20.379999999999999</v>
      </c>
      <c r="I1036" s="270"/>
      <c r="J1036" s="271">
        <f>ROUND(I1036*H1036,2)</f>
        <v>0</v>
      </c>
      <c r="K1036" s="267" t="s">
        <v>156</v>
      </c>
      <c r="L1036" s="272"/>
      <c r="M1036" s="273" t="s">
        <v>1</v>
      </c>
      <c r="N1036" s="274" t="s">
        <v>42</v>
      </c>
      <c r="O1036" s="92"/>
      <c r="P1036" s="228">
        <f>O1036*H1036</f>
        <v>0</v>
      </c>
      <c r="Q1036" s="228">
        <v>0.036810000000000002</v>
      </c>
      <c r="R1036" s="228">
        <f>Q1036*H1036</f>
        <v>0.75018779999999996</v>
      </c>
      <c r="S1036" s="228">
        <v>0</v>
      </c>
      <c r="T1036" s="229">
        <f>S1036*H1036</f>
        <v>0</v>
      </c>
      <c r="U1036" s="39"/>
      <c r="V1036" s="39"/>
      <c r="W1036" s="39"/>
      <c r="X1036" s="39"/>
      <c r="Y1036" s="39"/>
      <c r="Z1036" s="39"/>
      <c r="AA1036" s="39"/>
      <c r="AB1036" s="39"/>
      <c r="AC1036" s="39"/>
      <c r="AD1036" s="39"/>
      <c r="AE1036" s="39"/>
      <c r="AR1036" s="230" t="s">
        <v>400</v>
      </c>
      <c r="AT1036" s="230" t="s">
        <v>203</v>
      </c>
      <c r="AU1036" s="230" t="s">
        <v>87</v>
      </c>
      <c r="AY1036" s="18" t="s">
        <v>150</v>
      </c>
      <c r="BE1036" s="231">
        <f>IF(N1036="základní",J1036,0)</f>
        <v>0</v>
      </c>
      <c r="BF1036" s="231">
        <f>IF(N1036="snížená",J1036,0)</f>
        <v>0</v>
      </c>
      <c r="BG1036" s="231">
        <f>IF(N1036="zákl. přenesená",J1036,0)</f>
        <v>0</v>
      </c>
      <c r="BH1036" s="231">
        <f>IF(N1036="sníž. přenesená",J1036,0)</f>
        <v>0</v>
      </c>
      <c r="BI1036" s="231">
        <f>IF(N1036="nulová",J1036,0)</f>
        <v>0</v>
      </c>
      <c r="BJ1036" s="18" t="s">
        <v>85</v>
      </c>
      <c r="BK1036" s="231">
        <f>ROUND(I1036*H1036,2)</f>
        <v>0</v>
      </c>
      <c r="BL1036" s="18" t="s">
        <v>252</v>
      </c>
      <c r="BM1036" s="230" t="s">
        <v>1226</v>
      </c>
    </row>
    <row r="1037" s="2" customFormat="1" ht="24.15" customHeight="1">
      <c r="A1037" s="39"/>
      <c r="B1037" s="40"/>
      <c r="C1037" s="219" t="s">
        <v>1227</v>
      </c>
      <c r="D1037" s="219" t="s">
        <v>152</v>
      </c>
      <c r="E1037" s="220" t="s">
        <v>1228</v>
      </c>
      <c r="F1037" s="221" t="s">
        <v>1229</v>
      </c>
      <c r="G1037" s="222" t="s">
        <v>240</v>
      </c>
      <c r="H1037" s="223">
        <v>10.462999999999999</v>
      </c>
      <c r="I1037" s="224"/>
      <c r="J1037" s="225">
        <f>ROUND(I1037*H1037,2)</f>
        <v>0</v>
      </c>
      <c r="K1037" s="221" t="s">
        <v>156</v>
      </c>
      <c r="L1037" s="45"/>
      <c r="M1037" s="226" t="s">
        <v>1</v>
      </c>
      <c r="N1037" s="227" t="s">
        <v>42</v>
      </c>
      <c r="O1037" s="92"/>
      <c r="P1037" s="228">
        <f>O1037*H1037</f>
        <v>0</v>
      </c>
      <c r="Q1037" s="228">
        <v>0.00025000000000000001</v>
      </c>
      <c r="R1037" s="228">
        <f>Q1037*H1037</f>
        <v>0.00261575</v>
      </c>
      <c r="S1037" s="228">
        <v>0</v>
      </c>
      <c r="T1037" s="229">
        <f>S1037*H1037</f>
        <v>0</v>
      </c>
      <c r="U1037" s="39"/>
      <c r="V1037" s="39"/>
      <c r="W1037" s="39"/>
      <c r="X1037" s="39"/>
      <c r="Y1037" s="39"/>
      <c r="Z1037" s="39"/>
      <c r="AA1037" s="39"/>
      <c r="AB1037" s="39"/>
      <c r="AC1037" s="39"/>
      <c r="AD1037" s="39"/>
      <c r="AE1037" s="39"/>
      <c r="AR1037" s="230" t="s">
        <v>252</v>
      </c>
      <c r="AT1037" s="230" t="s">
        <v>152</v>
      </c>
      <c r="AU1037" s="230" t="s">
        <v>87</v>
      </c>
      <c r="AY1037" s="18" t="s">
        <v>150</v>
      </c>
      <c r="BE1037" s="231">
        <f>IF(N1037="základní",J1037,0)</f>
        <v>0</v>
      </c>
      <c r="BF1037" s="231">
        <f>IF(N1037="snížená",J1037,0)</f>
        <v>0</v>
      </c>
      <c r="BG1037" s="231">
        <f>IF(N1037="zákl. přenesená",J1037,0)</f>
        <v>0</v>
      </c>
      <c r="BH1037" s="231">
        <f>IF(N1037="sníž. přenesená",J1037,0)</f>
        <v>0</v>
      </c>
      <c r="BI1037" s="231">
        <f>IF(N1037="nulová",J1037,0)</f>
        <v>0</v>
      </c>
      <c r="BJ1037" s="18" t="s">
        <v>85</v>
      </c>
      <c r="BK1037" s="231">
        <f>ROUND(I1037*H1037,2)</f>
        <v>0</v>
      </c>
      <c r="BL1037" s="18" t="s">
        <v>252</v>
      </c>
      <c r="BM1037" s="230" t="s">
        <v>1230</v>
      </c>
    </row>
    <row r="1038" s="13" customFormat="1">
      <c r="A1038" s="13"/>
      <c r="B1038" s="232"/>
      <c r="C1038" s="233"/>
      <c r="D1038" s="234" t="s">
        <v>159</v>
      </c>
      <c r="E1038" s="235" t="s">
        <v>1</v>
      </c>
      <c r="F1038" s="236" t="s">
        <v>376</v>
      </c>
      <c r="G1038" s="233"/>
      <c r="H1038" s="235" t="s">
        <v>1</v>
      </c>
      <c r="I1038" s="237"/>
      <c r="J1038" s="233"/>
      <c r="K1038" s="233"/>
      <c r="L1038" s="238"/>
      <c r="M1038" s="239"/>
      <c r="N1038" s="240"/>
      <c r="O1038" s="240"/>
      <c r="P1038" s="240"/>
      <c r="Q1038" s="240"/>
      <c r="R1038" s="240"/>
      <c r="S1038" s="240"/>
      <c r="T1038" s="241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T1038" s="242" t="s">
        <v>159</v>
      </c>
      <c r="AU1038" s="242" t="s">
        <v>87</v>
      </c>
      <c r="AV1038" s="13" t="s">
        <v>85</v>
      </c>
      <c r="AW1038" s="13" t="s">
        <v>32</v>
      </c>
      <c r="AX1038" s="13" t="s">
        <v>77</v>
      </c>
      <c r="AY1038" s="242" t="s">
        <v>150</v>
      </c>
    </row>
    <row r="1039" s="14" customFormat="1">
      <c r="A1039" s="14"/>
      <c r="B1039" s="243"/>
      <c r="C1039" s="244"/>
      <c r="D1039" s="234" t="s">
        <v>159</v>
      </c>
      <c r="E1039" s="245" t="s">
        <v>1</v>
      </c>
      <c r="F1039" s="246" t="s">
        <v>1231</v>
      </c>
      <c r="G1039" s="244"/>
      <c r="H1039" s="247">
        <v>10.462999999999999</v>
      </c>
      <c r="I1039" s="248"/>
      <c r="J1039" s="244"/>
      <c r="K1039" s="244"/>
      <c r="L1039" s="249"/>
      <c r="M1039" s="250"/>
      <c r="N1039" s="251"/>
      <c r="O1039" s="251"/>
      <c r="P1039" s="251"/>
      <c r="Q1039" s="251"/>
      <c r="R1039" s="251"/>
      <c r="S1039" s="251"/>
      <c r="T1039" s="252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T1039" s="253" t="s">
        <v>159</v>
      </c>
      <c r="AU1039" s="253" t="s">
        <v>87</v>
      </c>
      <c r="AV1039" s="14" t="s">
        <v>87</v>
      </c>
      <c r="AW1039" s="14" t="s">
        <v>32</v>
      </c>
      <c r="AX1039" s="14" t="s">
        <v>85</v>
      </c>
      <c r="AY1039" s="253" t="s">
        <v>150</v>
      </c>
    </row>
    <row r="1040" s="2" customFormat="1" ht="24.15" customHeight="1">
      <c r="A1040" s="39"/>
      <c r="B1040" s="40"/>
      <c r="C1040" s="265" t="s">
        <v>1232</v>
      </c>
      <c r="D1040" s="265" t="s">
        <v>203</v>
      </c>
      <c r="E1040" s="266" t="s">
        <v>1233</v>
      </c>
      <c r="F1040" s="267" t="s">
        <v>1234</v>
      </c>
      <c r="G1040" s="268" t="s">
        <v>240</v>
      </c>
      <c r="H1040" s="269">
        <v>10.462999999999999</v>
      </c>
      <c r="I1040" s="270"/>
      <c r="J1040" s="271">
        <f>ROUND(I1040*H1040,2)</f>
        <v>0</v>
      </c>
      <c r="K1040" s="267" t="s">
        <v>156</v>
      </c>
      <c r="L1040" s="272"/>
      <c r="M1040" s="273" t="s">
        <v>1</v>
      </c>
      <c r="N1040" s="274" t="s">
        <v>42</v>
      </c>
      <c r="O1040" s="92"/>
      <c r="P1040" s="228">
        <f>O1040*H1040</f>
        <v>0</v>
      </c>
      <c r="Q1040" s="228">
        <v>0.036420000000000001</v>
      </c>
      <c r="R1040" s="228">
        <f>Q1040*H1040</f>
        <v>0.38106245999999999</v>
      </c>
      <c r="S1040" s="228">
        <v>0</v>
      </c>
      <c r="T1040" s="229">
        <f>S1040*H1040</f>
        <v>0</v>
      </c>
      <c r="U1040" s="39"/>
      <c r="V1040" s="39"/>
      <c r="W1040" s="39"/>
      <c r="X1040" s="39"/>
      <c r="Y1040" s="39"/>
      <c r="Z1040" s="39"/>
      <c r="AA1040" s="39"/>
      <c r="AB1040" s="39"/>
      <c r="AC1040" s="39"/>
      <c r="AD1040" s="39"/>
      <c r="AE1040" s="39"/>
      <c r="AR1040" s="230" t="s">
        <v>400</v>
      </c>
      <c r="AT1040" s="230" t="s">
        <v>203</v>
      </c>
      <c r="AU1040" s="230" t="s">
        <v>87</v>
      </c>
      <c r="AY1040" s="18" t="s">
        <v>150</v>
      </c>
      <c r="BE1040" s="231">
        <f>IF(N1040="základní",J1040,0)</f>
        <v>0</v>
      </c>
      <c r="BF1040" s="231">
        <f>IF(N1040="snížená",J1040,0)</f>
        <v>0</v>
      </c>
      <c r="BG1040" s="231">
        <f>IF(N1040="zákl. přenesená",J1040,0)</f>
        <v>0</v>
      </c>
      <c r="BH1040" s="231">
        <f>IF(N1040="sníž. přenesená",J1040,0)</f>
        <v>0</v>
      </c>
      <c r="BI1040" s="231">
        <f>IF(N1040="nulová",J1040,0)</f>
        <v>0</v>
      </c>
      <c r="BJ1040" s="18" t="s">
        <v>85</v>
      </c>
      <c r="BK1040" s="231">
        <f>ROUND(I1040*H1040,2)</f>
        <v>0</v>
      </c>
      <c r="BL1040" s="18" t="s">
        <v>252</v>
      </c>
      <c r="BM1040" s="230" t="s">
        <v>1235</v>
      </c>
    </row>
    <row r="1041" s="13" customFormat="1">
      <c r="A1041" s="13"/>
      <c r="B1041" s="232"/>
      <c r="C1041" s="233"/>
      <c r="D1041" s="234" t="s">
        <v>159</v>
      </c>
      <c r="E1041" s="235" t="s">
        <v>1</v>
      </c>
      <c r="F1041" s="236" t="s">
        <v>376</v>
      </c>
      <c r="G1041" s="233"/>
      <c r="H1041" s="235" t="s">
        <v>1</v>
      </c>
      <c r="I1041" s="237"/>
      <c r="J1041" s="233"/>
      <c r="K1041" s="233"/>
      <c r="L1041" s="238"/>
      <c r="M1041" s="239"/>
      <c r="N1041" s="240"/>
      <c r="O1041" s="240"/>
      <c r="P1041" s="240"/>
      <c r="Q1041" s="240"/>
      <c r="R1041" s="240"/>
      <c r="S1041" s="240"/>
      <c r="T1041" s="241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42" t="s">
        <v>159</v>
      </c>
      <c r="AU1041" s="242" t="s">
        <v>87</v>
      </c>
      <c r="AV1041" s="13" t="s">
        <v>85</v>
      </c>
      <c r="AW1041" s="13" t="s">
        <v>32</v>
      </c>
      <c r="AX1041" s="13" t="s">
        <v>77</v>
      </c>
      <c r="AY1041" s="242" t="s">
        <v>150</v>
      </c>
    </row>
    <row r="1042" s="14" customFormat="1">
      <c r="A1042" s="14"/>
      <c r="B1042" s="243"/>
      <c r="C1042" s="244"/>
      <c r="D1042" s="234" t="s">
        <v>159</v>
      </c>
      <c r="E1042" s="245" t="s">
        <v>1</v>
      </c>
      <c r="F1042" s="246" t="s">
        <v>1231</v>
      </c>
      <c r="G1042" s="244"/>
      <c r="H1042" s="247">
        <v>10.462999999999999</v>
      </c>
      <c r="I1042" s="248"/>
      <c r="J1042" s="244"/>
      <c r="K1042" s="244"/>
      <c r="L1042" s="249"/>
      <c r="M1042" s="250"/>
      <c r="N1042" s="251"/>
      <c r="O1042" s="251"/>
      <c r="P1042" s="251"/>
      <c r="Q1042" s="251"/>
      <c r="R1042" s="251"/>
      <c r="S1042" s="251"/>
      <c r="T1042" s="252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T1042" s="253" t="s">
        <v>159</v>
      </c>
      <c r="AU1042" s="253" t="s">
        <v>87</v>
      </c>
      <c r="AV1042" s="14" t="s">
        <v>87</v>
      </c>
      <c r="AW1042" s="14" t="s">
        <v>32</v>
      </c>
      <c r="AX1042" s="14" t="s">
        <v>85</v>
      </c>
      <c r="AY1042" s="253" t="s">
        <v>150</v>
      </c>
    </row>
    <row r="1043" s="2" customFormat="1" ht="24.15" customHeight="1">
      <c r="A1043" s="39"/>
      <c r="B1043" s="40"/>
      <c r="C1043" s="219" t="s">
        <v>1236</v>
      </c>
      <c r="D1043" s="219" t="s">
        <v>152</v>
      </c>
      <c r="E1043" s="220" t="s">
        <v>1237</v>
      </c>
      <c r="F1043" s="221" t="s">
        <v>1238</v>
      </c>
      <c r="G1043" s="222" t="s">
        <v>271</v>
      </c>
      <c r="H1043" s="223">
        <v>7</v>
      </c>
      <c r="I1043" s="224"/>
      <c r="J1043" s="225">
        <f>ROUND(I1043*H1043,2)</f>
        <v>0</v>
      </c>
      <c r="K1043" s="221" t="s">
        <v>156</v>
      </c>
      <c r="L1043" s="45"/>
      <c r="M1043" s="226" t="s">
        <v>1</v>
      </c>
      <c r="N1043" s="227" t="s">
        <v>42</v>
      </c>
      <c r="O1043" s="92"/>
      <c r="P1043" s="228">
        <f>O1043*H1043</f>
        <v>0</v>
      </c>
      <c r="Q1043" s="228">
        <v>0.00025999999999999998</v>
      </c>
      <c r="R1043" s="228">
        <f>Q1043*H1043</f>
        <v>0.0018199999999999998</v>
      </c>
      <c r="S1043" s="228">
        <v>0</v>
      </c>
      <c r="T1043" s="229">
        <f>S1043*H1043</f>
        <v>0</v>
      </c>
      <c r="U1043" s="39"/>
      <c r="V1043" s="39"/>
      <c r="W1043" s="39"/>
      <c r="X1043" s="39"/>
      <c r="Y1043" s="39"/>
      <c r="Z1043" s="39"/>
      <c r="AA1043" s="39"/>
      <c r="AB1043" s="39"/>
      <c r="AC1043" s="39"/>
      <c r="AD1043" s="39"/>
      <c r="AE1043" s="39"/>
      <c r="AR1043" s="230" t="s">
        <v>252</v>
      </c>
      <c r="AT1043" s="230" t="s">
        <v>152</v>
      </c>
      <c r="AU1043" s="230" t="s">
        <v>87</v>
      </c>
      <c r="AY1043" s="18" t="s">
        <v>150</v>
      </c>
      <c r="BE1043" s="231">
        <f>IF(N1043="základní",J1043,0)</f>
        <v>0</v>
      </c>
      <c r="BF1043" s="231">
        <f>IF(N1043="snížená",J1043,0)</f>
        <v>0</v>
      </c>
      <c r="BG1043" s="231">
        <f>IF(N1043="zákl. přenesená",J1043,0)</f>
        <v>0</v>
      </c>
      <c r="BH1043" s="231">
        <f>IF(N1043="sníž. přenesená",J1043,0)</f>
        <v>0</v>
      </c>
      <c r="BI1043" s="231">
        <f>IF(N1043="nulová",J1043,0)</f>
        <v>0</v>
      </c>
      <c r="BJ1043" s="18" t="s">
        <v>85</v>
      </c>
      <c r="BK1043" s="231">
        <f>ROUND(I1043*H1043,2)</f>
        <v>0</v>
      </c>
      <c r="BL1043" s="18" t="s">
        <v>252</v>
      </c>
      <c r="BM1043" s="230" t="s">
        <v>1239</v>
      </c>
    </row>
    <row r="1044" s="13" customFormat="1">
      <c r="A1044" s="13"/>
      <c r="B1044" s="232"/>
      <c r="C1044" s="233"/>
      <c r="D1044" s="234" t="s">
        <v>159</v>
      </c>
      <c r="E1044" s="235" t="s">
        <v>1</v>
      </c>
      <c r="F1044" s="236" t="s">
        <v>317</v>
      </c>
      <c r="G1044" s="233"/>
      <c r="H1044" s="235" t="s">
        <v>1</v>
      </c>
      <c r="I1044" s="237"/>
      <c r="J1044" s="233"/>
      <c r="K1044" s="233"/>
      <c r="L1044" s="238"/>
      <c r="M1044" s="239"/>
      <c r="N1044" s="240"/>
      <c r="O1044" s="240"/>
      <c r="P1044" s="240"/>
      <c r="Q1044" s="240"/>
      <c r="R1044" s="240"/>
      <c r="S1044" s="240"/>
      <c r="T1044" s="241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T1044" s="242" t="s">
        <v>159</v>
      </c>
      <c r="AU1044" s="242" t="s">
        <v>87</v>
      </c>
      <c r="AV1044" s="13" t="s">
        <v>85</v>
      </c>
      <c r="AW1044" s="13" t="s">
        <v>32</v>
      </c>
      <c r="AX1044" s="13" t="s">
        <v>77</v>
      </c>
      <c r="AY1044" s="242" t="s">
        <v>150</v>
      </c>
    </row>
    <row r="1045" s="14" customFormat="1">
      <c r="A1045" s="14"/>
      <c r="B1045" s="243"/>
      <c r="C1045" s="244"/>
      <c r="D1045" s="234" t="s">
        <v>159</v>
      </c>
      <c r="E1045" s="245" t="s">
        <v>1</v>
      </c>
      <c r="F1045" s="246" t="s">
        <v>85</v>
      </c>
      <c r="G1045" s="244"/>
      <c r="H1045" s="247">
        <v>1</v>
      </c>
      <c r="I1045" s="248"/>
      <c r="J1045" s="244"/>
      <c r="K1045" s="244"/>
      <c r="L1045" s="249"/>
      <c r="M1045" s="250"/>
      <c r="N1045" s="251"/>
      <c r="O1045" s="251"/>
      <c r="P1045" s="251"/>
      <c r="Q1045" s="251"/>
      <c r="R1045" s="251"/>
      <c r="S1045" s="251"/>
      <c r="T1045" s="252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T1045" s="253" t="s">
        <v>159</v>
      </c>
      <c r="AU1045" s="253" t="s">
        <v>87</v>
      </c>
      <c r="AV1045" s="14" t="s">
        <v>87</v>
      </c>
      <c r="AW1045" s="14" t="s">
        <v>32</v>
      </c>
      <c r="AX1045" s="14" t="s">
        <v>77</v>
      </c>
      <c r="AY1045" s="253" t="s">
        <v>150</v>
      </c>
    </row>
    <row r="1046" s="13" customFormat="1">
      <c r="A1046" s="13"/>
      <c r="B1046" s="232"/>
      <c r="C1046" s="233"/>
      <c r="D1046" s="234" t="s">
        <v>159</v>
      </c>
      <c r="E1046" s="235" t="s">
        <v>1</v>
      </c>
      <c r="F1046" s="236" t="s">
        <v>367</v>
      </c>
      <c r="G1046" s="233"/>
      <c r="H1046" s="235" t="s">
        <v>1</v>
      </c>
      <c r="I1046" s="237"/>
      <c r="J1046" s="233"/>
      <c r="K1046" s="233"/>
      <c r="L1046" s="238"/>
      <c r="M1046" s="239"/>
      <c r="N1046" s="240"/>
      <c r="O1046" s="240"/>
      <c r="P1046" s="240"/>
      <c r="Q1046" s="240"/>
      <c r="R1046" s="240"/>
      <c r="S1046" s="240"/>
      <c r="T1046" s="241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42" t="s">
        <v>159</v>
      </c>
      <c r="AU1046" s="242" t="s">
        <v>87</v>
      </c>
      <c r="AV1046" s="13" t="s">
        <v>85</v>
      </c>
      <c r="AW1046" s="13" t="s">
        <v>32</v>
      </c>
      <c r="AX1046" s="13" t="s">
        <v>77</v>
      </c>
      <c r="AY1046" s="242" t="s">
        <v>150</v>
      </c>
    </row>
    <row r="1047" s="14" customFormat="1">
      <c r="A1047" s="14"/>
      <c r="B1047" s="243"/>
      <c r="C1047" s="244"/>
      <c r="D1047" s="234" t="s">
        <v>159</v>
      </c>
      <c r="E1047" s="245" t="s">
        <v>1</v>
      </c>
      <c r="F1047" s="246" t="s">
        <v>87</v>
      </c>
      <c r="G1047" s="244"/>
      <c r="H1047" s="247">
        <v>2</v>
      </c>
      <c r="I1047" s="248"/>
      <c r="J1047" s="244"/>
      <c r="K1047" s="244"/>
      <c r="L1047" s="249"/>
      <c r="M1047" s="250"/>
      <c r="N1047" s="251"/>
      <c r="O1047" s="251"/>
      <c r="P1047" s="251"/>
      <c r="Q1047" s="251"/>
      <c r="R1047" s="251"/>
      <c r="S1047" s="251"/>
      <c r="T1047" s="252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T1047" s="253" t="s">
        <v>159</v>
      </c>
      <c r="AU1047" s="253" t="s">
        <v>87</v>
      </c>
      <c r="AV1047" s="14" t="s">
        <v>87</v>
      </c>
      <c r="AW1047" s="14" t="s">
        <v>32</v>
      </c>
      <c r="AX1047" s="14" t="s">
        <v>77</v>
      </c>
      <c r="AY1047" s="253" t="s">
        <v>150</v>
      </c>
    </row>
    <row r="1048" s="13" customFormat="1">
      <c r="A1048" s="13"/>
      <c r="B1048" s="232"/>
      <c r="C1048" s="233"/>
      <c r="D1048" s="234" t="s">
        <v>159</v>
      </c>
      <c r="E1048" s="235" t="s">
        <v>1</v>
      </c>
      <c r="F1048" s="236" t="s">
        <v>219</v>
      </c>
      <c r="G1048" s="233"/>
      <c r="H1048" s="235" t="s">
        <v>1</v>
      </c>
      <c r="I1048" s="237"/>
      <c r="J1048" s="233"/>
      <c r="K1048" s="233"/>
      <c r="L1048" s="238"/>
      <c r="M1048" s="239"/>
      <c r="N1048" s="240"/>
      <c r="O1048" s="240"/>
      <c r="P1048" s="240"/>
      <c r="Q1048" s="240"/>
      <c r="R1048" s="240"/>
      <c r="S1048" s="240"/>
      <c r="T1048" s="241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T1048" s="242" t="s">
        <v>159</v>
      </c>
      <c r="AU1048" s="242" t="s">
        <v>87</v>
      </c>
      <c r="AV1048" s="13" t="s">
        <v>85</v>
      </c>
      <c r="AW1048" s="13" t="s">
        <v>32</v>
      </c>
      <c r="AX1048" s="13" t="s">
        <v>77</v>
      </c>
      <c r="AY1048" s="242" t="s">
        <v>150</v>
      </c>
    </row>
    <row r="1049" s="14" customFormat="1">
      <c r="A1049" s="14"/>
      <c r="B1049" s="243"/>
      <c r="C1049" s="244"/>
      <c r="D1049" s="234" t="s">
        <v>159</v>
      </c>
      <c r="E1049" s="245" t="s">
        <v>1</v>
      </c>
      <c r="F1049" s="246" t="s">
        <v>87</v>
      </c>
      <c r="G1049" s="244"/>
      <c r="H1049" s="247">
        <v>2</v>
      </c>
      <c r="I1049" s="248"/>
      <c r="J1049" s="244"/>
      <c r="K1049" s="244"/>
      <c r="L1049" s="249"/>
      <c r="M1049" s="250"/>
      <c r="N1049" s="251"/>
      <c r="O1049" s="251"/>
      <c r="P1049" s="251"/>
      <c r="Q1049" s="251"/>
      <c r="R1049" s="251"/>
      <c r="S1049" s="251"/>
      <c r="T1049" s="252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T1049" s="253" t="s">
        <v>159</v>
      </c>
      <c r="AU1049" s="253" t="s">
        <v>87</v>
      </c>
      <c r="AV1049" s="14" t="s">
        <v>87</v>
      </c>
      <c r="AW1049" s="14" t="s">
        <v>32</v>
      </c>
      <c r="AX1049" s="14" t="s">
        <v>77</v>
      </c>
      <c r="AY1049" s="253" t="s">
        <v>150</v>
      </c>
    </row>
    <row r="1050" s="13" customFormat="1">
      <c r="A1050" s="13"/>
      <c r="B1050" s="232"/>
      <c r="C1050" s="233"/>
      <c r="D1050" s="234" t="s">
        <v>159</v>
      </c>
      <c r="E1050" s="235" t="s">
        <v>1</v>
      </c>
      <c r="F1050" s="236" t="s">
        <v>230</v>
      </c>
      <c r="G1050" s="233"/>
      <c r="H1050" s="235" t="s">
        <v>1</v>
      </c>
      <c r="I1050" s="237"/>
      <c r="J1050" s="233"/>
      <c r="K1050" s="233"/>
      <c r="L1050" s="238"/>
      <c r="M1050" s="239"/>
      <c r="N1050" s="240"/>
      <c r="O1050" s="240"/>
      <c r="P1050" s="240"/>
      <c r="Q1050" s="240"/>
      <c r="R1050" s="240"/>
      <c r="S1050" s="240"/>
      <c r="T1050" s="241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242" t="s">
        <v>159</v>
      </c>
      <c r="AU1050" s="242" t="s">
        <v>87</v>
      </c>
      <c r="AV1050" s="13" t="s">
        <v>85</v>
      </c>
      <c r="AW1050" s="13" t="s">
        <v>32</v>
      </c>
      <c r="AX1050" s="13" t="s">
        <v>77</v>
      </c>
      <c r="AY1050" s="242" t="s">
        <v>150</v>
      </c>
    </row>
    <row r="1051" s="14" customFormat="1">
      <c r="A1051" s="14"/>
      <c r="B1051" s="243"/>
      <c r="C1051" s="244"/>
      <c r="D1051" s="234" t="s">
        <v>159</v>
      </c>
      <c r="E1051" s="245" t="s">
        <v>1</v>
      </c>
      <c r="F1051" s="246" t="s">
        <v>85</v>
      </c>
      <c r="G1051" s="244"/>
      <c r="H1051" s="247">
        <v>1</v>
      </c>
      <c r="I1051" s="248"/>
      <c r="J1051" s="244"/>
      <c r="K1051" s="244"/>
      <c r="L1051" s="249"/>
      <c r="M1051" s="250"/>
      <c r="N1051" s="251"/>
      <c r="O1051" s="251"/>
      <c r="P1051" s="251"/>
      <c r="Q1051" s="251"/>
      <c r="R1051" s="251"/>
      <c r="S1051" s="251"/>
      <c r="T1051" s="252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T1051" s="253" t="s">
        <v>159</v>
      </c>
      <c r="AU1051" s="253" t="s">
        <v>87</v>
      </c>
      <c r="AV1051" s="14" t="s">
        <v>87</v>
      </c>
      <c r="AW1051" s="14" t="s">
        <v>32</v>
      </c>
      <c r="AX1051" s="14" t="s">
        <v>77</v>
      </c>
      <c r="AY1051" s="253" t="s">
        <v>150</v>
      </c>
    </row>
    <row r="1052" s="13" customFormat="1">
      <c r="A1052" s="13"/>
      <c r="B1052" s="232"/>
      <c r="C1052" s="233"/>
      <c r="D1052" s="234" t="s">
        <v>159</v>
      </c>
      <c r="E1052" s="235" t="s">
        <v>1</v>
      </c>
      <c r="F1052" s="236" t="s">
        <v>395</v>
      </c>
      <c r="G1052" s="233"/>
      <c r="H1052" s="235" t="s">
        <v>1</v>
      </c>
      <c r="I1052" s="237"/>
      <c r="J1052" s="233"/>
      <c r="K1052" s="233"/>
      <c r="L1052" s="238"/>
      <c r="M1052" s="239"/>
      <c r="N1052" s="240"/>
      <c r="O1052" s="240"/>
      <c r="P1052" s="240"/>
      <c r="Q1052" s="240"/>
      <c r="R1052" s="240"/>
      <c r="S1052" s="240"/>
      <c r="T1052" s="241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42" t="s">
        <v>159</v>
      </c>
      <c r="AU1052" s="242" t="s">
        <v>87</v>
      </c>
      <c r="AV1052" s="13" t="s">
        <v>85</v>
      </c>
      <c r="AW1052" s="13" t="s">
        <v>32</v>
      </c>
      <c r="AX1052" s="13" t="s">
        <v>77</v>
      </c>
      <c r="AY1052" s="242" t="s">
        <v>150</v>
      </c>
    </row>
    <row r="1053" s="14" customFormat="1">
      <c r="A1053" s="14"/>
      <c r="B1053" s="243"/>
      <c r="C1053" s="244"/>
      <c r="D1053" s="234" t="s">
        <v>159</v>
      </c>
      <c r="E1053" s="245" t="s">
        <v>1</v>
      </c>
      <c r="F1053" s="246" t="s">
        <v>85</v>
      </c>
      <c r="G1053" s="244"/>
      <c r="H1053" s="247">
        <v>1</v>
      </c>
      <c r="I1053" s="248"/>
      <c r="J1053" s="244"/>
      <c r="K1053" s="244"/>
      <c r="L1053" s="249"/>
      <c r="M1053" s="250"/>
      <c r="N1053" s="251"/>
      <c r="O1053" s="251"/>
      <c r="P1053" s="251"/>
      <c r="Q1053" s="251"/>
      <c r="R1053" s="251"/>
      <c r="S1053" s="251"/>
      <c r="T1053" s="252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T1053" s="253" t="s">
        <v>159</v>
      </c>
      <c r="AU1053" s="253" t="s">
        <v>87</v>
      </c>
      <c r="AV1053" s="14" t="s">
        <v>87</v>
      </c>
      <c r="AW1053" s="14" t="s">
        <v>32</v>
      </c>
      <c r="AX1053" s="14" t="s">
        <v>77</v>
      </c>
      <c r="AY1053" s="253" t="s">
        <v>150</v>
      </c>
    </row>
    <row r="1054" s="15" customFormat="1">
      <c r="A1054" s="15"/>
      <c r="B1054" s="254"/>
      <c r="C1054" s="255"/>
      <c r="D1054" s="234" t="s">
        <v>159</v>
      </c>
      <c r="E1054" s="256" t="s">
        <v>1</v>
      </c>
      <c r="F1054" s="257" t="s">
        <v>169</v>
      </c>
      <c r="G1054" s="255"/>
      <c r="H1054" s="258">
        <v>7</v>
      </c>
      <c r="I1054" s="259"/>
      <c r="J1054" s="255"/>
      <c r="K1054" s="255"/>
      <c r="L1054" s="260"/>
      <c r="M1054" s="261"/>
      <c r="N1054" s="262"/>
      <c r="O1054" s="262"/>
      <c r="P1054" s="262"/>
      <c r="Q1054" s="262"/>
      <c r="R1054" s="262"/>
      <c r="S1054" s="262"/>
      <c r="T1054" s="263"/>
      <c r="U1054" s="15"/>
      <c r="V1054" s="15"/>
      <c r="W1054" s="15"/>
      <c r="X1054" s="15"/>
      <c r="Y1054" s="15"/>
      <c r="Z1054" s="15"/>
      <c r="AA1054" s="15"/>
      <c r="AB1054" s="15"/>
      <c r="AC1054" s="15"/>
      <c r="AD1054" s="15"/>
      <c r="AE1054" s="15"/>
      <c r="AT1054" s="264" t="s">
        <v>159</v>
      </c>
      <c r="AU1054" s="264" t="s">
        <v>87</v>
      </c>
      <c r="AV1054" s="15" t="s">
        <v>157</v>
      </c>
      <c r="AW1054" s="15" t="s">
        <v>32</v>
      </c>
      <c r="AX1054" s="15" t="s">
        <v>85</v>
      </c>
      <c r="AY1054" s="264" t="s">
        <v>150</v>
      </c>
    </row>
    <row r="1055" s="2" customFormat="1" ht="24.15" customHeight="1">
      <c r="A1055" s="39"/>
      <c r="B1055" s="40"/>
      <c r="C1055" s="265" t="s">
        <v>1240</v>
      </c>
      <c r="D1055" s="265" t="s">
        <v>203</v>
      </c>
      <c r="E1055" s="266" t="s">
        <v>1241</v>
      </c>
      <c r="F1055" s="267" t="s">
        <v>1242</v>
      </c>
      <c r="G1055" s="268" t="s">
        <v>240</v>
      </c>
      <c r="H1055" s="269">
        <v>5.165</v>
      </c>
      <c r="I1055" s="270"/>
      <c r="J1055" s="271">
        <f>ROUND(I1055*H1055,2)</f>
        <v>0</v>
      </c>
      <c r="K1055" s="267" t="s">
        <v>156</v>
      </c>
      <c r="L1055" s="272"/>
      <c r="M1055" s="273" t="s">
        <v>1</v>
      </c>
      <c r="N1055" s="274" t="s">
        <v>42</v>
      </c>
      <c r="O1055" s="92"/>
      <c r="P1055" s="228">
        <f>O1055*H1055</f>
        <v>0</v>
      </c>
      <c r="Q1055" s="228">
        <v>0.040280000000000003</v>
      </c>
      <c r="R1055" s="228">
        <f>Q1055*H1055</f>
        <v>0.20804620000000001</v>
      </c>
      <c r="S1055" s="228">
        <v>0</v>
      </c>
      <c r="T1055" s="229">
        <f>S1055*H1055</f>
        <v>0</v>
      </c>
      <c r="U1055" s="39"/>
      <c r="V1055" s="39"/>
      <c r="W1055" s="39"/>
      <c r="X1055" s="39"/>
      <c r="Y1055" s="39"/>
      <c r="Z1055" s="39"/>
      <c r="AA1055" s="39"/>
      <c r="AB1055" s="39"/>
      <c r="AC1055" s="39"/>
      <c r="AD1055" s="39"/>
      <c r="AE1055" s="39"/>
      <c r="AR1055" s="230" t="s">
        <v>400</v>
      </c>
      <c r="AT1055" s="230" t="s">
        <v>203</v>
      </c>
      <c r="AU1055" s="230" t="s">
        <v>87</v>
      </c>
      <c r="AY1055" s="18" t="s">
        <v>150</v>
      </c>
      <c r="BE1055" s="231">
        <f>IF(N1055="základní",J1055,0)</f>
        <v>0</v>
      </c>
      <c r="BF1055" s="231">
        <f>IF(N1055="snížená",J1055,0)</f>
        <v>0</v>
      </c>
      <c r="BG1055" s="231">
        <f>IF(N1055="zákl. přenesená",J1055,0)</f>
        <v>0</v>
      </c>
      <c r="BH1055" s="231">
        <f>IF(N1055="sníž. přenesená",J1055,0)</f>
        <v>0</v>
      </c>
      <c r="BI1055" s="231">
        <f>IF(N1055="nulová",J1055,0)</f>
        <v>0</v>
      </c>
      <c r="BJ1055" s="18" t="s">
        <v>85</v>
      </c>
      <c r="BK1055" s="231">
        <f>ROUND(I1055*H1055,2)</f>
        <v>0</v>
      </c>
      <c r="BL1055" s="18" t="s">
        <v>252</v>
      </c>
      <c r="BM1055" s="230" t="s">
        <v>1243</v>
      </c>
    </row>
    <row r="1056" s="13" customFormat="1">
      <c r="A1056" s="13"/>
      <c r="B1056" s="232"/>
      <c r="C1056" s="233"/>
      <c r="D1056" s="234" t="s">
        <v>159</v>
      </c>
      <c r="E1056" s="235" t="s">
        <v>1</v>
      </c>
      <c r="F1056" s="236" t="s">
        <v>317</v>
      </c>
      <c r="G1056" s="233"/>
      <c r="H1056" s="235" t="s">
        <v>1</v>
      </c>
      <c r="I1056" s="237"/>
      <c r="J1056" s="233"/>
      <c r="K1056" s="233"/>
      <c r="L1056" s="238"/>
      <c r="M1056" s="239"/>
      <c r="N1056" s="240"/>
      <c r="O1056" s="240"/>
      <c r="P1056" s="240"/>
      <c r="Q1056" s="240"/>
      <c r="R1056" s="240"/>
      <c r="S1056" s="240"/>
      <c r="T1056" s="241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T1056" s="242" t="s">
        <v>159</v>
      </c>
      <c r="AU1056" s="242" t="s">
        <v>87</v>
      </c>
      <c r="AV1056" s="13" t="s">
        <v>85</v>
      </c>
      <c r="AW1056" s="13" t="s">
        <v>32</v>
      </c>
      <c r="AX1056" s="13" t="s">
        <v>77</v>
      </c>
      <c r="AY1056" s="242" t="s">
        <v>150</v>
      </c>
    </row>
    <row r="1057" s="14" customFormat="1">
      <c r="A1057" s="14"/>
      <c r="B1057" s="243"/>
      <c r="C1057" s="244"/>
      <c r="D1057" s="234" t="s">
        <v>159</v>
      </c>
      <c r="E1057" s="245" t="s">
        <v>1</v>
      </c>
      <c r="F1057" s="246" t="s">
        <v>675</v>
      </c>
      <c r="G1057" s="244"/>
      <c r="H1057" s="247">
        <v>0.71999999999999997</v>
      </c>
      <c r="I1057" s="248"/>
      <c r="J1057" s="244"/>
      <c r="K1057" s="244"/>
      <c r="L1057" s="249"/>
      <c r="M1057" s="250"/>
      <c r="N1057" s="251"/>
      <c r="O1057" s="251"/>
      <c r="P1057" s="251"/>
      <c r="Q1057" s="251"/>
      <c r="R1057" s="251"/>
      <c r="S1057" s="251"/>
      <c r="T1057" s="252"/>
      <c r="U1057" s="14"/>
      <c r="V1057" s="14"/>
      <c r="W1057" s="14"/>
      <c r="X1057" s="14"/>
      <c r="Y1057" s="14"/>
      <c r="Z1057" s="14"/>
      <c r="AA1057" s="14"/>
      <c r="AB1057" s="14"/>
      <c r="AC1057" s="14"/>
      <c r="AD1057" s="14"/>
      <c r="AE1057" s="14"/>
      <c r="AT1057" s="253" t="s">
        <v>159</v>
      </c>
      <c r="AU1057" s="253" t="s">
        <v>87</v>
      </c>
      <c r="AV1057" s="14" t="s">
        <v>87</v>
      </c>
      <c r="AW1057" s="14" t="s">
        <v>32</v>
      </c>
      <c r="AX1057" s="14" t="s">
        <v>77</v>
      </c>
      <c r="AY1057" s="253" t="s">
        <v>150</v>
      </c>
    </row>
    <row r="1058" s="13" customFormat="1">
      <c r="A1058" s="13"/>
      <c r="B1058" s="232"/>
      <c r="C1058" s="233"/>
      <c r="D1058" s="234" t="s">
        <v>159</v>
      </c>
      <c r="E1058" s="235" t="s">
        <v>1</v>
      </c>
      <c r="F1058" s="236" t="s">
        <v>367</v>
      </c>
      <c r="G1058" s="233"/>
      <c r="H1058" s="235" t="s">
        <v>1</v>
      </c>
      <c r="I1058" s="237"/>
      <c r="J1058" s="233"/>
      <c r="K1058" s="233"/>
      <c r="L1058" s="238"/>
      <c r="M1058" s="239"/>
      <c r="N1058" s="240"/>
      <c r="O1058" s="240"/>
      <c r="P1058" s="240"/>
      <c r="Q1058" s="240"/>
      <c r="R1058" s="240"/>
      <c r="S1058" s="240"/>
      <c r="T1058" s="241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242" t="s">
        <v>159</v>
      </c>
      <c r="AU1058" s="242" t="s">
        <v>87</v>
      </c>
      <c r="AV1058" s="13" t="s">
        <v>85</v>
      </c>
      <c r="AW1058" s="13" t="s">
        <v>32</v>
      </c>
      <c r="AX1058" s="13" t="s">
        <v>77</v>
      </c>
      <c r="AY1058" s="242" t="s">
        <v>150</v>
      </c>
    </row>
    <row r="1059" s="14" customFormat="1">
      <c r="A1059" s="14"/>
      <c r="B1059" s="243"/>
      <c r="C1059" s="244"/>
      <c r="D1059" s="234" t="s">
        <v>159</v>
      </c>
      <c r="E1059" s="245" t="s">
        <v>1</v>
      </c>
      <c r="F1059" s="246" t="s">
        <v>1244</v>
      </c>
      <c r="G1059" s="244"/>
      <c r="H1059" s="247">
        <v>1.44</v>
      </c>
      <c r="I1059" s="248"/>
      <c r="J1059" s="244"/>
      <c r="K1059" s="244"/>
      <c r="L1059" s="249"/>
      <c r="M1059" s="250"/>
      <c r="N1059" s="251"/>
      <c r="O1059" s="251"/>
      <c r="P1059" s="251"/>
      <c r="Q1059" s="251"/>
      <c r="R1059" s="251"/>
      <c r="S1059" s="251"/>
      <c r="T1059" s="252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T1059" s="253" t="s">
        <v>159</v>
      </c>
      <c r="AU1059" s="253" t="s">
        <v>87</v>
      </c>
      <c r="AV1059" s="14" t="s">
        <v>87</v>
      </c>
      <c r="AW1059" s="14" t="s">
        <v>32</v>
      </c>
      <c r="AX1059" s="14" t="s">
        <v>77</v>
      </c>
      <c r="AY1059" s="253" t="s">
        <v>150</v>
      </c>
    </row>
    <row r="1060" s="13" customFormat="1">
      <c r="A1060" s="13"/>
      <c r="B1060" s="232"/>
      <c r="C1060" s="233"/>
      <c r="D1060" s="234" t="s">
        <v>159</v>
      </c>
      <c r="E1060" s="235" t="s">
        <v>1</v>
      </c>
      <c r="F1060" s="236" t="s">
        <v>219</v>
      </c>
      <c r="G1060" s="233"/>
      <c r="H1060" s="235" t="s">
        <v>1</v>
      </c>
      <c r="I1060" s="237"/>
      <c r="J1060" s="233"/>
      <c r="K1060" s="233"/>
      <c r="L1060" s="238"/>
      <c r="M1060" s="239"/>
      <c r="N1060" s="240"/>
      <c r="O1060" s="240"/>
      <c r="P1060" s="240"/>
      <c r="Q1060" s="240"/>
      <c r="R1060" s="240"/>
      <c r="S1060" s="240"/>
      <c r="T1060" s="241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T1060" s="242" t="s">
        <v>159</v>
      </c>
      <c r="AU1060" s="242" t="s">
        <v>87</v>
      </c>
      <c r="AV1060" s="13" t="s">
        <v>85</v>
      </c>
      <c r="AW1060" s="13" t="s">
        <v>32</v>
      </c>
      <c r="AX1060" s="13" t="s">
        <v>77</v>
      </c>
      <c r="AY1060" s="242" t="s">
        <v>150</v>
      </c>
    </row>
    <row r="1061" s="14" customFormat="1">
      <c r="A1061" s="14"/>
      <c r="B1061" s="243"/>
      <c r="C1061" s="244"/>
      <c r="D1061" s="234" t="s">
        <v>159</v>
      </c>
      <c r="E1061" s="245" t="s">
        <v>1</v>
      </c>
      <c r="F1061" s="246" t="s">
        <v>1244</v>
      </c>
      <c r="G1061" s="244"/>
      <c r="H1061" s="247">
        <v>1.44</v>
      </c>
      <c r="I1061" s="248"/>
      <c r="J1061" s="244"/>
      <c r="K1061" s="244"/>
      <c r="L1061" s="249"/>
      <c r="M1061" s="250"/>
      <c r="N1061" s="251"/>
      <c r="O1061" s="251"/>
      <c r="P1061" s="251"/>
      <c r="Q1061" s="251"/>
      <c r="R1061" s="251"/>
      <c r="S1061" s="251"/>
      <c r="T1061" s="252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T1061" s="253" t="s">
        <v>159</v>
      </c>
      <c r="AU1061" s="253" t="s">
        <v>87</v>
      </c>
      <c r="AV1061" s="14" t="s">
        <v>87</v>
      </c>
      <c r="AW1061" s="14" t="s">
        <v>32</v>
      </c>
      <c r="AX1061" s="14" t="s">
        <v>77</v>
      </c>
      <c r="AY1061" s="253" t="s">
        <v>150</v>
      </c>
    </row>
    <row r="1062" s="13" customFormat="1">
      <c r="A1062" s="13"/>
      <c r="B1062" s="232"/>
      <c r="C1062" s="233"/>
      <c r="D1062" s="234" t="s">
        <v>159</v>
      </c>
      <c r="E1062" s="235" t="s">
        <v>1</v>
      </c>
      <c r="F1062" s="236" t="s">
        <v>230</v>
      </c>
      <c r="G1062" s="233"/>
      <c r="H1062" s="235" t="s">
        <v>1</v>
      </c>
      <c r="I1062" s="237"/>
      <c r="J1062" s="233"/>
      <c r="K1062" s="233"/>
      <c r="L1062" s="238"/>
      <c r="M1062" s="239"/>
      <c r="N1062" s="240"/>
      <c r="O1062" s="240"/>
      <c r="P1062" s="240"/>
      <c r="Q1062" s="240"/>
      <c r="R1062" s="240"/>
      <c r="S1062" s="240"/>
      <c r="T1062" s="241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42" t="s">
        <v>159</v>
      </c>
      <c r="AU1062" s="242" t="s">
        <v>87</v>
      </c>
      <c r="AV1062" s="13" t="s">
        <v>85</v>
      </c>
      <c r="AW1062" s="13" t="s">
        <v>32</v>
      </c>
      <c r="AX1062" s="13" t="s">
        <v>77</v>
      </c>
      <c r="AY1062" s="242" t="s">
        <v>150</v>
      </c>
    </row>
    <row r="1063" s="14" customFormat="1">
      <c r="A1063" s="14"/>
      <c r="B1063" s="243"/>
      <c r="C1063" s="244"/>
      <c r="D1063" s="234" t="s">
        <v>159</v>
      </c>
      <c r="E1063" s="245" t="s">
        <v>1</v>
      </c>
      <c r="F1063" s="246" t="s">
        <v>1245</v>
      </c>
      <c r="G1063" s="244"/>
      <c r="H1063" s="247">
        <v>0.84499999999999997</v>
      </c>
      <c r="I1063" s="248"/>
      <c r="J1063" s="244"/>
      <c r="K1063" s="244"/>
      <c r="L1063" s="249"/>
      <c r="M1063" s="250"/>
      <c r="N1063" s="251"/>
      <c r="O1063" s="251"/>
      <c r="P1063" s="251"/>
      <c r="Q1063" s="251"/>
      <c r="R1063" s="251"/>
      <c r="S1063" s="251"/>
      <c r="T1063" s="252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T1063" s="253" t="s">
        <v>159</v>
      </c>
      <c r="AU1063" s="253" t="s">
        <v>87</v>
      </c>
      <c r="AV1063" s="14" t="s">
        <v>87</v>
      </c>
      <c r="AW1063" s="14" t="s">
        <v>32</v>
      </c>
      <c r="AX1063" s="14" t="s">
        <v>77</v>
      </c>
      <c r="AY1063" s="253" t="s">
        <v>150</v>
      </c>
    </row>
    <row r="1064" s="13" customFormat="1">
      <c r="A1064" s="13"/>
      <c r="B1064" s="232"/>
      <c r="C1064" s="233"/>
      <c r="D1064" s="234" t="s">
        <v>159</v>
      </c>
      <c r="E1064" s="235" t="s">
        <v>1</v>
      </c>
      <c r="F1064" s="236" t="s">
        <v>395</v>
      </c>
      <c r="G1064" s="233"/>
      <c r="H1064" s="235" t="s">
        <v>1</v>
      </c>
      <c r="I1064" s="237"/>
      <c r="J1064" s="233"/>
      <c r="K1064" s="233"/>
      <c r="L1064" s="238"/>
      <c r="M1064" s="239"/>
      <c r="N1064" s="240"/>
      <c r="O1064" s="240"/>
      <c r="P1064" s="240"/>
      <c r="Q1064" s="240"/>
      <c r="R1064" s="240"/>
      <c r="S1064" s="240"/>
      <c r="T1064" s="241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T1064" s="242" t="s">
        <v>159</v>
      </c>
      <c r="AU1064" s="242" t="s">
        <v>87</v>
      </c>
      <c r="AV1064" s="13" t="s">
        <v>85</v>
      </c>
      <c r="AW1064" s="13" t="s">
        <v>32</v>
      </c>
      <c r="AX1064" s="13" t="s">
        <v>77</v>
      </c>
      <c r="AY1064" s="242" t="s">
        <v>150</v>
      </c>
    </row>
    <row r="1065" s="14" customFormat="1">
      <c r="A1065" s="14"/>
      <c r="B1065" s="243"/>
      <c r="C1065" s="244"/>
      <c r="D1065" s="234" t="s">
        <v>159</v>
      </c>
      <c r="E1065" s="245" t="s">
        <v>1</v>
      </c>
      <c r="F1065" s="246" t="s">
        <v>675</v>
      </c>
      <c r="G1065" s="244"/>
      <c r="H1065" s="247">
        <v>0.71999999999999997</v>
      </c>
      <c r="I1065" s="248"/>
      <c r="J1065" s="244"/>
      <c r="K1065" s="244"/>
      <c r="L1065" s="249"/>
      <c r="M1065" s="250"/>
      <c r="N1065" s="251"/>
      <c r="O1065" s="251"/>
      <c r="P1065" s="251"/>
      <c r="Q1065" s="251"/>
      <c r="R1065" s="251"/>
      <c r="S1065" s="251"/>
      <c r="T1065" s="252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4"/>
      <c r="AT1065" s="253" t="s">
        <v>159</v>
      </c>
      <c r="AU1065" s="253" t="s">
        <v>87</v>
      </c>
      <c r="AV1065" s="14" t="s">
        <v>87</v>
      </c>
      <c r="AW1065" s="14" t="s">
        <v>32</v>
      </c>
      <c r="AX1065" s="14" t="s">
        <v>77</v>
      </c>
      <c r="AY1065" s="253" t="s">
        <v>150</v>
      </c>
    </row>
    <row r="1066" s="15" customFormat="1">
      <c r="A1066" s="15"/>
      <c r="B1066" s="254"/>
      <c r="C1066" s="255"/>
      <c r="D1066" s="234" t="s">
        <v>159</v>
      </c>
      <c r="E1066" s="256" t="s">
        <v>1</v>
      </c>
      <c r="F1066" s="257" t="s">
        <v>169</v>
      </c>
      <c r="G1066" s="255"/>
      <c r="H1066" s="258">
        <v>5.165</v>
      </c>
      <c r="I1066" s="259"/>
      <c r="J1066" s="255"/>
      <c r="K1066" s="255"/>
      <c r="L1066" s="260"/>
      <c r="M1066" s="261"/>
      <c r="N1066" s="262"/>
      <c r="O1066" s="262"/>
      <c r="P1066" s="262"/>
      <c r="Q1066" s="262"/>
      <c r="R1066" s="262"/>
      <c r="S1066" s="262"/>
      <c r="T1066" s="263"/>
      <c r="U1066" s="15"/>
      <c r="V1066" s="15"/>
      <c r="W1066" s="15"/>
      <c r="X1066" s="15"/>
      <c r="Y1066" s="15"/>
      <c r="Z1066" s="15"/>
      <c r="AA1066" s="15"/>
      <c r="AB1066" s="15"/>
      <c r="AC1066" s="15"/>
      <c r="AD1066" s="15"/>
      <c r="AE1066" s="15"/>
      <c r="AT1066" s="264" t="s">
        <v>159</v>
      </c>
      <c r="AU1066" s="264" t="s">
        <v>87</v>
      </c>
      <c r="AV1066" s="15" t="s">
        <v>157</v>
      </c>
      <c r="AW1066" s="15" t="s">
        <v>32</v>
      </c>
      <c r="AX1066" s="15" t="s">
        <v>85</v>
      </c>
      <c r="AY1066" s="264" t="s">
        <v>150</v>
      </c>
    </row>
    <row r="1067" s="2" customFormat="1" ht="33" customHeight="1">
      <c r="A1067" s="39"/>
      <c r="B1067" s="40"/>
      <c r="C1067" s="219" t="s">
        <v>1246</v>
      </c>
      <c r="D1067" s="219" t="s">
        <v>152</v>
      </c>
      <c r="E1067" s="220" t="s">
        <v>1247</v>
      </c>
      <c r="F1067" s="221" t="s">
        <v>1248</v>
      </c>
      <c r="G1067" s="222" t="s">
        <v>271</v>
      </c>
      <c r="H1067" s="223">
        <v>1</v>
      </c>
      <c r="I1067" s="224"/>
      <c r="J1067" s="225">
        <f>ROUND(I1067*H1067,2)</f>
        <v>0</v>
      </c>
      <c r="K1067" s="221" t="s">
        <v>156</v>
      </c>
      <c r="L1067" s="45"/>
      <c r="M1067" s="226" t="s">
        <v>1</v>
      </c>
      <c r="N1067" s="227" t="s">
        <v>42</v>
      </c>
      <c r="O1067" s="92"/>
      <c r="P1067" s="228">
        <f>O1067*H1067</f>
        <v>0</v>
      </c>
      <c r="Q1067" s="228">
        <v>0.00025000000000000001</v>
      </c>
      <c r="R1067" s="228">
        <f>Q1067*H1067</f>
        <v>0.00025000000000000001</v>
      </c>
      <c r="S1067" s="228">
        <v>0</v>
      </c>
      <c r="T1067" s="229">
        <f>S1067*H1067</f>
        <v>0</v>
      </c>
      <c r="U1067" s="39"/>
      <c r="V1067" s="39"/>
      <c r="W1067" s="39"/>
      <c r="X1067" s="39"/>
      <c r="Y1067" s="39"/>
      <c r="Z1067" s="39"/>
      <c r="AA1067" s="39"/>
      <c r="AB1067" s="39"/>
      <c r="AC1067" s="39"/>
      <c r="AD1067" s="39"/>
      <c r="AE1067" s="39"/>
      <c r="AR1067" s="230" t="s">
        <v>252</v>
      </c>
      <c r="AT1067" s="230" t="s">
        <v>152</v>
      </c>
      <c r="AU1067" s="230" t="s">
        <v>87</v>
      </c>
      <c r="AY1067" s="18" t="s">
        <v>150</v>
      </c>
      <c r="BE1067" s="231">
        <f>IF(N1067="základní",J1067,0)</f>
        <v>0</v>
      </c>
      <c r="BF1067" s="231">
        <f>IF(N1067="snížená",J1067,0)</f>
        <v>0</v>
      </c>
      <c r="BG1067" s="231">
        <f>IF(N1067="zákl. přenesená",J1067,0)</f>
        <v>0</v>
      </c>
      <c r="BH1067" s="231">
        <f>IF(N1067="sníž. přenesená",J1067,0)</f>
        <v>0</v>
      </c>
      <c r="BI1067" s="231">
        <f>IF(N1067="nulová",J1067,0)</f>
        <v>0</v>
      </c>
      <c r="BJ1067" s="18" t="s">
        <v>85</v>
      </c>
      <c r="BK1067" s="231">
        <f>ROUND(I1067*H1067,2)</f>
        <v>0</v>
      </c>
      <c r="BL1067" s="18" t="s">
        <v>252</v>
      </c>
      <c r="BM1067" s="230" t="s">
        <v>1249</v>
      </c>
    </row>
    <row r="1068" s="13" customFormat="1">
      <c r="A1068" s="13"/>
      <c r="B1068" s="232"/>
      <c r="C1068" s="233"/>
      <c r="D1068" s="234" t="s">
        <v>159</v>
      </c>
      <c r="E1068" s="235" t="s">
        <v>1</v>
      </c>
      <c r="F1068" s="236" t="s">
        <v>266</v>
      </c>
      <c r="G1068" s="233"/>
      <c r="H1068" s="235" t="s">
        <v>1</v>
      </c>
      <c r="I1068" s="237"/>
      <c r="J1068" s="233"/>
      <c r="K1068" s="233"/>
      <c r="L1068" s="238"/>
      <c r="M1068" s="239"/>
      <c r="N1068" s="240"/>
      <c r="O1068" s="240"/>
      <c r="P1068" s="240"/>
      <c r="Q1068" s="240"/>
      <c r="R1068" s="240"/>
      <c r="S1068" s="240"/>
      <c r="T1068" s="241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T1068" s="242" t="s">
        <v>159</v>
      </c>
      <c r="AU1068" s="242" t="s">
        <v>87</v>
      </c>
      <c r="AV1068" s="13" t="s">
        <v>85</v>
      </c>
      <c r="AW1068" s="13" t="s">
        <v>32</v>
      </c>
      <c r="AX1068" s="13" t="s">
        <v>77</v>
      </c>
      <c r="AY1068" s="242" t="s">
        <v>150</v>
      </c>
    </row>
    <row r="1069" s="14" customFormat="1">
      <c r="A1069" s="14"/>
      <c r="B1069" s="243"/>
      <c r="C1069" s="244"/>
      <c r="D1069" s="234" t="s">
        <v>159</v>
      </c>
      <c r="E1069" s="245" t="s">
        <v>1</v>
      </c>
      <c r="F1069" s="246" t="s">
        <v>85</v>
      </c>
      <c r="G1069" s="244"/>
      <c r="H1069" s="247">
        <v>1</v>
      </c>
      <c r="I1069" s="248"/>
      <c r="J1069" s="244"/>
      <c r="K1069" s="244"/>
      <c r="L1069" s="249"/>
      <c r="M1069" s="250"/>
      <c r="N1069" s="251"/>
      <c r="O1069" s="251"/>
      <c r="P1069" s="251"/>
      <c r="Q1069" s="251"/>
      <c r="R1069" s="251"/>
      <c r="S1069" s="251"/>
      <c r="T1069" s="252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T1069" s="253" t="s">
        <v>159</v>
      </c>
      <c r="AU1069" s="253" t="s">
        <v>87</v>
      </c>
      <c r="AV1069" s="14" t="s">
        <v>87</v>
      </c>
      <c r="AW1069" s="14" t="s">
        <v>32</v>
      </c>
      <c r="AX1069" s="14" t="s">
        <v>85</v>
      </c>
      <c r="AY1069" s="253" t="s">
        <v>150</v>
      </c>
    </row>
    <row r="1070" s="2" customFormat="1" ht="21.75" customHeight="1">
      <c r="A1070" s="39"/>
      <c r="B1070" s="40"/>
      <c r="C1070" s="265" t="s">
        <v>923</v>
      </c>
      <c r="D1070" s="265" t="s">
        <v>203</v>
      </c>
      <c r="E1070" s="266" t="s">
        <v>1250</v>
      </c>
      <c r="F1070" s="267" t="s">
        <v>1251</v>
      </c>
      <c r="G1070" s="268" t="s">
        <v>240</v>
      </c>
      <c r="H1070" s="269">
        <v>2.7749999999999999</v>
      </c>
      <c r="I1070" s="270"/>
      <c r="J1070" s="271">
        <f>ROUND(I1070*H1070,2)</f>
        <v>0</v>
      </c>
      <c r="K1070" s="267" t="s">
        <v>156</v>
      </c>
      <c r="L1070" s="272"/>
      <c r="M1070" s="273" t="s">
        <v>1</v>
      </c>
      <c r="N1070" s="274" t="s">
        <v>42</v>
      </c>
      <c r="O1070" s="92"/>
      <c r="P1070" s="228">
        <f>O1070*H1070</f>
        <v>0</v>
      </c>
      <c r="Q1070" s="228">
        <v>0.037760000000000002</v>
      </c>
      <c r="R1070" s="228">
        <f>Q1070*H1070</f>
        <v>0.104784</v>
      </c>
      <c r="S1070" s="228">
        <v>0</v>
      </c>
      <c r="T1070" s="229">
        <f>S1070*H1070</f>
        <v>0</v>
      </c>
      <c r="U1070" s="39"/>
      <c r="V1070" s="39"/>
      <c r="W1070" s="39"/>
      <c r="X1070" s="39"/>
      <c r="Y1070" s="39"/>
      <c r="Z1070" s="39"/>
      <c r="AA1070" s="39"/>
      <c r="AB1070" s="39"/>
      <c r="AC1070" s="39"/>
      <c r="AD1070" s="39"/>
      <c r="AE1070" s="39"/>
      <c r="AR1070" s="230" t="s">
        <v>400</v>
      </c>
      <c r="AT1070" s="230" t="s">
        <v>203</v>
      </c>
      <c r="AU1070" s="230" t="s">
        <v>87</v>
      </c>
      <c r="AY1070" s="18" t="s">
        <v>150</v>
      </c>
      <c r="BE1070" s="231">
        <f>IF(N1070="základní",J1070,0)</f>
        <v>0</v>
      </c>
      <c r="BF1070" s="231">
        <f>IF(N1070="snížená",J1070,0)</f>
        <v>0</v>
      </c>
      <c r="BG1070" s="231">
        <f>IF(N1070="zákl. přenesená",J1070,0)</f>
        <v>0</v>
      </c>
      <c r="BH1070" s="231">
        <f>IF(N1070="sníž. přenesená",J1070,0)</f>
        <v>0</v>
      </c>
      <c r="BI1070" s="231">
        <f>IF(N1070="nulová",J1070,0)</f>
        <v>0</v>
      </c>
      <c r="BJ1070" s="18" t="s">
        <v>85</v>
      </c>
      <c r="BK1070" s="231">
        <f>ROUND(I1070*H1070,2)</f>
        <v>0</v>
      </c>
      <c r="BL1070" s="18" t="s">
        <v>252</v>
      </c>
      <c r="BM1070" s="230" t="s">
        <v>1252</v>
      </c>
    </row>
    <row r="1071" s="13" customFormat="1">
      <c r="A1071" s="13"/>
      <c r="B1071" s="232"/>
      <c r="C1071" s="233"/>
      <c r="D1071" s="234" t="s">
        <v>159</v>
      </c>
      <c r="E1071" s="235" t="s">
        <v>1</v>
      </c>
      <c r="F1071" s="236" t="s">
        <v>266</v>
      </c>
      <c r="G1071" s="233"/>
      <c r="H1071" s="235" t="s">
        <v>1</v>
      </c>
      <c r="I1071" s="237"/>
      <c r="J1071" s="233"/>
      <c r="K1071" s="233"/>
      <c r="L1071" s="238"/>
      <c r="M1071" s="239"/>
      <c r="N1071" s="240"/>
      <c r="O1071" s="240"/>
      <c r="P1071" s="240"/>
      <c r="Q1071" s="240"/>
      <c r="R1071" s="240"/>
      <c r="S1071" s="240"/>
      <c r="T1071" s="241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242" t="s">
        <v>159</v>
      </c>
      <c r="AU1071" s="242" t="s">
        <v>87</v>
      </c>
      <c r="AV1071" s="13" t="s">
        <v>85</v>
      </c>
      <c r="AW1071" s="13" t="s">
        <v>32</v>
      </c>
      <c r="AX1071" s="13" t="s">
        <v>77</v>
      </c>
      <c r="AY1071" s="242" t="s">
        <v>150</v>
      </c>
    </row>
    <row r="1072" s="14" customFormat="1">
      <c r="A1072" s="14"/>
      <c r="B1072" s="243"/>
      <c r="C1072" s="244"/>
      <c r="D1072" s="234" t="s">
        <v>159</v>
      </c>
      <c r="E1072" s="245" t="s">
        <v>1</v>
      </c>
      <c r="F1072" s="246" t="s">
        <v>1253</v>
      </c>
      <c r="G1072" s="244"/>
      <c r="H1072" s="247">
        <v>2.7749999999999999</v>
      </c>
      <c r="I1072" s="248"/>
      <c r="J1072" s="244"/>
      <c r="K1072" s="244"/>
      <c r="L1072" s="249"/>
      <c r="M1072" s="250"/>
      <c r="N1072" s="251"/>
      <c r="O1072" s="251"/>
      <c r="P1072" s="251"/>
      <c r="Q1072" s="251"/>
      <c r="R1072" s="251"/>
      <c r="S1072" s="251"/>
      <c r="T1072" s="252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T1072" s="253" t="s">
        <v>159</v>
      </c>
      <c r="AU1072" s="253" t="s">
        <v>87</v>
      </c>
      <c r="AV1072" s="14" t="s">
        <v>87</v>
      </c>
      <c r="AW1072" s="14" t="s">
        <v>32</v>
      </c>
      <c r="AX1072" s="14" t="s">
        <v>85</v>
      </c>
      <c r="AY1072" s="253" t="s">
        <v>150</v>
      </c>
    </row>
    <row r="1073" s="2" customFormat="1" ht="24.15" customHeight="1">
      <c r="A1073" s="39"/>
      <c r="B1073" s="40"/>
      <c r="C1073" s="219" t="s">
        <v>1254</v>
      </c>
      <c r="D1073" s="219" t="s">
        <v>152</v>
      </c>
      <c r="E1073" s="220" t="s">
        <v>1255</v>
      </c>
      <c r="F1073" s="221" t="s">
        <v>1256</v>
      </c>
      <c r="G1073" s="222" t="s">
        <v>271</v>
      </c>
      <c r="H1073" s="223">
        <v>17</v>
      </c>
      <c r="I1073" s="224"/>
      <c r="J1073" s="225">
        <f>ROUND(I1073*H1073,2)</f>
        <v>0</v>
      </c>
      <c r="K1073" s="221" t="s">
        <v>156</v>
      </c>
      <c r="L1073" s="45"/>
      <c r="M1073" s="226" t="s">
        <v>1</v>
      </c>
      <c r="N1073" s="227" t="s">
        <v>42</v>
      </c>
      <c r="O1073" s="92"/>
      <c r="P1073" s="228">
        <f>O1073*H1073</f>
        <v>0</v>
      </c>
      <c r="Q1073" s="228">
        <v>0</v>
      </c>
      <c r="R1073" s="228">
        <f>Q1073*H1073</f>
        <v>0</v>
      </c>
      <c r="S1073" s="228">
        <v>0</v>
      </c>
      <c r="T1073" s="229">
        <f>S1073*H1073</f>
        <v>0</v>
      </c>
      <c r="U1073" s="39"/>
      <c r="V1073" s="39"/>
      <c r="W1073" s="39"/>
      <c r="X1073" s="39"/>
      <c r="Y1073" s="39"/>
      <c r="Z1073" s="39"/>
      <c r="AA1073" s="39"/>
      <c r="AB1073" s="39"/>
      <c r="AC1073" s="39"/>
      <c r="AD1073" s="39"/>
      <c r="AE1073" s="39"/>
      <c r="AR1073" s="230" t="s">
        <v>252</v>
      </c>
      <c r="AT1073" s="230" t="s">
        <v>152</v>
      </c>
      <c r="AU1073" s="230" t="s">
        <v>87</v>
      </c>
      <c r="AY1073" s="18" t="s">
        <v>150</v>
      </c>
      <c r="BE1073" s="231">
        <f>IF(N1073="základní",J1073,0)</f>
        <v>0</v>
      </c>
      <c r="BF1073" s="231">
        <f>IF(N1073="snížená",J1073,0)</f>
        <v>0</v>
      </c>
      <c r="BG1073" s="231">
        <f>IF(N1073="zákl. přenesená",J1073,0)</f>
        <v>0</v>
      </c>
      <c r="BH1073" s="231">
        <f>IF(N1073="sníž. přenesená",J1073,0)</f>
        <v>0</v>
      </c>
      <c r="BI1073" s="231">
        <f>IF(N1073="nulová",J1073,0)</f>
        <v>0</v>
      </c>
      <c r="BJ1073" s="18" t="s">
        <v>85</v>
      </c>
      <c r="BK1073" s="231">
        <f>ROUND(I1073*H1073,2)</f>
        <v>0</v>
      </c>
      <c r="BL1073" s="18" t="s">
        <v>252</v>
      </c>
      <c r="BM1073" s="230" t="s">
        <v>1257</v>
      </c>
    </row>
    <row r="1074" s="13" customFormat="1">
      <c r="A1074" s="13"/>
      <c r="B1074" s="232"/>
      <c r="C1074" s="233"/>
      <c r="D1074" s="234" t="s">
        <v>159</v>
      </c>
      <c r="E1074" s="235" t="s">
        <v>1</v>
      </c>
      <c r="F1074" s="236" t="s">
        <v>581</v>
      </c>
      <c r="G1074" s="233"/>
      <c r="H1074" s="235" t="s">
        <v>1</v>
      </c>
      <c r="I1074" s="237"/>
      <c r="J1074" s="233"/>
      <c r="K1074" s="233"/>
      <c r="L1074" s="238"/>
      <c r="M1074" s="239"/>
      <c r="N1074" s="240"/>
      <c r="O1074" s="240"/>
      <c r="P1074" s="240"/>
      <c r="Q1074" s="240"/>
      <c r="R1074" s="240"/>
      <c r="S1074" s="240"/>
      <c r="T1074" s="241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T1074" s="242" t="s">
        <v>159</v>
      </c>
      <c r="AU1074" s="242" t="s">
        <v>87</v>
      </c>
      <c r="AV1074" s="13" t="s">
        <v>85</v>
      </c>
      <c r="AW1074" s="13" t="s">
        <v>32</v>
      </c>
      <c r="AX1074" s="13" t="s">
        <v>77</v>
      </c>
      <c r="AY1074" s="242" t="s">
        <v>150</v>
      </c>
    </row>
    <row r="1075" s="14" customFormat="1">
      <c r="A1075" s="14"/>
      <c r="B1075" s="243"/>
      <c r="C1075" s="244"/>
      <c r="D1075" s="234" t="s">
        <v>159</v>
      </c>
      <c r="E1075" s="245" t="s">
        <v>1</v>
      </c>
      <c r="F1075" s="246" t="s">
        <v>1258</v>
      </c>
      <c r="G1075" s="244"/>
      <c r="H1075" s="247">
        <v>11</v>
      </c>
      <c r="I1075" s="248"/>
      <c r="J1075" s="244"/>
      <c r="K1075" s="244"/>
      <c r="L1075" s="249"/>
      <c r="M1075" s="250"/>
      <c r="N1075" s="251"/>
      <c r="O1075" s="251"/>
      <c r="P1075" s="251"/>
      <c r="Q1075" s="251"/>
      <c r="R1075" s="251"/>
      <c r="S1075" s="251"/>
      <c r="T1075" s="252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T1075" s="253" t="s">
        <v>159</v>
      </c>
      <c r="AU1075" s="253" t="s">
        <v>87</v>
      </c>
      <c r="AV1075" s="14" t="s">
        <v>87</v>
      </c>
      <c r="AW1075" s="14" t="s">
        <v>32</v>
      </c>
      <c r="AX1075" s="14" t="s">
        <v>77</v>
      </c>
      <c r="AY1075" s="253" t="s">
        <v>150</v>
      </c>
    </row>
    <row r="1076" s="13" customFormat="1">
      <c r="A1076" s="13"/>
      <c r="B1076" s="232"/>
      <c r="C1076" s="233"/>
      <c r="D1076" s="234" t="s">
        <v>159</v>
      </c>
      <c r="E1076" s="235" t="s">
        <v>1</v>
      </c>
      <c r="F1076" s="236" t="s">
        <v>632</v>
      </c>
      <c r="G1076" s="233"/>
      <c r="H1076" s="235" t="s">
        <v>1</v>
      </c>
      <c r="I1076" s="237"/>
      <c r="J1076" s="233"/>
      <c r="K1076" s="233"/>
      <c r="L1076" s="238"/>
      <c r="M1076" s="239"/>
      <c r="N1076" s="240"/>
      <c r="O1076" s="240"/>
      <c r="P1076" s="240"/>
      <c r="Q1076" s="240"/>
      <c r="R1076" s="240"/>
      <c r="S1076" s="240"/>
      <c r="T1076" s="241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T1076" s="242" t="s">
        <v>159</v>
      </c>
      <c r="AU1076" s="242" t="s">
        <v>87</v>
      </c>
      <c r="AV1076" s="13" t="s">
        <v>85</v>
      </c>
      <c r="AW1076" s="13" t="s">
        <v>32</v>
      </c>
      <c r="AX1076" s="13" t="s">
        <v>77</v>
      </c>
      <c r="AY1076" s="242" t="s">
        <v>150</v>
      </c>
    </row>
    <row r="1077" s="14" customFormat="1">
      <c r="A1077" s="14"/>
      <c r="B1077" s="243"/>
      <c r="C1077" s="244"/>
      <c r="D1077" s="234" t="s">
        <v>159</v>
      </c>
      <c r="E1077" s="245" t="s">
        <v>1</v>
      </c>
      <c r="F1077" s="246" t="s">
        <v>1259</v>
      </c>
      <c r="G1077" s="244"/>
      <c r="H1077" s="247">
        <v>6</v>
      </c>
      <c r="I1077" s="248"/>
      <c r="J1077" s="244"/>
      <c r="K1077" s="244"/>
      <c r="L1077" s="249"/>
      <c r="M1077" s="250"/>
      <c r="N1077" s="251"/>
      <c r="O1077" s="251"/>
      <c r="P1077" s="251"/>
      <c r="Q1077" s="251"/>
      <c r="R1077" s="251"/>
      <c r="S1077" s="251"/>
      <c r="T1077" s="252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53" t="s">
        <v>159</v>
      </c>
      <c r="AU1077" s="253" t="s">
        <v>87</v>
      </c>
      <c r="AV1077" s="14" t="s">
        <v>87</v>
      </c>
      <c r="AW1077" s="14" t="s">
        <v>32</v>
      </c>
      <c r="AX1077" s="14" t="s">
        <v>77</v>
      </c>
      <c r="AY1077" s="253" t="s">
        <v>150</v>
      </c>
    </row>
    <row r="1078" s="15" customFormat="1">
      <c r="A1078" s="15"/>
      <c r="B1078" s="254"/>
      <c r="C1078" s="255"/>
      <c r="D1078" s="234" t="s">
        <v>159</v>
      </c>
      <c r="E1078" s="256" t="s">
        <v>1</v>
      </c>
      <c r="F1078" s="257" t="s">
        <v>169</v>
      </c>
      <c r="G1078" s="255"/>
      <c r="H1078" s="258">
        <v>17</v>
      </c>
      <c r="I1078" s="259"/>
      <c r="J1078" s="255"/>
      <c r="K1078" s="255"/>
      <c r="L1078" s="260"/>
      <c r="M1078" s="261"/>
      <c r="N1078" s="262"/>
      <c r="O1078" s="262"/>
      <c r="P1078" s="262"/>
      <c r="Q1078" s="262"/>
      <c r="R1078" s="262"/>
      <c r="S1078" s="262"/>
      <c r="T1078" s="263"/>
      <c r="U1078" s="15"/>
      <c r="V1078" s="15"/>
      <c r="W1078" s="15"/>
      <c r="X1078" s="15"/>
      <c r="Y1078" s="15"/>
      <c r="Z1078" s="15"/>
      <c r="AA1078" s="15"/>
      <c r="AB1078" s="15"/>
      <c r="AC1078" s="15"/>
      <c r="AD1078" s="15"/>
      <c r="AE1078" s="15"/>
      <c r="AT1078" s="264" t="s">
        <v>159</v>
      </c>
      <c r="AU1078" s="264" t="s">
        <v>87</v>
      </c>
      <c r="AV1078" s="15" t="s">
        <v>157</v>
      </c>
      <c r="AW1078" s="15" t="s">
        <v>32</v>
      </c>
      <c r="AX1078" s="15" t="s">
        <v>85</v>
      </c>
      <c r="AY1078" s="264" t="s">
        <v>150</v>
      </c>
    </row>
    <row r="1079" s="2" customFormat="1" ht="24.15" customHeight="1">
      <c r="A1079" s="39"/>
      <c r="B1079" s="40"/>
      <c r="C1079" s="265" t="s">
        <v>1260</v>
      </c>
      <c r="D1079" s="265" t="s">
        <v>203</v>
      </c>
      <c r="E1079" s="266" t="s">
        <v>1261</v>
      </c>
      <c r="F1079" s="267" t="s">
        <v>1262</v>
      </c>
      <c r="G1079" s="268" t="s">
        <v>271</v>
      </c>
      <c r="H1079" s="269">
        <v>7</v>
      </c>
      <c r="I1079" s="270"/>
      <c r="J1079" s="271">
        <f>ROUND(I1079*H1079,2)</f>
        <v>0</v>
      </c>
      <c r="K1079" s="267" t="s">
        <v>156</v>
      </c>
      <c r="L1079" s="272"/>
      <c r="M1079" s="273" t="s">
        <v>1</v>
      </c>
      <c r="N1079" s="274" t="s">
        <v>42</v>
      </c>
      <c r="O1079" s="92"/>
      <c r="P1079" s="228">
        <f>O1079*H1079</f>
        <v>0</v>
      </c>
      <c r="Q1079" s="228">
        <v>0.012999999999999999</v>
      </c>
      <c r="R1079" s="228">
        <f>Q1079*H1079</f>
        <v>0.090999999999999998</v>
      </c>
      <c r="S1079" s="228">
        <v>0</v>
      </c>
      <c r="T1079" s="229">
        <f>S1079*H1079</f>
        <v>0</v>
      </c>
      <c r="U1079" s="39"/>
      <c r="V1079" s="39"/>
      <c r="W1079" s="39"/>
      <c r="X1079" s="39"/>
      <c r="Y1079" s="39"/>
      <c r="Z1079" s="39"/>
      <c r="AA1079" s="39"/>
      <c r="AB1079" s="39"/>
      <c r="AC1079" s="39"/>
      <c r="AD1079" s="39"/>
      <c r="AE1079" s="39"/>
      <c r="AR1079" s="230" t="s">
        <v>400</v>
      </c>
      <c r="AT1079" s="230" t="s">
        <v>203</v>
      </c>
      <c r="AU1079" s="230" t="s">
        <v>87</v>
      </c>
      <c r="AY1079" s="18" t="s">
        <v>150</v>
      </c>
      <c r="BE1079" s="231">
        <f>IF(N1079="základní",J1079,0)</f>
        <v>0</v>
      </c>
      <c r="BF1079" s="231">
        <f>IF(N1079="snížená",J1079,0)</f>
        <v>0</v>
      </c>
      <c r="BG1079" s="231">
        <f>IF(N1079="zákl. přenesená",J1079,0)</f>
        <v>0</v>
      </c>
      <c r="BH1079" s="231">
        <f>IF(N1079="sníž. přenesená",J1079,0)</f>
        <v>0</v>
      </c>
      <c r="BI1079" s="231">
        <f>IF(N1079="nulová",J1079,0)</f>
        <v>0</v>
      </c>
      <c r="BJ1079" s="18" t="s">
        <v>85</v>
      </c>
      <c r="BK1079" s="231">
        <f>ROUND(I1079*H1079,2)</f>
        <v>0</v>
      </c>
      <c r="BL1079" s="18" t="s">
        <v>252</v>
      </c>
      <c r="BM1079" s="230" t="s">
        <v>1263</v>
      </c>
    </row>
    <row r="1080" s="13" customFormat="1">
      <c r="A1080" s="13"/>
      <c r="B1080" s="232"/>
      <c r="C1080" s="233"/>
      <c r="D1080" s="234" t="s">
        <v>159</v>
      </c>
      <c r="E1080" s="235" t="s">
        <v>1</v>
      </c>
      <c r="F1080" s="236" t="s">
        <v>581</v>
      </c>
      <c r="G1080" s="233"/>
      <c r="H1080" s="235" t="s">
        <v>1</v>
      </c>
      <c r="I1080" s="237"/>
      <c r="J1080" s="233"/>
      <c r="K1080" s="233"/>
      <c r="L1080" s="238"/>
      <c r="M1080" s="239"/>
      <c r="N1080" s="240"/>
      <c r="O1080" s="240"/>
      <c r="P1080" s="240"/>
      <c r="Q1080" s="240"/>
      <c r="R1080" s="240"/>
      <c r="S1080" s="240"/>
      <c r="T1080" s="241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242" t="s">
        <v>159</v>
      </c>
      <c r="AU1080" s="242" t="s">
        <v>87</v>
      </c>
      <c r="AV1080" s="13" t="s">
        <v>85</v>
      </c>
      <c r="AW1080" s="13" t="s">
        <v>32</v>
      </c>
      <c r="AX1080" s="13" t="s">
        <v>77</v>
      </c>
      <c r="AY1080" s="242" t="s">
        <v>150</v>
      </c>
    </row>
    <row r="1081" s="14" customFormat="1">
      <c r="A1081" s="14"/>
      <c r="B1081" s="243"/>
      <c r="C1081" s="244"/>
      <c r="D1081" s="234" t="s">
        <v>159</v>
      </c>
      <c r="E1081" s="245" t="s">
        <v>1</v>
      </c>
      <c r="F1081" s="246" t="s">
        <v>179</v>
      </c>
      <c r="G1081" s="244"/>
      <c r="H1081" s="247">
        <v>5</v>
      </c>
      <c r="I1081" s="248"/>
      <c r="J1081" s="244"/>
      <c r="K1081" s="244"/>
      <c r="L1081" s="249"/>
      <c r="M1081" s="250"/>
      <c r="N1081" s="251"/>
      <c r="O1081" s="251"/>
      <c r="P1081" s="251"/>
      <c r="Q1081" s="251"/>
      <c r="R1081" s="251"/>
      <c r="S1081" s="251"/>
      <c r="T1081" s="252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T1081" s="253" t="s">
        <v>159</v>
      </c>
      <c r="AU1081" s="253" t="s">
        <v>87</v>
      </c>
      <c r="AV1081" s="14" t="s">
        <v>87</v>
      </c>
      <c r="AW1081" s="14" t="s">
        <v>32</v>
      </c>
      <c r="AX1081" s="14" t="s">
        <v>77</v>
      </c>
      <c r="AY1081" s="253" t="s">
        <v>150</v>
      </c>
    </row>
    <row r="1082" s="13" customFormat="1">
      <c r="A1082" s="13"/>
      <c r="B1082" s="232"/>
      <c r="C1082" s="233"/>
      <c r="D1082" s="234" t="s">
        <v>159</v>
      </c>
      <c r="E1082" s="235" t="s">
        <v>1</v>
      </c>
      <c r="F1082" s="236" t="s">
        <v>632</v>
      </c>
      <c r="G1082" s="233"/>
      <c r="H1082" s="235" t="s">
        <v>1</v>
      </c>
      <c r="I1082" s="237"/>
      <c r="J1082" s="233"/>
      <c r="K1082" s="233"/>
      <c r="L1082" s="238"/>
      <c r="M1082" s="239"/>
      <c r="N1082" s="240"/>
      <c r="O1082" s="240"/>
      <c r="P1082" s="240"/>
      <c r="Q1082" s="240"/>
      <c r="R1082" s="240"/>
      <c r="S1082" s="240"/>
      <c r="T1082" s="241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242" t="s">
        <v>159</v>
      </c>
      <c r="AU1082" s="242" t="s">
        <v>87</v>
      </c>
      <c r="AV1082" s="13" t="s">
        <v>85</v>
      </c>
      <c r="AW1082" s="13" t="s">
        <v>32</v>
      </c>
      <c r="AX1082" s="13" t="s">
        <v>77</v>
      </c>
      <c r="AY1082" s="242" t="s">
        <v>150</v>
      </c>
    </row>
    <row r="1083" s="14" customFormat="1">
      <c r="A1083" s="14"/>
      <c r="B1083" s="243"/>
      <c r="C1083" s="244"/>
      <c r="D1083" s="234" t="s">
        <v>159</v>
      </c>
      <c r="E1083" s="245" t="s">
        <v>1</v>
      </c>
      <c r="F1083" s="246" t="s">
        <v>87</v>
      </c>
      <c r="G1083" s="244"/>
      <c r="H1083" s="247">
        <v>2</v>
      </c>
      <c r="I1083" s="248"/>
      <c r="J1083" s="244"/>
      <c r="K1083" s="244"/>
      <c r="L1083" s="249"/>
      <c r="M1083" s="250"/>
      <c r="N1083" s="251"/>
      <c r="O1083" s="251"/>
      <c r="P1083" s="251"/>
      <c r="Q1083" s="251"/>
      <c r="R1083" s="251"/>
      <c r="S1083" s="251"/>
      <c r="T1083" s="252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4"/>
      <c r="AT1083" s="253" t="s">
        <v>159</v>
      </c>
      <c r="AU1083" s="253" t="s">
        <v>87</v>
      </c>
      <c r="AV1083" s="14" t="s">
        <v>87</v>
      </c>
      <c r="AW1083" s="14" t="s">
        <v>32</v>
      </c>
      <c r="AX1083" s="14" t="s">
        <v>77</v>
      </c>
      <c r="AY1083" s="253" t="s">
        <v>150</v>
      </c>
    </row>
    <row r="1084" s="15" customFormat="1">
      <c r="A1084" s="15"/>
      <c r="B1084" s="254"/>
      <c r="C1084" s="255"/>
      <c r="D1084" s="234" t="s">
        <v>159</v>
      </c>
      <c r="E1084" s="256" t="s">
        <v>1</v>
      </c>
      <c r="F1084" s="257" t="s">
        <v>169</v>
      </c>
      <c r="G1084" s="255"/>
      <c r="H1084" s="258">
        <v>7</v>
      </c>
      <c r="I1084" s="259"/>
      <c r="J1084" s="255"/>
      <c r="K1084" s="255"/>
      <c r="L1084" s="260"/>
      <c r="M1084" s="261"/>
      <c r="N1084" s="262"/>
      <c r="O1084" s="262"/>
      <c r="P1084" s="262"/>
      <c r="Q1084" s="262"/>
      <c r="R1084" s="262"/>
      <c r="S1084" s="262"/>
      <c r="T1084" s="263"/>
      <c r="U1084" s="15"/>
      <c r="V1084" s="15"/>
      <c r="W1084" s="15"/>
      <c r="X1084" s="15"/>
      <c r="Y1084" s="15"/>
      <c r="Z1084" s="15"/>
      <c r="AA1084" s="15"/>
      <c r="AB1084" s="15"/>
      <c r="AC1084" s="15"/>
      <c r="AD1084" s="15"/>
      <c r="AE1084" s="15"/>
      <c r="AT1084" s="264" t="s">
        <v>159</v>
      </c>
      <c r="AU1084" s="264" t="s">
        <v>87</v>
      </c>
      <c r="AV1084" s="15" t="s">
        <v>157</v>
      </c>
      <c r="AW1084" s="15" t="s">
        <v>32</v>
      </c>
      <c r="AX1084" s="15" t="s">
        <v>85</v>
      </c>
      <c r="AY1084" s="264" t="s">
        <v>150</v>
      </c>
    </row>
    <row r="1085" s="2" customFormat="1" ht="24.15" customHeight="1">
      <c r="A1085" s="39"/>
      <c r="B1085" s="40"/>
      <c r="C1085" s="265" t="s">
        <v>1264</v>
      </c>
      <c r="D1085" s="265" t="s">
        <v>203</v>
      </c>
      <c r="E1085" s="266" t="s">
        <v>1265</v>
      </c>
      <c r="F1085" s="267" t="s">
        <v>1266</v>
      </c>
      <c r="G1085" s="268" t="s">
        <v>271</v>
      </c>
      <c r="H1085" s="269">
        <v>10</v>
      </c>
      <c r="I1085" s="270"/>
      <c r="J1085" s="271">
        <f>ROUND(I1085*H1085,2)</f>
        <v>0</v>
      </c>
      <c r="K1085" s="267" t="s">
        <v>156</v>
      </c>
      <c r="L1085" s="272"/>
      <c r="M1085" s="273" t="s">
        <v>1</v>
      </c>
      <c r="N1085" s="274" t="s">
        <v>42</v>
      </c>
      <c r="O1085" s="92"/>
      <c r="P1085" s="228">
        <f>O1085*H1085</f>
        <v>0</v>
      </c>
      <c r="Q1085" s="228">
        <v>0.016</v>
      </c>
      <c r="R1085" s="228">
        <f>Q1085*H1085</f>
        <v>0.16</v>
      </c>
      <c r="S1085" s="228">
        <v>0</v>
      </c>
      <c r="T1085" s="229">
        <f>S1085*H1085</f>
        <v>0</v>
      </c>
      <c r="U1085" s="39"/>
      <c r="V1085" s="39"/>
      <c r="W1085" s="39"/>
      <c r="X1085" s="39"/>
      <c r="Y1085" s="39"/>
      <c r="Z1085" s="39"/>
      <c r="AA1085" s="39"/>
      <c r="AB1085" s="39"/>
      <c r="AC1085" s="39"/>
      <c r="AD1085" s="39"/>
      <c r="AE1085" s="39"/>
      <c r="AR1085" s="230" t="s">
        <v>400</v>
      </c>
      <c r="AT1085" s="230" t="s">
        <v>203</v>
      </c>
      <c r="AU1085" s="230" t="s">
        <v>87</v>
      </c>
      <c r="AY1085" s="18" t="s">
        <v>150</v>
      </c>
      <c r="BE1085" s="231">
        <f>IF(N1085="základní",J1085,0)</f>
        <v>0</v>
      </c>
      <c r="BF1085" s="231">
        <f>IF(N1085="snížená",J1085,0)</f>
        <v>0</v>
      </c>
      <c r="BG1085" s="231">
        <f>IF(N1085="zákl. přenesená",J1085,0)</f>
        <v>0</v>
      </c>
      <c r="BH1085" s="231">
        <f>IF(N1085="sníž. přenesená",J1085,0)</f>
        <v>0</v>
      </c>
      <c r="BI1085" s="231">
        <f>IF(N1085="nulová",J1085,0)</f>
        <v>0</v>
      </c>
      <c r="BJ1085" s="18" t="s">
        <v>85</v>
      </c>
      <c r="BK1085" s="231">
        <f>ROUND(I1085*H1085,2)</f>
        <v>0</v>
      </c>
      <c r="BL1085" s="18" t="s">
        <v>252</v>
      </c>
      <c r="BM1085" s="230" t="s">
        <v>1267</v>
      </c>
    </row>
    <row r="1086" s="13" customFormat="1">
      <c r="A1086" s="13"/>
      <c r="B1086" s="232"/>
      <c r="C1086" s="233"/>
      <c r="D1086" s="234" t="s">
        <v>159</v>
      </c>
      <c r="E1086" s="235" t="s">
        <v>1</v>
      </c>
      <c r="F1086" s="236" t="s">
        <v>581</v>
      </c>
      <c r="G1086" s="233"/>
      <c r="H1086" s="235" t="s">
        <v>1</v>
      </c>
      <c r="I1086" s="237"/>
      <c r="J1086" s="233"/>
      <c r="K1086" s="233"/>
      <c r="L1086" s="238"/>
      <c r="M1086" s="239"/>
      <c r="N1086" s="240"/>
      <c r="O1086" s="240"/>
      <c r="P1086" s="240"/>
      <c r="Q1086" s="240"/>
      <c r="R1086" s="240"/>
      <c r="S1086" s="240"/>
      <c r="T1086" s="241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T1086" s="242" t="s">
        <v>159</v>
      </c>
      <c r="AU1086" s="242" t="s">
        <v>87</v>
      </c>
      <c r="AV1086" s="13" t="s">
        <v>85</v>
      </c>
      <c r="AW1086" s="13" t="s">
        <v>32</v>
      </c>
      <c r="AX1086" s="13" t="s">
        <v>77</v>
      </c>
      <c r="AY1086" s="242" t="s">
        <v>150</v>
      </c>
    </row>
    <row r="1087" s="14" customFormat="1">
      <c r="A1087" s="14"/>
      <c r="B1087" s="243"/>
      <c r="C1087" s="244"/>
      <c r="D1087" s="234" t="s">
        <v>159</v>
      </c>
      <c r="E1087" s="245" t="s">
        <v>1</v>
      </c>
      <c r="F1087" s="246" t="s">
        <v>184</v>
      </c>
      <c r="G1087" s="244"/>
      <c r="H1087" s="247">
        <v>6</v>
      </c>
      <c r="I1087" s="248"/>
      <c r="J1087" s="244"/>
      <c r="K1087" s="244"/>
      <c r="L1087" s="249"/>
      <c r="M1087" s="250"/>
      <c r="N1087" s="251"/>
      <c r="O1087" s="251"/>
      <c r="P1087" s="251"/>
      <c r="Q1087" s="251"/>
      <c r="R1087" s="251"/>
      <c r="S1087" s="251"/>
      <c r="T1087" s="252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T1087" s="253" t="s">
        <v>159</v>
      </c>
      <c r="AU1087" s="253" t="s">
        <v>87</v>
      </c>
      <c r="AV1087" s="14" t="s">
        <v>87</v>
      </c>
      <c r="AW1087" s="14" t="s">
        <v>32</v>
      </c>
      <c r="AX1087" s="14" t="s">
        <v>77</v>
      </c>
      <c r="AY1087" s="253" t="s">
        <v>150</v>
      </c>
    </row>
    <row r="1088" s="13" customFormat="1">
      <c r="A1088" s="13"/>
      <c r="B1088" s="232"/>
      <c r="C1088" s="233"/>
      <c r="D1088" s="234" t="s">
        <v>159</v>
      </c>
      <c r="E1088" s="235" t="s">
        <v>1</v>
      </c>
      <c r="F1088" s="236" t="s">
        <v>632</v>
      </c>
      <c r="G1088" s="233"/>
      <c r="H1088" s="235" t="s">
        <v>1</v>
      </c>
      <c r="I1088" s="237"/>
      <c r="J1088" s="233"/>
      <c r="K1088" s="233"/>
      <c r="L1088" s="238"/>
      <c r="M1088" s="239"/>
      <c r="N1088" s="240"/>
      <c r="O1088" s="240"/>
      <c r="P1088" s="240"/>
      <c r="Q1088" s="240"/>
      <c r="R1088" s="240"/>
      <c r="S1088" s="240"/>
      <c r="T1088" s="241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42" t="s">
        <v>159</v>
      </c>
      <c r="AU1088" s="242" t="s">
        <v>87</v>
      </c>
      <c r="AV1088" s="13" t="s">
        <v>85</v>
      </c>
      <c r="AW1088" s="13" t="s">
        <v>32</v>
      </c>
      <c r="AX1088" s="13" t="s">
        <v>77</v>
      </c>
      <c r="AY1088" s="242" t="s">
        <v>150</v>
      </c>
    </row>
    <row r="1089" s="14" customFormat="1">
      <c r="A1089" s="14"/>
      <c r="B1089" s="243"/>
      <c r="C1089" s="244"/>
      <c r="D1089" s="234" t="s">
        <v>159</v>
      </c>
      <c r="E1089" s="245" t="s">
        <v>1</v>
      </c>
      <c r="F1089" s="246" t="s">
        <v>157</v>
      </c>
      <c r="G1089" s="244"/>
      <c r="H1089" s="247">
        <v>4</v>
      </c>
      <c r="I1089" s="248"/>
      <c r="J1089" s="244"/>
      <c r="K1089" s="244"/>
      <c r="L1089" s="249"/>
      <c r="M1089" s="250"/>
      <c r="N1089" s="251"/>
      <c r="O1089" s="251"/>
      <c r="P1089" s="251"/>
      <c r="Q1089" s="251"/>
      <c r="R1089" s="251"/>
      <c r="S1089" s="251"/>
      <c r="T1089" s="252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T1089" s="253" t="s">
        <v>159</v>
      </c>
      <c r="AU1089" s="253" t="s">
        <v>87</v>
      </c>
      <c r="AV1089" s="14" t="s">
        <v>87</v>
      </c>
      <c r="AW1089" s="14" t="s">
        <v>32</v>
      </c>
      <c r="AX1089" s="14" t="s">
        <v>77</v>
      </c>
      <c r="AY1089" s="253" t="s">
        <v>150</v>
      </c>
    </row>
    <row r="1090" s="15" customFormat="1">
      <c r="A1090" s="15"/>
      <c r="B1090" s="254"/>
      <c r="C1090" s="255"/>
      <c r="D1090" s="234" t="s">
        <v>159</v>
      </c>
      <c r="E1090" s="256" t="s">
        <v>1</v>
      </c>
      <c r="F1090" s="257" t="s">
        <v>169</v>
      </c>
      <c r="G1090" s="255"/>
      <c r="H1090" s="258">
        <v>10</v>
      </c>
      <c r="I1090" s="259"/>
      <c r="J1090" s="255"/>
      <c r="K1090" s="255"/>
      <c r="L1090" s="260"/>
      <c r="M1090" s="261"/>
      <c r="N1090" s="262"/>
      <c r="O1090" s="262"/>
      <c r="P1090" s="262"/>
      <c r="Q1090" s="262"/>
      <c r="R1090" s="262"/>
      <c r="S1090" s="262"/>
      <c r="T1090" s="263"/>
      <c r="U1090" s="15"/>
      <c r="V1090" s="15"/>
      <c r="W1090" s="15"/>
      <c r="X1090" s="15"/>
      <c r="Y1090" s="15"/>
      <c r="Z1090" s="15"/>
      <c r="AA1090" s="15"/>
      <c r="AB1090" s="15"/>
      <c r="AC1090" s="15"/>
      <c r="AD1090" s="15"/>
      <c r="AE1090" s="15"/>
      <c r="AT1090" s="264" t="s">
        <v>159</v>
      </c>
      <c r="AU1090" s="264" t="s">
        <v>87</v>
      </c>
      <c r="AV1090" s="15" t="s">
        <v>157</v>
      </c>
      <c r="AW1090" s="15" t="s">
        <v>32</v>
      </c>
      <c r="AX1090" s="15" t="s">
        <v>85</v>
      </c>
      <c r="AY1090" s="264" t="s">
        <v>150</v>
      </c>
    </row>
    <row r="1091" s="2" customFormat="1" ht="24.15" customHeight="1">
      <c r="A1091" s="39"/>
      <c r="B1091" s="40"/>
      <c r="C1091" s="219" t="s">
        <v>1268</v>
      </c>
      <c r="D1091" s="219" t="s">
        <v>152</v>
      </c>
      <c r="E1091" s="220" t="s">
        <v>1269</v>
      </c>
      <c r="F1091" s="221" t="s">
        <v>1270</v>
      </c>
      <c r="G1091" s="222" t="s">
        <v>271</v>
      </c>
      <c r="H1091" s="223">
        <v>5</v>
      </c>
      <c r="I1091" s="224"/>
      <c r="J1091" s="225">
        <f>ROUND(I1091*H1091,2)</f>
        <v>0</v>
      </c>
      <c r="K1091" s="221" t="s">
        <v>156</v>
      </c>
      <c r="L1091" s="45"/>
      <c r="M1091" s="226" t="s">
        <v>1</v>
      </c>
      <c r="N1091" s="227" t="s">
        <v>42</v>
      </c>
      <c r="O1091" s="92"/>
      <c r="P1091" s="228">
        <f>O1091*H1091</f>
        <v>0</v>
      </c>
      <c r="Q1091" s="228">
        <v>0</v>
      </c>
      <c r="R1091" s="228">
        <f>Q1091*H1091</f>
        <v>0</v>
      </c>
      <c r="S1091" s="228">
        <v>0</v>
      </c>
      <c r="T1091" s="229">
        <f>S1091*H1091</f>
        <v>0</v>
      </c>
      <c r="U1091" s="39"/>
      <c r="V1091" s="39"/>
      <c r="W1091" s="39"/>
      <c r="X1091" s="39"/>
      <c r="Y1091" s="39"/>
      <c r="Z1091" s="39"/>
      <c r="AA1091" s="39"/>
      <c r="AB1091" s="39"/>
      <c r="AC1091" s="39"/>
      <c r="AD1091" s="39"/>
      <c r="AE1091" s="39"/>
      <c r="AR1091" s="230" t="s">
        <v>252</v>
      </c>
      <c r="AT1091" s="230" t="s">
        <v>152</v>
      </c>
      <c r="AU1091" s="230" t="s">
        <v>87</v>
      </c>
      <c r="AY1091" s="18" t="s">
        <v>150</v>
      </c>
      <c r="BE1091" s="231">
        <f>IF(N1091="základní",J1091,0)</f>
        <v>0</v>
      </c>
      <c r="BF1091" s="231">
        <f>IF(N1091="snížená",J1091,0)</f>
        <v>0</v>
      </c>
      <c r="BG1091" s="231">
        <f>IF(N1091="zákl. přenesená",J1091,0)</f>
        <v>0</v>
      </c>
      <c r="BH1091" s="231">
        <f>IF(N1091="sníž. přenesená",J1091,0)</f>
        <v>0</v>
      </c>
      <c r="BI1091" s="231">
        <f>IF(N1091="nulová",J1091,0)</f>
        <v>0</v>
      </c>
      <c r="BJ1091" s="18" t="s">
        <v>85</v>
      </c>
      <c r="BK1091" s="231">
        <f>ROUND(I1091*H1091,2)</f>
        <v>0</v>
      </c>
      <c r="BL1091" s="18" t="s">
        <v>252</v>
      </c>
      <c r="BM1091" s="230" t="s">
        <v>1271</v>
      </c>
    </row>
    <row r="1092" s="13" customFormat="1">
      <c r="A1092" s="13"/>
      <c r="B1092" s="232"/>
      <c r="C1092" s="233"/>
      <c r="D1092" s="234" t="s">
        <v>159</v>
      </c>
      <c r="E1092" s="235" t="s">
        <v>1</v>
      </c>
      <c r="F1092" s="236" t="s">
        <v>581</v>
      </c>
      <c r="G1092" s="233"/>
      <c r="H1092" s="235" t="s">
        <v>1</v>
      </c>
      <c r="I1092" s="237"/>
      <c r="J1092" s="233"/>
      <c r="K1092" s="233"/>
      <c r="L1092" s="238"/>
      <c r="M1092" s="239"/>
      <c r="N1092" s="240"/>
      <c r="O1092" s="240"/>
      <c r="P1092" s="240"/>
      <c r="Q1092" s="240"/>
      <c r="R1092" s="240"/>
      <c r="S1092" s="240"/>
      <c r="T1092" s="241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242" t="s">
        <v>159</v>
      </c>
      <c r="AU1092" s="242" t="s">
        <v>87</v>
      </c>
      <c r="AV1092" s="13" t="s">
        <v>85</v>
      </c>
      <c r="AW1092" s="13" t="s">
        <v>32</v>
      </c>
      <c r="AX1092" s="13" t="s">
        <v>77</v>
      </c>
      <c r="AY1092" s="242" t="s">
        <v>150</v>
      </c>
    </row>
    <row r="1093" s="14" customFormat="1">
      <c r="A1093" s="14"/>
      <c r="B1093" s="243"/>
      <c r="C1093" s="244"/>
      <c r="D1093" s="234" t="s">
        <v>159</v>
      </c>
      <c r="E1093" s="245" t="s">
        <v>1</v>
      </c>
      <c r="F1093" s="246" t="s">
        <v>157</v>
      </c>
      <c r="G1093" s="244"/>
      <c r="H1093" s="247">
        <v>4</v>
      </c>
      <c r="I1093" s="248"/>
      <c r="J1093" s="244"/>
      <c r="K1093" s="244"/>
      <c r="L1093" s="249"/>
      <c r="M1093" s="250"/>
      <c r="N1093" s="251"/>
      <c r="O1093" s="251"/>
      <c r="P1093" s="251"/>
      <c r="Q1093" s="251"/>
      <c r="R1093" s="251"/>
      <c r="S1093" s="251"/>
      <c r="T1093" s="252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T1093" s="253" t="s">
        <v>159</v>
      </c>
      <c r="AU1093" s="253" t="s">
        <v>87</v>
      </c>
      <c r="AV1093" s="14" t="s">
        <v>87</v>
      </c>
      <c r="AW1093" s="14" t="s">
        <v>32</v>
      </c>
      <c r="AX1093" s="14" t="s">
        <v>77</v>
      </c>
      <c r="AY1093" s="253" t="s">
        <v>150</v>
      </c>
    </row>
    <row r="1094" s="13" customFormat="1">
      <c r="A1094" s="13"/>
      <c r="B1094" s="232"/>
      <c r="C1094" s="233"/>
      <c r="D1094" s="234" t="s">
        <v>159</v>
      </c>
      <c r="E1094" s="235" t="s">
        <v>1</v>
      </c>
      <c r="F1094" s="236" t="s">
        <v>632</v>
      </c>
      <c r="G1094" s="233"/>
      <c r="H1094" s="235" t="s">
        <v>1</v>
      </c>
      <c r="I1094" s="237"/>
      <c r="J1094" s="233"/>
      <c r="K1094" s="233"/>
      <c r="L1094" s="238"/>
      <c r="M1094" s="239"/>
      <c r="N1094" s="240"/>
      <c r="O1094" s="240"/>
      <c r="P1094" s="240"/>
      <c r="Q1094" s="240"/>
      <c r="R1094" s="240"/>
      <c r="S1094" s="240"/>
      <c r="T1094" s="241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42" t="s">
        <v>159</v>
      </c>
      <c r="AU1094" s="242" t="s">
        <v>87</v>
      </c>
      <c r="AV1094" s="13" t="s">
        <v>85</v>
      </c>
      <c r="AW1094" s="13" t="s">
        <v>32</v>
      </c>
      <c r="AX1094" s="13" t="s">
        <v>77</v>
      </c>
      <c r="AY1094" s="242" t="s">
        <v>150</v>
      </c>
    </row>
    <row r="1095" s="14" customFormat="1">
      <c r="A1095" s="14"/>
      <c r="B1095" s="243"/>
      <c r="C1095" s="244"/>
      <c r="D1095" s="234" t="s">
        <v>159</v>
      </c>
      <c r="E1095" s="245" t="s">
        <v>1</v>
      </c>
      <c r="F1095" s="246" t="s">
        <v>85</v>
      </c>
      <c r="G1095" s="244"/>
      <c r="H1095" s="247">
        <v>1</v>
      </c>
      <c r="I1095" s="248"/>
      <c r="J1095" s="244"/>
      <c r="K1095" s="244"/>
      <c r="L1095" s="249"/>
      <c r="M1095" s="250"/>
      <c r="N1095" s="251"/>
      <c r="O1095" s="251"/>
      <c r="P1095" s="251"/>
      <c r="Q1095" s="251"/>
      <c r="R1095" s="251"/>
      <c r="S1095" s="251"/>
      <c r="T1095" s="252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T1095" s="253" t="s">
        <v>159</v>
      </c>
      <c r="AU1095" s="253" t="s">
        <v>87</v>
      </c>
      <c r="AV1095" s="14" t="s">
        <v>87</v>
      </c>
      <c r="AW1095" s="14" t="s">
        <v>32</v>
      </c>
      <c r="AX1095" s="14" t="s">
        <v>77</v>
      </c>
      <c r="AY1095" s="253" t="s">
        <v>150</v>
      </c>
    </row>
    <row r="1096" s="15" customFormat="1">
      <c r="A1096" s="15"/>
      <c r="B1096" s="254"/>
      <c r="C1096" s="255"/>
      <c r="D1096" s="234" t="s">
        <v>159</v>
      </c>
      <c r="E1096" s="256" t="s">
        <v>1</v>
      </c>
      <c r="F1096" s="257" t="s">
        <v>169</v>
      </c>
      <c r="G1096" s="255"/>
      <c r="H1096" s="258">
        <v>5</v>
      </c>
      <c r="I1096" s="259"/>
      <c r="J1096" s="255"/>
      <c r="K1096" s="255"/>
      <c r="L1096" s="260"/>
      <c r="M1096" s="261"/>
      <c r="N1096" s="262"/>
      <c r="O1096" s="262"/>
      <c r="P1096" s="262"/>
      <c r="Q1096" s="262"/>
      <c r="R1096" s="262"/>
      <c r="S1096" s="262"/>
      <c r="T1096" s="263"/>
      <c r="U1096" s="15"/>
      <c r="V1096" s="15"/>
      <c r="W1096" s="15"/>
      <c r="X1096" s="15"/>
      <c r="Y1096" s="15"/>
      <c r="Z1096" s="15"/>
      <c r="AA1096" s="15"/>
      <c r="AB1096" s="15"/>
      <c r="AC1096" s="15"/>
      <c r="AD1096" s="15"/>
      <c r="AE1096" s="15"/>
      <c r="AT1096" s="264" t="s">
        <v>159</v>
      </c>
      <c r="AU1096" s="264" t="s">
        <v>87</v>
      </c>
      <c r="AV1096" s="15" t="s">
        <v>157</v>
      </c>
      <c r="AW1096" s="15" t="s">
        <v>32</v>
      </c>
      <c r="AX1096" s="15" t="s">
        <v>85</v>
      </c>
      <c r="AY1096" s="264" t="s">
        <v>150</v>
      </c>
    </row>
    <row r="1097" s="2" customFormat="1" ht="24.15" customHeight="1">
      <c r="A1097" s="39"/>
      <c r="B1097" s="40"/>
      <c r="C1097" s="265" t="s">
        <v>1272</v>
      </c>
      <c r="D1097" s="265" t="s">
        <v>203</v>
      </c>
      <c r="E1097" s="266" t="s">
        <v>1273</v>
      </c>
      <c r="F1097" s="267" t="s">
        <v>1274</v>
      </c>
      <c r="G1097" s="268" t="s">
        <v>271</v>
      </c>
      <c r="H1097" s="269">
        <v>5</v>
      </c>
      <c r="I1097" s="270"/>
      <c r="J1097" s="271">
        <f>ROUND(I1097*H1097,2)</f>
        <v>0</v>
      </c>
      <c r="K1097" s="267" t="s">
        <v>156</v>
      </c>
      <c r="L1097" s="272"/>
      <c r="M1097" s="273" t="s">
        <v>1</v>
      </c>
      <c r="N1097" s="274" t="s">
        <v>42</v>
      </c>
      <c r="O1097" s="92"/>
      <c r="P1097" s="228">
        <f>O1097*H1097</f>
        <v>0</v>
      </c>
      <c r="Q1097" s="228">
        <v>0.017000000000000001</v>
      </c>
      <c r="R1097" s="228">
        <f>Q1097*H1097</f>
        <v>0.085000000000000006</v>
      </c>
      <c r="S1097" s="228">
        <v>0</v>
      </c>
      <c r="T1097" s="229">
        <f>S1097*H1097</f>
        <v>0</v>
      </c>
      <c r="U1097" s="39"/>
      <c r="V1097" s="39"/>
      <c r="W1097" s="39"/>
      <c r="X1097" s="39"/>
      <c r="Y1097" s="39"/>
      <c r="Z1097" s="39"/>
      <c r="AA1097" s="39"/>
      <c r="AB1097" s="39"/>
      <c r="AC1097" s="39"/>
      <c r="AD1097" s="39"/>
      <c r="AE1097" s="39"/>
      <c r="AR1097" s="230" t="s">
        <v>400</v>
      </c>
      <c r="AT1097" s="230" t="s">
        <v>203</v>
      </c>
      <c r="AU1097" s="230" t="s">
        <v>87</v>
      </c>
      <c r="AY1097" s="18" t="s">
        <v>150</v>
      </c>
      <c r="BE1097" s="231">
        <f>IF(N1097="základní",J1097,0)</f>
        <v>0</v>
      </c>
      <c r="BF1097" s="231">
        <f>IF(N1097="snížená",J1097,0)</f>
        <v>0</v>
      </c>
      <c r="BG1097" s="231">
        <f>IF(N1097="zákl. přenesená",J1097,0)</f>
        <v>0</v>
      </c>
      <c r="BH1097" s="231">
        <f>IF(N1097="sníž. přenesená",J1097,0)</f>
        <v>0</v>
      </c>
      <c r="BI1097" s="231">
        <f>IF(N1097="nulová",J1097,0)</f>
        <v>0</v>
      </c>
      <c r="BJ1097" s="18" t="s">
        <v>85</v>
      </c>
      <c r="BK1097" s="231">
        <f>ROUND(I1097*H1097,2)</f>
        <v>0</v>
      </c>
      <c r="BL1097" s="18" t="s">
        <v>252</v>
      </c>
      <c r="BM1097" s="230" t="s">
        <v>1275</v>
      </c>
    </row>
    <row r="1098" s="2" customFormat="1" ht="24.15" customHeight="1">
      <c r="A1098" s="39"/>
      <c r="B1098" s="40"/>
      <c r="C1098" s="219" t="s">
        <v>1276</v>
      </c>
      <c r="D1098" s="219" t="s">
        <v>152</v>
      </c>
      <c r="E1098" s="220" t="s">
        <v>1277</v>
      </c>
      <c r="F1098" s="221" t="s">
        <v>1278</v>
      </c>
      <c r="G1098" s="222" t="s">
        <v>271</v>
      </c>
      <c r="H1098" s="223">
        <v>2</v>
      </c>
      <c r="I1098" s="224"/>
      <c r="J1098" s="225">
        <f>ROUND(I1098*H1098,2)</f>
        <v>0</v>
      </c>
      <c r="K1098" s="221" t="s">
        <v>156</v>
      </c>
      <c r="L1098" s="45"/>
      <c r="M1098" s="226" t="s">
        <v>1</v>
      </c>
      <c r="N1098" s="227" t="s">
        <v>42</v>
      </c>
      <c r="O1098" s="92"/>
      <c r="P1098" s="228">
        <f>O1098*H1098</f>
        <v>0</v>
      </c>
      <c r="Q1098" s="228">
        <v>0.00087000000000000001</v>
      </c>
      <c r="R1098" s="228">
        <f>Q1098*H1098</f>
        <v>0.00174</v>
      </c>
      <c r="S1098" s="228">
        <v>0</v>
      </c>
      <c r="T1098" s="229">
        <f>S1098*H1098</f>
        <v>0</v>
      </c>
      <c r="U1098" s="39"/>
      <c r="V1098" s="39"/>
      <c r="W1098" s="39"/>
      <c r="X1098" s="39"/>
      <c r="Y1098" s="39"/>
      <c r="Z1098" s="39"/>
      <c r="AA1098" s="39"/>
      <c r="AB1098" s="39"/>
      <c r="AC1098" s="39"/>
      <c r="AD1098" s="39"/>
      <c r="AE1098" s="39"/>
      <c r="AR1098" s="230" t="s">
        <v>252</v>
      </c>
      <c r="AT1098" s="230" t="s">
        <v>152</v>
      </c>
      <c r="AU1098" s="230" t="s">
        <v>87</v>
      </c>
      <c r="AY1098" s="18" t="s">
        <v>150</v>
      </c>
      <c r="BE1098" s="231">
        <f>IF(N1098="základní",J1098,0)</f>
        <v>0</v>
      </c>
      <c r="BF1098" s="231">
        <f>IF(N1098="snížená",J1098,0)</f>
        <v>0</v>
      </c>
      <c r="BG1098" s="231">
        <f>IF(N1098="zákl. přenesená",J1098,0)</f>
        <v>0</v>
      </c>
      <c r="BH1098" s="231">
        <f>IF(N1098="sníž. přenesená",J1098,0)</f>
        <v>0</v>
      </c>
      <c r="BI1098" s="231">
        <f>IF(N1098="nulová",J1098,0)</f>
        <v>0</v>
      </c>
      <c r="BJ1098" s="18" t="s">
        <v>85</v>
      </c>
      <c r="BK1098" s="231">
        <f>ROUND(I1098*H1098,2)</f>
        <v>0</v>
      </c>
      <c r="BL1098" s="18" t="s">
        <v>252</v>
      </c>
      <c r="BM1098" s="230" t="s">
        <v>1279</v>
      </c>
    </row>
    <row r="1099" s="13" customFormat="1">
      <c r="A1099" s="13"/>
      <c r="B1099" s="232"/>
      <c r="C1099" s="233"/>
      <c r="D1099" s="234" t="s">
        <v>159</v>
      </c>
      <c r="E1099" s="235" t="s">
        <v>1</v>
      </c>
      <c r="F1099" s="236" t="s">
        <v>334</v>
      </c>
      <c r="G1099" s="233"/>
      <c r="H1099" s="235" t="s">
        <v>1</v>
      </c>
      <c r="I1099" s="237"/>
      <c r="J1099" s="233"/>
      <c r="K1099" s="233"/>
      <c r="L1099" s="238"/>
      <c r="M1099" s="239"/>
      <c r="N1099" s="240"/>
      <c r="O1099" s="240"/>
      <c r="P1099" s="240"/>
      <c r="Q1099" s="240"/>
      <c r="R1099" s="240"/>
      <c r="S1099" s="240"/>
      <c r="T1099" s="241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T1099" s="242" t="s">
        <v>159</v>
      </c>
      <c r="AU1099" s="242" t="s">
        <v>87</v>
      </c>
      <c r="AV1099" s="13" t="s">
        <v>85</v>
      </c>
      <c r="AW1099" s="13" t="s">
        <v>32</v>
      </c>
      <c r="AX1099" s="13" t="s">
        <v>77</v>
      </c>
      <c r="AY1099" s="242" t="s">
        <v>150</v>
      </c>
    </row>
    <row r="1100" s="14" customFormat="1">
      <c r="A1100" s="14"/>
      <c r="B1100" s="243"/>
      <c r="C1100" s="244"/>
      <c r="D1100" s="234" t="s">
        <v>159</v>
      </c>
      <c r="E1100" s="245" t="s">
        <v>1</v>
      </c>
      <c r="F1100" s="246" t="s">
        <v>85</v>
      </c>
      <c r="G1100" s="244"/>
      <c r="H1100" s="247">
        <v>1</v>
      </c>
      <c r="I1100" s="248"/>
      <c r="J1100" s="244"/>
      <c r="K1100" s="244"/>
      <c r="L1100" s="249"/>
      <c r="M1100" s="250"/>
      <c r="N1100" s="251"/>
      <c r="O1100" s="251"/>
      <c r="P1100" s="251"/>
      <c r="Q1100" s="251"/>
      <c r="R1100" s="251"/>
      <c r="S1100" s="251"/>
      <c r="T1100" s="252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T1100" s="253" t="s">
        <v>159</v>
      </c>
      <c r="AU1100" s="253" t="s">
        <v>87</v>
      </c>
      <c r="AV1100" s="14" t="s">
        <v>87</v>
      </c>
      <c r="AW1100" s="14" t="s">
        <v>32</v>
      </c>
      <c r="AX1100" s="14" t="s">
        <v>77</v>
      </c>
      <c r="AY1100" s="253" t="s">
        <v>150</v>
      </c>
    </row>
    <row r="1101" s="13" customFormat="1">
      <c r="A1101" s="13"/>
      <c r="B1101" s="232"/>
      <c r="C1101" s="233"/>
      <c r="D1101" s="234" t="s">
        <v>159</v>
      </c>
      <c r="E1101" s="235" t="s">
        <v>1</v>
      </c>
      <c r="F1101" s="236" t="s">
        <v>228</v>
      </c>
      <c r="G1101" s="233"/>
      <c r="H1101" s="235" t="s">
        <v>1</v>
      </c>
      <c r="I1101" s="237"/>
      <c r="J1101" s="233"/>
      <c r="K1101" s="233"/>
      <c r="L1101" s="238"/>
      <c r="M1101" s="239"/>
      <c r="N1101" s="240"/>
      <c r="O1101" s="240"/>
      <c r="P1101" s="240"/>
      <c r="Q1101" s="240"/>
      <c r="R1101" s="240"/>
      <c r="S1101" s="240"/>
      <c r="T1101" s="241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T1101" s="242" t="s">
        <v>159</v>
      </c>
      <c r="AU1101" s="242" t="s">
        <v>87</v>
      </c>
      <c r="AV1101" s="13" t="s">
        <v>85</v>
      </c>
      <c r="AW1101" s="13" t="s">
        <v>32</v>
      </c>
      <c r="AX1101" s="13" t="s">
        <v>77</v>
      </c>
      <c r="AY1101" s="242" t="s">
        <v>150</v>
      </c>
    </row>
    <row r="1102" s="14" customFormat="1">
      <c r="A1102" s="14"/>
      <c r="B1102" s="243"/>
      <c r="C1102" s="244"/>
      <c r="D1102" s="234" t="s">
        <v>159</v>
      </c>
      <c r="E1102" s="245" t="s">
        <v>1</v>
      </c>
      <c r="F1102" s="246" t="s">
        <v>85</v>
      </c>
      <c r="G1102" s="244"/>
      <c r="H1102" s="247">
        <v>1</v>
      </c>
      <c r="I1102" s="248"/>
      <c r="J1102" s="244"/>
      <c r="K1102" s="244"/>
      <c r="L1102" s="249"/>
      <c r="M1102" s="250"/>
      <c r="N1102" s="251"/>
      <c r="O1102" s="251"/>
      <c r="P1102" s="251"/>
      <c r="Q1102" s="251"/>
      <c r="R1102" s="251"/>
      <c r="S1102" s="251"/>
      <c r="T1102" s="252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T1102" s="253" t="s">
        <v>159</v>
      </c>
      <c r="AU1102" s="253" t="s">
        <v>87</v>
      </c>
      <c r="AV1102" s="14" t="s">
        <v>87</v>
      </c>
      <c r="AW1102" s="14" t="s">
        <v>32</v>
      </c>
      <c r="AX1102" s="14" t="s">
        <v>77</v>
      </c>
      <c r="AY1102" s="253" t="s">
        <v>150</v>
      </c>
    </row>
    <row r="1103" s="15" customFormat="1">
      <c r="A1103" s="15"/>
      <c r="B1103" s="254"/>
      <c r="C1103" s="255"/>
      <c r="D1103" s="234" t="s">
        <v>159</v>
      </c>
      <c r="E1103" s="256" t="s">
        <v>1</v>
      </c>
      <c r="F1103" s="257" t="s">
        <v>169</v>
      </c>
      <c r="G1103" s="255"/>
      <c r="H1103" s="258">
        <v>2</v>
      </c>
      <c r="I1103" s="259"/>
      <c r="J1103" s="255"/>
      <c r="K1103" s="255"/>
      <c r="L1103" s="260"/>
      <c r="M1103" s="261"/>
      <c r="N1103" s="262"/>
      <c r="O1103" s="262"/>
      <c r="P1103" s="262"/>
      <c r="Q1103" s="262"/>
      <c r="R1103" s="262"/>
      <c r="S1103" s="262"/>
      <c r="T1103" s="263"/>
      <c r="U1103" s="15"/>
      <c r="V1103" s="15"/>
      <c r="W1103" s="15"/>
      <c r="X1103" s="15"/>
      <c r="Y1103" s="15"/>
      <c r="Z1103" s="15"/>
      <c r="AA1103" s="15"/>
      <c r="AB1103" s="15"/>
      <c r="AC1103" s="15"/>
      <c r="AD1103" s="15"/>
      <c r="AE1103" s="15"/>
      <c r="AT1103" s="264" t="s">
        <v>159</v>
      </c>
      <c r="AU1103" s="264" t="s">
        <v>87</v>
      </c>
      <c r="AV1103" s="15" t="s">
        <v>157</v>
      </c>
      <c r="AW1103" s="15" t="s">
        <v>32</v>
      </c>
      <c r="AX1103" s="15" t="s">
        <v>85</v>
      </c>
      <c r="AY1103" s="264" t="s">
        <v>150</v>
      </c>
    </row>
    <row r="1104" s="2" customFormat="1" ht="24.15" customHeight="1">
      <c r="A1104" s="39"/>
      <c r="B1104" s="40"/>
      <c r="C1104" s="265" t="s">
        <v>1280</v>
      </c>
      <c r="D1104" s="265" t="s">
        <v>203</v>
      </c>
      <c r="E1104" s="266" t="s">
        <v>1281</v>
      </c>
      <c r="F1104" s="267" t="s">
        <v>1282</v>
      </c>
      <c r="G1104" s="268" t="s">
        <v>240</v>
      </c>
      <c r="H1104" s="269">
        <v>3.5</v>
      </c>
      <c r="I1104" s="270"/>
      <c r="J1104" s="271">
        <f>ROUND(I1104*H1104,2)</f>
        <v>0</v>
      </c>
      <c r="K1104" s="267" t="s">
        <v>156</v>
      </c>
      <c r="L1104" s="272"/>
      <c r="M1104" s="273" t="s">
        <v>1</v>
      </c>
      <c r="N1104" s="274" t="s">
        <v>42</v>
      </c>
      <c r="O1104" s="92"/>
      <c r="P1104" s="228">
        <f>O1104*H1104</f>
        <v>0</v>
      </c>
      <c r="Q1104" s="228">
        <v>0.025440000000000001</v>
      </c>
      <c r="R1104" s="228">
        <f>Q1104*H1104</f>
        <v>0.089040000000000008</v>
      </c>
      <c r="S1104" s="228">
        <v>0</v>
      </c>
      <c r="T1104" s="229">
        <f>S1104*H1104</f>
        <v>0</v>
      </c>
      <c r="U1104" s="39"/>
      <c r="V1104" s="39"/>
      <c r="W1104" s="39"/>
      <c r="X1104" s="39"/>
      <c r="Y1104" s="39"/>
      <c r="Z1104" s="39"/>
      <c r="AA1104" s="39"/>
      <c r="AB1104" s="39"/>
      <c r="AC1104" s="39"/>
      <c r="AD1104" s="39"/>
      <c r="AE1104" s="39"/>
      <c r="AR1104" s="230" t="s">
        <v>400</v>
      </c>
      <c r="AT1104" s="230" t="s">
        <v>203</v>
      </c>
      <c r="AU1104" s="230" t="s">
        <v>87</v>
      </c>
      <c r="AY1104" s="18" t="s">
        <v>150</v>
      </c>
      <c r="BE1104" s="231">
        <f>IF(N1104="základní",J1104,0)</f>
        <v>0</v>
      </c>
      <c r="BF1104" s="231">
        <f>IF(N1104="snížená",J1104,0)</f>
        <v>0</v>
      </c>
      <c r="BG1104" s="231">
        <f>IF(N1104="zákl. přenesená",J1104,0)</f>
        <v>0</v>
      </c>
      <c r="BH1104" s="231">
        <f>IF(N1104="sníž. přenesená",J1104,0)</f>
        <v>0</v>
      </c>
      <c r="BI1104" s="231">
        <f>IF(N1104="nulová",J1104,0)</f>
        <v>0</v>
      </c>
      <c r="BJ1104" s="18" t="s">
        <v>85</v>
      </c>
      <c r="BK1104" s="231">
        <f>ROUND(I1104*H1104,2)</f>
        <v>0</v>
      </c>
      <c r="BL1104" s="18" t="s">
        <v>252</v>
      </c>
      <c r="BM1104" s="230" t="s">
        <v>1283</v>
      </c>
    </row>
    <row r="1105" s="13" customFormat="1">
      <c r="A1105" s="13"/>
      <c r="B1105" s="232"/>
      <c r="C1105" s="233"/>
      <c r="D1105" s="234" t="s">
        <v>159</v>
      </c>
      <c r="E1105" s="235" t="s">
        <v>1</v>
      </c>
      <c r="F1105" s="236" t="s">
        <v>334</v>
      </c>
      <c r="G1105" s="233"/>
      <c r="H1105" s="235" t="s">
        <v>1</v>
      </c>
      <c r="I1105" s="237"/>
      <c r="J1105" s="233"/>
      <c r="K1105" s="233"/>
      <c r="L1105" s="238"/>
      <c r="M1105" s="239"/>
      <c r="N1105" s="240"/>
      <c r="O1105" s="240"/>
      <c r="P1105" s="240"/>
      <c r="Q1105" s="240"/>
      <c r="R1105" s="240"/>
      <c r="S1105" s="240"/>
      <c r="T1105" s="241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T1105" s="242" t="s">
        <v>159</v>
      </c>
      <c r="AU1105" s="242" t="s">
        <v>87</v>
      </c>
      <c r="AV1105" s="13" t="s">
        <v>85</v>
      </c>
      <c r="AW1105" s="13" t="s">
        <v>32</v>
      </c>
      <c r="AX1105" s="13" t="s">
        <v>77</v>
      </c>
      <c r="AY1105" s="242" t="s">
        <v>150</v>
      </c>
    </row>
    <row r="1106" s="14" customFormat="1">
      <c r="A1106" s="14"/>
      <c r="B1106" s="243"/>
      <c r="C1106" s="244"/>
      <c r="D1106" s="234" t="s">
        <v>159</v>
      </c>
      <c r="E1106" s="245" t="s">
        <v>1</v>
      </c>
      <c r="F1106" s="246" t="s">
        <v>1284</v>
      </c>
      <c r="G1106" s="244"/>
      <c r="H1106" s="247">
        <v>1.6000000000000001</v>
      </c>
      <c r="I1106" s="248"/>
      <c r="J1106" s="244"/>
      <c r="K1106" s="244"/>
      <c r="L1106" s="249"/>
      <c r="M1106" s="250"/>
      <c r="N1106" s="251"/>
      <c r="O1106" s="251"/>
      <c r="P1106" s="251"/>
      <c r="Q1106" s="251"/>
      <c r="R1106" s="251"/>
      <c r="S1106" s="251"/>
      <c r="T1106" s="252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T1106" s="253" t="s">
        <v>159</v>
      </c>
      <c r="AU1106" s="253" t="s">
        <v>87</v>
      </c>
      <c r="AV1106" s="14" t="s">
        <v>87</v>
      </c>
      <c r="AW1106" s="14" t="s">
        <v>32</v>
      </c>
      <c r="AX1106" s="14" t="s">
        <v>77</v>
      </c>
      <c r="AY1106" s="253" t="s">
        <v>150</v>
      </c>
    </row>
    <row r="1107" s="13" customFormat="1">
      <c r="A1107" s="13"/>
      <c r="B1107" s="232"/>
      <c r="C1107" s="233"/>
      <c r="D1107" s="234" t="s">
        <v>159</v>
      </c>
      <c r="E1107" s="235" t="s">
        <v>1</v>
      </c>
      <c r="F1107" s="236" t="s">
        <v>228</v>
      </c>
      <c r="G1107" s="233"/>
      <c r="H1107" s="235" t="s">
        <v>1</v>
      </c>
      <c r="I1107" s="237"/>
      <c r="J1107" s="233"/>
      <c r="K1107" s="233"/>
      <c r="L1107" s="238"/>
      <c r="M1107" s="239"/>
      <c r="N1107" s="240"/>
      <c r="O1107" s="240"/>
      <c r="P1107" s="240"/>
      <c r="Q1107" s="240"/>
      <c r="R1107" s="240"/>
      <c r="S1107" s="240"/>
      <c r="T1107" s="241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T1107" s="242" t="s">
        <v>159</v>
      </c>
      <c r="AU1107" s="242" t="s">
        <v>87</v>
      </c>
      <c r="AV1107" s="13" t="s">
        <v>85</v>
      </c>
      <c r="AW1107" s="13" t="s">
        <v>32</v>
      </c>
      <c r="AX1107" s="13" t="s">
        <v>77</v>
      </c>
      <c r="AY1107" s="242" t="s">
        <v>150</v>
      </c>
    </row>
    <row r="1108" s="14" customFormat="1">
      <c r="A1108" s="14"/>
      <c r="B1108" s="243"/>
      <c r="C1108" s="244"/>
      <c r="D1108" s="234" t="s">
        <v>159</v>
      </c>
      <c r="E1108" s="245" t="s">
        <v>1</v>
      </c>
      <c r="F1108" s="246" t="s">
        <v>1285</v>
      </c>
      <c r="G1108" s="244"/>
      <c r="H1108" s="247">
        <v>1.8999999999999999</v>
      </c>
      <c r="I1108" s="248"/>
      <c r="J1108" s="244"/>
      <c r="K1108" s="244"/>
      <c r="L1108" s="249"/>
      <c r="M1108" s="250"/>
      <c r="N1108" s="251"/>
      <c r="O1108" s="251"/>
      <c r="P1108" s="251"/>
      <c r="Q1108" s="251"/>
      <c r="R1108" s="251"/>
      <c r="S1108" s="251"/>
      <c r="T1108" s="252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T1108" s="253" t="s">
        <v>159</v>
      </c>
      <c r="AU1108" s="253" t="s">
        <v>87</v>
      </c>
      <c r="AV1108" s="14" t="s">
        <v>87</v>
      </c>
      <c r="AW1108" s="14" t="s">
        <v>32</v>
      </c>
      <c r="AX1108" s="14" t="s">
        <v>77</v>
      </c>
      <c r="AY1108" s="253" t="s">
        <v>150</v>
      </c>
    </row>
    <row r="1109" s="15" customFormat="1">
      <c r="A1109" s="15"/>
      <c r="B1109" s="254"/>
      <c r="C1109" s="255"/>
      <c r="D1109" s="234" t="s">
        <v>159</v>
      </c>
      <c r="E1109" s="256" t="s">
        <v>1</v>
      </c>
      <c r="F1109" s="257" t="s">
        <v>169</v>
      </c>
      <c r="G1109" s="255"/>
      <c r="H1109" s="258">
        <v>3.5</v>
      </c>
      <c r="I1109" s="259"/>
      <c r="J1109" s="255"/>
      <c r="K1109" s="255"/>
      <c r="L1109" s="260"/>
      <c r="M1109" s="261"/>
      <c r="N1109" s="262"/>
      <c r="O1109" s="262"/>
      <c r="P1109" s="262"/>
      <c r="Q1109" s="262"/>
      <c r="R1109" s="262"/>
      <c r="S1109" s="262"/>
      <c r="T1109" s="263"/>
      <c r="U1109" s="15"/>
      <c r="V1109" s="15"/>
      <c r="W1109" s="15"/>
      <c r="X1109" s="15"/>
      <c r="Y1109" s="15"/>
      <c r="Z1109" s="15"/>
      <c r="AA1109" s="15"/>
      <c r="AB1109" s="15"/>
      <c r="AC1109" s="15"/>
      <c r="AD1109" s="15"/>
      <c r="AE1109" s="15"/>
      <c r="AT1109" s="264" t="s">
        <v>159</v>
      </c>
      <c r="AU1109" s="264" t="s">
        <v>87</v>
      </c>
      <c r="AV1109" s="15" t="s">
        <v>157</v>
      </c>
      <c r="AW1109" s="15" t="s">
        <v>32</v>
      </c>
      <c r="AX1109" s="15" t="s">
        <v>85</v>
      </c>
      <c r="AY1109" s="264" t="s">
        <v>150</v>
      </c>
    </row>
    <row r="1110" s="2" customFormat="1" ht="24.15" customHeight="1">
      <c r="A1110" s="39"/>
      <c r="B1110" s="40"/>
      <c r="C1110" s="219" t="s">
        <v>1286</v>
      </c>
      <c r="D1110" s="219" t="s">
        <v>152</v>
      </c>
      <c r="E1110" s="220" t="s">
        <v>1287</v>
      </c>
      <c r="F1110" s="221" t="s">
        <v>1288</v>
      </c>
      <c r="G1110" s="222" t="s">
        <v>271</v>
      </c>
      <c r="H1110" s="223">
        <v>1</v>
      </c>
      <c r="I1110" s="224"/>
      <c r="J1110" s="225">
        <f>ROUND(I1110*H1110,2)</f>
        <v>0</v>
      </c>
      <c r="K1110" s="221" t="s">
        <v>156</v>
      </c>
      <c r="L1110" s="45"/>
      <c r="M1110" s="226" t="s">
        <v>1</v>
      </c>
      <c r="N1110" s="227" t="s">
        <v>42</v>
      </c>
      <c r="O1110" s="92"/>
      <c r="P1110" s="228">
        <f>O1110*H1110</f>
        <v>0</v>
      </c>
      <c r="Q1110" s="228">
        <v>0.00084000000000000003</v>
      </c>
      <c r="R1110" s="228">
        <f>Q1110*H1110</f>
        <v>0.00084000000000000003</v>
      </c>
      <c r="S1110" s="228">
        <v>0</v>
      </c>
      <c r="T1110" s="229">
        <f>S1110*H1110</f>
        <v>0</v>
      </c>
      <c r="U1110" s="39"/>
      <c r="V1110" s="39"/>
      <c r="W1110" s="39"/>
      <c r="X1110" s="39"/>
      <c r="Y1110" s="39"/>
      <c r="Z1110" s="39"/>
      <c r="AA1110" s="39"/>
      <c r="AB1110" s="39"/>
      <c r="AC1110" s="39"/>
      <c r="AD1110" s="39"/>
      <c r="AE1110" s="39"/>
      <c r="AR1110" s="230" t="s">
        <v>252</v>
      </c>
      <c r="AT1110" s="230" t="s">
        <v>152</v>
      </c>
      <c r="AU1110" s="230" t="s">
        <v>87</v>
      </c>
      <c r="AY1110" s="18" t="s">
        <v>150</v>
      </c>
      <c r="BE1110" s="231">
        <f>IF(N1110="základní",J1110,0)</f>
        <v>0</v>
      </c>
      <c r="BF1110" s="231">
        <f>IF(N1110="snížená",J1110,0)</f>
        <v>0</v>
      </c>
      <c r="BG1110" s="231">
        <f>IF(N1110="zákl. přenesená",J1110,0)</f>
        <v>0</v>
      </c>
      <c r="BH1110" s="231">
        <f>IF(N1110="sníž. přenesená",J1110,0)</f>
        <v>0</v>
      </c>
      <c r="BI1110" s="231">
        <f>IF(N1110="nulová",J1110,0)</f>
        <v>0</v>
      </c>
      <c r="BJ1110" s="18" t="s">
        <v>85</v>
      </c>
      <c r="BK1110" s="231">
        <f>ROUND(I1110*H1110,2)</f>
        <v>0</v>
      </c>
      <c r="BL1110" s="18" t="s">
        <v>252</v>
      </c>
      <c r="BM1110" s="230" t="s">
        <v>1289</v>
      </c>
    </row>
    <row r="1111" s="13" customFormat="1">
      <c r="A1111" s="13"/>
      <c r="B1111" s="232"/>
      <c r="C1111" s="233"/>
      <c r="D1111" s="234" t="s">
        <v>159</v>
      </c>
      <c r="E1111" s="235" t="s">
        <v>1</v>
      </c>
      <c r="F1111" s="236" t="s">
        <v>313</v>
      </c>
      <c r="G1111" s="233"/>
      <c r="H1111" s="235" t="s">
        <v>1</v>
      </c>
      <c r="I1111" s="237"/>
      <c r="J1111" s="233"/>
      <c r="K1111" s="233"/>
      <c r="L1111" s="238"/>
      <c r="M1111" s="239"/>
      <c r="N1111" s="240"/>
      <c r="O1111" s="240"/>
      <c r="P1111" s="240"/>
      <c r="Q1111" s="240"/>
      <c r="R1111" s="240"/>
      <c r="S1111" s="240"/>
      <c r="T1111" s="241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T1111" s="242" t="s">
        <v>159</v>
      </c>
      <c r="AU1111" s="242" t="s">
        <v>87</v>
      </c>
      <c r="AV1111" s="13" t="s">
        <v>85</v>
      </c>
      <c r="AW1111" s="13" t="s">
        <v>32</v>
      </c>
      <c r="AX1111" s="13" t="s">
        <v>77</v>
      </c>
      <c r="AY1111" s="242" t="s">
        <v>150</v>
      </c>
    </row>
    <row r="1112" s="14" customFormat="1">
      <c r="A1112" s="14"/>
      <c r="B1112" s="243"/>
      <c r="C1112" s="244"/>
      <c r="D1112" s="234" t="s">
        <v>159</v>
      </c>
      <c r="E1112" s="245" t="s">
        <v>1</v>
      </c>
      <c r="F1112" s="246" t="s">
        <v>85</v>
      </c>
      <c r="G1112" s="244"/>
      <c r="H1112" s="247">
        <v>1</v>
      </c>
      <c r="I1112" s="248"/>
      <c r="J1112" s="244"/>
      <c r="K1112" s="244"/>
      <c r="L1112" s="249"/>
      <c r="M1112" s="250"/>
      <c r="N1112" s="251"/>
      <c r="O1112" s="251"/>
      <c r="P1112" s="251"/>
      <c r="Q1112" s="251"/>
      <c r="R1112" s="251"/>
      <c r="S1112" s="251"/>
      <c r="T1112" s="252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T1112" s="253" t="s">
        <v>159</v>
      </c>
      <c r="AU1112" s="253" t="s">
        <v>87</v>
      </c>
      <c r="AV1112" s="14" t="s">
        <v>87</v>
      </c>
      <c r="AW1112" s="14" t="s">
        <v>32</v>
      </c>
      <c r="AX1112" s="14" t="s">
        <v>85</v>
      </c>
      <c r="AY1112" s="253" t="s">
        <v>150</v>
      </c>
    </row>
    <row r="1113" s="2" customFormat="1" ht="33" customHeight="1">
      <c r="A1113" s="39"/>
      <c r="B1113" s="40"/>
      <c r="C1113" s="265" t="s">
        <v>1290</v>
      </c>
      <c r="D1113" s="265" t="s">
        <v>203</v>
      </c>
      <c r="E1113" s="266" t="s">
        <v>1291</v>
      </c>
      <c r="F1113" s="267" t="s">
        <v>1292</v>
      </c>
      <c r="G1113" s="268" t="s">
        <v>240</v>
      </c>
      <c r="H1113" s="269">
        <v>3.3599999999999999</v>
      </c>
      <c r="I1113" s="270"/>
      <c r="J1113" s="271">
        <f>ROUND(I1113*H1113,2)</f>
        <v>0</v>
      </c>
      <c r="K1113" s="267" t="s">
        <v>156</v>
      </c>
      <c r="L1113" s="272"/>
      <c r="M1113" s="273" t="s">
        <v>1</v>
      </c>
      <c r="N1113" s="274" t="s">
        <v>42</v>
      </c>
      <c r="O1113" s="92"/>
      <c r="P1113" s="228">
        <f>O1113*H1113</f>
        <v>0</v>
      </c>
      <c r="Q1113" s="228">
        <v>0.040210000000000003</v>
      </c>
      <c r="R1113" s="228">
        <f>Q1113*H1113</f>
        <v>0.13510559999999999</v>
      </c>
      <c r="S1113" s="228">
        <v>0</v>
      </c>
      <c r="T1113" s="229">
        <f>S1113*H1113</f>
        <v>0</v>
      </c>
      <c r="U1113" s="39"/>
      <c r="V1113" s="39"/>
      <c r="W1113" s="39"/>
      <c r="X1113" s="39"/>
      <c r="Y1113" s="39"/>
      <c r="Z1113" s="39"/>
      <c r="AA1113" s="39"/>
      <c r="AB1113" s="39"/>
      <c r="AC1113" s="39"/>
      <c r="AD1113" s="39"/>
      <c r="AE1113" s="39"/>
      <c r="AR1113" s="230" t="s">
        <v>400</v>
      </c>
      <c r="AT1113" s="230" t="s">
        <v>203</v>
      </c>
      <c r="AU1113" s="230" t="s">
        <v>87</v>
      </c>
      <c r="AY1113" s="18" t="s">
        <v>150</v>
      </c>
      <c r="BE1113" s="231">
        <f>IF(N1113="základní",J1113,0)</f>
        <v>0</v>
      </c>
      <c r="BF1113" s="231">
        <f>IF(N1113="snížená",J1113,0)</f>
        <v>0</v>
      </c>
      <c r="BG1113" s="231">
        <f>IF(N1113="zákl. přenesená",J1113,0)</f>
        <v>0</v>
      </c>
      <c r="BH1113" s="231">
        <f>IF(N1113="sníž. přenesená",J1113,0)</f>
        <v>0</v>
      </c>
      <c r="BI1113" s="231">
        <f>IF(N1113="nulová",J1113,0)</f>
        <v>0</v>
      </c>
      <c r="BJ1113" s="18" t="s">
        <v>85</v>
      </c>
      <c r="BK1113" s="231">
        <f>ROUND(I1113*H1113,2)</f>
        <v>0</v>
      </c>
      <c r="BL1113" s="18" t="s">
        <v>252</v>
      </c>
      <c r="BM1113" s="230" t="s">
        <v>1293</v>
      </c>
    </row>
    <row r="1114" s="13" customFormat="1">
      <c r="A1114" s="13"/>
      <c r="B1114" s="232"/>
      <c r="C1114" s="233"/>
      <c r="D1114" s="234" t="s">
        <v>159</v>
      </c>
      <c r="E1114" s="235" t="s">
        <v>1</v>
      </c>
      <c r="F1114" s="236" t="s">
        <v>313</v>
      </c>
      <c r="G1114" s="233"/>
      <c r="H1114" s="235" t="s">
        <v>1</v>
      </c>
      <c r="I1114" s="237"/>
      <c r="J1114" s="233"/>
      <c r="K1114" s="233"/>
      <c r="L1114" s="238"/>
      <c r="M1114" s="239"/>
      <c r="N1114" s="240"/>
      <c r="O1114" s="240"/>
      <c r="P1114" s="240"/>
      <c r="Q1114" s="240"/>
      <c r="R1114" s="240"/>
      <c r="S1114" s="240"/>
      <c r="T1114" s="241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T1114" s="242" t="s">
        <v>159</v>
      </c>
      <c r="AU1114" s="242" t="s">
        <v>87</v>
      </c>
      <c r="AV1114" s="13" t="s">
        <v>85</v>
      </c>
      <c r="AW1114" s="13" t="s">
        <v>32</v>
      </c>
      <c r="AX1114" s="13" t="s">
        <v>77</v>
      </c>
      <c r="AY1114" s="242" t="s">
        <v>150</v>
      </c>
    </row>
    <row r="1115" s="14" customFormat="1">
      <c r="A1115" s="14"/>
      <c r="B1115" s="243"/>
      <c r="C1115" s="244"/>
      <c r="D1115" s="234" t="s">
        <v>159</v>
      </c>
      <c r="E1115" s="245" t="s">
        <v>1</v>
      </c>
      <c r="F1115" s="246" t="s">
        <v>706</v>
      </c>
      <c r="G1115" s="244"/>
      <c r="H1115" s="247">
        <v>3.3599999999999999</v>
      </c>
      <c r="I1115" s="248"/>
      <c r="J1115" s="244"/>
      <c r="K1115" s="244"/>
      <c r="L1115" s="249"/>
      <c r="M1115" s="250"/>
      <c r="N1115" s="251"/>
      <c r="O1115" s="251"/>
      <c r="P1115" s="251"/>
      <c r="Q1115" s="251"/>
      <c r="R1115" s="251"/>
      <c r="S1115" s="251"/>
      <c r="T1115" s="252"/>
      <c r="U1115" s="14"/>
      <c r="V1115" s="14"/>
      <c r="W1115" s="14"/>
      <c r="X1115" s="14"/>
      <c r="Y1115" s="14"/>
      <c r="Z1115" s="14"/>
      <c r="AA1115" s="14"/>
      <c r="AB1115" s="14"/>
      <c r="AC1115" s="14"/>
      <c r="AD1115" s="14"/>
      <c r="AE1115" s="14"/>
      <c r="AT1115" s="253" t="s">
        <v>159</v>
      </c>
      <c r="AU1115" s="253" t="s">
        <v>87</v>
      </c>
      <c r="AV1115" s="14" t="s">
        <v>87</v>
      </c>
      <c r="AW1115" s="14" t="s">
        <v>32</v>
      </c>
      <c r="AX1115" s="14" t="s">
        <v>85</v>
      </c>
      <c r="AY1115" s="253" t="s">
        <v>150</v>
      </c>
    </row>
    <row r="1116" s="2" customFormat="1" ht="24.15" customHeight="1">
      <c r="A1116" s="39"/>
      <c r="B1116" s="40"/>
      <c r="C1116" s="219" t="s">
        <v>1294</v>
      </c>
      <c r="D1116" s="219" t="s">
        <v>152</v>
      </c>
      <c r="E1116" s="220" t="s">
        <v>1295</v>
      </c>
      <c r="F1116" s="221" t="s">
        <v>1296</v>
      </c>
      <c r="G1116" s="222" t="s">
        <v>271</v>
      </c>
      <c r="H1116" s="223">
        <v>2</v>
      </c>
      <c r="I1116" s="224"/>
      <c r="J1116" s="225">
        <f>ROUND(I1116*H1116,2)</f>
        <v>0</v>
      </c>
      <c r="K1116" s="221" t="s">
        <v>156</v>
      </c>
      <c r="L1116" s="45"/>
      <c r="M1116" s="226" t="s">
        <v>1</v>
      </c>
      <c r="N1116" s="227" t="s">
        <v>42</v>
      </c>
      <c r="O1116" s="92"/>
      <c r="P1116" s="228">
        <f>O1116*H1116</f>
        <v>0</v>
      </c>
      <c r="Q1116" s="228">
        <v>0.00080999999999999996</v>
      </c>
      <c r="R1116" s="228">
        <f>Q1116*H1116</f>
        <v>0.0016199999999999999</v>
      </c>
      <c r="S1116" s="228">
        <v>0</v>
      </c>
      <c r="T1116" s="229">
        <f>S1116*H1116</f>
        <v>0</v>
      </c>
      <c r="U1116" s="39"/>
      <c r="V1116" s="39"/>
      <c r="W1116" s="39"/>
      <c r="X1116" s="39"/>
      <c r="Y1116" s="39"/>
      <c r="Z1116" s="39"/>
      <c r="AA1116" s="39"/>
      <c r="AB1116" s="39"/>
      <c r="AC1116" s="39"/>
      <c r="AD1116" s="39"/>
      <c r="AE1116" s="39"/>
      <c r="AR1116" s="230" t="s">
        <v>252</v>
      </c>
      <c r="AT1116" s="230" t="s">
        <v>152</v>
      </c>
      <c r="AU1116" s="230" t="s">
        <v>87</v>
      </c>
      <c r="AY1116" s="18" t="s">
        <v>150</v>
      </c>
      <c r="BE1116" s="231">
        <f>IF(N1116="základní",J1116,0)</f>
        <v>0</v>
      </c>
      <c r="BF1116" s="231">
        <f>IF(N1116="snížená",J1116,0)</f>
        <v>0</v>
      </c>
      <c r="BG1116" s="231">
        <f>IF(N1116="zákl. přenesená",J1116,0)</f>
        <v>0</v>
      </c>
      <c r="BH1116" s="231">
        <f>IF(N1116="sníž. přenesená",J1116,0)</f>
        <v>0</v>
      </c>
      <c r="BI1116" s="231">
        <f>IF(N1116="nulová",J1116,0)</f>
        <v>0</v>
      </c>
      <c r="BJ1116" s="18" t="s">
        <v>85</v>
      </c>
      <c r="BK1116" s="231">
        <f>ROUND(I1116*H1116,2)</f>
        <v>0</v>
      </c>
      <c r="BL1116" s="18" t="s">
        <v>252</v>
      </c>
      <c r="BM1116" s="230" t="s">
        <v>1297</v>
      </c>
    </row>
    <row r="1117" s="13" customFormat="1">
      <c r="A1117" s="13"/>
      <c r="B1117" s="232"/>
      <c r="C1117" s="233"/>
      <c r="D1117" s="234" t="s">
        <v>159</v>
      </c>
      <c r="E1117" s="235" t="s">
        <v>1</v>
      </c>
      <c r="F1117" s="236" t="s">
        <v>376</v>
      </c>
      <c r="G1117" s="233"/>
      <c r="H1117" s="235" t="s">
        <v>1</v>
      </c>
      <c r="I1117" s="237"/>
      <c r="J1117" s="233"/>
      <c r="K1117" s="233"/>
      <c r="L1117" s="238"/>
      <c r="M1117" s="239"/>
      <c r="N1117" s="240"/>
      <c r="O1117" s="240"/>
      <c r="P1117" s="240"/>
      <c r="Q1117" s="240"/>
      <c r="R1117" s="240"/>
      <c r="S1117" s="240"/>
      <c r="T1117" s="241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T1117" s="242" t="s">
        <v>159</v>
      </c>
      <c r="AU1117" s="242" t="s">
        <v>87</v>
      </c>
      <c r="AV1117" s="13" t="s">
        <v>85</v>
      </c>
      <c r="AW1117" s="13" t="s">
        <v>32</v>
      </c>
      <c r="AX1117" s="13" t="s">
        <v>77</v>
      </c>
      <c r="AY1117" s="242" t="s">
        <v>150</v>
      </c>
    </row>
    <row r="1118" s="14" customFormat="1">
      <c r="A1118" s="14"/>
      <c r="B1118" s="243"/>
      <c r="C1118" s="244"/>
      <c r="D1118" s="234" t="s">
        <v>159</v>
      </c>
      <c r="E1118" s="245" t="s">
        <v>1</v>
      </c>
      <c r="F1118" s="246" t="s">
        <v>87</v>
      </c>
      <c r="G1118" s="244"/>
      <c r="H1118" s="247">
        <v>2</v>
      </c>
      <c r="I1118" s="248"/>
      <c r="J1118" s="244"/>
      <c r="K1118" s="244"/>
      <c r="L1118" s="249"/>
      <c r="M1118" s="250"/>
      <c r="N1118" s="251"/>
      <c r="O1118" s="251"/>
      <c r="P1118" s="251"/>
      <c r="Q1118" s="251"/>
      <c r="R1118" s="251"/>
      <c r="S1118" s="251"/>
      <c r="T1118" s="252"/>
      <c r="U1118" s="14"/>
      <c r="V1118" s="14"/>
      <c r="W1118" s="14"/>
      <c r="X1118" s="14"/>
      <c r="Y1118" s="14"/>
      <c r="Z1118" s="14"/>
      <c r="AA1118" s="14"/>
      <c r="AB1118" s="14"/>
      <c r="AC1118" s="14"/>
      <c r="AD1118" s="14"/>
      <c r="AE1118" s="14"/>
      <c r="AT1118" s="253" t="s">
        <v>159</v>
      </c>
      <c r="AU1118" s="253" t="s">
        <v>87</v>
      </c>
      <c r="AV1118" s="14" t="s">
        <v>87</v>
      </c>
      <c r="AW1118" s="14" t="s">
        <v>32</v>
      </c>
      <c r="AX1118" s="14" t="s">
        <v>85</v>
      </c>
      <c r="AY1118" s="253" t="s">
        <v>150</v>
      </c>
    </row>
    <row r="1119" s="2" customFormat="1" ht="37.8" customHeight="1">
      <c r="A1119" s="39"/>
      <c r="B1119" s="40"/>
      <c r="C1119" s="265" t="s">
        <v>1298</v>
      </c>
      <c r="D1119" s="265" t="s">
        <v>203</v>
      </c>
      <c r="E1119" s="266" t="s">
        <v>1299</v>
      </c>
      <c r="F1119" s="267" t="s">
        <v>1300</v>
      </c>
      <c r="G1119" s="268" t="s">
        <v>240</v>
      </c>
      <c r="H1119" s="269">
        <v>9.4550000000000001</v>
      </c>
      <c r="I1119" s="270"/>
      <c r="J1119" s="271">
        <f>ROUND(I1119*H1119,2)</f>
        <v>0</v>
      </c>
      <c r="K1119" s="267" t="s">
        <v>1</v>
      </c>
      <c r="L1119" s="272"/>
      <c r="M1119" s="273" t="s">
        <v>1</v>
      </c>
      <c r="N1119" s="274" t="s">
        <v>42</v>
      </c>
      <c r="O1119" s="92"/>
      <c r="P1119" s="228">
        <f>O1119*H1119</f>
        <v>0</v>
      </c>
      <c r="Q1119" s="228">
        <v>0.040210000000000003</v>
      </c>
      <c r="R1119" s="228">
        <f>Q1119*H1119</f>
        <v>0.38018555000000004</v>
      </c>
      <c r="S1119" s="228">
        <v>0</v>
      </c>
      <c r="T1119" s="229">
        <f>S1119*H1119</f>
        <v>0</v>
      </c>
      <c r="U1119" s="39"/>
      <c r="V1119" s="39"/>
      <c r="W1119" s="39"/>
      <c r="X1119" s="39"/>
      <c r="Y1119" s="39"/>
      <c r="Z1119" s="39"/>
      <c r="AA1119" s="39"/>
      <c r="AB1119" s="39"/>
      <c r="AC1119" s="39"/>
      <c r="AD1119" s="39"/>
      <c r="AE1119" s="39"/>
      <c r="AR1119" s="230" t="s">
        <v>400</v>
      </c>
      <c r="AT1119" s="230" t="s">
        <v>203</v>
      </c>
      <c r="AU1119" s="230" t="s">
        <v>87</v>
      </c>
      <c r="AY1119" s="18" t="s">
        <v>150</v>
      </c>
      <c r="BE1119" s="231">
        <f>IF(N1119="základní",J1119,0)</f>
        <v>0</v>
      </c>
      <c r="BF1119" s="231">
        <f>IF(N1119="snížená",J1119,0)</f>
        <v>0</v>
      </c>
      <c r="BG1119" s="231">
        <f>IF(N1119="zákl. přenesená",J1119,0)</f>
        <v>0</v>
      </c>
      <c r="BH1119" s="231">
        <f>IF(N1119="sníž. přenesená",J1119,0)</f>
        <v>0</v>
      </c>
      <c r="BI1119" s="231">
        <f>IF(N1119="nulová",J1119,0)</f>
        <v>0</v>
      </c>
      <c r="BJ1119" s="18" t="s">
        <v>85</v>
      </c>
      <c r="BK1119" s="231">
        <f>ROUND(I1119*H1119,2)</f>
        <v>0</v>
      </c>
      <c r="BL1119" s="18" t="s">
        <v>252</v>
      </c>
      <c r="BM1119" s="230" t="s">
        <v>1301</v>
      </c>
    </row>
    <row r="1120" s="13" customFormat="1">
      <c r="A1120" s="13"/>
      <c r="B1120" s="232"/>
      <c r="C1120" s="233"/>
      <c r="D1120" s="234" t="s">
        <v>159</v>
      </c>
      <c r="E1120" s="235" t="s">
        <v>1</v>
      </c>
      <c r="F1120" s="236" t="s">
        <v>376</v>
      </c>
      <c r="G1120" s="233"/>
      <c r="H1120" s="235" t="s">
        <v>1</v>
      </c>
      <c r="I1120" s="237"/>
      <c r="J1120" s="233"/>
      <c r="K1120" s="233"/>
      <c r="L1120" s="238"/>
      <c r="M1120" s="239"/>
      <c r="N1120" s="240"/>
      <c r="O1120" s="240"/>
      <c r="P1120" s="240"/>
      <c r="Q1120" s="240"/>
      <c r="R1120" s="240"/>
      <c r="S1120" s="240"/>
      <c r="T1120" s="241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T1120" s="242" t="s">
        <v>159</v>
      </c>
      <c r="AU1120" s="242" t="s">
        <v>87</v>
      </c>
      <c r="AV1120" s="13" t="s">
        <v>85</v>
      </c>
      <c r="AW1120" s="13" t="s">
        <v>32</v>
      </c>
      <c r="AX1120" s="13" t="s">
        <v>77</v>
      </c>
      <c r="AY1120" s="242" t="s">
        <v>150</v>
      </c>
    </row>
    <row r="1121" s="14" customFormat="1">
      <c r="A1121" s="14"/>
      <c r="B1121" s="243"/>
      <c r="C1121" s="244"/>
      <c r="D1121" s="234" t="s">
        <v>159</v>
      </c>
      <c r="E1121" s="245" t="s">
        <v>1</v>
      </c>
      <c r="F1121" s="246" t="s">
        <v>1302</v>
      </c>
      <c r="G1121" s="244"/>
      <c r="H1121" s="247">
        <v>9.4550000000000001</v>
      </c>
      <c r="I1121" s="248"/>
      <c r="J1121" s="244"/>
      <c r="K1121" s="244"/>
      <c r="L1121" s="249"/>
      <c r="M1121" s="250"/>
      <c r="N1121" s="251"/>
      <c r="O1121" s="251"/>
      <c r="P1121" s="251"/>
      <c r="Q1121" s="251"/>
      <c r="R1121" s="251"/>
      <c r="S1121" s="251"/>
      <c r="T1121" s="252"/>
      <c r="U1121" s="14"/>
      <c r="V1121" s="14"/>
      <c r="W1121" s="14"/>
      <c r="X1121" s="14"/>
      <c r="Y1121" s="14"/>
      <c r="Z1121" s="14"/>
      <c r="AA1121" s="14"/>
      <c r="AB1121" s="14"/>
      <c r="AC1121" s="14"/>
      <c r="AD1121" s="14"/>
      <c r="AE1121" s="14"/>
      <c r="AT1121" s="253" t="s">
        <v>159</v>
      </c>
      <c r="AU1121" s="253" t="s">
        <v>87</v>
      </c>
      <c r="AV1121" s="14" t="s">
        <v>87</v>
      </c>
      <c r="AW1121" s="14" t="s">
        <v>32</v>
      </c>
      <c r="AX1121" s="14" t="s">
        <v>85</v>
      </c>
      <c r="AY1121" s="253" t="s">
        <v>150</v>
      </c>
    </row>
    <row r="1122" s="2" customFormat="1" ht="21.75" customHeight="1">
      <c r="A1122" s="39"/>
      <c r="B1122" s="40"/>
      <c r="C1122" s="219" t="s">
        <v>1303</v>
      </c>
      <c r="D1122" s="219" t="s">
        <v>152</v>
      </c>
      <c r="E1122" s="220" t="s">
        <v>1304</v>
      </c>
      <c r="F1122" s="221" t="s">
        <v>1305</v>
      </c>
      <c r="G1122" s="222" t="s">
        <v>271</v>
      </c>
      <c r="H1122" s="223">
        <v>10</v>
      </c>
      <c r="I1122" s="224"/>
      <c r="J1122" s="225">
        <f>ROUND(I1122*H1122,2)</f>
        <v>0</v>
      </c>
      <c r="K1122" s="221" t="s">
        <v>156</v>
      </c>
      <c r="L1122" s="45"/>
      <c r="M1122" s="226" t="s">
        <v>1</v>
      </c>
      <c r="N1122" s="227" t="s">
        <v>42</v>
      </c>
      <c r="O1122" s="92"/>
      <c r="P1122" s="228">
        <f>O1122*H1122</f>
        <v>0</v>
      </c>
      <c r="Q1122" s="228">
        <v>0</v>
      </c>
      <c r="R1122" s="228">
        <f>Q1122*H1122</f>
        <v>0</v>
      </c>
      <c r="S1122" s="228">
        <v>0</v>
      </c>
      <c r="T1122" s="229">
        <f>S1122*H1122</f>
        <v>0</v>
      </c>
      <c r="U1122" s="39"/>
      <c r="V1122" s="39"/>
      <c r="W1122" s="39"/>
      <c r="X1122" s="39"/>
      <c r="Y1122" s="39"/>
      <c r="Z1122" s="39"/>
      <c r="AA1122" s="39"/>
      <c r="AB1122" s="39"/>
      <c r="AC1122" s="39"/>
      <c r="AD1122" s="39"/>
      <c r="AE1122" s="39"/>
      <c r="AR1122" s="230" t="s">
        <v>252</v>
      </c>
      <c r="AT1122" s="230" t="s">
        <v>152</v>
      </c>
      <c r="AU1122" s="230" t="s">
        <v>87</v>
      </c>
      <c r="AY1122" s="18" t="s">
        <v>150</v>
      </c>
      <c r="BE1122" s="231">
        <f>IF(N1122="základní",J1122,0)</f>
        <v>0</v>
      </c>
      <c r="BF1122" s="231">
        <f>IF(N1122="snížená",J1122,0)</f>
        <v>0</v>
      </c>
      <c r="BG1122" s="231">
        <f>IF(N1122="zákl. přenesená",J1122,0)</f>
        <v>0</v>
      </c>
      <c r="BH1122" s="231">
        <f>IF(N1122="sníž. přenesená",J1122,0)</f>
        <v>0</v>
      </c>
      <c r="BI1122" s="231">
        <f>IF(N1122="nulová",J1122,0)</f>
        <v>0</v>
      </c>
      <c r="BJ1122" s="18" t="s">
        <v>85</v>
      </c>
      <c r="BK1122" s="231">
        <f>ROUND(I1122*H1122,2)</f>
        <v>0</v>
      </c>
      <c r="BL1122" s="18" t="s">
        <v>252</v>
      </c>
      <c r="BM1122" s="230" t="s">
        <v>1306</v>
      </c>
    </row>
    <row r="1123" s="13" customFormat="1">
      <c r="A1123" s="13"/>
      <c r="B1123" s="232"/>
      <c r="C1123" s="233"/>
      <c r="D1123" s="234" t="s">
        <v>159</v>
      </c>
      <c r="E1123" s="235" t="s">
        <v>1</v>
      </c>
      <c r="F1123" s="236" t="s">
        <v>581</v>
      </c>
      <c r="G1123" s="233"/>
      <c r="H1123" s="235" t="s">
        <v>1</v>
      </c>
      <c r="I1123" s="237"/>
      <c r="J1123" s="233"/>
      <c r="K1123" s="233"/>
      <c r="L1123" s="238"/>
      <c r="M1123" s="239"/>
      <c r="N1123" s="240"/>
      <c r="O1123" s="240"/>
      <c r="P1123" s="240"/>
      <c r="Q1123" s="240"/>
      <c r="R1123" s="240"/>
      <c r="S1123" s="240"/>
      <c r="T1123" s="241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T1123" s="242" t="s">
        <v>159</v>
      </c>
      <c r="AU1123" s="242" t="s">
        <v>87</v>
      </c>
      <c r="AV1123" s="13" t="s">
        <v>85</v>
      </c>
      <c r="AW1123" s="13" t="s">
        <v>32</v>
      </c>
      <c r="AX1123" s="13" t="s">
        <v>77</v>
      </c>
      <c r="AY1123" s="242" t="s">
        <v>150</v>
      </c>
    </row>
    <row r="1124" s="14" customFormat="1">
      <c r="A1124" s="14"/>
      <c r="B1124" s="243"/>
      <c r="C1124" s="244"/>
      <c r="D1124" s="234" t="s">
        <v>159</v>
      </c>
      <c r="E1124" s="245" t="s">
        <v>1</v>
      </c>
      <c r="F1124" s="246" t="s">
        <v>190</v>
      </c>
      <c r="G1124" s="244"/>
      <c r="H1124" s="247">
        <v>7</v>
      </c>
      <c r="I1124" s="248"/>
      <c r="J1124" s="244"/>
      <c r="K1124" s="244"/>
      <c r="L1124" s="249"/>
      <c r="M1124" s="250"/>
      <c r="N1124" s="251"/>
      <c r="O1124" s="251"/>
      <c r="P1124" s="251"/>
      <c r="Q1124" s="251"/>
      <c r="R1124" s="251"/>
      <c r="S1124" s="251"/>
      <c r="T1124" s="252"/>
      <c r="U1124" s="14"/>
      <c r="V1124" s="14"/>
      <c r="W1124" s="14"/>
      <c r="X1124" s="14"/>
      <c r="Y1124" s="14"/>
      <c r="Z1124" s="14"/>
      <c r="AA1124" s="14"/>
      <c r="AB1124" s="14"/>
      <c r="AC1124" s="14"/>
      <c r="AD1124" s="14"/>
      <c r="AE1124" s="14"/>
      <c r="AT1124" s="253" t="s">
        <v>159</v>
      </c>
      <c r="AU1124" s="253" t="s">
        <v>87</v>
      </c>
      <c r="AV1124" s="14" t="s">
        <v>87</v>
      </c>
      <c r="AW1124" s="14" t="s">
        <v>32</v>
      </c>
      <c r="AX1124" s="14" t="s">
        <v>77</v>
      </c>
      <c r="AY1124" s="253" t="s">
        <v>150</v>
      </c>
    </row>
    <row r="1125" s="13" customFormat="1">
      <c r="A1125" s="13"/>
      <c r="B1125" s="232"/>
      <c r="C1125" s="233"/>
      <c r="D1125" s="234" t="s">
        <v>159</v>
      </c>
      <c r="E1125" s="235" t="s">
        <v>1</v>
      </c>
      <c r="F1125" s="236" t="s">
        <v>632</v>
      </c>
      <c r="G1125" s="233"/>
      <c r="H1125" s="235" t="s">
        <v>1</v>
      </c>
      <c r="I1125" s="237"/>
      <c r="J1125" s="233"/>
      <c r="K1125" s="233"/>
      <c r="L1125" s="238"/>
      <c r="M1125" s="239"/>
      <c r="N1125" s="240"/>
      <c r="O1125" s="240"/>
      <c r="P1125" s="240"/>
      <c r="Q1125" s="240"/>
      <c r="R1125" s="240"/>
      <c r="S1125" s="240"/>
      <c r="T1125" s="241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T1125" s="242" t="s">
        <v>159</v>
      </c>
      <c r="AU1125" s="242" t="s">
        <v>87</v>
      </c>
      <c r="AV1125" s="13" t="s">
        <v>85</v>
      </c>
      <c r="AW1125" s="13" t="s">
        <v>32</v>
      </c>
      <c r="AX1125" s="13" t="s">
        <v>77</v>
      </c>
      <c r="AY1125" s="242" t="s">
        <v>150</v>
      </c>
    </row>
    <row r="1126" s="14" customFormat="1">
      <c r="A1126" s="14"/>
      <c r="B1126" s="243"/>
      <c r="C1126" s="244"/>
      <c r="D1126" s="234" t="s">
        <v>159</v>
      </c>
      <c r="E1126" s="245" t="s">
        <v>1</v>
      </c>
      <c r="F1126" s="246" t="s">
        <v>170</v>
      </c>
      <c r="G1126" s="244"/>
      <c r="H1126" s="247">
        <v>3</v>
      </c>
      <c r="I1126" s="248"/>
      <c r="J1126" s="244"/>
      <c r="K1126" s="244"/>
      <c r="L1126" s="249"/>
      <c r="M1126" s="250"/>
      <c r="N1126" s="251"/>
      <c r="O1126" s="251"/>
      <c r="P1126" s="251"/>
      <c r="Q1126" s="251"/>
      <c r="R1126" s="251"/>
      <c r="S1126" s="251"/>
      <c r="T1126" s="252"/>
      <c r="U1126" s="14"/>
      <c r="V1126" s="14"/>
      <c r="W1126" s="14"/>
      <c r="X1126" s="14"/>
      <c r="Y1126" s="14"/>
      <c r="Z1126" s="14"/>
      <c r="AA1126" s="14"/>
      <c r="AB1126" s="14"/>
      <c r="AC1126" s="14"/>
      <c r="AD1126" s="14"/>
      <c r="AE1126" s="14"/>
      <c r="AT1126" s="253" t="s">
        <v>159</v>
      </c>
      <c r="AU1126" s="253" t="s">
        <v>87</v>
      </c>
      <c r="AV1126" s="14" t="s">
        <v>87</v>
      </c>
      <c r="AW1126" s="14" t="s">
        <v>32</v>
      </c>
      <c r="AX1126" s="14" t="s">
        <v>77</v>
      </c>
      <c r="AY1126" s="253" t="s">
        <v>150</v>
      </c>
    </row>
    <row r="1127" s="15" customFormat="1">
      <c r="A1127" s="15"/>
      <c r="B1127" s="254"/>
      <c r="C1127" s="255"/>
      <c r="D1127" s="234" t="s">
        <v>159</v>
      </c>
      <c r="E1127" s="256" t="s">
        <v>1</v>
      </c>
      <c r="F1127" s="257" t="s">
        <v>169</v>
      </c>
      <c r="G1127" s="255"/>
      <c r="H1127" s="258">
        <v>10</v>
      </c>
      <c r="I1127" s="259"/>
      <c r="J1127" s="255"/>
      <c r="K1127" s="255"/>
      <c r="L1127" s="260"/>
      <c r="M1127" s="261"/>
      <c r="N1127" s="262"/>
      <c r="O1127" s="262"/>
      <c r="P1127" s="262"/>
      <c r="Q1127" s="262"/>
      <c r="R1127" s="262"/>
      <c r="S1127" s="262"/>
      <c r="T1127" s="263"/>
      <c r="U1127" s="15"/>
      <c r="V1127" s="15"/>
      <c r="W1127" s="15"/>
      <c r="X1127" s="15"/>
      <c r="Y1127" s="15"/>
      <c r="Z1127" s="15"/>
      <c r="AA1127" s="15"/>
      <c r="AB1127" s="15"/>
      <c r="AC1127" s="15"/>
      <c r="AD1127" s="15"/>
      <c r="AE1127" s="15"/>
      <c r="AT1127" s="264" t="s">
        <v>159</v>
      </c>
      <c r="AU1127" s="264" t="s">
        <v>87</v>
      </c>
      <c r="AV1127" s="15" t="s">
        <v>157</v>
      </c>
      <c r="AW1127" s="15" t="s">
        <v>32</v>
      </c>
      <c r="AX1127" s="15" t="s">
        <v>85</v>
      </c>
      <c r="AY1127" s="264" t="s">
        <v>150</v>
      </c>
    </row>
    <row r="1128" s="2" customFormat="1" ht="16.5" customHeight="1">
      <c r="A1128" s="39"/>
      <c r="B1128" s="40"/>
      <c r="C1128" s="265" t="s">
        <v>1307</v>
      </c>
      <c r="D1128" s="265" t="s">
        <v>203</v>
      </c>
      <c r="E1128" s="266" t="s">
        <v>1308</v>
      </c>
      <c r="F1128" s="267" t="s">
        <v>1309</v>
      </c>
      <c r="G1128" s="268" t="s">
        <v>271</v>
      </c>
      <c r="H1128" s="269">
        <v>10</v>
      </c>
      <c r="I1128" s="270"/>
      <c r="J1128" s="271">
        <f>ROUND(I1128*H1128,2)</f>
        <v>0</v>
      </c>
      <c r="K1128" s="267" t="s">
        <v>156</v>
      </c>
      <c r="L1128" s="272"/>
      <c r="M1128" s="273" t="s">
        <v>1</v>
      </c>
      <c r="N1128" s="274" t="s">
        <v>42</v>
      </c>
      <c r="O1128" s="92"/>
      <c r="P1128" s="228">
        <f>O1128*H1128</f>
        <v>0</v>
      </c>
      <c r="Q1128" s="228">
        <v>0.0022000000000000001</v>
      </c>
      <c r="R1128" s="228">
        <f>Q1128*H1128</f>
        <v>0.022000000000000002</v>
      </c>
      <c r="S1128" s="228">
        <v>0</v>
      </c>
      <c r="T1128" s="229">
        <f>S1128*H1128</f>
        <v>0</v>
      </c>
      <c r="U1128" s="39"/>
      <c r="V1128" s="39"/>
      <c r="W1128" s="39"/>
      <c r="X1128" s="39"/>
      <c r="Y1128" s="39"/>
      <c r="Z1128" s="39"/>
      <c r="AA1128" s="39"/>
      <c r="AB1128" s="39"/>
      <c r="AC1128" s="39"/>
      <c r="AD1128" s="39"/>
      <c r="AE1128" s="39"/>
      <c r="AR1128" s="230" t="s">
        <v>400</v>
      </c>
      <c r="AT1128" s="230" t="s">
        <v>203</v>
      </c>
      <c r="AU1128" s="230" t="s">
        <v>87</v>
      </c>
      <c r="AY1128" s="18" t="s">
        <v>150</v>
      </c>
      <c r="BE1128" s="231">
        <f>IF(N1128="základní",J1128,0)</f>
        <v>0</v>
      </c>
      <c r="BF1128" s="231">
        <f>IF(N1128="snížená",J1128,0)</f>
        <v>0</v>
      </c>
      <c r="BG1128" s="231">
        <f>IF(N1128="zákl. přenesená",J1128,0)</f>
        <v>0</v>
      </c>
      <c r="BH1128" s="231">
        <f>IF(N1128="sníž. přenesená",J1128,0)</f>
        <v>0</v>
      </c>
      <c r="BI1128" s="231">
        <f>IF(N1128="nulová",J1128,0)</f>
        <v>0</v>
      </c>
      <c r="BJ1128" s="18" t="s">
        <v>85</v>
      </c>
      <c r="BK1128" s="231">
        <f>ROUND(I1128*H1128,2)</f>
        <v>0</v>
      </c>
      <c r="BL1128" s="18" t="s">
        <v>252</v>
      </c>
      <c r="BM1128" s="230" t="s">
        <v>1310</v>
      </c>
    </row>
    <row r="1129" s="2" customFormat="1" ht="24.15" customHeight="1">
      <c r="A1129" s="39"/>
      <c r="B1129" s="40"/>
      <c r="C1129" s="219" t="s">
        <v>1311</v>
      </c>
      <c r="D1129" s="219" t="s">
        <v>152</v>
      </c>
      <c r="E1129" s="220" t="s">
        <v>1312</v>
      </c>
      <c r="F1129" s="221" t="s">
        <v>1313</v>
      </c>
      <c r="G1129" s="222" t="s">
        <v>271</v>
      </c>
      <c r="H1129" s="223">
        <v>6</v>
      </c>
      <c r="I1129" s="224"/>
      <c r="J1129" s="225">
        <f>ROUND(I1129*H1129,2)</f>
        <v>0</v>
      </c>
      <c r="K1129" s="221" t="s">
        <v>156</v>
      </c>
      <c r="L1129" s="45"/>
      <c r="M1129" s="226" t="s">
        <v>1</v>
      </c>
      <c r="N1129" s="227" t="s">
        <v>42</v>
      </c>
      <c r="O1129" s="92"/>
      <c r="P1129" s="228">
        <f>O1129*H1129</f>
        <v>0</v>
      </c>
      <c r="Q1129" s="228">
        <v>0</v>
      </c>
      <c r="R1129" s="228">
        <f>Q1129*H1129</f>
        <v>0</v>
      </c>
      <c r="S1129" s="228">
        <v>0</v>
      </c>
      <c r="T1129" s="229">
        <f>S1129*H1129</f>
        <v>0</v>
      </c>
      <c r="U1129" s="39"/>
      <c r="V1129" s="39"/>
      <c r="W1129" s="39"/>
      <c r="X1129" s="39"/>
      <c r="Y1129" s="39"/>
      <c r="Z1129" s="39"/>
      <c r="AA1129" s="39"/>
      <c r="AB1129" s="39"/>
      <c r="AC1129" s="39"/>
      <c r="AD1129" s="39"/>
      <c r="AE1129" s="39"/>
      <c r="AR1129" s="230" t="s">
        <v>252</v>
      </c>
      <c r="AT1129" s="230" t="s">
        <v>152</v>
      </c>
      <c r="AU1129" s="230" t="s">
        <v>87</v>
      </c>
      <c r="AY1129" s="18" t="s">
        <v>150</v>
      </c>
      <c r="BE1129" s="231">
        <f>IF(N1129="základní",J1129,0)</f>
        <v>0</v>
      </c>
      <c r="BF1129" s="231">
        <f>IF(N1129="snížená",J1129,0)</f>
        <v>0</v>
      </c>
      <c r="BG1129" s="231">
        <f>IF(N1129="zákl. přenesená",J1129,0)</f>
        <v>0</v>
      </c>
      <c r="BH1129" s="231">
        <f>IF(N1129="sníž. přenesená",J1129,0)</f>
        <v>0</v>
      </c>
      <c r="BI1129" s="231">
        <f>IF(N1129="nulová",J1129,0)</f>
        <v>0</v>
      </c>
      <c r="BJ1129" s="18" t="s">
        <v>85</v>
      </c>
      <c r="BK1129" s="231">
        <f>ROUND(I1129*H1129,2)</f>
        <v>0</v>
      </c>
      <c r="BL1129" s="18" t="s">
        <v>252</v>
      </c>
      <c r="BM1129" s="230" t="s">
        <v>1314</v>
      </c>
    </row>
    <row r="1130" s="13" customFormat="1">
      <c r="A1130" s="13"/>
      <c r="B1130" s="232"/>
      <c r="C1130" s="233"/>
      <c r="D1130" s="234" t="s">
        <v>159</v>
      </c>
      <c r="E1130" s="235" t="s">
        <v>1</v>
      </c>
      <c r="F1130" s="236" t="s">
        <v>581</v>
      </c>
      <c r="G1130" s="233"/>
      <c r="H1130" s="235" t="s">
        <v>1</v>
      </c>
      <c r="I1130" s="237"/>
      <c r="J1130" s="233"/>
      <c r="K1130" s="233"/>
      <c r="L1130" s="238"/>
      <c r="M1130" s="239"/>
      <c r="N1130" s="240"/>
      <c r="O1130" s="240"/>
      <c r="P1130" s="240"/>
      <c r="Q1130" s="240"/>
      <c r="R1130" s="240"/>
      <c r="S1130" s="240"/>
      <c r="T1130" s="241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T1130" s="242" t="s">
        <v>159</v>
      </c>
      <c r="AU1130" s="242" t="s">
        <v>87</v>
      </c>
      <c r="AV1130" s="13" t="s">
        <v>85</v>
      </c>
      <c r="AW1130" s="13" t="s">
        <v>32</v>
      </c>
      <c r="AX1130" s="13" t="s">
        <v>77</v>
      </c>
      <c r="AY1130" s="242" t="s">
        <v>150</v>
      </c>
    </row>
    <row r="1131" s="14" customFormat="1">
      <c r="A1131" s="14"/>
      <c r="B1131" s="243"/>
      <c r="C1131" s="244"/>
      <c r="D1131" s="234" t="s">
        <v>159</v>
      </c>
      <c r="E1131" s="245" t="s">
        <v>1</v>
      </c>
      <c r="F1131" s="246" t="s">
        <v>157</v>
      </c>
      <c r="G1131" s="244"/>
      <c r="H1131" s="247">
        <v>4</v>
      </c>
      <c r="I1131" s="248"/>
      <c r="J1131" s="244"/>
      <c r="K1131" s="244"/>
      <c r="L1131" s="249"/>
      <c r="M1131" s="250"/>
      <c r="N1131" s="251"/>
      <c r="O1131" s="251"/>
      <c r="P1131" s="251"/>
      <c r="Q1131" s="251"/>
      <c r="R1131" s="251"/>
      <c r="S1131" s="251"/>
      <c r="T1131" s="252"/>
      <c r="U1131" s="14"/>
      <c r="V1131" s="14"/>
      <c r="W1131" s="14"/>
      <c r="X1131" s="14"/>
      <c r="Y1131" s="14"/>
      <c r="Z1131" s="14"/>
      <c r="AA1131" s="14"/>
      <c r="AB1131" s="14"/>
      <c r="AC1131" s="14"/>
      <c r="AD1131" s="14"/>
      <c r="AE1131" s="14"/>
      <c r="AT1131" s="253" t="s">
        <v>159</v>
      </c>
      <c r="AU1131" s="253" t="s">
        <v>87</v>
      </c>
      <c r="AV1131" s="14" t="s">
        <v>87</v>
      </c>
      <c r="AW1131" s="14" t="s">
        <v>32</v>
      </c>
      <c r="AX1131" s="14" t="s">
        <v>77</v>
      </c>
      <c r="AY1131" s="253" t="s">
        <v>150</v>
      </c>
    </row>
    <row r="1132" s="13" customFormat="1">
      <c r="A1132" s="13"/>
      <c r="B1132" s="232"/>
      <c r="C1132" s="233"/>
      <c r="D1132" s="234" t="s">
        <v>159</v>
      </c>
      <c r="E1132" s="235" t="s">
        <v>1</v>
      </c>
      <c r="F1132" s="236" t="s">
        <v>632</v>
      </c>
      <c r="G1132" s="233"/>
      <c r="H1132" s="235" t="s">
        <v>1</v>
      </c>
      <c r="I1132" s="237"/>
      <c r="J1132" s="233"/>
      <c r="K1132" s="233"/>
      <c r="L1132" s="238"/>
      <c r="M1132" s="239"/>
      <c r="N1132" s="240"/>
      <c r="O1132" s="240"/>
      <c r="P1132" s="240"/>
      <c r="Q1132" s="240"/>
      <c r="R1132" s="240"/>
      <c r="S1132" s="240"/>
      <c r="T1132" s="241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T1132" s="242" t="s">
        <v>159</v>
      </c>
      <c r="AU1132" s="242" t="s">
        <v>87</v>
      </c>
      <c r="AV1132" s="13" t="s">
        <v>85</v>
      </c>
      <c r="AW1132" s="13" t="s">
        <v>32</v>
      </c>
      <c r="AX1132" s="13" t="s">
        <v>77</v>
      </c>
      <c r="AY1132" s="242" t="s">
        <v>150</v>
      </c>
    </row>
    <row r="1133" s="14" customFormat="1">
      <c r="A1133" s="14"/>
      <c r="B1133" s="243"/>
      <c r="C1133" s="244"/>
      <c r="D1133" s="234" t="s">
        <v>159</v>
      </c>
      <c r="E1133" s="245" t="s">
        <v>1</v>
      </c>
      <c r="F1133" s="246" t="s">
        <v>87</v>
      </c>
      <c r="G1133" s="244"/>
      <c r="H1133" s="247">
        <v>2</v>
      </c>
      <c r="I1133" s="248"/>
      <c r="J1133" s="244"/>
      <c r="K1133" s="244"/>
      <c r="L1133" s="249"/>
      <c r="M1133" s="250"/>
      <c r="N1133" s="251"/>
      <c r="O1133" s="251"/>
      <c r="P1133" s="251"/>
      <c r="Q1133" s="251"/>
      <c r="R1133" s="251"/>
      <c r="S1133" s="251"/>
      <c r="T1133" s="252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53" t="s">
        <v>159</v>
      </c>
      <c r="AU1133" s="253" t="s">
        <v>87</v>
      </c>
      <c r="AV1133" s="14" t="s">
        <v>87</v>
      </c>
      <c r="AW1133" s="14" t="s">
        <v>32</v>
      </c>
      <c r="AX1133" s="14" t="s">
        <v>77</v>
      </c>
      <c r="AY1133" s="253" t="s">
        <v>150</v>
      </c>
    </row>
    <row r="1134" s="15" customFormat="1">
      <c r="A1134" s="15"/>
      <c r="B1134" s="254"/>
      <c r="C1134" s="255"/>
      <c r="D1134" s="234" t="s">
        <v>159</v>
      </c>
      <c r="E1134" s="256" t="s">
        <v>1</v>
      </c>
      <c r="F1134" s="257" t="s">
        <v>169</v>
      </c>
      <c r="G1134" s="255"/>
      <c r="H1134" s="258">
        <v>6</v>
      </c>
      <c r="I1134" s="259"/>
      <c r="J1134" s="255"/>
      <c r="K1134" s="255"/>
      <c r="L1134" s="260"/>
      <c r="M1134" s="261"/>
      <c r="N1134" s="262"/>
      <c r="O1134" s="262"/>
      <c r="P1134" s="262"/>
      <c r="Q1134" s="262"/>
      <c r="R1134" s="262"/>
      <c r="S1134" s="262"/>
      <c r="T1134" s="263"/>
      <c r="U1134" s="15"/>
      <c r="V1134" s="15"/>
      <c r="W1134" s="15"/>
      <c r="X1134" s="15"/>
      <c r="Y1134" s="15"/>
      <c r="Z1134" s="15"/>
      <c r="AA1134" s="15"/>
      <c r="AB1134" s="15"/>
      <c r="AC1134" s="15"/>
      <c r="AD1134" s="15"/>
      <c r="AE1134" s="15"/>
      <c r="AT1134" s="264" t="s">
        <v>159</v>
      </c>
      <c r="AU1134" s="264" t="s">
        <v>87</v>
      </c>
      <c r="AV1134" s="15" t="s">
        <v>157</v>
      </c>
      <c r="AW1134" s="15" t="s">
        <v>32</v>
      </c>
      <c r="AX1134" s="15" t="s">
        <v>85</v>
      </c>
      <c r="AY1134" s="264" t="s">
        <v>150</v>
      </c>
    </row>
    <row r="1135" s="2" customFormat="1" ht="16.5" customHeight="1">
      <c r="A1135" s="39"/>
      <c r="B1135" s="40"/>
      <c r="C1135" s="265" t="s">
        <v>1315</v>
      </c>
      <c r="D1135" s="265" t="s">
        <v>203</v>
      </c>
      <c r="E1135" s="266" t="s">
        <v>1316</v>
      </c>
      <c r="F1135" s="267" t="s">
        <v>1317</v>
      </c>
      <c r="G1135" s="268" t="s">
        <v>271</v>
      </c>
      <c r="H1135" s="269">
        <v>6</v>
      </c>
      <c r="I1135" s="270"/>
      <c r="J1135" s="271">
        <f>ROUND(I1135*H1135,2)</f>
        <v>0</v>
      </c>
      <c r="K1135" s="267" t="s">
        <v>156</v>
      </c>
      <c r="L1135" s="272"/>
      <c r="M1135" s="273" t="s">
        <v>1</v>
      </c>
      <c r="N1135" s="274" t="s">
        <v>42</v>
      </c>
      <c r="O1135" s="92"/>
      <c r="P1135" s="228">
        <f>O1135*H1135</f>
        <v>0</v>
      </c>
      <c r="Q1135" s="228">
        <v>0.0022000000000000001</v>
      </c>
      <c r="R1135" s="228">
        <f>Q1135*H1135</f>
        <v>0.0132</v>
      </c>
      <c r="S1135" s="228">
        <v>0</v>
      </c>
      <c r="T1135" s="229">
        <f>S1135*H1135</f>
        <v>0</v>
      </c>
      <c r="U1135" s="39"/>
      <c r="V1135" s="39"/>
      <c r="W1135" s="39"/>
      <c r="X1135" s="39"/>
      <c r="Y1135" s="39"/>
      <c r="Z1135" s="39"/>
      <c r="AA1135" s="39"/>
      <c r="AB1135" s="39"/>
      <c r="AC1135" s="39"/>
      <c r="AD1135" s="39"/>
      <c r="AE1135" s="39"/>
      <c r="AR1135" s="230" t="s">
        <v>400</v>
      </c>
      <c r="AT1135" s="230" t="s">
        <v>203</v>
      </c>
      <c r="AU1135" s="230" t="s">
        <v>87</v>
      </c>
      <c r="AY1135" s="18" t="s">
        <v>150</v>
      </c>
      <c r="BE1135" s="231">
        <f>IF(N1135="základní",J1135,0)</f>
        <v>0</v>
      </c>
      <c r="BF1135" s="231">
        <f>IF(N1135="snížená",J1135,0)</f>
        <v>0</v>
      </c>
      <c r="BG1135" s="231">
        <f>IF(N1135="zákl. přenesená",J1135,0)</f>
        <v>0</v>
      </c>
      <c r="BH1135" s="231">
        <f>IF(N1135="sníž. přenesená",J1135,0)</f>
        <v>0</v>
      </c>
      <c r="BI1135" s="231">
        <f>IF(N1135="nulová",J1135,0)</f>
        <v>0</v>
      </c>
      <c r="BJ1135" s="18" t="s">
        <v>85</v>
      </c>
      <c r="BK1135" s="231">
        <f>ROUND(I1135*H1135,2)</f>
        <v>0</v>
      </c>
      <c r="BL1135" s="18" t="s">
        <v>252</v>
      </c>
      <c r="BM1135" s="230" t="s">
        <v>1318</v>
      </c>
    </row>
    <row r="1136" s="2" customFormat="1" ht="21.75" customHeight="1">
      <c r="A1136" s="39"/>
      <c r="B1136" s="40"/>
      <c r="C1136" s="219" t="s">
        <v>1319</v>
      </c>
      <c r="D1136" s="219" t="s">
        <v>152</v>
      </c>
      <c r="E1136" s="220" t="s">
        <v>1320</v>
      </c>
      <c r="F1136" s="221" t="s">
        <v>1321</v>
      </c>
      <c r="G1136" s="222" t="s">
        <v>271</v>
      </c>
      <c r="H1136" s="223">
        <v>6</v>
      </c>
      <c r="I1136" s="224"/>
      <c r="J1136" s="225">
        <f>ROUND(I1136*H1136,2)</f>
        <v>0</v>
      </c>
      <c r="K1136" s="221" t="s">
        <v>156</v>
      </c>
      <c r="L1136" s="45"/>
      <c r="M1136" s="226" t="s">
        <v>1</v>
      </c>
      <c r="N1136" s="227" t="s">
        <v>42</v>
      </c>
      <c r="O1136" s="92"/>
      <c r="P1136" s="228">
        <f>O1136*H1136</f>
        <v>0</v>
      </c>
      <c r="Q1136" s="228">
        <v>0</v>
      </c>
      <c r="R1136" s="228">
        <f>Q1136*H1136</f>
        <v>0</v>
      </c>
      <c r="S1136" s="228">
        <v>0</v>
      </c>
      <c r="T1136" s="229">
        <f>S1136*H1136</f>
        <v>0</v>
      </c>
      <c r="U1136" s="39"/>
      <c r="V1136" s="39"/>
      <c r="W1136" s="39"/>
      <c r="X1136" s="39"/>
      <c r="Y1136" s="39"/>
      <c r="Z1136" s="39"/>
      <c r="AA1136" s="39"/>
      <c r="AB1136" s="39"/>
      <c r="AC1136" s="39"/>
      <c r="AD1136" s="39"/>
      <c r="AE1136" s="39"/>
      <c r="AR1136" s="230" t="s">
        <v>252</v>
      </c>
      <c r="AT1136" s="230" t="s">
        <v>152</v>
      </c>
      <c r="AU1136" s="230" t="s">
        <v>87</v>
      </c>
      <c r="AY1136" s="18" t="s">
        <v>150</v>
      </c>
      <c r="BE1136" s="231">
        <f>IF(N1136="základní",J1136,0)</f>
        <v>0</v>
      </c>
      <c r="BF1136" s="231">
        <f>IF(N1136="snížená",J1136,0)</f>
        <v>0</v>
      </c>
      <c r="BG1136" s="231">
        <f>IF(N1136="zákl. přenesená",J1136,0)</f>
        <v>0</v>
      </c>
      <c r="BH1136" s="231">
        <f>IF(N1136="sníž. přenesená",J1136,0)</f>
        <v>0</v>
      </c>
      <c r="BI1136" s="231">
        <f>IF(N1136="nulová",J1136,0)</f>
        <v>0</v>
      </c>
      <c r="BJ1136" s="18" t="s">
        <v>85</v>
      </c>
      <c r="BK1136" s="231">
        <f>ROUND(I1136*H1136,2)</f>
        <v>0</v>
      </c>
      <c r="BL1136" s="18" t="s">
        <v>252</v>
      </c>
      <c r="BM1136" s="230" t="s">
        <v>1322</v>
      </c>
    </row>
    <row r="1137" s="13" customFormat="1">
      <c r="A1137" s="13"/>
      <c r="B1137" s="232"/>
      <c r="C1137" s="233"/>
      <c r="D1137" s="234" t="s">
        <v>159</v>
      </c>
      <c r="E1137" s="235" t="s">
        <v>1</v>
      </c>
      <c r="F1137" s="236" t="s">
        <v>581</v>
      </c>
      <c r="G1137" s="233"/>
      <c r="H1137" s="235" t="s">
        <v>1</v>
      </c>
      <c r="I1137" s="237"/>
      <c r="J1137" s="233"/>
      <c r="K1137" s="233"/>
      <c r="L1137" s="238"/>
      <c r="M1137" s="239"/>
      <c r="N1137" s="240"/>
      <c r="O1137" s="240"/>
      <c r="P1137" s="240"/>
      <c r="Q1137" s="240"/>
      <c r="R1137" s="240"/>
      <c r="S1137" s="240"/>
      <c r="T1137" s="241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T1137" s="242" t="s">
        <v>159</v>
      </c>
      <c r="AU1137" s="242" t="s">
        <v>87</v>
      </c>
      <c r="AV1137" s="13" t="s">
        <v>85</v>
      </c>
      <c r="AW1137" s="13" t="s">
        <v>32</v>
      </c>
      <c r="AX1137" s="13" t="s">
        <v>77</v>
      </c>
      <c r="AY1137" s="242" t="s">
        <v>150</v>
      </c>
    </row>
    <row r="1138" s="14" customFormat="1">
      <c r="A1138" s="14"/>
      <c r="B1138" s="243"/>
      <c r="C1138" s="244"/>
      <c r="D1138" s="234" t="s">
        <v>159</v>
      </c>
      <c r="E1138" s="245" t="s">
        <v>1</v>
      </c>
      <c r="F1138" s="246" t="s">
        <v>157</v>
      </c>
      <c r="G1138" s="244"/>
      <c r="H1138" s="247">
        <v>4</v>
      </c>
      <c r="I1138" s="248"/>
      <c r="J1138" s="244"/>
      <c r="K1138" s="244"/>
      <c r="L1138" s="249"/>
      <c r="M1138" s="250"/>
      <c r="N1138" s="251"/>
      <c r="O1138" s="251"/>
      <c r="P1138" s="251"/>
      <c r="Q1138" s="251"/>
      <c r="R1138" s="251"/>
      <c r="S1138" s="251"/>
      <c r="T1138" s="252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T1138" s="253" t="s">
        <v>159</v>
      </c>
      <c r="AU1138" s="253" t="s">
        <v>87</v>
      </c>
      <c r="AV1138" s="14" t="s">
        <v>87</v>
      </c>
      <c r="AW1138" s="14" t="s">
        <v>32</v>
      </c>
      <c r="AX1138" s="14" t="s">
        <v>77</v>
      </c>
      <c r="AY1138" s="253" t="s">
        <v>150</v>
      </c>
    </row>
    <row r="1139" s="13" customFormat="1">
      <c r="A1139" s="13"/>
      <c r="B1139" s="232"/>
      <c r="C1139" s="233"/>
      <c r="D1139" s="234" t="s">
        <v>159</v>
      </c>
      <c r="E1139" s="235" t="s">
        <v>1</v>
      </c>
      <c r="F1139" s="236" t="s">
        <v>632</v>
      </c>
      <c r="G1139" s="233"/>
      <c r="H1139" s="235" t="s">
        <v>1</v>
      </c>
      <c r="I1139" s="237"/>
      <c r="J1139" s="233"/>
      <c r="K1139" s="233"/>
      <c r="L1139" s="238"/>
      <c r="M1139" s="239"/>
      <c r="N1139" s="240"/>
      <c r="O1139" s="240"/>
      <c r="P1139" s="240"/>
      <c r="Q1139" s="240"/>
      <c r="R1139" s="240"/>
      <c r="S1139" s="240"/>
      <c r="T1139" s="241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T1139" s="242" t="s">
        <v>159</v>
      </c>
      <c r="AU1139" s="242" t="s">
        <v>87</v>
      </c>
      <c r="AV1139" s="13" t="s">
        <v>85</v>
      </c>
      <c r="AW1139" s="13" t="s">
        <v>32</v>
      </c>
      <c r="AX1139" s="13" t="s">
        <v>77</v>
      </c>
      <c r="AY1139" s="242" t="s">
        <v>150</v>
      </c>
    </row>
    <row r="1140" s="14" customFormat="1">
      <c r="A1140" s="14"/>
      <c r="B1140" s="243"/>
      <c r="C1140" s="244"/>
      <c r="D1140" s="234" t="s">
        <v>159</v>
      </c>
      <c r="E1140" s="245" t="s">
        <v>1</v>
      </c>
      <c r="F1140" s="246" t="s">
        <v>87</v>
      </c>
      <c r="G1140" s="244"/>
      <c r="H1140" s="247">
        <v>2</v>
      </c>
      <c r="I1140" s="248"/>
      <c r="J1140" s="244"/>
      <c r="K1140" s="244"/>
      <c r="L1140" s="249"/>
      <c r="M1140" s="250"/>
      <c r="N1140" s="251"/>
      <c r="O1140" s="251"/>
      <c r="P1140" s="251"/>
      <c r="Q1140" s="251"/>
      <c r="R1140" s="251"/>
      <c r="S1140" s="251"/>
      <c r="T1140" s="252"/>
      <c r="U1140" s="14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T1140" s="253" t="s">
        <v>159</v>
      </c>
      <c r="AU1140" s="253" t="s">
        <v>87</v>
      </c>
      <c r="AV1140" s="14" t="s">
        <v>87</v>
      </c>
      <c r="AW1140" s="14" t="s">
        <v>32</v>
      </c>
      <c r="AX1140" s="14" t="s">
        <v>77</v>
      </c>
      <c r="AY1140" s="253" t="s">
        <v>150</v>
      </c>
    </row>
    <row r="1141" s="15" customFormat="1">
      <c r="A1141" s="15"/>
      <c r="B1141" s="254"/>
      <c r="C1141" s="255"/>
      <c r="D1141" s="234" t="s">
        <v>159</v>
      </c>
      <c r="E1141" s="256" t="s">
        <v>1</v>
      </c>
      <c r="F1141" s="257" t="s">
        <v>169</v>
      </c>
      <c r="G1141" s="255"/>
      <c r="H1141" s="258">
        <v>6</v>
      </c>
      <c r="I1141" s="259"/>
      <c r="J1141" s="255"/>
      <c r="K1141" s="255"/>
      <c r="L1141" s="260"/>
      <c r="M1141" s="261"/>
      <c r="N1141" s="262"/>
      <c r="O1141" s="262"/>
      <c r="P1141" s="262"/>
      <c r="Q1141" s="262"/>
      <c r="R1141" s="262"/>
      <c r="S1141" s="262"/>
      <c r="T1141" s="263"/>
      <c r="U1141" s="15"/>
      <c r="V1141" s="15"/>
      <c r="W1141" s="15"/>
      <c r="X1141" s="15"/>
      <c r="Y1141" s="15"/>
      <c r="Z1141" s="15"/>
      <c r="AA1141" s="15"/>
      <c r="AB1141" s="15"/>
      <c r="AC1141" s="15"/>
      <c r="AD1141" s="15"/>
      <c r="AE1141" s="15"/>
      <c r="AT1141" s="264" t="s">
        <v>159</v>
      </c>
      <c r="AU1141" s="264" t="s">
        <v>87</v>
      </c>
      <c r="AV1141" s="15" t="s">
        <v>157</v>
      </c>
      <c r="AW1141" s="15" t="s">
        <v>32</v>
      </c>
      <c r="AX1141" s="15" t="s">
        <v>85</v>
      </c>
      <c r="AY1141" s="264" t="s">
        <v>150</v>
      </c>
    </row>
    <row r="1142" s="2" customFormat="1" ht="16.5" customHeight="1">
      <c r="A1142" s="39"/>
      <c r="B1142" s="40"/>
      <c r="C1142" s="265" t="s">
        <v>1323</v>
      </c>
      <c r="D1142" s="265" t="s">
        <v>203</v>
      </c>
      <c r="E1142" s="266" t="s">
        <v>1324</v>
      </c>
      <c r="F1142" s="267" t="s">
        <v>1325</v>
      </c>
      <c r="G1142" s="268" t="s">
        <v>271</v>
      </c>
      <c r="H1142" s="269">
        <v>6</v>
      </c>
      <c r="I1142" s="270"/>
      <c r="J1142" s="271">
        <f>ROUND(I1142*H1142,2)</f>
        <v>0</v>
      </c>
      <c r="K1142" s="267" t="s">
        <v>156</v>
      </c>
      <c r="L1142" s="272"/>
      <c r="M1142" s="273" t="s">
        <v>1</v>
      </c>
      <c r="N1142" s="274" t="s">
        <v>42</v>
      </c>
      <c r="O1142" s="92"/>
      <c r="P1142" s="228">
        <f>O1142*H1142</f>
        <v>0</v>
      </c>
      <c r="Q1142" s="228">
        <v>0.0022000000000000001</v>
      </c>
      <c r="R1142" s="228">
        <f>Q1142*H1142</f>
        <v>0.0132</v>
      </c>
      <c r="S1142" s="228">
        <v>0</v>
      </c>
      <c r="T1142" s="229">
        <f>S1142*H1142</f>
        <v>0</v>
      </c>
      <c r="U1142" s="39"/>
      <c r="V1142" s="39"/>
      <c r="W1142" s="39"/>
      <c r="X1142" s="39"/>
      <c r="Y1142" s="39"/>
      <c r="Z1142" s="39"/>
      <c r="AA1142" s="39"/>
      <c r="AB1142" s="39"/>
      <c r="AC1142" s="39"/>
      <c r="AD1142" s="39"/>
      <c r="AE1142" s="39"/>
      <c r="AR1142" s="230" t="s">
        <v>400</v>
      </c>
      <c r="AT1142" s="230" t="s">
        <v>203</v>
      </c>
      <c r="AU1142" s="230" t="s">
        <v>87</v>
      </c>
      <c r="AY1142" s="18" t="s">
        <v>150</v>
      </c>
      <c r="BE1142" s="231">
        <f>IF(N1142="základní",J1142,0)</f>
        <v>0</v>
      </c>
      <c r="BF1142" s="231">
        <f>IF(N1142="snížená",J1142,0)</f>
        <v>0</v>
      </c>
      <c r="BG1142" s="231">
        <f>IF(N1142="zákl. přenesená",J1142,0)</f>
        <v>0</v>
      </c>
      <c r="BH1142" s="231">
        <f>IF(N1142="sníž. přenesená",J1142,0)</f>
        <v>0</v>
      </c>
      <c r="BI1142" s="231">
        <f>IF(N1142="nulová",J1142,0)</f>
        <v>0</v>
      </c>
      <c r="BJ1142" s="18" t="s">
        <v>85</v>
      </c>
      <c r="BK1142" s="231">
        <f>ROUND(I1142*H1142,2)</f>
        <v>0</v>
      </c>
      <c r="BL1142" s="18" t="s">
        <v>252</v>
      </c>
      <c r="BM1142" s="230" t="s">
        <v>1326</v>
      </c>
    </row>
    <row r="1143" s="2" customFormat="1" ht="24.15" customHeight="1">
      <c r="A1143" s="39"/>
      <c r="B1143" s="40"/>
      <c r="C1143" s="219" t="s">
        <v>1327</v>
      </c>
      <c r="D1143" s="219" t="s">
        <v>152</v>
      </c>
      <c r="E1143" s="220" t="s">
        <v>1328</v>
      </c>
      <c r="F1143" s="221" t="s">
        <v>1329</v>
      </c>
      <c r="G1143" s="222" t="s">
        <v>271</v>
      </c>
      <c r="H1143" s="223">
        <v>22</v>
      </c>
      <c r="I1143" s="224"/>
      <c r="J1143" s="225">
        <f>ROUND(I1143*H1143,2)</f>
        <v>0</v>
      </c>
      <c r="K1143" s="221" t="s">
        <v>156</v>
      </c>
      <c r="L1143" s="45"/>
      <c r="M1143" s="226" t="s">
        <v>1</v>
      </c>
      <c r="N1143" s="227" t="s">
        <v>42</v>
      </c>
      <c r="O1143" s="92"/>
      <c r="P1143" s="228">
        <f>O1143*H1143</f>
        <v>0</v>
      </c>
      <c r="Q1143" s="228">
        <v>0</v>
      </c>
      <c r="R1143" s="228">
        <f>Q1143*H1143</f>
        <v>0</v>
      </c>
      <c r="S1143" s="228">
        <v>0.024</v>
      </c>
      <c r="T1143" s="229">
        <f>S1143*H1143</f>
        <v>0.52800000000000002</v>
      </c>
      <c r="U1143" s="39"/>
      <c r="V1143" s="39"/>
      <c r="W1143" s="39"/>
      <c r="X1143" s="39"/>
      <c r="Y1143" s="39"/>
      <c r="Z1143" s="39"/>
      <c r="AA1143" s="39"/>
      <c r="AB1143" s="39"/>
      <c r="AC1143" s="39"/>
      <c r="AD1143" s="39"/>
      <c r="AE1143" s="39"/>
      <c r="AR1143" s="230" t="s">
        <v>252</v>
      </c>
      <c r="AT1143" s="230" t="s">
        <v>152</v>
      </c>
      <c r="AU1143" s="230" t="s">
        <v>87</v>
      </c>
      <c r="AY1143" s="18" t="s">
        <v>150</v>
      </c>
      <c r="BE1143" s="231">
        <f>IF(N1143="základní",J1143,0)</f>
        <v>0</v>
      </c>
      <c r="BF1143" s="231">
        <f>IF(N1143="snížená",J1143,0)</f>
        <v>0</v>
      </c>
      <c r="BG1143" s="231">
        <f>IF(N1143="zákl. přenesená",J1143,0)</f>
        <v>0</v>
      </c>
      <c r="BH1143" s="231">
        <f>IF(N1143="sníž. přenesená",J1143,0)</f>
        <v>0</v>
      </c>
      <c r="BI1143" s="231">
        <f>IF(N1143="nulová",J1143,0)</f>
        <v>0</v>
      </c>
      <c r="BJ1143" s="18" t="s">
        <v>85</v>
      </c>
      <c r="BK1143" s="231">
        <f>ROUND(I1143*H1143,2)</f>
        <v>0</v>
      </c>
      <c r="BL1143" s="18" t="s">
        <v>252</v>
      </c>
      <c r="BM1143" s="230" t="s">
        <v>1330</v>
      </c>
    </row>
    <row r="1144" s="13" customFormat="1">
      <c r="A1144" s="13"/>
      <c r="B1144" s="232"/>
      <c r="C1144" s="233"/>
      <c r="D1144" s="234" t="s">
        <v>159</v>
      </c>
      <c r="E1144" s="235" t="s">
        <v>1</v>
      </c>
      <c r="F1144" s="236" t="s">
        <v>581</v>
      </c>
      <c r="G1144" s="233"/>
      <c r="H1144" s="235" t="s">
        <v>1</v>
      </c>
      <c r="I1144" s="237"/>
      <c r="J1144" s="233"/>
      <c r="K1144" s="233"/>
      <c r="L1144" s="238"/>
      <c r="M1144" s="239"/>
      <c r="N1144" s="240"/>
      <c r="O1144" s="240"/>
      <c r="P1144" s="240"/>
      <c r="Q1144" s="240"/>
      <c r="R1144" s="240"/>
      <c r="S1144" s="240"/>
      <c r="T1144" s="241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T1144" s="242" t="s">
        <v>159</v>
      </c>
      <c r="AU1144" s="242" t="s">
        <v>87</v>
      </c>
      <c r="AV1144" s="13" t="s">
        <v>85</v>
      </c>
      <c r="AW1144" s="13" t="s">
        <v>32</v>
      </c>
      <c r="AX1144" s="13" t="s">
        <v>77</v>
      </c>
      <c r="AY1144" s="242" t="s">
        <v>150</v>
      </c>
    </row>
    <row r="1145" s="14" customFormat="1">
      <c r="A1145" s="14"/>
      <c r="B1145" s="243"/>
      <c r="C1145" s="244"/>
      <c r="D1145" s="234" t="s">
        <v>159</v>
      </c>
      <c r="E1145" s="245" t="s">
        <v>1</v>
      </c>
      <c r="F1145" s="246" t="s">
        <v>246</v>
      </c>
      <c r="G1145" s="244"/>
      <c r="H1145" s="247">
        <v>15</v>
      </c>
      <c r="I1145" s="248"/>
      <c r="J1145" s="244"/>
      <c r="K1145" s="244"/>
      <c r="L1145" s="249"/>
      <c r="M1145" s="250"/>
      <c r="N1145" s="251"/>
      <c r="O1145" s="251"/>
      <c r="P1145" s="251"/>
      <c r="Q1145" s="251"/>
      <c r="R1145" s="251"/>
      <c r="S1145" s="251"/>
      <c r="T1145" s="252"/>
      <c r="U1145" s="14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T1145" s="253" t="s">
        <v>159</v>
      </c>
      <c r="AU1145" s="253" t="s">
        <v>87</v>
      </c>
      <c r="AV1145" s="14" t="s">
        <v>87</v>
      </c>
      <c r="AW1145" s="14" t="s">
        <v>32</v>
      </c>
      <c r="AX1145" s="14" t="s">
        <v>77</v>
      </c>
      <c r="AY1145" s="253" t="s">
        <v>150</v>
      </c>
    </row>
    <row r="1146" s="13" customFormat="1">
      <c r="A1146" s="13"/>
      <c r="B1146" s="232"/>
      <c r="C1146" s="233"/>
      <c r="D1146" s="234" t="s">
        <v>159</v>
      </c>
      <c r="E1146" s="235" t="s">
        <v>1</v>
      </c>
      <c r="F1146" s="236" t="s">
        <v>632</v>
      </c>
      <c r="G1146" s="233"/>
      <c r="H1146" s="235" t="s">
        <v>1</v>
      </c>
      <c r="I1146" s="237"/>
      <c r="J1146" s="233"/>
      <c r="K1146" s="233"/>
      <c r="L1146" s="238"/>
      <c r="M1146" s="239"/>
      <c r="N1146" s="240"/>
      <c r="O1146" s="240"/>
      <c r="P1146" s="240"/>
      <c r="Q1146" s="240"/>
      <c r="R1146" s="240"/>
      <c r="S1146" s="240"/>
      <c r="T1146" s="241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242" t="s">
        <v>159</v>
      </c>
      <c r="AU1146" s="242" t="s">
        <v>87</v>
      </c>
      <c r="AV1146" s="13" t="s">
        <v>85</v>
      </c>
      <c r="AW1146" s="13" t="s">
        <v>32</v>
      </c>
      <c r="AX1146" s="13" t="s">
        <v>77</v>
      </c>
      <c r="AY1146" s="242" t="s">
        <v>150</v>
      </c>
    </row>
    <row r="1147" s="14" customFormat="1">
      <c r="A1147" s="14"/>
      <c r="B1147" s="243"/>
      <c r="C1147" s="244"/>
      <c r="D1147" s="234" t="s">
        <v>159</v>
      </c>
      <c r="E1147" s="245" t="s">
        <v>1</v>
      </c>
      <c r="F1147" s="246" t="s">
        <v>190</v>
      </c>
      <c r="G1147" s="244"/>
      <c r="H1147" s="247">
        <v>7</v>
      </c>
      <c r="I1147" s="248"/>
      <c r="J1147" s="244"/>
      <c r="K1147" s="244"/>
      <c r="L1147" s="249"/>
      <c r="M1147" s="250"/>
      <c r="N1147" s="251"/>
      <c r="O1147" s="251"/>
      <c r="P1147" s="251"/>
      <c r="Q1147" s="251"/>
      <c r="R1147" s="251"/>
      <c r="S1147" s="251"/>
      <c r="T1147" s="252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T1147" s="253" t="s">
        <v>159</v>
      </c>
      <c r="AU1147" s="253" t="s">
        <v>87</v>
      </c>
      <c r="AV1147" s="14" t="s">
        <v>87</v>
      </c>
      <c r="AW1147" s="14" t="s">
        <v>32</v>
      </c>
      <c r="AX1147" s="14" t="s">
        <v>77</v>
      </c>
      <c r="AY1147" s="253" t="s">
        <v>150</v>
      </c>
    </row>
    <row r="1148" s="15" customFormat="1">
      <c r="A1148" s="15"/>
      <c r="B1148" s="254"/>
      <c r="C1148" s="255"/>
      <c r="D1148" s="234" t="s">
        <v>159</v>
      </c>
      <c r="E1148" s="256" t="s">
        <v>1</v>
      </c>
      <c r="F1148" s="257" t="s">
        <v>169</v>
      </c>
      <c r="G1148" s="255"/>
      <c r="H1148" s="258">
        <v>22</v>
      </c>
      <c r="I1148" s="259"/>
      <c r="J1148" s="255"/>
      <c r="K1148" s="255"/>
      <c r="L1148" s="260"/>
      <c r="M1148" s="261"/>
      <c r="N1148" s="262"/>
      <c r="O1148" s="262"/>
      <c r="P1148" s="262"/>
      <c r="Q1148" s="262"/>
      <c r="R1148" s="262"/>
      <c r="S1148" s="262"/>
      <c r="T1148" s="263"/>
      <c r="U1148" s="15"/>
      <c r="V1148" s="15"/>
      <c r="W1148" s="15"/>
      <c r="X1148" s="15"/>
      <c r="Y1148" s="15"/>
      <c r="Z1148" s="15"/>
      <c r="AA1148" s="15"/>
      <c r="AB1148" s="15"/>
      <c r="AC1148" s="15"/>
      <c r="AD1148" s="15"/>
      <c r="AE1148" s="15"/>
      <c r="AT1148" s="264" t="s">
        <v>159</v>
      </c>
      <c r="AU1148" s="264" t="s">
        <v>87</v>
      </c>
      <c r="AV1148" s="15" t="s">
        <v>157</v>
      </c>
      <c r="AW1148" s="15" t="s">
        <v>32</v>
      </c>
      <c r="AX1148" s="15" t="s">
        <v>85</v>
      </c>
      <c r="AY1148" s="264" t="s">
        <v>150</v>
      </c>
    </row>
    <row r="1149" s="2" customFormat="1" ht="24.15" customHeight="1">
      <c r="A1149" s="39"/>
      <c r="B1149" s="40"/>
      <c r="C1149" s="219" t="s">
        <v>1331</v>
      </c>
      <c r="D1149" s="219" t="s">
        <v>152</v>
      </c>
      <c r="E1149" s="220" t="s">
        <v>1332</v>
      </c>
      <c r="F1149" s="221" t="s">
        <v>1333</v>
      </c>
      <c r="G1149" s="222" t="s">
        <v>255</v>
      </c>
      <c r="H1149" s="223">
        <v>21.949999999999999</v>
      </c>
      <c r="I1149" s="224"/>
      <c r="J1149" s="225">
        <f>ROUND(I1149*H1149,2)</f>
        <v>0</v>
      </c>
      <c r="K1149" s="221" t="s">
        <v>156</v>
      </c>
      <c r="L1149" s="45"/>
      <c r="M1149" s="226" t="s">
        <v>1</v>
      </c>
      <c r="N1149" s="227" t="s">
        <v>42</v>
      </c>
      <c r="O1149" s="92"/>
      <c r="P1149" s="228">
        <f>O1149*H1149</f>
        <v>0</v>
      </c>
      <c r="Q1149" s="228">
        <v>0</v>
      </c>
      <c r="R1149" s="228">
        <f>Q1149*H1149</f>
        <v>0</v>
      </c>
      <c r="S1149" s="228">
        <v>0</v>
      </c>
      <c r="T1149" s="229">
        <f>S1149*H1149</f>
        <v>0</v>
      </c>
      <c r="U1149" s="39"/>
      <c r="V1149" s="39"/>
      <c r="W1149" s="39"/>
      <c r="X1149" s="39"/>
      <c r="Y1149" s="39"/>
      <c r="Z1149" s="39"/>
      <c r="AA1149" s="39"/>
      <c r="AB1149" s="39"/>
      <c r="AC1149" s="39"/>
      <c r="AD1149" s="39"/>
      <c r="AE1149" s="39"/>
      <c r="AR1149" s="230" t="s">
        <v>252</v>
      </c>
      <c r="AT1149" s="230" t="s">
        <v>152</v>
      </c>
      <c r="AU1149" s="230" t="s">
        <v>87</v>
      </c>
      <c r="AY1149" s="18" t="s">
        <v>150</v>
      </c>
      <c r="BE1149" s="231">
        <f>IF(N1149="základní",J1149,0)</f>
        <v>0</v>
      </c>
      <c r="BF1149" s="231">
        <f>IF(N1149="snížená",J1149,0)</f>
        <v>0</v>
      </c>
      <c r="BG1149" s="231">
        <f>IF(N1149="zákl. přenesená",J1149,0)</f>
        <v>0</v>
      </c>
      <c r="BH1149" s="231">
        <f>IF(N1149="sníž. přenesená",J1149,0)</f>
        <v>0</v>
      </c>
      <c r="BI1149" s="231">
        <f>IF(N1149="nulová",J1149,0)</f>
        <v>0</v>
      </c>
      <c r="BJ1149" s="18" t="s">
        <v>85</v>
      </c>
      <c r="BK1149" s="231">
        <f>ROUND(I1149*H1149,2)</f>
        <v>0</v>
      </c>
      <c r="BL1149" s="18" t="s">
        <v>252</v>
      </c>
      <c r="BM1149" s="230" t="s">
        <v>1334</v>
      </c>
    </row>
    <row r="1150" s="13" customFormat="1">
      <c r="A1150" s="13"/>
      <c r="B1150" s="232"/>
      <c r="C1150" s="233"/>
      <c r="D1150" s="234" t="s">
        <v>159</v>
      </c>
      <c r="E1150" s="235" t="s">
        <v>1</v>
      </c>
      <c r="F1150" s="236" t="s">
        <v>581</v>
      </c>
      <c r="G1150" s="233"/>
      <c r="H1150" s="235" t="s">
        <v>1</v>
      </c>
      <c r="I1150" s="237"/>
      <c r="J1150" s="233"/>
      <c r="K1150" s="233"/>
      <c r="L1150" s="238"/>
      <c r="M1150" s="239"/>
      <c r="N1150" s="240"/>
      <c r="O1150" s="240"/>
      <c r="P1150" s="240"/>
      <c r="Q1150" s="240"/>
      <c r="R1150" s="240"/>
      <c r="S1150" s="240"/>
      <c r="T1150" s="241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T1150" s="242" t="s">
        <v>159</v>
      </c>
      <c r="AU1150" s="242" t="s">
        <v>87</v>
      </c>
      <c r="AV1150" s="13" t="s">
        <v>85</v>
      </c>
      <c r="AW1150" s="13" t="s">
        <v>32</v>
      </c>
      <c r="AX1150" s="13" t="s">
        <v>77</v>
      </c>
      <c r="AY1150" s="242" t="s">
        <v>150</v>
      </c>
    </row>
    <row r="1151" s="14" customFormat="1">
      <c r="A1151" s="14"/>
      <c r="B1151" s="243"/>
      <c r="C1151" s="244"/>
      <c r="D1151" s="234" t="s">
        <v>159</v>
      </c>
      <c r="E1151" s="245" t="s">
        <v>1</v>
      </c>
      <c r="F1151" s="246" t="s">
        <v>1335</v>
      </c>
      <c r="G1151" s="244"/>
      <c r="H1151" s="247">
        <v>10.75</v>
      </c>
      <c r="I1151" s="248"/>
      <c r="J1151" s="244"/>
      <c r="K1151" s="244"/>
      <c r="L1151" s="249"/>
      <c r="M1151" s="250"/>
      <c r="N1151" s="251"/>
      <c r="O1151" s="251"/>
      <c r="P1151" s="251"/>
      <c r="Q1151" s="251"/>
      <c r="R1151" s="251"/>
      <c r="S1151" s="251"/>
      <c r="T1151" s="252"/>
      <c r="U1151" s="14"/>
      <c r="V1151" s="14"/>
      <c r="W1151" s="14"/>
      <c r="X1151" s="14"/>
      <c r="Y1151" s="14"/>
      <c r="Z1151" s="14"/>
      <c r="AA1151" s="14"/>
      <c r="AB1151" s="14"/>
      <c r="AC1151" s="14"/>
      <c r="AD1151" s="14"/>
      <c r="AE1151" s="14"/>
      <c r="AT1151" s="253" t="s">
        <v>159</v>
      </c>
      <c r="AU1151" s="253" t="s">
        <v>87</v>
      </c>
      <c r="AV1151" s="14" t="s">
        <v>87</v>
      </c>
      <c r="AW1151" s="14" t="s">
        <v>32</v>
      </c>
      <c r="AX1151" s="14" t="s">
        <v>77</v>
      </c>
      <c r="AY1151" s="253" t="s">
        <v>150</v>
      </c>
    </row>
    <row r="1152" s="13" customFormat="1">
      <c r="A1152" s="13"/>
      <c r="B1152" s="232"/>
      <c r="C1152" s="233"/>
      <c r="D1152" s="234" t="s">
        <v>159</v>
      </c>
      <c r="E1152" s="235" t="s">
        <v>1</v>
      </c>
      <c r="F1152" s="236" t="s">
        <v>632</v>
      </c>
      <c r="G1152" s="233"/>
      <c r="H1152" s="235" t="s">
        <v>1</v>
      </c>
      <c r="I1152" s="237"/>
      <c r="J1152" s="233"/>
      <c r="K1152" s="233"/>
      <c r="L1152" s="238"/>
      <c r="M1152" s="239"/>
      <c r="N1152" s="240"/>
      <c r="O1152" s="240"/>
      <c r="P1152" s="240"/>
      <c r="Q1152" s="240"/>
      <c r="R1152" s="240"/>
      <c r="S1152" s="240"/>
      <c r="T1152" s="241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T1152" s="242" t="s">
        <v>159</v>
      </c>
      <c r="AU1152" s="242" t="s">
        <v>87</v>
      </c>
      <c r="AV1152" s="13" t="s">
        <v>85</v>
      </c>
      <c r="AW1152" s="13" t="s">
        <v>32</v>
      </c>
      <c r="AX1152" s="13" t="s">
        <v>77</v>
      </c>
      <c r="AY1152" s="242" t="s">
        <v>150</v>
      </c>
    </row>
    <row r="1153" s="14" customFormat="1">
      <c r="A1153" s="14"/>
      <c r="B1153" s="243"/>
      <c r="C1153" s="244"/>
      <c r="D1153" s="234" t="s">
        <v>159</v>
      </c>
      <c r="E1153" s="245" t="s">
        <v>1</v>
      </c>
      <c r="F1153" s="246" t="s">
        <v>1336</v>
      </c>
      <c r="G1153" s="244"/>
      <c r="H1153" s="247">
        <v>11.199999999999999</v>
      </c>
      <c r="I1153" s="248"/>
      <c r="J1153" s="244"/>
      <c r="K1153" s="244"/>
      <c r="L1153" s="249"/>
      <c r="M1153" s="250"/>
      <c r="N1153" s="251"/>
      <c r="O1153" s="251"/>
      <c r="P1153" s="251"/>
      <c r="Q1153" s="251"/>
      <c r="R1153" s="251"/>
      <c r="S1153" s="251"/>
      <c r="T1153" s="252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T1153" s="253" t="s">
        <v>159</v>
      </c>
      <c r="AU1153" s="253" t="s">
        <v>87</v>
      </c>
      <c r="AV1153" s="14" t="s">
        <v>87</v>
      </c>
      <c r="AW1153" s="14" t="s">
        <v>32</v>
      </c>
      <c r="AX1153" s="14" t="s">
        <v>77</v>
      </c>
      <c r="AY1153" s="253" t="s">
        <v>150</v>
      </c>
    </row>
    <row r="1154" s="15" customFormat="1">
      <c r="A1154" s="15"/>
      <c r="B1154" s="254"/>
      <c r="C1154" s="255"/>
      <c r="D1154" s="234" t="s">
        <v>159</v>
      </c>
      <c r="E1154" s="256" t="s">
        <v>1</v>
      </c>
      <c r="F1154" s="257" t="s">
        <v>169</v>
      </c>
      <c r="G1154" s="255"/>
      <c r="H1154" s="258">
        <v>21.949999999999999</v>
      </c>
      <c r="I1154" s="259"/>
      <c r="J1154" s="255"/>
      <c r="K1154" s="255"/>
      <c r="L1154" s="260"/>
      <c r="M1154" s="261"/>
      <c r="N1154" s="262"/>
      <c r="O1154" s="262"/>
      <c r="P1154" s="262"/>
      <c r="Q1154" s="262"/>
      <c r="R1154" s="262"/>
      <c r="S1154" s="262"/>
      <c r="T1154" s="263"/>
      <c r="U1154" s="15"/>
      <c r="V1154" s="15"/>
      <c r="W1154" s="15"/>
      <c r="X1154" s="15"/>
      <c r="Y1154" s="15"/>
      <c r="Z1154" s="15"/>
      <c r="AA1154" s="15"/>
      <c r="AB1154" s="15"/>
      <c r="AC1154" s="15"/>
      <c r="AD1154" s="15"/>
      <c r="AE1154" s="15"/>
      <c r="AT1154" s="264" t="s">
        <v>159</v>
      </c>
      <c r="AU1154" s="264" t="s">
        <v>87</v>
      </c>
      <c r="AV1154" s="15" t="s">
        <v>157</v>
      </c>
      <c r="AW1154" s="15" t="s">
        <v>32</v>
      </c>
      <c r="AX1154" s="15" t="s">
        <v>85</v>
      </c>
      <c r="AY1154" s="264" t="s">
        <v>150</v>
      </c>
    </row>
    <row r="1155" s="2" customFormat="1" ht="24.15" customHeight="1">
      <c r="A1155" s="39"/>
      <c r="B1155" s="40"/>
      <c r="C1155" s="265" t="s">
        <v>1337</v>
      </c>
      <c r="D1155" s="265" t="s">
        <v>203</v>
      </c>
      <c r="E1155" s="266" t="s">
        <v>1338</v>
      </c>
      <c r="F1155" s="267" t="s">
        <v>1339</v>
      </c>
      <c r="G1155" s="268" t="s">
        <v>255</v>
      </c>
      <c r="H1155" s="269">
        <v>21.949999999999999</v>
      </c>
      <c r="I1155" s="270"/>
      <c r="J1155" s="271">
        <f>ROUND(I1155*H1155,2)</f>
        <v>0</v>
      </c>
      <c r="K1155" s="267" t="s">
        <v>156</v>
      </c>
      <c r="L1155" s="272"/>
      <c r="M1155" s="273" t="s">
        <v>1</v>
      </c>
      <c r="N1155" s="274" t="s">
        <v>42</v>
      </c>
      <c r="O1155" s="92"/>
      <c r="P1155" s="228">
        <f>O1155*H1155</f>
        <v>0</v>
      </c>
      <c r="Q1155" s="228">
        <v>0.0060000000000000001</v>
      </c>
      <c r="R1155" s="228">
        <f>Q1155*H1155</f>
        <v>0.13170000000000001</v>
      </c>
      <c r="S1155" s="228">
        <v>0</v>
      </c>
      <c r="T1155" s="229">
        <f>S1155*H1155</f>
        <v>0</v>
      </c>
      <c r="U1155" s="39"/>
      <c r="V1155" s="39"/>
      <c r="W1155" s="39"/>
      <c r="X1155" s="39"/>
      <c r="Y1155" s="39"/>
      <c r="Z1155" s="39"/>
      <c r="AA1155" s="39"/>
      <c r="AB1155" s="39"/>
      <c r="AC1155" s="39"/>
      <c r="AD1155" s="39"/>
      <c r="AE1155" s="39"/>
      <c r="AR1155" s="230" t="s">
        <v>400</v>
      </c>
      <c r="AT1155" s="230" t="s">
        <v>203</v>
      </c>
      <c r="AU1155" s="230" t="s">
        <v>87</v>
      </c>
      <c r="AY1155" s="18" t="s">
        <v>150</v>
      </c>
      <c r="BE1155" s="231">
        <f>IF(N1155="základní",J1155,0)</f>
        <v>0</v>
      </c>
      <c r="BF1155" s="231">
        <f>IF(N1155="snížená",J1155,0)</f>
        <v>0</v>
      </c>
      <c r="BG1155" s="231">
        <f>IF(N1155="zákl. přenesená",J1155,0)</f>
        <v>0</v>
      </c>
      <c r="BH1155" s="231">
        <f>IF(N1155="sníž. přenesená",J1155,0)</f>
        <v>0</v>
      </c>
      <c r="BI1155" s="231">
        <f>IF(N1155="nulová",J1155,0)</f>
        <v>0</v>
      </c>
      <c r="BJ1155" s="18" t="s">
        <v>85</v>
      </c>
      <c r="BK1155" s="231">
        <f>ROUND(I1155*H1155,2)</f>
        <v>0</v>
      </c>
      <c r="BL1155" s="18" t="s">
        <v>252</v>
      </c>
      <c r="BM1155" s="230" t="s">
        <v>1340</v>
      </c>
    </row>
    <row r="1156" s="2" customFormat="1" ht="24.15" customHeight="1">
      <c r="A1156" s="39"/>
      <c r="B1156" s="40"/>
      <c r="C1156" s="265" t="s">
        <v>1341</v>
      </c>
      <c r="D1156" s="265" t="s">
        <v>203</v>
      </c>
      <c r="E1156" s="266" t="s">
        <v>1342</v>
      </c>
      <c r="F1156" s="267" t="s">
        <v>1343</v>
      </c>
      <c r="G1156" s="268" t="s">
        <v>271</v>
      </c>
      <c r="H1156" s="269">
        <v>34</v>
      </c>
      <c r="I1156" s="270"/>
      <c r="J1156" s="271">
        <f>ROUND(I1156*H1156,2)</f>
        <v>0</v>
      </c>
      <c r="K1156" s="267" t="s">
        <v>156</v>
      </c>
      <c r="L1156" s="272"/>
      <c r="M1156" s="273" t="s">
        <v>1</v>
      </c>
      <c r="N1156" s="274" t="s">
        <v>42</v>
      </c>
      <c r="O1156" s="92"/>
      <c r="P1156" s="228">
        <f>O1156*H1156</f>
        <v>0</v>
      </c>
      <c r="Q1156" s="228">
        <v>6.0000000000000002E-05</v>
      </c>
      <c r="R1156" s="228">
        <f>Q1156*H1156</f>
        <v>0.0020400000000000001</v>
      </c>
      <c r="S1156" s="228">
        <v>0</v>
      </c>
      <c r="T1156" s="229">
        <f>S1156*H1156</f>
        <v>0</v>
      </c>
      <c r="U1156" s="39"/>
      <c r="V1156" s="39"/>
      <c r="W1156" s="39"/>
      <c r="X1156" s="39"/>
      <c r="Y1156" s="39"/>
      <c r="Z1156" s="39"/>
      <c r="AA1156" s="39"/>
      <c r="AB1156" s="39"/>
      <c r="AC1156" s="39"/>
      <c r="AD1156" s="39"/>
      <c r="AE1156" s="39"/>
      <c r="AR1156" s="230" t="s">
        <v>400</v>
      </c>
      <c r="AT1156" s="230" t="s">
        <v>203</v>
      </c>
      <c r="AU1156" s="230" t="s">
        <v>87</v>
      </c>
      <c r="AY1156" s="18" t="s">
        <v>150</v>
      </c>
      <c r="BE1156" s="231">
        <f>IF(N1156="základní",J1156,0)</f>
        <v>0</v>
      </c>
      <c r="BF1156" s="231">
        <f>IF(N1156="snížená",J1156,0)</f>
        <v>0</v>
      </c>
      <c r="BG1156" s="231">
        <f>IF(N1156="zákl. přenesená",J1156,0)</f>
        <v>0</v>
      </c>
      <c r="BH1156" s="231">
        <f>IF(N1156="sníž. přenesená",J1156,0)</f>
        <v>0</v>
      </c>
      <c r="BI1156" s="231">
        <f>IF(N1156="nulová",J1156,0)</f>
        <v>0</v>
      </c>
      <c r="BJ1156" s="18" t="s">
        <v>85</v>
      </c>
      <c r="BK1156" s="231">
        <f>ROUND(I1156*H1156,2)</f>
        <v>0</v>
      </c>
      <c r="BL1156" s="18" t="s">
        <v>252</v>
      </c>
      <c r="BM1156" s="230" t="s">
        <v>1344</v>
      </c>
    </row>
    <row r="1157" s="13" customFormat="1">
      <c r="A1157" s="13"/>
      <c r="B1157" s="232"/>
      <c r="C1157" s="233"/>
      <c r="D1157" s="234" t="s">
        <v>159</v>
      </c>
      <c r="E1157" s="235" t="s">
        <v>1</v>
      </c>
      <c r="F1157" s="236" t="s">
        <v>581</v>
      </c>
      <c r="G1157" s="233"/>
      <c r="H1157" s="235" t="s">
        <v>1</v>
      </c>
      <c r="I1157" s="237"/>
      <c r="J1157" s="233"/>
      <c r="K1157" s="233"/>
      <c r="L1157" s="238"/>
      <c r="M1157" s="239"/>
      <c r="N1157" s="240"/>
      <c r="O1157" s="240"/>
      <c r="P1157" s="240"/>
      <c r="Q1157" s="240"/>
      <c r="R1157" s="240"/>
      <c r="S1157" s="240"/>
      <c r="T1157" s="241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T1157" s="242" t="s">
        <v>159</v>
      </c>
      <c r="AU1157" s="242" t="s">
        <v>87</v>
      </c>
      <c r="AV1157" s="13" t="s">
        <v>85</v>
      </c>
      <c r="AW1157" s="13" t="s">
        <v>32</v>
      </c>
      <c r="AX1157" s="13" t="s">
        <v>77</v>
      </c>
      <c r="AY1157" s="242" t="s">
        <v>150</v>
      </c>
    </row>
    <row r="1158" s="14" customFormat="1">
      <c r="A1158" s="14"/>
      <c r="B1158" s="243"/>
      <c r="C1158" s="244"/>
      <c r="D1158" s="234" t="s">
        <v>159</v>
      </c>
      <c r="E1158" s="245" t="s">
        <v>1</v>
      </c>
      <c r="F1158" s="246" t="s">
        <v>1345</v>
      </c>
      <c r="G1158" s="244"/>
      <c r="H1158" s="247">
        <v>16</v>
      </c>
      <c r="I1158" s="248"/>
      <c r="J1158" s="244"/>
      <c r="K1158" s="244"/>
      <c r="L1158" s="249"/>
      <c r="M1158" s="250"/>
      <c r="N1158" s="251"/>
      <c r="O1158" s="251"/>
      <c r="P1158" s="251"/>
      <c r="Q1158" s="251"/>
      <c r="R1158" s="251"/>
      <c r="S1158" s="251"/>
      <c r="T1158" s="252"/>
      <c r="U1158" s="14"/>
      <c r="V1158" s="14"/>
      <c r="W1158" s="14"/>
      <c r="X1158" s="14"/>
      <c r="Y1158" s="14"/>
      <c r="Z1158" s="14"/>
      <c r="AA1158" s="14"/>
      <c r="AB1158" s="14"/>
      <c r="AC1158" s="14"/>
      <c r="AD1158" s="14"/>
      <c r="AE1158" s="14"/>
      <c r="AT1158" s="253" t="s">
        <v>159</v>
      </c>
      <c r="AU1158" s="253" t="s">
        <v>87</v>
      </c>
      <c r="AV1158" s="14" t="s">
        <v>87</v>
      </c>
      <c r="AW1158" s="14" t="s">
        <v>32</v>
      </c>
      <c r="AX1158" s="14" t="s">
        <v>77</v>
      </c>
      <c r="AY1158" s="253" t="s">
        <v>150</v>
      </c>
    </row>
    <row r="1159" s="13" customFormat="1">
      <c r="A1159" s="13"/>
      <c r="B1159" s="232"/>
      <c r="C1159" s="233"/>
      <c r="D1159" s="234" t="s">
        <v>159</v>
      </c>
      <c r="E1159" s="235" t="s">
        <v>1</v>
      </c>
      <c r="F1159" s="236" t="s">
        <v>632</v>
      </c>
      <c r="G1159" s="233"/>
      <c r="H1159" s="235" t="s">
        <v>1</v>
      </c>
      <c r="I1159" s="237"/>
      <c r="J1159" s="233"/>
      <c r="K1159" s="233"/>
      <c r="L1159" s="238"/>
      <c r="M1159" s="239"/>
      <c r="N1159" s="240"/>
      <c r="O1159" s="240"/>
      <c r="P1159" s="240"/>
      <c r="Q1159" s="240"/>
      <c r="R1159" s="240"/>
      <c r="S1159" s="240"/>
      <c r="T1159" s="241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T1159" s="242" t="s">
        <v>159</v>
      </c>
      <c r="AU1159" s="242" t="s">
        <v>87</v>
      </c>
      <c r="AV1159" s="13" t="s">
        <v>85</v>
      </c>
      <c r="AW1159" s="13" t="s">
        <v>32</v>
      </c>
      <c r="AX1159" s="13" t="s">
        <v>77</v>
      </c>
      <c r="AY1159" s="242" t="s">
        <v>150</v>
      </c>
    </row>
    <row r="1160" s="14" customFormat="1">
      <c r="A1160" s="14"/>
      <c r="B1160" s="243"/>
      <c r="C1160" s="244"/>
      <c r="D1160" s="234" t="s">
        <v>159</v>
      </c>
      <c r="E1160" s="245" t="s">
        <v>1</v>
      </c>
      <c r="F1160" s="246" t="s">
        <v>1346</v>
      </c>
      <c r="G1160" s="244"/>
      <c r="H1160" s="247">
        <v>18</v>
      </c>
      <c r="I1160" s="248"/>
      <c r="J1160" s="244"/>
      <c r="K1160" s="244"/>
      <c r="L1160" s="249"/>
      <c r="M1160" s="250"/>
      <c r="N1160" s="251"/>
      <c r="O1160" s="251"/>
      <c r="P1160" s="251"/>
      <c r="Q1160" s="251"/>
      <c r="R1160" s="251"/>
      <c r="S1160" s="251"/>
      <c r="T1160" s="252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T1160" s="253" t="s">
        <v>159</v>
      </c>
      <c r="AU1160" s="253" t="s">
        <v>87</v>
      </c>
      <c r="AV1160" s="14" t="s">
        <v>87</v>
      </c>
      <c r="AW1160" s="14" t="s">
        <v>32</v>
      </c>
      <c r="AX1160" s="14" t="s">
        <v>77</v>
      </c>
      <c r="AY1160" s="253" t="s">
        <v>150</v>
      </c>
    </row>
    <row r="1161" s="15" customFormat="1">
      <c r="A1161" s="15"/>
      <c r="B1161" s="254"/>
      <c r="C1161" s="255"/>
      <c r="D1161" s="234" t="s">
        <v>159</v>
      </c>
      <c r="E1161" s="256" t="s">
        <v>1</v>
      </c>
      <c r="F1161" s="257" t="s">
        <v>169</v>
      </c>
      <c r="G1161" s="255"/>
      <c r="H1161" s="258">
        <v>34</v>
      </c>
      <c r="I1161" s="259"/>
      <c r="J1161" s="255"/>
      <c r="K1161" s="255"/>
      <c r="L1161" s="260"/>
      <c r="M1161" s="261"/>
      <c r="N1161" s="262"/>
      <c r="O1161" s="262"/>
      <c r="P1161" s="262"/>
      <c r="Q1161" s="262"/>
      <c r="R1161" s="262"/>
      <c r="S1161" s="262"/>
      <c r="T1161" s="263"/>
      <c r="U1161" s="15"/>
      <c r="V1161" s="15"/>
      <c r="W1161" s="15"/>
      <c r="X1161" s="15"/>
      <c r="Y1161" s="15"/>
      <c r="Z1161" s="15"/>
      <c r="AA1161" s="15"/>
      <c r="AB1161" s="15"/>
      <c r="AC1161" s="15"/>
      <c r="AD1161" s="15"/>
      <c r="AE1161" s="15"/>
      <c r="AT1161" s="264" t="s">
        <v>159</v>
      </c>
      <c r="AU1161" s="264" t="s">
        <v>87</v>
      </c>
      <c r="AV1161" s="15" t="s">
        <v>157</v>
      </c>
      <c r="AW1161" s="15" t="s">
        <v>32</v>
      </c>
      <c r="AX1161" s="15" t="s">
        <v>85</v>
      </c>
      <c r="AY1161" s="264" t="s">
        <v>150</v>
      </c>
    </row>
    <row r="1162" s="2" customFormat="1" ht="33" customHeight="1">
      <c r="A1162" s="39"/>
      <c r="B1162" s="40"/>
      <c r="C1162" s="219" t="s">
        <v>1347</v>
      </c>
      <c r="D1162" s="219" t="s">
        <v>152</v>
      </c>
      <c r="E1162" s="220" t="s">
        <v>1348</v>
      </c>
      <c r="F1162" s="221" t="s">
        <v>1349</v>
      </c>
      <c r="G1162" s="222" t="s">
        <v>187</v>
      </c>
      <c r="H1162" s="223">
        <v>2.613</v>
      </c>
      <c r="I1162" s="224"/>
      <c r="J1162" s="225">
        <f>ROUND(I1162*H1162,2)</f>
        <v>0</v>
      </c>
      <c r="K1162" s="221" t="s">
        <v>156</v>
      </c>
      <c r="L1162" s="45"/>
      <c r="M1162" s="226" t="s">
        <v>1</v>
      </c>
      <c r="N1162" s="227" t="s">
        <v>42</v>
      </c>
      <c r="O1162" s="92"/>
      <c r="P1162" s="228">
        <f>O1162*H1162</f>
        <v>0</v>
      </c>
      <c r="Q1162" s="228">
        <v>0</v>
      </c>
      <c r="R1162" s="228">
        <f>Q1162*H1162</f>
        <v>0</v>
      </c>
      <c r="S1162" s="228">
        <v>0</v>
      </c>
      <c r="T1162" s="229">
        <f>S1162*H1162</f>
        <v>0</v>
      </c>
      <c r="U1162" s="39"/>
      <c r="V1162" s="39"/>
      <c r="W1162" s="39"/>
      <c r="X1162" s="39"/>
      <c r="Y1162" s="39"/>
      <c r="Z1162" s="39"/>
      <c r="AA1162" s="39"/>
      <c r="AB1162" s="39"/>
      <c r="AC1162" s="39"/>
      <c r="AD1162" s="39"/>
      <c r="AE1162" s="39"/>
      <c r="AR1162" s="230" t="s">
        <v>252</v>
      </c>
      <c r="AT1162" s="230" t="s">
        <v>152</v>
      </c>
      <c r="AU1162" s="230" t="s">
        <v>87</v>
      </c>
      <c r="AY1162" s="18" t="s">
        <v>150</v>
      </c>
      <c r="BE1162" s="231">
        <f>IF(N1162="základní",J1162,0)</f>
        <v>0</v>
      </c>
      <c r="BF1162" s="231">
        <f>IF(N1162="snížená",J1162,0)</f>
        <v>0</v>
      </c>
      <c r="BG1162" s="231">
        <f>IF(N1162="zákl. přenesená",J1162,0)</f>
        <v>0</v>
      </c>
      <c r="BH1162" s="231">
        <f>IF(N1162="sníž. přenesená",J1162,0)</f>
        <v>0</v>
      </c>
      <c r="BI1162" s="231">
        <f>IF(N1162="nulová",J1162,0)</f>
        <v>0</v>
      </c>
      <c r="BJ1162" s="18" t="s">
        <v>85</v>
      </c>
      <c r="BK1162" s="231">
        <f>ROUND(I1162*H1162,2)</f>
        <v>0</v>
      </c>
      <c r="BL1162" s="18" t="s">
        <v>252</v>
      </c>
      <c r="BM1162" s="230" t="s">
        <v>1350</v>
      </c>
    </row>
    <row r="1163" s="12" customFormat="1" ht="22.8" customHeight="1">
      <c r="A1163" s="12"/>
      <c r="B1163" s="203"/>
      <c r="C1163" s="204"/>
      <c r="D1163" s="205" t="s">
        <v>76</v>
      </c>
      <c r="E1163" s="217" t="s">
        <v>1351</v>
      </c>
      <c r="F1163" s="217" t="s">
        <v>1352</v>
      </c>
      <c r="G1163" s="204"/>
      <c r="H1163" s="204"/>
      <c r="I1163" s="207"/>
      <c r="J1163" s="218">
        <f>BK1163</f>
        <v>0</v>
      </c>
      <c r="K1163" s="204"/>
      <c r="L1163" s="209"/>
      <c r="M1163" s="210"/>
      <c r="N1163" s="211"/>
      <c r="O1163" s="211"/>
      <c r="P1163" s="212">
        <f>SUM(P1164:P1178)</f>
        <v>0</v>
      </c>
      <c r="Q1163" s="211"/>
      <c r="R1163" s="212">
        <f>SUM(R1164:R1178)</f>
        <v>0.087033999999999986</v>
      </c>
      <c r="S1163" s="211"/>
      <c r="T1163" s="213">
        <f>SUM(T1164:T1178)</f>
        <v>0</v>
      </c>
      <c r="U1163" s="12"/>
      <c r="V1163" s="12"/>
      <c r="W1163" s="12"/>
      <c r="X1163" s="12"/>
      <c r="Y1163" s="12"/>
      <c r="Z1163" s="12"/>
      <c r="AA1163" s="12"/>
      <c r="AB1163" s="12"/>
      <c r="AC1163" s="12"/>
      <c r="AD1163" s="12"/>
      <c r="AE1163" s="12"/>
      <c r="AR1163" s="214" t="s">
        <v>87</v>
      </c>
      <c r="AT1163" s="215" t="s">
        <v>76</v>
      </c>
      <c r="AU1163" s="215" t="s">
        <v>85</v>
      </c>
      <c r="AY1163" s="214" t="s">
        <v>150</v>
      </c>
      <c r="BK1163" s="216">
        <f>SUM(BK1164:BK1178)</f>
        <v>0</v>
      </c>
    </row>
    <row r="1164" s="2" customFormat="1" ht="16.5" customHeight="1">
      <c r="A1164" s="39"/>
      <c r="B1164" s="40"/>
      <c r="C1164" s="219" t="s">
        <v>1353</v>
      </c>
      <c r="D1164" s="219" t="s">
        <v>152</v>
      </c>
      <c r="E1164" s="220" t="s">
        <v>1354</v>
      </c>
      <c r="F1164" s="221" t="s">
        <v>1355</v>
      </c>
      <c r="G1164" s="222" t="s">
        <v>255</v>
      </c>
      <c r="H1164" s="223">
        <v>7</v>
      </c>
      <c r="I1164" s="224"/>
      <c r="J1164" s="225">
        <f>ROUND(I1164*H1164,2)</f>
        <v>0</v>
      </c>
      <c r="K1164" s="221" t="s">
        <v>156</v>
      </c>
      <c r="L1164" s="45"/>
      <c r="M1164" s="226" t="s">
        <v>1</v>
      </c>
      <c r="N1164" s="227" t="s">
        <v>42</v>
      </c>
      <c r="O1164" s="92"/>
      <c r="P1164" s="228">
        <f>O1164*H1164</f>
        <v>0</v>
      </c>
      <c r="Q1164" s="228">
        <v>0</v>
      </c>
      <c r="R1164" s="228">
        <f>Q1164*H1164</f>
        <v>0</v>
      </c>
      <c r="S1164" s="228">
        <v>0</v>
      </c>
      <c r="T1164" s="229">
        <f>S1164*H1164</f>
        <v>0</v>
      </c>
      <c r="U1164" s="39"/>
      <c r="V1164" s="39"/>
      <c r="W1164" s="39"/>
      <c r="X1164" s="39"/>
      <c r="Y1164" s="39"/>
      <c r="Z1164" s="39"/>
      <c r="AA1164" s="39"/>
      <c r="AB1164" s="39"/>
      <c r="AC1164" s="39"/>
      <c r="AD1164" s="39"/>
      <c r="AE1164" s="39"/>
      <c r="AR1164" s="230" t="s">
        <v>252</v>
      </c>
      <c r="AT1164" s="230" t="s">
        <v>152</v>
      </c>
      <c r="AU1164" s="230" t="s">
        <v>87</v>
      </c>
      <c r="AY1164" s="18" t="s">
        <v>150</v>
      </c>
      <c r="BE1164" s="231">
        <f>IF(N1164="základní",J1164,0)</f>
        <v>0</v>
      </c>
      <c r="BF1164" s="231">
        <f>IF(N1164="snížená",J1164,0)</f>
        <v>0</v>
      </c>
      <c r="BG1164" s="231">
        <f>IF(N1164="zákl. přenesená",J1164,0)</f>
        <v>0</v>
      </c>
      <c r="BH1164" s="231">
        <f>IF(N1164="sníž. přenesená",J1164,0)</f>
        <v>0</v>
      </c>
      <c r="BI1164" s="231">
        <f>IF(N1164="nulová",J1164,0)</f>
        <v>0</v>
      </c>
      <c r="BJ1164" s="18" t="s">
        <v>85</v>
      </c>
      <c r="BK1164" s="231">
        <f>ROUND(I1164*H1164,2)</f>
        <v>0</v>
      </c>
      <c r="BL1164" s="18" t="s">
        <v>252</v>
      </c>
      <c r="BM1164" s="230" t="s">
        <v>1356</v>
      </c>
    </row>
    <row r="1165" s="14" customFormat="1">
      <c r="A1165" s="14"/>
      <c r="B1165" s="243"/>
      <c r="C1165" s="244"/>
      <c r="D1165" s="234" t="s">
        <v>159</v>
      </c>
      <c r="E1165" s="245" t="s">
        <v>1</v>
      </c>
      <c r="F1165" s="246" t="s">
        <v>1357</v>
      </c>
      <c r="G1165" s="244"/>
      <c r="H1165" s="247">
        <v>7</v>
      </c>
      <c r="I1165" s="248"/>
      <c r="J1165" s="244"/>
      <c r="K1165" s="244"/>
      <c r="L1165" s="249"/>
      <c r="M1165" s="250"/>
      <c r="N1165" s="251"/>
      <c r="O1165" s="251"/>
      <c r="P1165" s="251"/>
      <c r="Q1165" s="251"/>
      <c r="R1165" s="251"/>
      <c r="S1165" s="251"/>
      <c r="T1165" s="252"/>
      <c r="U1165" s="14"/>
      <c r="V1165" s="14"/>
      <c r="W1165" s="14"/>
      <c r="X1165" s="14"/>
      <c r="Y1165" s="14"/>
      <c r="Z1165" s="14"/>
      <c r="AA1165" s="14"/>
      <c r="AB1165" s="14"/>
      <c r="AC1165" s="14"/>
      <c r="AD1165" s="14"/>
      <c r="AE1165" s="14"/>
      <c r="AT1165" s="253" t="s">
        <v>159</v>
      </c>
      <c r="AU1165" s="253" t="s">
        <v>87</v>
      </c>
      <c r="AV1165" s="14" t="s">
        <v>87</v>
      </c>
      <c r="AW1165" s="14" t="s">
        <v>32</v>
      </c>
      <c r="AX1165" s="14" t="s">
        <v>85</v>
      </c>
      <c r="AY1165" s="253" t="s">
        <v>150</v>
      </c>
    </row>
    <row r="1166" s="2" customFormat="1" ht="16.5" customHeight="1">
      <c r="A1166" s="39"/>
      <c r="B1166" s="40"/>
      <c r="C1166" s="265" t="s">
        <v>1358</v>
      </c>
      <c r="D1166" s="265" t="s">
        <v>203</v>
      </c>
      <c r="E1166" s="266" t="s">
        <v>1359</v>
      </c>
      <c r="F1166" s="267" t="s">
        <v>1360</v>
      </c>
      <c r="G1166" s="268" t="s">
        <v>255</v>
      </c>
      <c r="H1166" s="269">
        <v>7</v>
      </c>
      <c r="I1166" s="270"/>
      <c r="J1166" s="271">
        <f>ROUND(I1166*H1166,2)</f>
        <v>0</v>
      </c>
      <c r="K1166" s="267" t="s">
        <v>156</v>
      </c>
      <c r="L1166" s="272"/>
      <c r="M1166" s="273" t="s">
        <v>1</v>
      </c>
      <c r="N1166" s="274" t="s">
        <v>42</v>
      </c>
      <c r="O1166" s="92"/>
      <c r="P1166" s="228">
        <f>O1166*H1166</f>
        <v>0</v>
      </c>
      <c r="Q1166" s="228">
        <v>0.0030000000000000001</v>
      </c>
      <c r="R1166" s="228">
        <f>Q1166*H1166</f>
        <v>0.021000000000000001</v>
      </c>
      <c r="S1166" s="228">
        <v>0</v>
      </c>
      <c r="T1166" s="229">
        <f>S1166*H1166</f>
        <v>0</v>
      </c>
      <c r="U1166" s="39"/>
      <c r="V1166" s="39"/>
      <c r="W1166" s="39"/>
      <c r="X1166" s="39"/>
      <c r="Y1166" s="39"/>
      <c r="Z1166" s="39"/>
      <c r="AA1166" s="39"/>
      <c r="AB1166" s="39"/>
      <c r="AC1166" s="39"/>
      <c r="AD1166" s="39"/>
      <c r="AE1166" s="39"/>
      <c r="AR1166" s="230" t="s">
        <v>400</v>
      </c>
      <c r="AT1166" s="230" t="s">
        <v>203</v>
      </c>
      <c r="AU1166" s="230" t="s">
        <v>87</v>
      </c>
      <c r="AY1166" s="18" t="s">
        <v>150</v>
      </c>
      <c r="BE1166" s="231">
        <f>IF(N1166="základní",J1166,0)</f>
        <v>0</v>
      </c>
      <c r="BF1166" s="231">
        <f>IF(N1166="snížená",J1166,0)</f>
        <v>0</v>
      </c>
      <c r="BG1166" s="231">
        <f>IF(N1166="zákl. přenesená",J1166,0)</f>
        <v>0</v>
      </c>
      <c r="BH1166" s="231">
        <f>IF(N1166="sníž. přenesená",J1166,0)</f>
        <v>0</v>
      </c>
      <c r="BI1166" s="231">
        <f>IF(N1166="nulová",J1166,0)</f>
        <v>0</v>
      </c>
      <c r="BJ1166" s="18" t="s">
        <v>85</v>
      </c>
      <c r="BK1166" s="231">
        <f>ROUND(I1166*H1166,2)</f>
        <v>0</v>
      </c>
      <c r="BL1166" s="18" t="s">
        <v>252</v>
      </c>
      <c r="BM1166" s="230" t="s">
        <v>1361</v>
      </c>
    </row>
    <row r="1167" s="2" customFormat="1" ht="16.5" customHeight="1">
      <c r="A1167" s="39"/>
      <c r="B1167" s="40"/>
      <c r="C1167" s="265" t="s">
        <v>1362</v>
      </c>
      <c r="D1167" s="265" t="s">
        <v>203</v>
      </c>
      <c r="E1167" s="266" t="s">
        <v>1363</v>
      </c>
      <c r="F1167" s="267" t="s">
        <v>1364</v>
      </c>
      <c r="G1167" s="268" t="s">
        <v>271</v>
      </c>
      <c r="H1167" s="269">
        <v>7</v>
      </c>
      <c r="I1167" s="270"/>
      <c r="J1167" s="271">
        <f>ROUND(I1167*H1167,2)</f>
        <v>0</v>
      </c>
      <c r="K1167" s="267" t="s">
        <v>156</v>
      </c>
      <c r="L1167" s="272"/>
      <c r="M1167" s="273" t="s">
        <v>1</v>
      </c>
      <c r="N1167" s="274" t="s">
        <v>42</v>
      </c>
      <c r="O1167" s="92"/>
      <c r="P1167" s="228">
        <f>O1167*H1167</f>
        <v>0</v>
      </c>
      <c r="Q1167" s="228">
        <v>0.00080000000000000004</v>
      </c>
      <c r="R1167" s="228">
        <f>Q1167*H1167</f>
        <v>0.0055999999999999999</v>
      </c>
      <c r="S1167" s="228">
        <v>0</v>
      </c>
      <c r="T1167" s="229">
        <f>S1167*H1167</f>
        <v>0</v>
      </c>
      <c r="U1167" s="39"/>
      <c r="V1167" s="39"/>
      <c r="W1167" s="39"/>
      <c r="X1167" s="39"/>
      <c r="Y1167" s="39"/>
      <c r="Z1167" s="39"/>
      <c r="AA1167" s="39"/>
      <c r="AB1167" s="39"/>
      <c r="AC1167" s="39"/>
      <c r="AD1167" s="39"/>
      <c r="AE1167" s="39"/>
      <c r="AR1167" s="230" t="s">
        <v>400</v>
      </c>
      <c r="AT1167" s="230" t="s">
        <v>203</v>
      </c>
      <c r="AU1167" s="230" t="s">
        <v>87</v>
      </c>
      <c r="AY1167" s="18" t="s">
        <v>150</v>
      </c>
      <c r="BE1167" s="231">
        <f>IF(N1167="základní",J1167,0)</f>
        <v>0</v>
      </c>
      <c r="BF1167" s="231">
        <f>IF(N1167="snížená",J1167,0)</f>
        <v>0</v>
      </c>
      <c r="BG1167" s="231">
        <f>IF(N1167="zákl. přenesená",J1167,0)</f>
        <v>0</v>
      </c>
      <c r="BH1167" s="231">
        <f>IF(N1167="sníž. přenesená",J1167,0)</f>
        <v>0</v>
      </c>
      <c r="BI1167" s="231">
        <f>IF(N1167="nulová",J1167,0)</f>
        <v>0</v>
      </c>
      <c r="BJ1167" s="18" t="s">
        <v>85</v>
      </c>
      <c r="BK1167" s="231">
        <f>ROUND(I1167*H1167,2)</f>
        <v>0</v>
      </c>
      <c r="BL1167" s="18" t="s">
        <v>252</v>
      </c>
      <c r="BM1167" s="230" t="s">
        <v>1365</v>
      </c>
    </row>
    <row r="1168" s="14" customFormat="1">
      <c r="A1168" s="14"/>
      <c r="B1168" s="243"/>
      <c r="C1168" s="244"/>
      <c r="D1168" s="234" t="s">
        <v>159</v>
      </c>
      <c r="E1168" s="245" t="s">
        <v>1</v>
      </c>
      <c r="F1168" s="246" t="s">
        <v>190</v>
      </c>
      <c r="G1168" s="244"/>
      <c r="H1168" s="247">
        <v>7</v>
      </c>
      <c r="I1168" s="248"/>
      <c r="J1168" s="244"/>
      <c r="K1168" s="244"/>
      <c r="L1168" s="249"/>
      <c r="M1168" s="250"/>
      <c r="N1168" s="251"/>
      <c r="O1168" s="251"/>
      <c r="P1168" s="251"/>
      <c r="Q1168" s="251"/>
      <c r="R1168" s="251"/>
      <c r="S1168" s="251"/>
      <c r="T1168" s="252"/>
      <c r="U1168" s="14"/>
      <c r="V1168" s="14"/>
      <c r="W1168" s="14"/>
      <c r="X1168" s="14"/>
      <c r="Y1168" s="14"/>
      <c r="Z1168" s="14"/>
      <c r="AA1168" s="14"/>
      <c r="AB1168" s="14"/>
      <c r="AC1168" s="14"/>
      <c r="AD1168" s="14"/>
      <c r="AE1168" s="14"/>
      <c r="AT1168" s="253" t="s">
        <v>159</v>
      </c>
      <c r="AU1168" s="253" t="s">
        <v>87</v>
      </c>
      <c r="AV1168" s="14" t="s">
        <v>87</v>
      </c>
      <c r="AW1168" s="14" t="s">
        <v>32</v>
      </c>
      <c r="AX1168" s="14" t="s">
        <v>85</v>
      </c>
      <c r="AY1168" s="253" t="s">
        <v>150</v>
      </c>
    </row>
    <row r="1169" s="2" customFormat="1" ht="16.5" customHeight="1">
      <c r="A1169" s="39"/>
      <c r="B1169" s="40"/>
      <c r="C1169" s="265" t="s">
        <v>1366</v>
      </c>
      <c r="D1169" s="265" t="s">
        <v>203</v>
      </c>
      <c r="E1169" s="266" t="s">
        <v>1367</v>
      </c>
      <c r="F1169" s="267" t="s">
        <v>1368</v>
      </c>
      <c r="G1169" s="268" t="s">
        <v>271</v>
      </c>
      <c r="H1169" s="269">
        <v>6</v>
      </c>
      <c r="I1169" s="270"/>
      <c r="J1169" s="271">
        <f>ROUND(I1169*H1169,2)</f>
        <v>0</v>
      </c>
      <c r="K1169" s="267" t="s">
        <v>156</v>
      </c>
      <c r="L1169" s="272"/>
      <c r="M1169" s="273" t="s">
        <v>1</v>
      </c>
      <c r="N1169" s="274" t="s">
        <v>42</v>
      </c>
      <c r="O1169" s="92"/>
      <c r="P1169" s="228">
        <f>O1169*H1169</f>
        <v>0</v>
      </c>
      <c r="Q1169" s="228">
        <v>1.0000000000000001E-05</v>
      </c>
      <c r="R1169" s="228">
        <f>Q1169*H1169</f>
        <v>6.0000000000000008E-05</v>
      </c>
      <c r="S1169" s="228">
        <v>0</v>
      </c>
      <c r="T1169" s="229">
        <f>S1169*H1169</f>
        <v>0</v>
      </c>
      <c r="U1169" s="39"/>
      <c r="V1169" s="39"/>
      <c r="W1169" s="39"/>
      <c r="X1169" s="39"/>
      <c r="Y1169" s="39"/>
      <c r="Z1169" s="39"/>
      <c r="AA1169" s="39"/>
      <c r="AB1169" s="39"/>
      <c r="AC1169" s="39"/>
      <c r="AD1169" s="39"/>
      <c r="AE1169" s="39"/>
      <c r="AR1169" s="230" t="s">
        <v>400</v>
      </c>
      <c r="AT1169" s="230" t="s">
        <v>203</v>
      </c>
      <c r="AU1169" s="230" t="s">
        <v>87</v>
      </c>
      <c r="AY1169" s="18" t="s">
        <v>150</v>
      </c>
      <c r="BE1169" s="231">
        <f>IF(N1169="základní",J1169,0)</f>
        <v>0</v>
      </c>
      <c r="BF1169" s="231">
        <f>IF(N1169="snížená",J1169,0)</f>
        <v>0</v>
      </c>
      <c r="BG1169" s="231">
        <f>IF(N1169="zákl. přenesená",J1169,0)</f>
        <v>0</v>
      </c>
      <c r="BH1169" s="231">
        <f>IF(N1169="sníž. přenesená",J1169,0)</f>
        <v>0</v>
      </c>
      <c r="BI1169" s="231">
        <f>IF(N1169="nulová",J1169,0)</f>
        <v>0</v>
      </c>
      <c r="BJ1169" s="18" t="s">
        <v>85</v>
      </c>
      <c r="BK1169" s="231">
        <f>ROUND(I1169*H1169,2)</f>
        <v>0</v>
      </c>
      <c r="BL1169" s="18" t="s">
        <v>252</v>
      </c>
      <c r="BM1169" s="230" t="s">
        <v>1369</v>
      </c>
    </row>
    <row r="1170" s="14" customFormat="1">
      <c r="A1170" s="14"/>
      <c r="B1170" s="243"/>
      <c r="C1170" s="244"/>
      <c r="D1170" s="234" t="s">
        <v>159</v>
      </c>
      <c r="E1170" s="245" t="s">
        <v>1</v>
      </c>
      <c r="F1170" s="246" t="s">
        <v>184</v>
      </c>
      <c r="G1170" s="244"/>
      <c r="H1170" s="247">
        <v>6</v>
      </c>
      <c r="I1170" s="248"/>
      <c r="J1170" s="244"/>
      <c r="K1170" s="244"/>
      <c r="L1170" s="249"/>
      <c r="M1170" s="250"/>
      <c r="N1170" s="251"/>
      <c r="O1170" s="251"/>
      <c r="P1170" s="251"/>
      <c r="Q1170" s="251"/>
      <c r="R1170" s="251"/>
      <c r="S1170" s="251"/>
      <c r="T1170" s="252"/>
      <c r="U1170" s="14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T1170" s="253" t="s">
        <v>159</v>
      </c>
      <c r="AU1170" s="253" t="s">
        <v>87</v>
      </c>
      <c r="AV1170" s="14" t="s">
        <v>87</v>
      </c>
      <c r="AW1170" s="14" t="s">
        <v>32</v>
      </c>
      <c r="AX1170" s="14" t="s">
        <v>85</v>
      </c>
      <c r="AY1170" s="253" t="s">
        <v>150</v>
      </c>
    </row>
    <row r="1171" s="2" customFormat="1" ht="24.15" customHeight="1">
      <c r="A1171" s="39"/>
      <c r="B1171" s="40"/>
      <c r="C1171" s="219" t="s">
        <v>1370</v>
      </c>
      <c r="D1171" s="219" t="s">
        <v>152</v>
      </c>
      <c r="E1171" s="220" t="s">
        <v>1371</v>
      </c>
      <c r="F1171" s="221" t="s">
        <v>1372</v>
      </c>
      <c r="G1171" s="222" t="s">
        <v>255</v>
      </c>
      <c r="H1171" s="223">
        <v>2.9500000000000002</v>
      </c>
      <c r="I1171" s="224"/>
      <c r="J1171" s="225">
        <f>ROUND(I1171*H1171,2)</f>
        <v>0</v>
      </c>
      <c r="K1171" s="221" t="s">
        <v>156</v>
      </c>
      <c r="L1171" s="45"/>
      <c r="M1171" s="226" t="s">
        <v>1</v>
      </c>
      <c r="N1171" s="227" t="s">
        <v>42</v>
      </c>
      <c r="O1171" s="92"/>
      <c r="P1171" s="228">
        <f>O1171*H1171</f>
        <v>0</v>
      </c>
      <c r="Q1171" s="228">
        <v>0.00072000000000000005</v>
      </c>
      <c r="R1171" s="228">
        <f>Q1171*H1171</f>
        <v>0.0021240000000000005</v>
      </c>
      <c r="S1171" s="228">
        <v>0</v>
      </c>
      <c r="T1171" s="229">
        <f>S1171*H1171</f>
        <v>0</v>
      </c>
      <c r="U1171" s="39"/>
      <c r="V1171" s="39"/>
      <c r="W1171" s="39"/>
      <c r="X1171" s="39"/>
      <c r="Y1171" s="39"/>
      <c r="Z1171" s="39"/>
      <c r="AA1171" s="39"/>
      <c r="AB1171" s="39"/>
      <c r="AC1171" s="39"/>
      <c r="AD1171" s="39"/>
      <c r="AE1171" s="39"/>
      <c r="AR1171" s="230" t="s">
        <v>252</v>
      </c>
      <c r="AT1171" s="230" t="s">
        <v>152</v>
      </c>
      <c r="AU1171" s="230" t="s">
        <v>87</v>
      </c>
      <c r="AY1171" s="18" t="s">
        <v>150</v>
      </c>
      <c r="BE1171" s="231">
        <f>IF(N1171="základní",J1171,0)</f>
        <v>0</v>
      </c>
      <c r="BF1171" s="231">
        <f>IF(N1171="snížená",J1171,0)</f>
        <v>0</v>
      </c>
      <c r="BG1171" s="231">
        <f>IF(N1171="zákl. přenesená",J1171,0)</f>
        <v>0</v>
      </c>
      <c r="BH1171" s="231">
        <f>IF(N1171="sníž. přenesená",J1171,0)</f>
        <v>0</v>
      </c>
      <c r="BI1171" s="231">
        <f>IF(N1171="nulová",J1171,0)</f>
        <v>0</v>
      </c>
      <c r="BJ1171" s="18" t="s">
        <v>85</v>
      </c>
      <c r="BK1171" s="231">
        <f>ROUND(I1171*H1171,2)</f>
        <v>0</v>
      </c>
      <c r="BL1171" s="18" t="s">
        <v>252</v>
      </c>
      <c r="BM1171" s="230" t="s">
        <v>1373</v>
      </c>
    </row>
    <row r="1172" s="14" customFormat="1">
      <c r="A1172" s="14"/>
      <c r="B1172" s="243"/>
      <c r="C1172" s="244"/>
      <c r="D1172" s="234" t="s">
        <v>159</v>
      </c>
      <c r="E1172" s="245" t="s">
        <v>1</v>
      </c>
      <c r="F1172" s="246" t="s">
        <v>1374</v>
      </c>
      <c r="G1172" s="244"/>
      <c r="H1172" s="247">
        <v>2.9500000000000002</v>
      </c>
      <c r="I1172" s="248"/>
      <c r="J1172" s="244"/>
      <c r="K1172" s="244"/>
      <c r="L1172" s="249"/>
      <c r="M1172" s="250"/>
      <c r="N1172" s="251"/>
      <c r="O1172" s="251"/>
      <c r="P1172" s="251"/>
      <c r="Q1172" s="251"/>
      <c r="R1172" s="251"/>
      <c r="S1172" s="251"/>
      <c r="T1172" s="252"/>
      <c r="U1172" s="14"/>
      <c r="V1172" s="14"/>
      <c r="W1172" s="14"/>
      <c r="X1172" s="14"/>
      <c r="Y1172" s="14"/>
      <c r="Z1172" s="14"/>
      <c r="AA1172" s="14"/>
      <c r="AB1172" s="14"/>
      <c r="AC1172" s="14"/>
      <c r="AD1172" s="14"/>
      <c r="AE1172" s="14"/>
      <c r="AT1172" s="253" t="s">
        <v>159</v>
      </c>
      <c r="AU1172" s="253" t="s">
        <v>87</v>
      </c>
      <c r="AV1172" s="14" t="s">
        <v>87</v>
      </c>
      <c r="AW1172" s="14" t="s">
        <v>32</v>
      </c>
      <c r="AX1172" s="14" t="s">
        <v>85</v>
      </c>
      <c r="AY1172" s="253" t="s">
        <v>150</v>
      </c>
    </row>
    <row r="1173" s="2" customFormat="1" ht="24.15" customHeight="1">
      <c r="A1173" s="39"/>
      <c r="B1173" s="40"/>
      <c r="C1173" s="265" t="s">
        <v>1375</v>
      </c>
      <c r="D1173" s="265" t="s">
        <v>203</v>
      </c>
      <c r="E1173" s="266" t="s">
        <v>1376</v>
      </c>
      <c r="F1173" s="267" t="s">
        <v>1377</v>
      </c>
      <c r="G1173" s="268" t="s">
        <v>255</v>
      </c>
      <c r="H1173" s="269">
        <v>2.9500000000000002</v>
      </c>
      <c r="I1173" s="270"/>
      <c r="J1173" s="271">
        <f>ROUND(I1173*H1173,2)</f>
        <v>0</v>
      </c>
      <c r="K1173" s="267" t="s">
        <v>156</v>
      </c>
      <c r="L1173" s="272"/>
      <c r="M1173" s="273" t="s">
        <v>1</v>
      </c>
      <c r="N1173" s="274" t="s">
        <v>42</v>
      </c>
      <c r="O1173" s="92"/>
      <c r="P1173" s="228">
        <f>O1173*H1173</f>
        <v>0</v>
      </c>
      <c r="Q1173" s="228">
        <v>0.019</v>
      </c>
      <c r="R1173" s="228">
        <f>Q1173*H1173</f>
        <v>0.056050000000000003</v>
      </c>
      <c r="S1173" s="228">
        <v>0</v>
      </c>
      <c r="T1173" s="229">
        <f>S1173*H1173</f>
        <v>0</v>
      </c>
      <c r="U1173" s="39"/>
      <c r="V1173" s="39"/>
      <c r="W1173" s="39"/>
      <c r="X1173" s="39"/>
      <c r="Y1173" s="39"/>
      <c r="Z1173" s="39"/>
      <c r="AA1173" s="39"/>
      <c r="AB1173" s="39"/>
      <c r="AC1173" s="39"/>
      <c r="AD1173" s="39"/>
      <c r="AE1173" s="39"/>
      <c r="AR1173" s="230" t="s">
        <v>400</v>
      </c>
      <c r="AT1173" s="230" t="s">
        <v>203</v>
      </c>
      <c r="AU1173" s="230" t="s">
        <v>87</v>
      </c>
      <c r="AY1173" s="18" t="s">
        <v>150</v>
      </c>
      <c r="BE1173" s="231">
        <f>IF(N1173="základní",J1173,0)</f>
        <v>0</v>
      </c>
      <c r="BF1173" s="231">
        <f>IF(N1173="snížená",J1173,0)</f>
        <v>0</v>
      </c>
      <c r="BG1173" s="231">
        <f>IF(N1173="zákl. přenesená",J1173,0)</f>
        <v>0</v>
      </c>
      <c r="BH1173" s="231">
        <f>IF(N1173="sníž. přenesená",J1173,0)</f>
        <v>0</v>
      </c>
      <c r="BI1173" s="231">
        <f>IF(N1173="nulová",J1173,0)</f>
        <v>0</v>
      </c>
      <c r="BJ1173" s="18" t="s">
        <v>85</v>
      </c>
      <c r="BK1173" s="231">
        <f>ROUND(I1173*H1173,2)</f>
        <v>0</v>
      </c>
      <c r="BL1173" s="18" t="s">
        <v>252</v>
      </c>
      <c r="BM1173" s="230" t="s">
        <v>1378</v>
      </c>
    </row>
    <row r="1174" s="2" customFormat="1" ht="16.5" customHeight="1">
      <c r="A1174" s="39"/>
      <c r="B1174" s="40"/>
      <c r="C1174" s="219" t="s">
        <v>1379</v>
      </c>
      <c r="D1174" s="219" t="s">
        <v>152</v>
      </c>
      <c r="E1174" s="220" t="s">
        <v>1380</v>
      </c>
      <c r="F1174" s="221" t="s">
        <v>1381</v>
      </c>
      <c r="G1174" s="222" t="s">
        <v>271</v>
      </c>
      <c r="H1174" s="223">
        <v>1</v>
      </c>
      <c r="I1174" s="224"/>
      <c r="J1174" s="225">
        <f>ROUND(I1174*H1174,2)</f>
        <v>0</v>
      </c>
      <c r="K1174" s="221" t="s">
        <v>156</v>
      </c>
      <c r="L1174" s="45"/>
      <c r="M1174" s="226" t="s">
        <v>1</v>
      </c>
      <c r="N1174" s="227" t="s">
        <v>42</v>
      </c>
      <c r="O1174" s="92"/>
      <c r="P1174" s="228">
        <f>O1174*H1174</f>
        <v>0</v>
      </c>
      <c r="Q1174" s="228">
        <v>0</v>
      </c>
      <c r="R1174" s="228">
        <f>Q1174*H1174</f>
        <v>0</v>
      </c>
      <c r="S1174" s="228">
        <v>0</v>
      </c>
      <c r="T1174" s="229">
        <f>S1174*H1174</f>
        <v>0</v>
      </c>
      <c r="U1174" s="39"/>
      <c r="V1174" s="39"/>
      <c r="W1174" s="39"/>
      <c r="X1174" s="39"/>
      <c r="Y1174" s="39"/>
      <c r="Z1174" s="39"/>
      <c r="AA1174" s="39"/>
      <c r="AB1174" s="39"/>
      <c r="AC1174" s="39"/>
      <c r="AD1174" s="39"/>
      <c r="AE1174" s="39"/>
      <c r="AR1174" s="230" t="s">
        <v>252</v>
      </c>
      <c r="AT1174" s="230" t="s">
        <v>152</v>
      </c>
      <c r="AU1174" s="230" t="s">
        <v>87</v>
      </c>
      <c r="AY1174" s="18" t="s">
        <v>150</v>
      </c>
      <c r="BE1174" s="231">
        <f>IF(N1174="základní",J1174,0)</f>
        <v>0</v>
      </c>
      <c r="BF1174" s="231">
        <f>IF(N1174="snížená",J1174,0)</f>
        <v>0</v>
      </c>
      <c r="BG1174" s="231">
        <f>IF(N1174="zákl. přenesená",J1174,0)</f>
        <v>0</v>
      </c>
      <c r="BH1174" s="231">
        <f>IF(N1174="sníž. přenesená",J1174,0)</f>
        <v>0</v>
      </c>
      <c r="BI1174" s="231">
        <f>IF(N1174="nulová",J1174,0)</f>
        <v>0</v>
      </c>
      <c r="BJ1174" s="18" t="s">
        <v>85</v>
      </c>
      <c r="BK1174" s="231">
        <f>ROUND(I1174*H1174,2)</f>
        <v>0</v>
      </c>
      <c r="BL1174" s="18" t="s">
        <v>252</v>
      </c>
      <c r="BM1174" s="230" t="s">
        <v>1382</v>
      </c>
    </row>
    <row r="1175" s="13" customFormat="1">
      <c r="A1175" s="13"/>
      <c r="B1175" s="232"/>
      <c r="C1175" s="233"/>
      <c r="D1175" s="234" t="s">
        <v>159</v>
      </c>
      <c r="E1175" s="235" t="s">
        <v>1</v>
      </c>
      <c r="F1175" s="236" t="s">
        <v>219</v>
      </c>
      <c r="G1175" s="233"/>
      <c r="H1175" s="235" t="s">
        <v>1</v>
      </c>
      <c r="I1175" s="237"/>
      <c r="J1175" s="233"/>
      <c r="K1175" s="233"/>
      <c r="L1175" s="238"/>
      <c r="M1175" s="239"/>
      <c r="N1175" s="240"/>
      <c r="O1175" s="240"/>
      <c r="P1175" s="240"/>
      <c r="Q1175" s="240"/>
      <c r="R1175" s="240"/>
      <c r="S1175" s="240"/>
      <c r="T1175" s="241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T1175" s="242" t="s">
        <v>159</v>
      </c>
      <c r="AU1175" s="242" t="s">
        <v>87</v>
      </c>
      <c r="AV1175" s="13" t="s">
        <v>85</v>
      </c>
      <c r="AW1175" s="13" t="s">
        <v>32</v>
      </c>
      <c r="AX1175" s="13" t="s">
        <v>77</v>
      </c>
      <c r="AY1175" s="242" t="s">
        <v>150</v>
      </c>
    </row>
    <row r="1176" s="14" customFormat="1">
      <c r="A1176" s="14"/>
      <c r="B1176" s="243"/>
      <c r="C1176" s="244"/>
      <c r="D1176" s="234" t="s">
        <v>159</v>
      </c>
      <c r="E1176" s="245" t="s">
        <v>1</v>
      </c>
      <c r="F1176" s="246" t="s">
        <v>85</v>
      </c>
      <c r="G1176" s="244"/>
      <c r="H1176" s="247">
        <v>1</v>
      </c>
      <c r="I1176" s="248"/>
      <c r="J1176" s="244"/>
      <c r="K1176" s="244"/>
      <c r="L1176" s="249"/>
      <c r="M1176" s="250"/>
      <c r="N1176" s="251"/>
      <c r="O1176" s="251"/>
      <c r="P1176" s="251"/>
      <c r="Q1176" s="251"/>
      <c r="R1176" s="251"/>
      <c r="S1176" s="251"/>
      <c r="T1176" s="252"/>
      <c r="U1176" s="14"/>
      <c r="V1176" s="14"/>
      <c r="W1176" s="14"/>
      <c r="X1176" s="14"/>
      <c r="Y1176" s="14"/>
      <c r="Z1176" s="14"/>
      <c r="AA1176" s="14"/>
      <c r="AB1176" s="14"/>
      <c r="AC1176" s="14"/>
      <c r="AD1176" s="14"/>
      <c r="AE1176" s="14"/>
      <c r="AT1176" s="253" t="s">
        <v>159</v>
      </c>
      <c r="AU1176" s="253" t="s">
        <v>87</v>
      </c>
      <c r="AV1176" s="14" t="s">
        <v>87</v>
      </c>
      <c r="AW1176" s="14" t="s">
        <v>32</v>
      </c>
      <c r="AX1176" s="14" t="s">
        <v>85</v>
      </c>
      <c r="AY1176" s="253" t="s">
        <v>150</v>
      </c>
    </row>
    <row r="1177" s="2" customFormat="1" ht="16.5" customHeight="1">
      <c r="A1177" s="39"/>
      <c r="B1177" s="40"/>
      <c r="C1177" s="265" t="s">
        <v>1383</v>
      </c>
      <c r="D1177" s="265" t="s">
        <v>203</v>
      </c>
      <c r="E1177" s="266" t="s">
        <v>1384</v>
      </c>
      <c r="F1177" s="267" t="s">
        <v>1385</v>
      </c>
      <c r="G1177" s="268" t="s">
        <v>271</v>
      </c>
      <c r="H1177" s="269">
        <v>1</v>
      </c>
      <c r="I1177" s="270"/>
      <c r="J1177" s="271">
        <f>ROUND(I1177*H1177,2)</f>
        <v>0</v>
      </c>
      <c r="K1177" s="267" t="s">
        <v>1</v>
      </c>
      <c r="L1177" s="272"/>
      <c r="M1177" s="273" t="s">
        <v>1</v>
      </c>
      <c r="N1177" s="274" t="s">
        <v>42</v>
      </c>
      <c r="O1177" s="92"/>
      <c r="P1177" s="228">
        <f>O1177*H1177</f>
        <v>0</v>
      </c>
      <c r="Q1177" s="228">
        <v>0.0022000000000000001</v>
      </c>
      <c r="R1177" s="228">
        <f>Q1177*H1177</f>
        <v>0.0022000000000000001</v>
      </c>
      <c r="S1177" s="228">
        <v>0</v>
      </c>
      <c r="T1177" s="229">
        <f>S1177*H1177</f>
        <v>0</v>
      </c>
      <c r="U1177" s="39"/>
      <c r="V1177" s="39"/>
      <c r="W1177" s="39"/>
      <c r="X1177" s="39"/>
      <c r="Y1177" s="39"/>
      <c r="Z1177" s="39"/>
      <c r="AA1177" s="39"/>
      <c r="AB1177" s="39"/>
      <c r="AC1177" s="39"/>
      <c r="AD1177" s="39"/>
      <c r="AE1177" s="39"/>
      <c r="AR1177" s="230" t="s">
        <v>400</v>
      </c>
      <c r="AT1177" s="230" t="s">
        <v>203</v>
      </c>
      <c r="AU1177" s="230" t="s">
        <v>87</v>
      </c>
      <c r="AY1177" s="18" t="s">
        <v>150</v>
      </c>
      <c r="BE1177" s="231">
        <f>IF(N1177="základní",J1177,0)</f>
        <v>0</v>
      </c>
      <c r="BF1177" s="231">
        <f>IF(N1177="snížená",J1177,0)</f>
        <v>0</v>
      </c>
      <c r="BG1177" s="231">
        <f>IF(N1177="zákl. přenesená",J1177,0)</f>
        <v>0</v>
      </c>
      <c r="BH1177" s="231">
        <f>IF(N1177="sníž. přenesená",J1177,0)</f>
        <v>0</v>
      </c>
      <c r="BI1177" s="231">
        <f>IF(N1177="nulová",J1177,0)</f>
        <v>0</v>
      </c>
      <c r="BJ1177" s="18" t="s">
        <v>85</v>
      </c>
      <c r="BK1177" s="231">
        <f>ROUND(I1177*H1177,2)</f>
        <v>0</v>
      </c>
      <c r="BL1177" s="18" t="s">
        <v>252</v>
      </c>
      <c r="BM1177" s="230" t="s">
        <v>1386</v>
      </c>
    </row>
    <row r="1178" s="2" customFormat="1" ht="33" customHeight="1">
      <c r="A1178" s="39"/>
      <c r="B1178" s="40"/>
      <c r="C1178" s="219" t="s">
        <v>1387</v>
      </c>
      <c r="D1178" s="219" t="s">
        <v>152</v>
      </c>
      <c r="E1178" s="220" t="s">
        <v>1388</v>
      </c>
      <c r="F1178" s="221" t="s">
        <v>1389</v>
      </c>
      <c r="G1178" s="222" t="s">
        <v>187</v>
      </c>
      <c r="H1178" s="223">
        <v>0.086999999999999994</v>
      </c>
      <c r="I1178" s="224"/>
      <c r="J1178" s="225">
        <f>ROUND(I1178*H1178,2)</f>
        <v>0</v>
      </c>
      <c r="K1178" s="221" t="s">
        <v>156</v>
      </c>
      <c r="L1178" s="45"/>
      <c r="M1178" s="226" t="s">
        <v>1</v>
      </c>
      <c r="N1178" s="227" t="s">
        <v>42</v>
      </c>
      <c r="O1178" s="92"/>
      <c r="P1178" s="228">
        <f>O1178*H1178</f>
        <v>0</v>
      </c>
      <c r="Q1178" s="228">
        <v>0</v>
      </c>
      <c r="R1178" s="228">
        <f>Q1178*H1178</f>
        <v>0</v>
      </c>
      <c r="S1178" s="228">
        <v>0</v>
      </c>
      <c r="T1178" s="229">
        <f>S1178*H1178</f>
        <v>0</v>
      </c>
      <c r="U1178" s="39"/>
      <c r="V1178" s="39"/>
      <c r="W1178" s="39"/>
      <c r="X1178" s="39"/>
      <c r="Y1178" s="39"/>
      <c r="Z1178" s="39"/>
      <c r="AA1178" s="39"/>
      <c r="AB1178" s="39"/>
      <c r="AC1178" s="39"/>
      <c r="AD1178" s="39"/>
      <c r="AE1178" s="39"/>
      <c r="AR1178" s="230" t="s">
        <v>252</v>
      </c>
      <c r="AT1178" s="230" t="s">
        <v>152</v>
      </c>
      <c r="AU1178" s="230" t="s">
        <v>87</v>
      </c>
      <c r="AY1178" s="18" t="s">
        <v>150</v>
      </c>
      <c r="BE1178" s="231">
        <f>IF(N1178="základní",J1178,0)</f>
        <v>0</v>
      </c>
      <c r="BF1178" s="231">
        <f>IF(N1178="snížená",J1178,0)</f>
        <v>0</v>
      </c>
      <c r="BG1178" s="231">
        <f>IF(N1178="zákl. přenesená",J1178,0)</f>
        <v>0</v>
      </c>
      <c r="BH1178" s="231">
        <f>IF(N1178="sníž. přenesená",J1178,0)</f>
        <v>0</v>
      </c>
      <c r="BI1178" s="231">
        <f>IF(N1178="nulová",J1178,0)</f>
        <v>0</v>
      </c>
      <c r="BJ1178" s="18" t="s">
        <v>85</v>
      </c>
      <c r="BK1178" s="231">
        <f>ROUND(I1178*H1178,2)</f>
        <v>0</v>
      </c>
      <c r="BL1178" s="18" t="s">
        <v>252</v>
      </c>
      <c r="BM1178" s="230" t="s">
        <v>1390</v>
      </c>
    </row>
    <row r="1179" s="12" customFormat="1" ht="22.8" customHeight="1">
      <c r="A1179" s="12"/>
      <c r="B1179" s="203"/>
      <c r="C1179" s="204"/>
      <c r="D1179" s="205" t="s">
        <v>76</v>
      </c>
      <c r="E1179" s="217" t="s">
        <v>1391</v>
      </c>
      <c r="F1179" s="217" t="s">
        <v>1392</v>
      </c>
      <c r="G1179" s="204"/>
      <c r="H1179" s="204"/>
      <c r="I1179" s="207"/>
      <c r="J1179" s="218">
        <f>BK1179</f>
        <v>0</v>
      </c>
      <c r="K1179" s="204"/>
      <c r="L1179" s="209"/>
      <c r="M1179" s="210"/>
      <c r="N1179" s="211"/>
      <c r="O1179" s="211"/>
      <c r="P1179" s="212">
        <f>SUM(P1180:P1259)</f>
        <v>0</v>
      </c>
      <c r="Q1179" s="211"/>
      <c r="R1179" s="212">
        <f>SUM(R1180:R1259)</f>
        <v>2.9219271799999995</v>
      </c>
      <c r="S1179" s="211"/>
      <c r="T1179" s="213">
        <f>SUM(T1180:T1259)</f>
        <v>3.3289770000000001</v>
      </c>
      <c r="U1179" s="12"/>
      <c r="V1179" s="12"/>
      <c r="W1179" s="12"/>
      <c r="X1179" s="12"/>
      <c r="Y1179" s="12"/>
      <c r="Z1179" s="12"/>
      <c r="AA1179" s="12"/>
      <c r="AB1179" s="12"/>
      <c r="AC1179" s="12"/>
      <c r="AD1179" s="12"/>
      <c r="AE1179" s="12"/>
      <c r="AR1179" s="214" t="s">
        <v>87</v>
      </c>
      <c r="AT1179" s="215" t="s">
        <v>76</v>
      </c>
      <c r="AU1179" s="215" t="s">
        <v>85</v>
      </c>
      <c r="AY1179" s="214" t="s">
        <v>150</v>
      </c>
      <c r="BK1179" s="216">
        <f>SUM(BK1180:BK1259)</f>
        <v>0</v>
      </c>
    </row>
    <row r="1180" s="2" customFormat="1" ht="16.5" customHeight="1">
      <c r="A1180" s="39"/>
      <c r="B1180" s="40"/>
      <c r="C1180" s="219" t="s">
        <v>1393</v>
      </c>
      <c r="D1180" s="219" t="s">
        <v>152</v>
      </c>
      <c r="E1180" s="220" t="s">
        <v>1394</v>
      </c>
      <c r="F1180" s="221" t="s">
        <v>1395</v>
      </c>
      <c r="G1180" s="222" t="s">
        <v>240</v>
      </c>
      <c r="H1180" s="223">
        <v>83.849999999999994</v>
      </c>
      <c r="I1180" s="224"/>
      <c r="J1180" s="225">
        <f>ROUND(I1180*H1180,2)</f>
        <v>0</v>
      </c>
      <c r="K1180" s="221" t="s">
        <v>156</v>
      </c>
      <c r="L1180" s="45"/>
      <c r="M1180" s="226" t="s">
        <v>1</v>
      </c>
      <c r="N1180" s="227" t="s">
        <v>42</v>
      </c>
      <c r="O1180" s="92"/>
      <c r="P1180" s="228">
        <f>O1180*H1180</f>
        <v>0</v>
      </c>
      <c r="Q1180" s="228">
        <v>0</v>
      </c>
      <c r="R1180" s="228">
        <f>Q1180*H1180</f>
        <v>0</v>
      </c>
      <c r="S1180" s="228">
        <v>0</v>
      </c>
      <c r="T1180" s="229">
        <f>S1180*H1180</f>
        <v>0</v>
      </c>
      <c r="U1180" s="39"/>
      <c r="V1180" s="39"/>
      <c r="W1180" s="39"/>
      <c r="X1180" s="39"/>
      <c r="Y1180" s="39"/>
      <c r="Z1180" s="39"/>
      <c r="AA1180" s="39"/>
      <c r="AB1180" s="39"/>
      <c r="AC1180" s="39"/>
      <c r="AD1180" s="39"/>
      <c r="AE1180" s="39"/>
      <c r="AR1180" s="230" t="s">
        <v>252</v>
      </c>
      <c r="AT1180" s="230" t="s">
        <v>152</v>
      </c>
      <c r="AU1180" s="230" t="s">
        <v>87</v>
      </c>
      <c r="AY1180" s="18" t="s">
        <v>150</v>
      </c>
      <c r="BE1180" s="231">
        <f>IF(N1180="základní",J1180,0)</f>
        <v>0</v>
      </c>
      <c r="BF1180" s="231">
        <f>IF(N1180="snížená",J1180,0)</f>
        <v>0</v>
      </c>
      <c r="BG1180" s="231">
        <f>IF(N1180="zákl. přenesená",J1180,0)</f>
        <v>0</v>
      </c>
      <c r="BH1180" s="231">
        <f>IF(N1180="sníž. přenesená",J1180,0)</f>
        <v>0</v>
      </c>
      <c r="BI1180" s="231">
        <f>IF(N1180="nulová",J1180,0)</f>
        <v>0</v>
      </c>
      <c r="BJ1180" s="18" t="s">
        <v>85</v>
      </c>
      <c r="BK1180" s="231">
        <f>ROUND(I1180*H1180,2)</f>
        <v>0</v>
      </c>
      <c r="BL1180" s="18" t="s">
        <v>252</v>
      </c>
      <c r="BM1180" s="230" t="s">
        <v>1396</v>
      </c>
    </row>
    <row r="1181" s="13" customFormat="1">
      <c r="A1181" s="13"/>
      <c r="B1181" s="232"/>
      <c r="C1181" s="233"/>
      <c r="D1181" s="234" t="s">
        <v>159</v>
      </c>
      <c r="E1181" s="235" t="s">
        <v>1</v>
      </c>
      <c r="F1181" s="236" t="s">
        <v>581</v>
      </c>
      <c r="G1181" s="233"/>
      <c r="H1181" s="235" t="s">
        <v>1</v>
      </c>
      <c r="I1181" s="237"/>
      <c r="J1181" s="233"/>
      <c r="K1181" s="233"/>
      <c r="L1181" s="238"/>
      <c r="M1181" s="239"/>
      <c r="N1181" s="240"/>
      <c r="O1181" s="240"/>
      <c r="P1181" s="240"/>
      <c r="Q1181" s="240"/>
      <c r="R1181" s="240"/>
      <c r="S1181" s="240"/>
      <c r="T1181" s="241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T1181" s="242" t="s">
        <v>159</v>
      </c>
      <c r="AU1181" s="242" t="s">
        <v>87</v>
      </c>
      <c r="AV1181" s="13" t="s">
        <v>85</v>
      </c>
      <c r="AW1181" s="13" t="s">
        <v>32</v>
      </c>
      <c r="AX1181" s="13" t="s">
        <v>77</v>
      </c>
      <c r="AY1181" s="242" t="s">
        <v>150</v>
      </c>
    </row>
    <row r="1182" s="14" customFormat="1">
      <c r="A1182" s="14"/>
      <c r="B1182" s="243"/>
      <c r="C1182" s="244"/>
      <c r="D1182" s="234" t="s">
        <v>159</v>
      </c>
      <c r="E1182" s="245" t="s">
        <v>1</v>
      </c>
      <c r="F1182" s="246" t="s">
        <v>1397</v>
      </c>
      <c r="G1182" s="244"/>
      <c r="H1182" s="247">
        <v>61</v>
      </c>
      <c r="I1182" s="248"/>
      <c r="J1182" s="244"/>
      <c r="K1182" s="244"/>
      <c r="L1182" s="249"/>
      <c r="M1182" s="250"/>
      <c r="N1182" s="251"/>
      <c r="O1182" s="251"/>
      <c r="P1182" s="251"/>
      <c r="Q1182" s="251"/>
      <c r="R1182" s="251"/>
      <c r="S1182" s="251"/>
      <c r="T1182" s="252"/>
      <c r="U1182" s="14"/>
      <c r="V1182" s="14"/>
      <c r="W1182" s="14"/>
      <c r="X1182" s="14"/>
      <c r="Y1182" s="14"/>
      <c r="Z1182" s="14"/>
      <c r="AA1182" s="14"/>
      <c r="AB1182" s="14"/>
      <c r="AC1182" s="14"/>
      <c r="AD1182" s="14"/>
      <c r="AE1182" s="14"/>
      <c r="AT1182" s="253" t="s">
        <v>159</v>
      </c>
      <c r="AU1182" s="253" t="s">
        <v>87</v>
      </c>
      <c r="AV1182" s="14" t="s">
        <v>87</v>
      </c>
      <c r="AW1182" s="14" t="s">
        <v>32</v>
      </c>
      <c r="AX1182" s="14" t="s">
        <v>77</v>
      </c>
      <c r="AY1182" s="253" t="s">
        <v>150</v>
      </c>
    </row>
    <row r="1183" s="13" customFormat="1">
      <c r="A1183" s="13"/>
      <c r="B1183" s="232"/>
      <c r="C1183" s="233"/>
      <c r="D1183" s="234" t="s">
        <v>159</v>
      </c>
      <c r="E1183" s="235" t="s">
        <v>1</v>
      </c>
      <c r="F1183" s="236" t="s">
        <v>1398</v>
      </c>
      <c r="G1183" s="233"/>
      <c r="H1183" s="235" t="s">
        <v>1</v>
      </c>
      <c r="I1183" s="237"/>
      <c r="J1183" s="233"/>
      <c r="K1183" s="233"/>
      <c r="L1183" s="238"/>
      <c r="M1183" s="239"/>
      <c r="N1183" s="240"/>
      <c r="O1183" s="240"/>
      <c r="P1183" s="240"/>
      <c r="Q1183" s="240"/>
      <c r="R1183" s="240"/>
      <c r="S1183" s="240"/>
      <c r="T1183" s="241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T1183" s="242" t="s">
        <v>159</v>
      </c>
      <c r="AU1183" s="242" t="s">
        <v>87</v>
      </c>
      <c r="AV1183" s="13" t="s">
        <v>85</v>
      </c>
      <c r="AW1183" s="13" t="s">
        <v>32</v>
      </c>
      <c r="AX1183" s="13" t="s">
        <v>77</v>
      </c>
      <c r="AY1183" s="242" t="s">
        <v>150</v>
      </c>
    </row>
    <row r="1184" s="14" customFormat="1">
      <c r="A1184" s="14"/>
      <c r="B1184" s="243"/>
      <c r="C1184" s="244"/>
      <c r="D1184" s="234" t="s">
        <v>159</v>
      </c>
      <c r="E1184" s="245" t="s">
        <v>1</v>
      </c>
      <c r="F1184" s="246" t="s">
        <v>551</v>
      </c>
      <c r="G1184" s="244"/>
      <c r="H1184" s="247">
        <v>22.850000000000001</v>
      </c>
      <c r="I1184" s="248"/>
      <c r="J1184" s="244"/>
      <c r="K1184" s="244"/>
      <c r="L1184" s="249"/>
      <c r="M1184" s="250"/>
      <c r="N1184" s="251"/>
      <c r="O1184" s="251"/>
      <c r="P1184" s="251"/>
      <c r="Q1184" s="251"/>
      <c r="R1184" s="251"/>
      <c r="S1184" s="251"/>
      <c r="T1184" s="252"/>
      <c r="U1184" s="14"/>
      <c r="V1184" s="14"/>
      <c r="W1184" s="14"/>
      <c r="X1184" s="14"/>
      <c r="Y1184" s="14"/>
      <c r="Z1184" s="14"/>
      <c r="AA1184" s="14"/>
      <c r="AB1184" s="14"/>
      <c r="AC1184" s="14"/>
      <c r="AD1184" s="14"/>
      <c r="AE1184" s="14"/>
      <c r="AT1184" s="253" t="s">
        <v>159</v>
      </c>
      <c r="AU1184" s="253" t="s">
        <v>87</v>
      </c>
      <c r="AV1184" s="14" t="s">
        <v>87</v>
      </c>
      <c r="AW1184" s="14" t="s">
        <v>32</v>
      </c>
      <c r="AX1184" s="14" t="s">
        <v>77</v>
      </c>
      <c r="AY1184" s="253" t="s">
        <v>150</v>
      </c>
    </row>
    <row r="1185" s="15" customFormat="1">
      <c r="A1185" s="15"/>
      <c r="B1185" s="254"/>
      <c r="C1185" s="255"/>
      <c r="D1185" s="234" t="s">
        <v>159</v>
      </c>
      <c r="E1185" s="256" t="s">
        <v>1</v>
      </c>
      <c r="F1185" s="257" t="s">
        <v>169</v>
      </c>
      <c r="G1185" s="255"/>
      <c r="H1185" s="258">
        <v>83.849999999999994</v>
      </c>
      <c r="I1185" s="259"/>
      <c r="J1185" s="255"/>
      <c r="K1185" s="255"/>
      <c r="L1185" s="260"/>
      <c r="M1185" s="261"/>
      <c r="N1185" s="262"/>
      <c r="O1185" s="262"/>
      <c r="P1185" s="262"/>
      <c r="Q1185" s="262"/>
      <c r="R1185" s="262"/>
      <c r="S1185" s="262"/>
      <c r="T1185" s="263"/>
      <c r="U1185" s="15"/>
      <c r="V1185" s="15"/>
      <c r="W1185" s="15"/>
      <c r="X1185" s="15"/>
      <c r="Y1185" s="15"/>
      <c r="Z1185" s="15"/>
      <c r="AA1185" s="15"/>
      <c r="AB1185" s="15"/>
      <c r="AC1185" s="15"/>
      <c r="AD1185" s="15"/>
      <c r="AE1185" s="15"/>
      <c r="AT1185" s="264" t="s">
        <v>159</v>
      </c>
      <c r="AU1185" s="264" t="s">
        <v>87</v>
      </c>
      <c r="AV1185" s="15" t="s">
        <v>157</v>
      </c>
      <c r="AW1185" s="15" t="s">
        <v>32</v>
      </c>
      <c r="AX1185" s="15" t="s">
        <v>85</v>
      </c>
      <c r="AY1185" s="264" t="s">
        <v>150</v>
      </c>
    </row>
    <row r="1186" s="2" customFormat="1" ht="16.5" customHeight="1">
      <c r="A1186" s="39"/>
      <c r="B1186" s="40"/>
      <c r="C1186" s="219" t="s">
        <v>1399</v>
      </c>
      <c r="D1186" s="219" t="s">
        <v>152</v>
      </c>
      <c r="E1186" s="220" t="s">
        <v>1400</v>
      </c>
      <c r="F1186" s="221" t="s">
        <v>1401</v>
      </c>
      <c r="G1186" s="222" t="s">
        <v>240</v>
      </c>
      <c r="H1186" s="223">
        <v>83.849999999999994</v>
      </c>
      <c r="I1186" s="224"/>
      <c r="J1186" s="225">
        <f>ROUND(I1186*H1186,2)</f>
        <v>0</v>
      </c>
      <c r="K1186" s="221" t="s">
        <v>156</v>
      </c>
      <c r="L1186" s="45"/>
      <c r="M1186" s="226" t="s">
        <v>1</v>
      </c>
      <c r="N1186" s="227" t="s">
        <v>42</v>
      </c>
      <c r="O1186" s="92"/>
      <c r="P1186" s="228">
        <f>O1186*H1186</f>
        <v>0</v>
      </c>
      <c r="Q1186" s="228">
        <v>0.00029999999999999997</v>
      </c>
      <c r="R1186" s="228">
        <f>Q1186*H1186</f>
        <v>0.025154999999999997</v>
      </c>
      <c r="S1186" s="228">
        <v>0</v>
      </c>
      <c r="T1186" s="229">
        <f>S1186*H1186</f>
        <v>0</v>
      </c>
      <c r="U1186" s="39"/>
      <c r="V1186" s="39"/>
      <c r="W1186" s="39"/>
      <c r="X1186" s="39"/>
      <c r="Y1186" s="39"/>
      <c r="Z1186" s="39"/>
      <c r="AA1186" s="39"/>
      <c r="AB1186" s="39"/>
      <c r="AC1186" s="39"/>
      <c r="AD1186" s="39"/>
      <c r="AE1186" s="39"/>
      <c r="AR1186" s="230" t="s">
        <v>252</v>
      </c>
      <c r="AT1186" s="230" t="s">
        <v>152</v>
      </c>
      <c r="AU1186" s="230" t="s">
        <v>87</v>
      </c>
      <c r="AY1186" s="18" t="s">
        <v>150</v>
      </c>
      <c r="BE1186" s="231">
        <f>IF(N1186="základní",J1186,0)</f>
        <v>0</v>
      </c>
      <c r="BF1186" s="231">
        <f>IF(N1186="snížená",J1186,0)</f>
        <v>0</v>
      </c>
      <c r="BG1186" s="231">
        <f>IF(N1186="zákl. přenesená",J1186,0)</f>
        <v>0</v>
      </c>
      <c r="BH1186" s="231">
        <f>IF(N1186="sníž. přenesená",J1186,0)</f>
        <v>0</v>
      </c>
      <c r="BI1186" s="231">
        <f>IF(N1186="nulová",J1186,0)</f>
        <v>0</v>
      </c>
      <c r="BJ1186" s="18" t="s">
        <v>85</v>
      </c>
      <c r="BK1186" s="231">
        <f>ROUND(I1186*H1186,2)</f>
        <v>0</v>
      </c>
      <c r="BL1186" s="18" t="s">
        <v>252</v>
      </c>
      <c r="BM1186" s="230" t="s">
        <v>1402</v>
      </c>
    </row>
    <row r="1187" s="13" customFormat="1">
      <c r="A1187" s="13"/>
      <c r="B1187" s="232"/>
      <c r="C1187" s="233"/>
      <c r="D1187" s="234" t="s">
        <v>159</v>
      </c>
      <c r="E1187" s="235" t="s">
        <v>1</v>
      </c>
      <c r="F1187" s="236" t="s">
        <v>581</v>
      </c>
      <c r="G1187" s="233"/>
      <c r="H1187" s="235" t="s">
        <v>1</v>
      </c>
      <c r="I1187" s="237"/>
      <c r="J1187" s="233"/>
      <c r="K1187" s="233"/>
      <c r="L1187" s="238"/>
      <c r="M1187" s="239"/>
      <c r="N1187" s="240"/>
      <c r="O1187" s="240"/>
      <c r="P1187" s="240"/>
      <c r="Q1187" s="240"/>
      <c r="R1187" s="240"/>
      <c r="S1187" s="240"/>
      <c r="T1187" s="241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T1187" s="242" t="s">
        <v>159</v>
      </c>
      <c r="AU1187" s="242" t="s">
        <v>87</v>
      </c>
      <c r="AV1187" s="13" t="s">
        <v>85</v>
      </c>
      <c r="AW1187" s="13" t="s">
        <v>32</v>
      </c>
      <c r="AX1187" s="13" t="s">
        <v>77</v>
      </c>
      <c r="AY1187" s="242" t="s">
        <v>150</v>
      </c>
    </row>
    <row r="1188" s="14" customFormat="1">
      <c r="A1188" s="14"/>
      <c r="B1188" s="243"/>
      <c r="C1188" s="244"/>
      <c r="D1188" s="234" t="s">
        <v>159</v>
      </c>
      <c r="E1188" s="245" t="s">
        <v>1</v>
      </c>
      <c r="F1188" s="246" t="s">
        <v>1397</v>
      </c>
      <c r="G1188" s="244"/>
      <c r="H1188" s="247">
        <v>61</v>
      </c>
      <c r="I1188" s="248"/>
      <c r="J1188" s="244"/>
      <c r="K1188" s="244"/>
      <c r="L1188" s="249"/>
      <c r="M1188" s="250"/>
      <c r="N1188" s="251"/>
      <c r="O1188" s="251"/>
      <c r="P1188" s="251"/>
      <c r="Q1188" s="251"/>
      <c r="R1188" s="251"/>
      <c r="S1188" s="251"/>
      <c r="T1188" s="252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T1188" s="253" t="s">
        <v>159</v>
      </c>
      <c r="AU1188" s="253" t="s">
        <v>87</v>
      </c>
      <c r="AV1188" s="14" t="s">
        <v>87</v>
      </c>
      <c r="AW1188" s="14" t="s">
        <v>32</v>
      </c>
      <c r="AX1188" s="14" t="s">
        <v>77</v>
      </c>
      <c r="AY1188" s="253" t="s">
        <v>150</v>
      </c>
    </row>
    <row r="1189" s="13" customFormat="1">
      <c r="A1189" s="13"/>
      <c r="B1189" s="232"/>
      <c r="C1189" s="233"/>
      <c r="D1189" s="234" t="s">
        <v>159</v>
      </c>
      <c r="E1189" s="235" t="s">
        <v>1</v>
      </c>
      <c r="F1189" s="236" t="s">
        <v>1398</v>
      </c>
      <c r="G1189" s="233"/>
      <c r="H1189" s="235" t="s">
        <v>1</v>
      </c>
      <c r="I1189" s="237"/>
      <c r="J1189" s="233"/>
      <c r="K1189" s="233"/>
      <c r="L1189" s="238"/>
      <c r="M1189" s="239"/>
      <c r="N1189" s="240"/>
      <c r="O1189" s="240"/>
      <c r="P1189" s="240"/>
      <c r="Q1189" s="240"/>
      <c r="R1189" s="240"/>
      <c r="S1189" s="240"/>
      <c r="T1189" s="241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T1189" s="242" t="s">
        <v>159</v>
      </c>
      <c r="AU1189" s="242" t="s">
        <v>87</v>
      </c>
      <c r="AV1189" s="13" t="s">
        <v>85</v>
      </c>
      <c r="AW1189" s="13" t="s">
        <v>32</v>
      </c>
      <c r="AX1189" s="13" t="s">
        <v>77</v>
      </c>
      <c r="AY1189" s="242" t="s">
        <v>150</v>
      </c>
    </row>
    <row r="1190" s="14" customFormat="1">
      <c r="A1190" s="14"/>
      <c r="B1190" s="243"/>
      <c r="C1190" s="244"/>
      <c r="D1190" s="234" t="s">
        <v>159</v>
      </c>
      <c r="E1190" s="245" t="s">
        <v>1</v>
      </c>
      <c r="F1190" s="246" t="s">
        <v>551</v>
      </c>
      <c r="G1190" s="244"/>
      <c r="H1190" s="247">
        <v>22.850000000000001</v>
      </c>
      <c r="I1190" s="248"/>
      <c r="J1190" s="244"/>
      <c r="K1190" s="244"/>
      <c r="L1190" s="249"/>
      <c r="M1190" s="250"/>
      <c r="N1190" s="251"/>
      <c r="O1190" s="251"/>
      <c r="P1190" s="251"/>
      <c r="Q1190" s="251"/>
      <c r="R1190" s="251"/>
      <c r="S1190" s="251"/>
      <c r="T1190" s="252"/>
      <c r="U1190" s="14"/>
      <c r="V1190" s="14"/>
      <c r="W1190" s="14"/>
      <c r="X1190" s="14"/>
      <c r="Y1190" s="14"/>
      <c r="Z1190" s="14"/>
      <c r="AA1190" s="14"/>
      <c r="AB1190" s="14"/>
      <c r="AC1190" s="14"/>
      <c r="AD1190" s="14"/>
      <c r="AE1190" s="14"/>
      <c r="AT1190" s="253" t="s">
        <v>159</v>
      </c>
      <c r="AU1190" s="253" t="s">
        <v>87</v>
      </c>
      <c r="AV1190" s="14" t="s">
        <v>87</v>
      </c>
      <c r="AW1190" s="14" t="s">
        <v>32</v>
      </c>
      <c r="AX1190" s="14" t="s">
        <v>77</v>
      </c>
      <c r="AY1190" s="253" t="s">
        <v>150</v>
      </c>
    </row>
    <row r="1191" s="15" customFormat="1">
      <c r="A1191" s="15"/>
      <c r="B1191" s="254"/>
      <c r="C1191" s="255"/>
      <c r="D1191" s="234" t="s">
        <v>159</v>
      </c>
      <c r="E1191" s="256" t="s">
        <v>1</v>
      </c>
      <c r="F1191" s="257" t="s">
        <v>169</v>
      </c>
      <c r="G1191" s="255"/>
      <c r="H1191" s="258">
        <v>83.849999999999994</v>
      </c>
      <c r="I1191" s="259"/>
      <c r="J1191" s="255"/>
      <c r="K1191" s="255"/>
      <c r="L1191" s="260"/>
      <c r="M1191" s="261"/>
      <c r="N1191" s="262"/>
      <c r="O1191" s="262"/>
      <c r="P1191" s="262"/>
      <c r="Q1191" s="262"/>
      <c r="R1191" s="262"/>
      <c r="S1191" s="262"/>
      <c r="T1191" s="263"/>
      <c r="U1191" s="15"/>
      <c r="V1191" s="15"/>
      <c r="W1191" s="15"/>
      <c r="X1191" s="15"/>
      <c r="Y1191" s="15"/>
      <c r="Z1191" s="15"/>
      <c r="AA1191" s="15"/>
      <c r="AB1191" s="15"/>
      <c r="AC1191" s="15"/>
      <c r="AD1191" s="15"/>
      <c r="AE1191" s="15"/>
      <c r="AT1191" s="264" t="s">
        <v>159</v>
      </c>
      <c r="AU1191" s="264" t="s">
        <v>87</v>
      </c>
      <c r="AV1191" s="15" t="s">
        <v>157</v>
      </c>
      <c r="AW1191" s="15" t="s">
        <v>32</v>
      </c>
      <c r="AX1191" s="15" t="s">
        <v>85</v>
      </c>
      <c r="AY1191" s="264" t="s">
        <v>150</v>
      </c>
    </row>
    <row r="1192" s="2" customFormat="1" ht="24.15" customHeight="1">
      <c r="A1192" s="39"/>
      <c r="B1192" s="40"/>
      <c r="C1192" s="219" t="s">
        <v>1403</v>
      </c>
      <c r="D1192" s="219" t="s">
        <v>152</v>
      </c>
      <c r="E1192" s="220" t="s">
        <v>1404</v>
      </c>
      <c r="F1192" s="221" t="s">
        <v>1405</v>
      </c>
      <c r="G1192" s="222" t="s">
        <v>255</v>
      </c>
      <c r="H1192" s="223">
        <v>12.6</v>
      </c>
      <c r="I1192" s="224"/>
      <c r="J1192" s="225">
        <f>ROUND(I1192*H1192,2)</f>
        <v>0</v>
      </c>
      <c r="K1192" s="221" t="s">
        <v>156</v>
      </c>
      <c r="L1192" s="45"/>
      <c r="M1192" s="226" t="s">
        <v>1</v>
      </c>
      <c r="N1192" s="227" t="s">
        <v>42</v>
      </c>
      <c r="O1192" s="92"/>
      <c r="P1192" s="228">
        <f>O1192*H1192</f>
        <v>0</v>
      </c>
      <c r="Q1192" s="228">
        <v>0.00034000000000000002</v>
      </c>
      <c r="R1192" s="228">
        <f>Q1192*H1192</f>
        <v>0.0042840000000000005</v>
      </c>
      <c r="S1192" s="228">
        <v>0</v>
      </c>
      <c r="T1192" s="229">
        <f>S1192*H1192</f>
        <v>0</v>
      </c>
      <c r="U1192" s="39"/>
      <c r="V1192" s="39"/>
      <c r="W1192" s="39"/>
      <c r="X1192" s="39"/>
      <c r="Y1192" s="39"/>
      <c r="Z1192" s="39"/>
      <c r="AA1192" s="39"/>
      <c r="AB1192" s="39"/>
      <c r="AC1192" s="39"/>
      <c r="AD1192" s="39"/>
      <c r="AE1192" s="39"/>
      <c r="AR1192" s="230" t="s">
        <v>252</v>
      </c>
      <c r="AT1192" s="230" t="s">
        <v>152</v>
      </c>
      <c r="AU1192" s="230" t="s">
        <v>87</v>
      </c>
      <c r="AY1192" s="18" t="s">
        <v>150</v>
      </c>
      <c r="BE1192" s="231">
        <f>IF(N1192="základní",J1192,0)</f>
        <v>0</v>
      </c>
      <c r="BF1192" s="231">
        <f>IF(N1192="snížená",J1192,0)</f>
        <v>0</v>
      </c>
      <c r="BG1192" s="231">
        <f>IF(N1192="zákl. přenesená",J1192,0)</f>
        <v>0</v>
      </c>
      <c r="BH1192" s="231">
        <f>IF(N1192="sníž. přenesená",J1192,0)</f>
        <v>0</v>
      </c>
      <c r="BI1192" s="231">
        <f>IF(N1192="nulová",J1192,0)</f>
        <v>0</v>
      </c>
      <c r="BJ1192" s="18" t="s">
        <v>85</v>
      </c>
      <c r="BK1192" s="231">
        <f>ROUND(I1192*H1192,2)</f>
        <v>0</v>
      </c>
      <c r="BL1192" s="18" t="s">
        <v>252</v>
      </c>
      <c r="BM1192" s="230" t="s">
        <v>1406</v>
      </c>
    </row>
    <row r="1193" s="14" customFormat="1">
      <c r="A1193" s="14"/>
      <c r="B1193" s="243"/>
      <c r="C1193" s="244"/>
      <c r="D1193" s="234" t="s">
        <v>159</v>
      </c>
      <c r="E1193" s="245" t="s">
        <v>1</v>
      </c>
      <c r="F1193" s="246" t="s">
        <v>1407</v>
      </c>
      <c r="G1193" s="244"/>
      <c r="H1193" s="247">
        <v>12.6</v>
      </c>
      <c r="I1193" s="248"/>
      <c r="J1193" s="244"/>
      <c r="K1193" s="244"/>
      <c r="L1193" s="249"/>
      <c r="M1193" s="250"/>
      <c r="N1193" s="251"/>
      <c r="O1193" s="251"/>
      <c r="P1193" s="251"/>
      <c r="Q1193" s="251"/>
      <c r="R1193" s="251"/>
      <c r="S1193" s="251"/>
      <c r="T1193" s="252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T1193" s="253" t="s">
        <v>159</v>
      </c>
      <c r="AU1193" s="253" t="s">
        <v>87</v>
      </c>
      <c r="AV1193" s="14" t="s">
        <v>87</v>
      </c>
      <c r="AW1193" s="14" t="s">
        <v>32</v>
      </c>
      <c r="AX1193" s="14" t="s">
        <v>85</v>
      </c>
      <c r="AY1193" s="253" t="s">
        <v>150</v>
      </c>
    </row>
    <row r="1194" s="2" customFormat="1" ht="24.15" customHeight="1">
      <c r="A1194" s="39"/>
      <c r="B1194" s="40"/>
      <c r="C1194" s="265" t="s">
        <v>1408</v>
      </c>
      <c r="D1194" s="265" t="s">
        <v>203</v>
      </c>
      <c r="E1194" s="266" t="s">
        <v>1409</v>
      </c>
      <c r="F1194" s="267" t="s">
        <v>1410</v>
      </c>
      <c r="G1194" s="268" t="s">
        <v>255</v>
      </c>
      <c r="H1194" s="269">
        <v>13.859999999999999</v>
      </c>
      <c r="I1194" s="270"/>
      <c r="J1194" s="271">
        <f>ROUND(I1194*H1194,2)</f>
        <v>0</v>
      </c>
      <c r="K1194" s="267" t="s">
        <v>156</v>
      </c>
      <c r="L1194" s="272"/>
      <c r="M1194" s="273" t="s">
        <v>1</v>
      </c>
      <c r="N1194" s="274" t="s">
        <v>42</v>
      </c>
      <c r="O1194" s="92"/>
      <c r="P1194" s="228">
        <f>O1194*H1194</f>
        <v>0</v>
      </c>
      <c r="Q1194" s="228">
        <v>0.00040000000000000002</v>
      </c>
      <c r="R1194" s="228">
        <f>Q1194*H1194</f>
        <v>0.0055440000000000003</v>
      </c>
      <c r="S1194" s="228">
        <v>0</v>
      </c>
      <c r="T1194" s="229">
        <f>S1194*H1194</f>
        <v>0</v>
      </c>
      <c r="U1194" s="39"/>
      <c r="V1194" s="39"/>
      <c r="W1194" s="39"/>
      <c r="X1194" s="39"/>
      <c r="Y1194" s="39"/>
      <c r="Z1194" s="39"/>
      <c r="AA1194" s="39"/>
      <c r="AB1194" s="39"/>
      <c r="AC1194" s="39"/>
      <c r="AD1194" s="39"/>
      <c r="AE1194" s="39"/>
      <c r="AR1194" s="230" t="s">
        <v>400</v>
      </c>
      <c r="AT1194" s="230" t="s">
        <v>203</v>
      </c>
      <c r="AU1194" s="230" t="s">
        <v>87</v>
      </c>
      <c r="AY1194" s="18" t="s">
        <v>150</v>
      </c>
      <c r="BE1194" s="231">
        <f>IF(N1194="základní",J1194,0)</f>
        <v>0</v>
      </c>
      <c r="BF1194" s="231">
        <f>IF(N1194="snížená",J1194,0)</f>
        <v>0</v>
      </c>
      <c r="BG1194" s="231">
        <f>IF(N1194="zákl. přenesená",J1194,0)</f>
        <v>0</v>
      </c>
      <c r="BH1194" s="231">
        <f>IF(N1194="sníž. přenesená",J1194,0)</f>
        <v>0</v>
      </c>
      <c r="BI1194" s="231">
        <f>IF(N1194="nulová",J1194,0)</f>
        <v>0</v>
      </c>
      <c r="BJ1194" s="18" t="s">
        <v>85</v>
      </c>
      <c r="BK1194" s="231">
        <f>ROUND(I1194*H1194,2)</f>
        <v>0</v>
      </c>
      <c r="BL1194" s="18" t="s">
        <v>252</v>
      </c>
      <c r="BM1194" s="230" t="s">
        <v>1411</v>
      </c>
    </row>
    <row r="1195" s="14" customFormat="1">
      <c r="A1195" s="14"/>
      <c r="B1195" s="243"/>
      <c r="C1195" s="244"/>
      <c r="D1195" s="234" t="s">
        <v>159</v>
      </c>
      <c r="E1195" s="244"/>
      <c r="F1195" s="246" t="s">
        <v>1412</v>
      </c>
      <c r="G1195" s="244"/>
      <c r="H1195" s="247">
        <v>13.859999999999999</v>
      </c>
      <c r="I1195" s="248"/>
      <c r="J1195" s="244"/>
      <c r="K1195" s="244"/>
      <c r="L1195" s="249"/>
      <c r="M1195" s="250"/>
      <c r="N1195" s="251"/>
      <c r="O1195" s="251"/>
      <c r="P1195" s="251"/>
      <c r="Q1195" s="251"/>
      <c r="R1195" s="251"/>
      <c r="S1195" s="251"/>
      <c r="T1195" s="252"/>
      <c r="U1195" s="14"/>
      <c r="V1195" s="14"/>
      <c r="W1195" s="14"/>
      <c r="X1195" s="14"/>
      <c r="Y1195" s="14"/>
      <c r="Z1195" s="14"/>
      <c r="AA1195" s="14"/>
      <c r="AB1195" s="14"/>
      <c r="AC1195" s="14"/>
      <c r="AD1195" s="14"/>
      <c r="AE1195" s="14"/>
      <c r="AT1195" s="253" t="s">
        <v>159</v>
      </c>
      <c r="AU1195" s="253" t="s">
        <v>87</v>
      </c>
      <c r="AV1195" s="14" t="s">
        <v>87</v>
      </c>
      <c r="AW1195" s="14" t="s">
        <v>4</v>
      </c>
      <c r="AX1195" s="14" t="s">
        <v>85</v>
      </c>
      <c r="AY1195" s="253" t="s">
        <v>150</v>
      </c>
    </row>
    <row r="1196" s="2" customFormat="1" ht="37.8" customHeight="1">
      <c r="A1196" s="39"/>
      <c r="B1196" s="40"/>
      <c r="C1196" s="219" t="s">
        <v>1413</v>
      </c>
      <c r="D1196" s="219" t="s">
        <v>152</v>
      </c>
      <c r="E1196" s="220" t="s">
        <v>1414</v>
      </c>
      <c r="F1196" s="221" t="s">
        <v>1415</v>
      </c>
      <c r="G1196" s="222" t="s">
        <v>255</v>
      </c>
      <c r="H1196" s="223">
        <v>12.6</v>
      </c>
      <c r="I1196" s="224"/>
      <c r="J1196" s="225">
        <f>ROUND(I1196*H1196,2)</f>
        <v>0</v>
      </c>
      <c r="K1196" s="221" t="s">
        <v>156</v>
      </c>
      <c r="L1196" s="45"/>
      <c r="M1196" s="226" t="s">
        <v>1</v>
      </c>
      <c r="N1196" s="227" t="s">
        <v>42</v>
      </c>
      <c r="O1196" s="92"/>
      <c r="P1196" s="228">
        <f>O1196*H1196</f>
        <v>0</v>
      </c>
      <c r="Q1196" s="228">
        <v>0.0015299999999999999</v>
      </c>
      <c r="R1196" s="228">
        <f>Q1196*H1196</f>
        <v>0.019277999999999997</v>
      </c>
      <c r="S1196" s="228">
        <v>0</v>
      </c>
      <c r="T1196" s="229">
        <f>S1196*H1196</f>
        <v>0</v>
      </c>
      <c r="U1196" s="39"/>
      <c r="V1196" s="39"/>
      <c r="W1196" s="39"/>
      <c r="X1196" s="39"/>
      <c r="Y1196" s="39"/>
      <c r="Z1196" s="39"/>
      <c r="AA1196" s="39"/>
      <c r="AB1196" s="39"/>
      <c r="AC1196" s="39"/>
      <c r="AD1196" s="39"/>
      <c r="AE1196" s="39"/>
      <c r="AR1196" s="230" t="s">
        <v>252</v>
      </c>
      <c r="AT1196" s="230" t="s">
        <v>152</v>
      </c>
      <c r="AU1196" s="230" t="s">
        <v>87</v>
      </c>
      <c r="AY1196" s="18" t="s">
        <v>150</v>
      </c>
      <c r="BE1196" s="231">
        <f>IF(N1196="základní",J1196,0)</f>
        <v>0</v>
      </c>
      <c r="BF1196" s="231">
        <f>IF(N1196="snížená",J1196,0)</f>
        <v>0</v>
      </c>
      <c r="BG1196" s="231">
        <f>IF(N1196="zákl. přenesená",J1196,0)</f>
        <v>0</v>
      </c>
      <c r="BH1196" s="231">
        <f>IF(N1196="sníž. přenesená",J1196,0)</f>
        <v>0</v>
      </c>
      <c r="BI1196" s="231">
        <f>IF(N1196="nulová",J1196,0)</f>
        <v>0</v>
      </c>
      <c r="BJ1196" s="18" t="s">
        <v>85</v>
      </c>
      <c r="BK1196" s="231">
        <f>ROUND(I1196*H1196,2)</f>
        <v>0</v>
      </c>
      <c r="BL1196" s="18" t="s">
        <v>252</v>
      </c>
      <c r="BM1196" s="230" t="s">
        <v>1416</v>
      </c>
    </row>
    <row r="1197" s="14" customFormat="1">
      <c r="A1197" s="14"/>
      <c r="B1197" s="243"/>
      <c r="C1197" s="244"/>
      <c r="D1197" s="234" t="s">
        <v>159</v>
      </c>
      <c r="E1197" s="245" t="s">
        <v>1</v>
      </c>
      <c r="F1197" s="246" t="s">
        <v>1407</v>
      </c>
      <c r="G1197" s="244"/>
      <c r="H1197" s="247">
        <v>12.6</v>
      </c>
      <c r="I1197" s="248"/>
      <c r="J1197" s="244"/>
      <c r="K1197" s="244"/>
      <c r="L1197" s="249"/>
      <c r="M1197" s="250"/>
      <c r="N1197" s="251"/>
      <c r="O1197" s="251"/>
      <c r="P1197" s="251"/>
      <c r="Q1197" s="251"/>
      <c r="R1197" s="251"/>
      <c r="S1197" s="251"/>
      <c r="T1197" s="252"/>
      <c r="U1197" s="14"/>
      <c r="V1197" s="14"/>
      <c r="W1197" s="14"/>
      <c r="X1197" s="14"/>
      <c r="Y1197" s="14"/>
      <c r="Z1197" s="14"/>
      <c r="AA1197" s="14"/>
      <c r="AB1197" s="14"/>
      <c r="AC1197" s="14"/>
      <c r="AD1197" s="14"/>
      <c r="AE1197" s="14"/>
      <c r="AT1197" s="253" t="s">
        <v>159</v>
      </c>
      <c r="AU1197" s="253" t="s">
        <v>87</v>
      </c>
      <c r="AV1197" s="14" t="s">
        <v>87</v>
      </c>
      <c r="AW1197" s="14" t="s">
        <v>32</v>
      </c>
      <c r="AX1197" s="14" t="s">
        <v>85</v>
      </c>
      <c r="AY1197" s="253" t="s">
        <v>150</v>
      </c>
    </row>
    <row r="1198" s="2" customFormat="1" ht="37.8" customHeight="1">
      <c r="A1198" s="39"/>
      <c r="B1198" s="40"/>
      <c r="C1198" s="219" t="s">
        <v>1417</v>
      </c>
      <c r="D1198" s="219" t="s">
        <v>152</v>
      </c>
      <c r="E1198" s="220" t="s">
        <v>1418</v>
      </c>
      <c r="F1198" s="221" t="s">
        <v>1419</v>
      </c>
      <c r="G1198" s="222" t="s">
        <v>255</v>
      </c>
      <c r="H1198" s="223">
        <v>12.6</v>
      </c>
      <c r="I1198" s="224"/>
      <c r="J1198" s="225">
        <f>ROUND(I1198*H1198,2)</f>
        <v>0</v>
      </c>
      <c r="K1198" s="221" t="s">
        <v>156</v>
      </c>
      <c r="L1198" s="45"/>
      <c r="M1198" s="226" t="s">
        <v>1</v>
      </c>
      <c r="N1198" s="227" t="s">
        <v>42</v>
      </c>
      <c r="O1198" s="92"/>
      <c r="P1198" s="228">
        <f>O1198*H1198</f>
        <v>0</v>
      </c>
      <c r="Q1198" s="228">
        <v>0.0010200000000000001</v>
      </c>
      <c r="R1198" s="228">
        <f>Q1198*H1198</f>
        <v>0.012852000000000001</v>
      </c>
      <c r="S1198" s="228">
        <v>0</v>
      </c>
      <c r="T1198" s="229">
        <f>S1198*H1198</f>
        <v>0</v>
      </c>
      <c r="U1198" s="39"/>
      <c r="V1198" s="39"/>
      <c r="W1198" s="39"/>
      <c r="X1198" s="39"/>
      <c r="Y1198" s="39"/>
      <c r="Z1198" s="39"/>
      <c r="AA1198" s="39"/>
      <c r="AB1198" s="39"/>
      <c r="AC1198" s="39"/>
      <c r="AD1198" s="39"/>
      <c r="AE1198" s="39"/>
      <c r="AR1198" s="230" t="s">
        <v>252</v>
      </c>
      <c r="AT1198" s="230" t="s">
        <v>152</v>
      </c>
      <c r="AU1198" s="230" t="s">
        <v>87</v>
      </c>
      <c r="AY1198" s="18" t="s">
        <v>150</v>
      </c>
      <c r="BE1198" s="231">
        <f>IF(N1198="základní",J1198,0)</f>
        <v>0</v>
      </c>
      <c r="BF1198" s="231">
        <f>IF(N1198="snížená",J1198,0)</f>
        <v>0</v>
      </c>
      <c r="BG1198" s="231">
        <f>IF(N1198="zákl. přenesená",J1198,0)</f>
        <v>0</v>
      </c>
      <c r="BH1198" s="231">
        <f>IF(N1198="sníž. přenesená",J1198,0)</f>
        <v>0</v>
      </c>
      <c r="BI1198" s="231">
        <f>IF(N1198="nulová",J1198,0)</f>
        <v>0</v>
      </c>
      <c r="BJ1198" s="18" t="s">
        <v>85</v>
      </c>
      <c r="BK1198" s="231">
        <f>ROUND(I1198*H1198,2)</f>
        <v>0</v>
      </c>
      <c r="BL1198" s="18" t="s">
        <v>252</v>
      </c>
      <c r="BM1198" s="230" t="s">
        <v>1420</v>
      </c>
    </row>
    <row r="1199" s="14" customFormat="1">
      <c r="A1199" s="14"/>
      <c r="B1199" s="243"/>
      <c r="C1199" s="244"/>
      <c r="D1199" s="234" t="s">
        <v>159</v>
      </c>
      <c r="E1199" s="245" t="s">
        <v>1</v>
      </c>
      <c r="F1199" s="246" t="s">
        <v>1407</v>
      </c>
      <c r="G1199" s="244"/>
      <c r="H1199" s="247">
        <v>12.6</v>
      </c>
      <c r="I1199" s="248"/>
      <c r="J1199" s="244"/>
      <c r="K1199" s="244"/>
      <c r="L1199" s="249"/>
      <c r="M1199" s="250"/>
      <c r="N1199" s="251"/>
      <c r="O1199" s="251"/>
      <c r="P1199" s="251"/>
      <c r="Q1199" s="251"/>
      <c r="R1199" s="251"/>
      <c r="S1199" s="251"/>
      <c r="T1199" s="252"/>
      <c r="U1199" s="14"/>
      <c r="V1199" s="14"/>
      <c r="W1199" s="14"/>
      <c r="X1199" s="14"/>
      <c r="Y1199" s="14"/>
      <c r="Z1199" s="14"/>
      <c r="AA1199" s="14"/>
      <c r="AB1199" s="14"/>
      <c r="AC1199" s="14"/>
      <c r="AD1199" s="14"/>
      <c r="AE1199" s="14"/>
      <c r="AT1199" s="253" t="s">
        <v>159</v>
      </c>
      <c r="AU1199" s="253" t="s">
        <v>87</v>
      </c>
      <c r="AV1199" s="14" t="s">
        <v>87</v>
      </c>
      <c r="AW1199" s="14" t="s">
        <v>32</v>
      </c>
      <c r="AX1199" s="14" t="s">
        <v>85</v>
      </c>
      <c r="AY1199" s="253" t="s">
        <v>150</v>
      </c>
    </row>
    <row r="1200" s="2" customFormat="1" ht="33" customHeight="1">
      <c r="A1200" s="39"/>
      <c r="B1200" s="40"/>
      <c r="C1200" s="265" t="s">
        <v>1421</v>
      </c>
      <c r="D1200" s="265" t="s">
        <v>203</v>
      </c>
      <c r="E1200" s="266" t="s">
        <v>1422</v>
      </c>
      <c r="F1200" s="267" t="s">
        <v>1423</v>
      </c>
      <c r="G1200" s="268" t="s">
        <v>240</v>
      </c>
      <c r="H1200" s="269">
        <v>6.9299999999999997</v>
      </c>
      <c r="I1200" s="270"/>
      <c r="J1200" s="271">
        <f>ROUND(I1200*H1200,2)</f>
        <v>0</v>
      </c>
      <c r="K1200" s="267" t="s">
        <v>156</v>
      </c>
      <c r="L1200" s="272"/>
      <c r="M1200" s="273" t="s">
        <v>1</v>
      </c>
      <c r="N1200" s="274" t="s">
        <v>42</v>
      </c>
      <c r="O1200" s="92"/>
      <c r="P1200" s="228">
        <f>O1200*H1200</f>
        <v>0</v>
      </c>
      <c r="Q1200" s="228">
        <v>0.021999999999999999</v>
      </c>
      <c r="R1200" s="228">
        <f>Q1200*H1200</f>
        <v>0.15245999999999998</v>
      </c>
      <c r="S1200" s="228">
        <v>0</v>
      </c>
      <c r="T1200" s="229">
        <f>S1200*H1200</f>
        <v>0</v>
      </c>
      <c r="U1200" s="39"/>
      <c r="V1200" s="39"/>
      <c r="W1200" s="39"/>
      <c r="X1200" s="39"/>
      <c r="Y1200" s="39"/>
      <c r="Z1200" s="39"/>
      <c r="AA1200" s="39"/>
      <c r="AB1200" s="39"/>
      <c r="AC1200" s="39"/>
      <c r="AD1200" s="39"/>
      <c r="AE1200" s="39"/>
      <c r="AR1200" s="230" t="s">
        <v>400</v>
      </c>
      <c r="AT1200" s="230" t="s">
        <v>203</v>
      </c>
      <c r="AU1200" s="230" t="s">
        <v>87</v>
      </c>
      <c r="AY1200" s="18" t="s">
        <v>150</v>
      </c>
      <c r="BE1200" s="231">
        <f>IF(N1200="základní",J1200,0)</f>
        <v>0</v>
      </c>
      <c r="BF1200" s="231">
        <f>IF(N1200="snížená",J1200,0)</f>
        <v>0</v>
      </c>
      <c r="BG1200" s="231">
        <f>IF(N1200="zákl. přenesená",J1200,0)</f>
        <v>0</v>
      </c>
      <c r="BH1200" s="231">
        <f>IF(N1200="sníž. přenesená",J1200,0)</f>
        <v>0</v>
      </c>
      <c r="BI1200" s="231">
        <f>IF(N1200="nulová",J1200,0)</f>
        <v>0</v>
      </c>
      <c r="BJ1200" s="18" t="s">
        <v>85</v>
      </c>
      <c r="BK1200" s="231">
        <f>ROUND(I1200*H1200,2)</f>
        <v>0</v>
      </c>
      <c r="BL1200" s="18" t="s">
        <v>252</v>
      </c>
      <c r="BM1200" s="230" t="s">
        <v>1424</v>
      </c>
    </row>
    <row r="1201" s="14" customFormat="1">
      <c r="A1201" s="14"/>
      <c r="B1201" s="243"/>
      <c r="C1201" s="244"/>
      <c r="D1201" s="234" t="s">
        <v>159</v>
      </c>
      <c r="E1201" s="244"/>
      <c r="F1201" s="246" t="s">
        <v>1425</v>
      </c>
      <c r="G1201" s="244"/>
      <c r="H1201" s="247">
        <v>6.9299999999999997</v>
      </c>
      <c r="I1201" s="248"/>
      <c r="J1201" s="244"/>
      <c r="K1201" s="244"/>
      <c r="L1201" s="249"/>
      <c r="M1201" s="250"/>
      <c r="N1201" s="251"/>
      <c r="O1201" s="251"/>
      <c r="P1201" s="251"/>
      <c r="Q1201" s="251"/>
      <c r="R1201" s="251"/>
      <c r="S1201" s="251"/>
      <c r="T1201" s="252"/>
      <c r="U1201" s="14"/>
      <c r="V1201" s="14"/>
      <c r="W1201" s="14"/>
      <c r="X1201" s="14"/>
      <c r="Y1201" s="14"/>
      <c r="Z1201" s="14"/>
      <c r="AA1201" s="14"/>
      <c r="AB1201" s="14"/>
      <c r="AC1201" s="14"/>
      <c r="AD1201" s="14"/>
      <c r="AE1201" s="14"/>
      <c r="AT1201" s="253" t="s">
        <v>159</v>
      </c>
      <c r="AU1201" s="253" t="s">
        <v>87</v>
      </c>
      <c r="AV1201" s="14" t="s">
        <v>87</v>
      </c>
      <c r="AW1201" s="14" t="s">
        <v>4</v>
      </c>
      <c r="AX1201" s="14" t="s">
        <v>85</v>
      </c>
      <c r="AY1201" s="253" t="s">
        <v>150</v>
      </c>
    </row>
    <row r="1202" s="2" customFormat="1" ht="24.15" customHeight="1">
      <c r="A1202" s="39"/>
      <c r="B1202" s="40"/>
      <c r="C1202" s="219" t="s">
        <v>1426</v>
      </c>
      <c r="D1202" s="219" t="s">
        <v>152</v>
      </c>
      <c r="E1202" s="220" t="s">
        <v>1427</v>
      </c>
      <c r="F1202" s="221" t="s">
        <v>1428</v>
      </c>
      <c r="G1202" s="222" t="s">
        <v>255</v>
      </c>
      <c r="H1202" s="223">
        <v>13.199999999999999</v>
      </c>
      <c r="I1202" s="224"/>
      <c r="J1202" s="225">
        <f>ROUND(I1202*H1202,2)</f>
        <v>0</v>
      </c>
      <c r="K1202" s="221" t="s">
        <v>156</v>
      </c>
      <c r="L1202" s="45"/>
      <c r="M1202" s="226" t="s">
        <v>1</v>
      </c>
      <c r="N1202" s="227" t="s">
        <v>42</v>
      </c>
      <c r="O1202" s="92"/>
      <c r="P1202" s="228">
        <f>O1202*H1202</f>
        <v>0</v>
      </c>
      <c r="Q1202" s="228">
        <v>0</v>
      </c>
      <c r="R1202" s="228">
        <f>Q1202*H1202</f>
        <v>0</v>
      </c>
      <c r="S1202" s="228">
        <v>0.0032499999999999999</v>
      </c>
      <c r="T1202" s="229">
        <f>S1202*H1202</f>
        <v>0.042899999999999994</v>
      </c>
      <c r="U1202" s="39"/>
      <c r="V1202" s="39"/>
      <c r="W1202" s="39"/>
      <c r="X1202" s="39"/>
      <c r="Y1202" s="39"/>
      <c r="Z1202" s="39"/>
      <c r="AA1202" s="39"/>
      <c r="AB1202" s="39"/>
      <c r="AC1202" s="39"/>
      <c r="AD1202" s="39"/>
      <c r="AE1202" s="39"/>
      <c r="AR1202" s="230" t="s">
        <v>252</v>
      </c>
      <c r="AT1202" s="230" t="s">
        <v>152</v>
      </c>
      <c r="AU1202" s="230" t="s">
        <v>87</v>
      </c>
      <c r="AY1202" s="18" t="s">
        <v>150</v>
      </c>
      <c r="BE1202" s="231">
        <f>IF(N1202="základní",J1202,0)</f>
        <v>0</v>
      </c>
      <c r="BF1202" s="231">
        <f>IF(N1202="snížená",J1202,0)</f>
        <v>0</v>
      </c>
      <c r="BG1202" s="231">
        <f>IF(N1202="zákl. přenesená",J1202,0)</f>
        <v>0</v>
      </c>
      <c r="BH1202" s="231">
        <f>IF(N1202="sníž. přenesená",J1202,0)</f>
        <v>0</v>
      </c>
      <c r="BI1202" s="231">
        <f>IF(N1202="nulová",J1202,0)</f>
        <v>0</v>
      </c>
      <c r="BJ1202" s="18" t="s">
        <v>85</v>
      </c>
      <c r="BK1202" s="231">
        <f>ROUND(I1202*H1202,2)</f>
        <v>0</v>
      </c>
      <c r="BL1202" s="18" t="s">
        <v>252</v>
      </c>
      <c r="BM1202" s="230" t="s">
        <v>1429</v>
      </c>
    </row>
    <row r="1203" s="13" customFormat="1">
      <c r="A1203" s="13"/>
      <c r="B1203" s="232"/>
      <c r="C1203" s="233"/>
      <c r="D1203" s="234" t="s">
        <v>159</v>
      </c>
      <c r="E1203" s="235" t="s">
        <v>1</v>
      </c>
      <c r="F1203" s="236" t="s">
        <v>1430</v>
      </c>
      <c r="G1203" s="233"/>
      <c r="H1203" s="235" t="s">
        <v>1</v>
      </c>
      <c r="I1203" s="237"/>
      <c r="J1203" s="233"/>
      <c r="K1203" s="233"/>
      <c r="L1203" s="238"/>
      <c r="M1203" s="239"/>
      <c r="N1203" s="240"/>
      <c r="O1203" s="240"/>
      <c r="P1203" s="240"/>
      <c r="Q1203" s="240"/>
      <c r="R1203" s="240"/>
      <c r="S1203" s="240"/>
      <c r="T1203" s="241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T1203" s="242" t="s">
        <v>159</v>
      </c>
      <c r="AU1203" s="242" t="s">
        <v>87</v>
      </c>
      <c r="AV1203" s="13" t="s">
        <v>85</v>
      </c>
      <c r="AW1203" s="13" t="s">
        <v>32</v>
      </c>
      <c r="AX1203" s="13" t="s">
        <v>77</v>
      </c>
      <c r="AY1203" s="242" t="s">
        <v>150</v>
      </c>
    </row>
    <row r="1204" s="14" customFormat="1">
      <c r="A1204" s="14"/>
      <c r="B1204" s="243"/>
      <c r="C1204" s="244"/>
      <c r="D1204" s="234" t="s">
        <v>159</v>
      </c>
      <c r="E1204" s="245" t="s">
        <v>1</v>
      </c>
      <c r="F1204" s="246" t="s">
        <v>1431</v>
      </c>
      <c r="G1204" s="244"/>
      <c r="H1204" s="247">
        <v>13.199999999999999</v>
      </c>
      <c r="I1204" s="248"/>
      <c r="J1204" s="244"/>
      <c r="K1204" s="244"/>
      <c r="L1204" s="249"/>
      <c r="M1204" s="250"/>
      <c r="N1204" s="251"/>
      <c r="O1204" s="251"/>
      <c r="P1204" s="251"/>
      <c r="Q1204" s="251"/>
      <c r="R1204" s="251"/>
      <c r="S1204" s="251"/>
      <c r="T1204" s="252"/>
      <c r="U1204" s="14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T1204" s="253" t="s">
        <v>159</v>
      </c>
      <c r="AU1204" s="253" t="s">
        <v>87</v>
      </c>
      <c r="AV1204" s="14" t="s">
        <v>87</v>
      </c>
      <c r="AW1204" s="14" t="s">
        <v>32</v>
      </c>
      <c r="AX1204" s="14" t="s">
        <v>85</v>
      </c>
      <c r="AY1204" s="253" t="s">
        <v>150</v>
      </c>
    </row>
    <row r="1205" s="2" customFormat="1" ht="33" customHeight="1">
      <c r="A1205" s="39"/>
      <c r="B1205" s="40"/>
      <c r="C1205" s="219" t="s">
        <v>1432</v>
      </c>
      <c r="D1205" s="219" t="s">
        <v>152</v>
      </c>
      <c r="E1205" s="220" t="s">
        <v>1433</v>
      </c>
      <c r="F1205" s="221" t="s">
        <v>1434</v>
      </c>
      <c r="G1205" s="222" t="s">
        <v>255</v>
      </c>
      <c r="H1205" s="223">
        <v>40.109999999999999</v>
      </c>
      <c r="I1205" s="224"/>
      <c r="J1205" s="225">
        <f>ROUND(I1205*H1205,2)</f>
        <v>0</v>
      </c>
      <c r="K1205" s="221" t="s">
        <v>156</v>
      </c>
      <c r="L1205" s="45"/>
      <c r="M1205" s="226" t="s">
        <v>1</v>
      </c>
      <c r="N1205" s="227" t="s">
        <v>42</v>
      </c>
      <c r="O1205" s="92"/>
      <c r="P1205" s="228">
        <f>O1205*H1205</f>
        <v>0</v>
      </c>
      <c r="Q1205" s="228">
        <v>0.00042999999999999999</v>
      </c>
      <c r="R1205" s="228">
        <f>Q1205*H1205</f>
        <v>0.0172473</v>
      </c>
      <c r="S1205" s="228">
        <v>0</v>
      </c>
      <c r="T1205" s="229">
        <f>S1205*H1205</f>
        <v>0</v>
      </c>
      <c r="U1205" s="39"/>
      <c r="V1205" s="39"/>
      <c r="W1205" s="39"/>
      <c r="X1205" s="39"/>
      <c r="Y1205" s="39"/>
      <c r="Z1205" s="39"/>
      <c r="AA1205" s="39"/>
      <c r="AB1205" s="39"/>
      <c r="AC1205" s="39"/>
      <c r="AD1205" s="39"/>
      <c r="AE1205" s="39"/>
      <c r="AR1205" s="230" t="s">
        <v>252</v>
      </c>
      <c r="AT1205" s="230" t="s">
        <v>152</v>
      </c>
      <c r="AU1205" s="230" t="s">
        <v>87</v>
      </c>
      <c r="AY1205" s="18" t="s">
        <v>150</v>
      </c>
      <c r="BE1205" s="231">
        <f>IF(N1205="základní",J1205,0)</f>
        <v>0</v>
      </c>
      <c r="BF1205" s="231">
        <f>IF(N1205="snížená",J1205,0)</f>
        <v>0</v>
      </c>
      <c r="BG1205" s="231">
        <f>IF(N1205="zákl. přenesená",J1205,0)</f>
        <v>0</v>
      </c>
      <c r="BH1205" s="231">
        <f>IF(N1205="sníž. přenesená",J1205,0)</f>
        <v>0</v>
      </c>
      <c r="BI1205" s="231">
        <f>IF(N1205="nulová",J1205,0)</f>
        <v>0</v>
      </c>
      <c r="BJ1205" s="18" t="s">
        <v>85</v>
      </c>
      <c r="BK1205" s="231">
        <f>ROUND(I1205*H1205,2)</f>
        <v>0</v>
      </c>
      <c r="BL1205" s="18" t="s">
        <v>252</v>
      </c>
      <c r="BM1205" s="230" t="s">
        <v>1435</v>
      </c>
    </row>
    <row r="1206" s="13" customFormat="1">
      <c r="A1206" s="13"/>
      <c r="B1206" s="232"/>
      <c r="C1206" s="233"/>
      <c r="D1206" s="234" t="s">
        <v>159</v>
      </c>
      <c r="E1206" s="235" t="s">
        <v>1</v>
      </c>
      <c r="F1206" s="236" t="s">
        <v>313</v>
      </c>
      <c r="G1206" s="233"/>
      <c r="H1206" s="235" t="s">
        <v>1</v>
      </c>
      <c r="I1206" s="237"/>
      <c r="J1206" s="233"/>
      <c r="K1206" s="233"/>
      <c r="L1206" s="238"/>
      <c r="M1206" s="239"/>
      <c r="N1206" s="240"/>
      <c r="O1206" s="240"/>
      <c r="P1206" s="240"/>
      <c r="Q1206" s="240"/>
      <c r="R1206" s="240"/>
      <c r="S1206" s="240"/>
      <c r="T1206" s="241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T1206" s="242" t="s">
        <v>159</v>
      </c>
      <c r="AU1206" s="242" t="s">
        <v>87</v>
      </c>
      <c r="AV1206" s="13" t="s">
        <v>85</v>
      </c>
      <c r="AW1206" s="13" t="s">
        <v>32</v>
      </c>
      <c r="AX1206" s="13" t="s">
        <v>77</v>
      </c>
      <c r="AY1206" s="242" t="s">
        <v>150</v>
      </c>
    </row>
    <row r="1207" s="14" customFormat="1">
      <c r="A1207" s="14"/>
      <c r="B1207" s="243"/>
      <c r="C1207" s="244"/>
      <c r="D1207" s="234" t="s">
        <v>159</v>
      </c>
      <c r="E1207" s="245" t="s">
        <v>1</v>
      </c>
      <c r="F1207" s="246" t="s">
        <v>1436</v>
      </c>
      <c r="G1207" s="244"/>
      <c r="H1207" s="247">
        <v>3.6000000000000001</v>
      </c>
      <c r="I1207" s="248"/>
      <c r="J1207" s="244"/>
      <c r="K1207" s="244"/>
      <c r="L1207" s="249"/>
      <c r="M1207" s="250"/>
      <c r="N1207" s="251"/>
      <c r="O1207" s="251"/>
      <c r="P1207" s="251"/>
      <c r="Q1207" s="251"/>
      <c r="R1207" s="251"/>
      <c r="S1207" s="251"/>
      <c r="T1207" s="252"/>
      <c r="U1207" s="14"/>
      <c r="V1207" s="14"/>
      <c r="W1207" s="14"/>
      <c r="X1207" s="14"/>
      <c r="Y1207" s="14"/>
      <c r="Z1207" s="14"/>
      <c r="AA1207" s="14"/>
      <c r="AB1207" s="14"/>
      <c r="AC1207" s="14"/>
      <c r="AD1207" s="14"/>
      <c r="AE1207" s="14"/>
      <c r="AT1207" s="253" t="s">
        <v>159</v>
      </c>
      <c r="AU1207" s="253" t="s">
        <v>87</v>
      </c>
      <c r="AV1207" s="14" t="s">
        <v>87</v>
      </c>
      <c r="AW1207" s="14" t="s">
        <v>32</v>
      </c>
      <c r="AX1207" s="14" t="s">
        <v>77</v>
      </c>
      <c r="AY1207" s="253" t="s">
        <v>150</v>
      </c>
    </row>
    <row r="1208" s="13" customFormat="1">
      <c r="A1208" s="13"/>
      <c r="B1208" s="232"/>
      <c r="C1208" s="233"/>
      <c r="D1208" s="234" t="s">
        <v>159</v>
      </c>
      <c r="E1208" s="235" t="s">
        <v>1</v>
      </c>
      <c r="F1208" s="236" t="s">
        <v>319</v>
      </c>
      <c r="G1208" s="233"/>
      <c r="H1208" s="235" t="s">
        <v>1</v>
      </c>
      <c r="I1208" s="237"/>
      <c r="J1208" s="233"/>
      <c r="K1208" s="233"/>
      <c r="L1208" s="238"/>
      <c r="M1208" s="239"/>
      <c r="N1208" s="240"/>
      <c r="O1208" s="240"/>
      <c r="P1208" s="240"/>
      <c r="Q1208" s="240"/>
      <c r="R1208" s="240"/>
      <c r="S1208" s="240"/>
      <c r="T1208" s="241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42" t="s">
        <v>159</v>
      </c>
      <c r="AU1208" s="242" t="s">
        <v>87</v>
      </c>
      <c r="AV1208" s="13" t="s">
        <v>85</v>
      </c>
      <c r="AW1208" s="13" t="s">
        <v>32</v>
      </c>
      <c r="AX1208" s="13" t="s">
        <v>77</v>
      </c>
      <c r="AY1208" s="242" t="s">
        <v>150</v>
      </c>
    </row>
    <row r="1209" s="14" customFormat="1">
      <c r="A1209" s="14"/>
      <c r="B1209" s="243"/>
      <c r="C1209" s="244"/>
      <c r="D1209" s="234" t="s">
        <v>159</v>
      </c>
      <c r="E1209" s="245" t="s">
        <v>1</v>
      </c>
      <c r="F1209" s="246" t="s">
        <v>1437</v>
      </c>
      <c r="G1209" s="244"/>
      <c r="H1209" s="247">
        <v>10.300000000000001</v>
      </c>
      <c r="I1209" s="248"/>
      <c r="J1209" s="244"/>
      <c r="K1209" s="244"/>
      <c r="L1209" s="249"/>
      <c r="M1209" s="250"/>
      <c r="N1209" s="251"/>
      <c r="O1209" s="251"/>
      <c r="P1209" s="251"/>
      <c r="Q1209" s="251"/>
      <c r="R1209" s="251"/>
      <c r="S1209" s="251"/>
      <c r="T1209" s="252"/>
      <c r="U1209" s="14"/>
      <c r="V1209" s="14"/>
      <c r="W1209" s="14"/>
      <c r="X1209" s="14"/>
      <c r="Y1209" s="14"/>
      <c r="Z1209" s="14"/>
      <c r="AA1209" s="14"/>
      <c r="AB1209" s="14"/>
      <c r="AC1209" s="14"/>
      <c r="AD1209" s="14"/>
      <c r="AE1209" s="14"/>
      <c r="AT1209" s="253" t="s">
        <v>159</v>
      </c>
      <c r="AU1209" s="253" t="s">
        <v>87</v>
      </c>
      <c r="AV1209" s="14" t="s">
        <v>87</v>
      </c>
      <c r="AW1209" s="14" t="s">
        <v>32</v>
      </c>
      <c r="AX1209" s="14" t="s">
        <v>77</v>
      </c>
      <c r="AY1209" s="253" t="s">
        <v>150</v>
      </c>
    </row>
    <row r="1210" s="13" customFormat="1">
      <c r="A1210" s="13"/>
      <c r="B1210" s="232"/>
      <c r="C1210" s="233"/>
      <c r="D1210" s="234" t="s">
        <v>159</v>
      </c>
      <c r="E1210" s="235" t="s">
        <v>1</v>
      </c>
      <c r="F1210" s="236" t="s">
        <v>330</v>
      </c>
      <c r="G1210" s="233"/>
      <c r="H1210" s="235" t="s">
        <v>1</v>
      </c>
      <c r="I1210" s="237"/>
      <c r="J1210" s="233"/>
      <c r="K1210" s="233"/>
      <c r="L1210" s="238"/>
      <c r="M1210" s="239"/>
      <c r="N1210" s="240"/>
      <c r="O1210" s="240"/>
      <c r="P1210" s="240"/>
      <c r="Q1210" s="240"/>
      <c r="R1210" s="240"/>
      <c r="S1210" s="240"/>
      <c r="T1210" s="241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T1210" s="242" t="s">
        <v>159</v>
      </c>
      <c r="AU1210" s="242" t="s">
        <v>87</v>
      </c>
      <c r="AV1210" s="13" t="s">
        <v>85</v>
      </c>
      <c r="AW1210" s="13" t="s">
        <v>32</v>
      </c>
      <c r="AX1210" s="13" t="s">
        <v>77</v>
      </c>
      <c r="AY1210" s="242" t="s">
        <v>150</v>
      </c>
    </row>
    <row r="1211" s="14" customFormat="1">
      <c r="A1211" s="14"/>
      <c r="B1211" s="243"/>
      <c r="C1211" s="244"/>
      <c r="D1211" s="234" t="s">
        <v>159</v>
      </c>
      <c r="E1211" s="245" t="s">
        <v>1</v>
      </c>
      <c r="F1211" s="246" t="s">
        <v>1438</v>
      </c>
      <c r="G1211" s="244"/>
      <c r="H1211" s="247">
        <v>5.5999999999999996</v>
      </c>
      <c r="I1211" s="248"/>
      <c r="J1211" s="244"/>
      <c r="K1211" s="244"/>
      <c r="L1211" s="249"/>
      <c r="M1211" s="250"/>
      <c r="N1211" s="251"/>
      <c r="O1211" s="251"/>
      <c r="P1211" s="251"/>
      <c r="Q1211" s="251"/>
      <c r="R1211" s="251"/>
      <c r="S1211" s="251"/>
      <c r="T1211" s="252"/>
      <c r="U1211" s="14"/>
      <c r="V1211" s="14"/>
      <c r="W1211" s="14"/>
      <c r="X1211" s="14"/>
      <c r="Y1211" s="14"/>
      <c r="Z1211" s="14"/>
      <c r="AA1211" s="14"/>
      <c r="AB1211" s="14"/>
      <c r="AC1211" s="14"/>
      <c r="AD1211" s="14"/>
      <c r="AE1211" s="14"/>
      <c r="AT1211" s="253" t="s">
        <v>159</v>
      </c>
      <c r="AU1211" s="253" t="s">
        <v>87</v>
      </c>
      <c r="AV1211" s="14" t="s">
        <v>87</v>
      </c>
      <c r="AW1211" s="14" t="s">
        <v>32</v>
      </c>
      <c r="AX1211" s="14" t="s">
        <v>77</v>
      </c>
      <c r="AY1211" s="253" t="s">
        <v>150</v>
      </c>
    </row>
    <row r="1212" s="13" customFormat="1">
      <c r="A1212" s="13"/>
      <c r="B1212" s="232"/>
      <c r="C1212" s="233"/>
      <c r="D1212" s="234" t="s">
        <v>159</v>
      </c>
      <c r="E1212" s="235" t="s">
        <v>1</v>
      </c>
      <c r="F1212" s="236" t="s">
        <v>228</v>
      </c>
      <c r="G1212" s="233"/>
      <c r="H1212" s="235" t="s">
        <v>1</v>
      </c>
      <c r="I1212" s="237"/>
      <c r="J1212" s="233"/>
      <c r="K1212" s="233"/>
      <c r="L1212" s="238"/>
      <c r="M1212" s="239"/>
      <c r="N1212" s="240"/>
      <c r="O1212" s="240"/>
      <c r="P1212" s="240"/>
      <c r="Q1212" s="240"/>
      <c r="R1212" s="240"/>
      <c r="S1212" s="240"/>
      <c r="T1212" s="241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T1212" s="242" t="s">
        <v>159</v>
      </c>
      <c r="AU1212" s="242" t="s">
        <v>87</v>
      </c>
      <c r="AV1212" s="13" t="s">
        <v>85</v>
      </c>
      <c r="AW1212" s="13" t="s">
        <v>32</v>
      </c>
      <c r="AX1212" s="13" t="s">
        <v>77</v>
      </c>
      <c r="AY1212" s="242" t="s">
        <v>150</v>
      </c>
    </row>
    <row r="1213" s="14" customFormat="1">
      <c r="A1213" s="14"/>
      <c r="B1213" s="243"/>
      <c r="C1213" s="244"/>
      <c r="D1213" s="234" t="s">
        <v>159</v>
      </c>
      <c r="E1213" s="245" t="s">
        <v>1</v>
      </c>
      <c r="F1213" s="246" t="s">
        <v>1439</v>
      </c>
      <c r="G1213" s="244"/>
      <c r="H1213" s="247">
        <v>8.4499999999999993</v>
      </c>
      <c r="I1213" s="248"/>
      <c r="J1213" s="244"/>
      <c r="K1213" s="244"/>
      <c r="L1213" s="249"/>
      <c r="M1213" s="250"/>
      <c r="N1213" s="251"/>
      <c r="O1213" s="251"/>
      <c r="P1213" s="251"/>
      <c r="Q1213" s="251"/>
      <c r="R1213" s="251"/>
      <c r="S1213" s="251"/>
      <c r="T1213" s="252"/>
      <c r="U1213" s="14"/>
      <c r="V1213" s="14"/>
      <c r="W1213" s="14"/>
      <c r="X1213" s="14"/>
      <c r="Y1213" s="14"/>
      <c r="Z1213" s="14"/>
      <c r="AA1213" s="14"/>
      <c r="AB1213" s="14"/>
      <c r="AC1213" s="14"/>
      <c r="AD1213" s="14"/>
      <c r="AE1213" s="14"/>
      <c r="AT1213" s="253" t="s">
        <v>159</v>
      </c>
      <c r="AU1213" s="253" t="s">
        <v>87</v>
      </c>
      <c r="AV1213" s="14" t="s">
        <v>87</v>
      </c>
      <c r="AW1213" s="14" t="s">
        <v>32</v>
      </c>
      <c r="AX1213" s="14" t="s">
        <v>77</v>
      </c>
      <c r="AY1213" s="253" t="s">
        <v>150</v>
      </c>
    </row>
    <row r="1214" s="13" customFormat="1">
      <c r="A1214" s="13"/>
      <c r="B1214" s="232"/>
      <c r="C1214" s="233"/>
      <c r="D1214" s="234" t="s">
        <v>159</v>
      </c>
      <c r="E1214" s="235" t="s">
        <v>1</v>
      </c>
      <c r="F1214" s="236" t="s">
        <v>391</v>
      </c>
      <c r="G1214" s="233"/>
      <c r="H1214" s="235" t="s">
        <v>1</v>
      </c>
      <c r="I1214" s="237"/>
      <c r="J1214" s="233"/>
      <c r="K1214" s="233"/>
      <c r="L1214" s="238"/>
      <c r="M1214" s="239"/>
      <c r="N1214" s="240"/>
      <c r="O1214" s="240"/>
      <c r="P1214" s="240"/>
      <c r="Q1214" s="240"/>
      <c r="R1214" s="240"/>
      <c r="S1214" s="240"/>
      <c r="T1214" s="241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242" t="s">
        <v>159</v>
      </c>
      <c r="AU1214" s="242" t="s">
        <v>87</v>
      </c>
      <c r="AV1214" s="13" t="s">
        <v>85</v>
      </c>
      <c r="AW1214" s="13" t="s">
        <v>32</v>
      </c>
      <c r="AX1214" s="13" t="s">
        <v>77</v>
      </c>
      <c r="AY1214" s="242" t="s">
        <v>150</v>
      </c>
    </row>
    <row r="1215" s="14" customFormat="1">
      <c r="A1215" s="14"/>
      <c r="B1215" s="243"/>
      <c r="C1215" s="244"/>
      <c r="D1215" s="234" t="s">
        <v>159</v>
      </c>
      <c r="E1215" s="245" t="s">
        <v>1</v>
      </c>
      <c r="F1215" s="246" t="s">
        <v>1440</v>
      </c>
      <c r="G1215" s="244"/>
      <c r="H1215" s="247">
        <v>3.8999999999999999</v>
      </c>
      <c r="I1215" s="248"/>
      <c r="J1215" s="244"/>
      <c r="K1215" s="244"/>
      <c r="L1215" s="249"/>
      <c r="M1215" s="250"/>
      <c r="N1215" s="251"/>
      <c r="O1215" s="251"/>
      <c r="P1215" s="251"/>
      <c r="Q1215" s="251"/>
      <c r="R1215" s="251"/>
      <c r="S1215" s="251"/>
      <c r="T1215" s="252"/>
      <c r="U1215" s="14"/>
      <c r="V1215" s="14"/>
      <c r="W1215" s="14"/>
      <c r="X1215" s="14"/>
      <c r="Y1215" s="14"/>
      <c r="Z1215" s="14"/>
      <c r="AA1215" s="14"/>
      <c r="AB1215" s="14"/>
      <c r="AC1215" s="14"/>
      <c r="AD1215" s="14"/>
      <c r="AE1215" s="14"/>
      <c r="AT1215" s="253" t="s">
        <v>159</v>
      </c>
      <c r="AU1215" s="253" t="s">
        <v>87</v>
      </c>
      <c r="AV1215" s="14" t="s">
        <v>87</v>
      </c>
      <c r="AW1215" s="14" t="s">
        <v>32</v>
      </c>
      <c r="AX1215" s="14" t="s">
        <v>77</v>
      </c>
      <c r="AY1215" s="253" t="s">
        <v>150</v>
      </c>
    </row>
    <row r="1216" s="13" customFormat="1">
      <c r="A1216" s="13"/>
      <c r="B1216" s="232"/>
      <c r="C1216" s="233"/>
      <c r="D1216" s="234" t="s">
        <v>159</v>
      </c>
      <c r="E1216" s="235" t="s">
        <v>1</v>
      </c>
      <c r="F1216" s="236" t="s">
        <v>404</v>
      </c>
      <c r="G1216" s="233"/>
      <c r="H1216" s="235" t="s">
        <v>1</v>
      </c>
      <c r="I1216" s="237"/>
      <c r="J1216" s="233"/>
      <c r="K1216" s="233"/>
      <c r="L1216" s="238"/>
      <c r="M1216" s="239"/>
      <c r="N1216" s="240"/>
      <c r="O1216" s="240"/>
      <c r="P1216" s="240"/>
      <c r="Q1216" s="240"/>
      <c r="R1216" s="240"/>
      <c r="S1216" s="240"/>
      <c r="T1216" s="241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T1216" s="242" t="s">
        <v>159</v>
      </c>
      <c r="AU1216" s="242" t="s">
        <v>87</v>
      </c>
      <c r="AV1216" s="13" t="s">
        <v>85</v>
      </c>
      <c r="AW1216" s="13" t="s">
        <v>32</v>
      </c>
      <c r="AX1216" s="13" t="s">
        <v>77</v>
      </c>
      <c r="AY1216" s="242" t="s">
        <v>150</v>
      </c>
    </row>
    <row r="1217" s="14" customFormat="1">
      <c r="A1217" s="14"/>
      <c r="B1217" s="243"/>
      <c r="C1217" s="244"/>
      <c r="D1217" s="234" t="s">
        <v>159</v>
      </c>
      <c r="E1217" s="245" t="s">
        <v>1</v>
      </c>
      <c r="F1217" s="246" t="s">
        <v>1441</v>
      </c>
      <c r="G1217" s="244"/>
      <c r="H1217" s="247">
        <v>8.2599999999999998</v>
      </c>
      <c r="I1217" s="248"/>
      <c r="J1217" s="244"/>
      <c r="K1217" s="244"/>
      <c r="L1217" s="249"/>
      <c r="M1217" s="250"/>
      <c r="N1217" s="251"/>
      <c r="O1217" s="251"/>
      <c r="P1217" s="251"/>
      <c r="Q1217" s="251"/>
      <c r="R1217" s="251"/>
      <c r="S1217" s="251"/>
      <c r="T1217" s="252"/>
      <c r="U1217" s="14"/>
      <c r="V1217" s="14"/>
      <c r="W1217" s="14"/>
      <c r="X1217" s="14"/>
      <c r="Y1217" s="14"/>
      <c r="Z1217" s="14"/>
      <c r="AA1217" s="14"/>
      <c r="AB1217" s="14"/>
      <c r="AC1217" s="14"/>
      <c r="AD1217" s="14"/>
      <c r="AE1217" s="14"/>
      <c r="AT1217" s="253" t="s">
        <v>159</v>
      </c>
      <c r="AU1217" s="253" t="s">
        <v>87</v>
      </c>
      <c r="AV1217" s="14" t="s">
        <v>87</v>
      </c>
      <c r="AW1217" s="14" t="s">
        <v>32</v>
      </c>
      <c r="AX1217" s="14" t="s">
        <v>77</v>
      </c>
      <c r="AY1217" s="253" t="s">
        <v>150</v>
      </c>
    </row>
    <row r="1218" s="15" customFormat="1">
      <c r="A1218" s="15"/>
      <c r="B1218" s="254"/>
      <c r="C1218" s="255"/>
      <c r="D1218" s="234" t="s">
        <v>159</v>
      </c>
      <c r="E1218" s="256" t="s">
        <v>1</v>
      </c>
      <c r="F1218" s="257" t="s">
        <v>169</v>
      </c>
      <c r="G1218" s="255"/>
      <c r="H1218" s="258">
        <v>40.109999999999999</v>
      </c>
      <c r="I1218" s="259"/>
      <c r="J1218" s="255"/>
      <c r="K1218" s="255"/>
      <c r="L1218" s="260"/>
      <c r="M1218" s="261"/>
      <c r="N1218" s="262"/>
      <c r="O1218" s="262"/>
      <c r="P1218" s="262"/>
      <c r="Q1218" s="262"/>
      <c r="R1218" s="262"/>
      <c r="S1218" s="262"/>
      <c r="T1218" s="263"/>
      <c r="U1218" s="15"/>
      <c r="V1218" s="15"/>
      <c r="W1218" s="15"/>
      <c r="X1218" s="15"/>
      <c r="Y1218" s="15"/>
      <c r="Z1218" s="15"/>
      <c r="AA1218" s="15"/>
      <c r="AB1218" s="15"/>
      <c r="AC1218" s="15"/>
      <c r="AD1218" s="15"/>
      <c r="AE1218" s="15"/>
      <c r="AT1218" s="264" t="s">
        <v>159</v>
      </c>
      <c r="AU1218" s="264" t="s">
        <v>87</v>
      </c>
      <c r="AV1218" s="15" t="s">
        <v>157</v>
      </c>
      <c r="AW1218" s="15" t="s">
        <v>32</v>
      </c>
      <c r="AX1218" s="15" t="s">
        <v>85</v>
      </c>
      <c r="AY1218" s="264" t="s">
        <v>150</v>
      </c>
    </row>
    <row r="1219" s="2" customFormat="1" ht="33" customHeight="1">
      <c r="A1219" s="39"/>
      <c r="B1219" s="40"/>
      <c r="C1219" s="265" t="s">
        <v>1442</v>
      </c>
      <c r="D1219" s="265" t="s">
        <v>203</v>
      </c>
      <c r="E1219" s="266" t="s">
        <v>1443</v>
      </c>
      <c r="F1219" s="267" t="s">
        <v>1444</v>
      </c>
      <c r="G1219" s="268" t="s">
        <v>255</v>
      </c>
      <c r="H1219" s="269">
        <v>44.121000000000002</v>
      </c>
      <c r="I1219" s="270"/>
      <c r="J1219" s="271">
        <f>ROUND(I1219*H1219,2)</f>
        <v>0</v>
      </c>
      <c r="K1219" s="267" t="s">
        <v>156</v>
      </c>
      <c r="L1219" s="272"/>
      <c r="M1219" s="273" t="s">
        <v>1</v>
      </c>
      <c r="N1219" s="274" t="s">
        <v>42</v>
      </c>
      <c r="O1219" s="92"/>
      <c r="P1219" s="228">
        <f>O1219*H1219</f>
        <v>0</v>
      </c>
      <c r="Q1219" s="228">
        <v>0.00198</v>
      </c>
      <c r="R1219" s="228">
        <f>Q1219*H1219</f>
        <v>0.087359580000000006</v>
      </c>
      <c r="S1219" s="228">
        <v>0</v>
      </c>
      <c r="T1219" s="229">
        <f>S1219*H1219</f>
        <v>0</v>
      </c>
      <c r="U1219" s="39"/>
      <c r="V1219" s="39"/>
      <c r="W1219" s="39"/>
      <c r="X1219" s="39"/>
      <c r="Y1219" s="39"/>
      <c r="Z1219" s="39"/>
      <c r="AA1219" s="39"/>
      <c r="AB1219" s="39"/>
      <c r="AC1219" s="39"/>
      <c r="AD1219" s="39"/>
      <c r="AE1219" s="39"/>
      <c r="AR1219" s="230" t="s">
        <v>400</v>
      </c>
      <c r="AT1219" s="230" t="s">
        <v>203</v>
      </c>
      <c r="AU1219" s="230" t="s">
        <v>87</v>
      </c>
      <c r="AY1219" s="18" t="s">
        <v>150</v>
      </c>
      <c r="BE1219" s="231">
        <f>IF(N1219="základní",J1219,0)</f>
        <v>0</v>
      </c>
      <c r="BF1219" s="231">
        <f>IF(N1219="snížená",J1219,0)</f>
        <v>0</v>
      </c>
      <c r="BG1219" s="231">
        <f>IF(N1219="zákl. přenesená",J1219,0)</f>
        <v>0</v>
      </c>
      <c r="BH1219" s="231">
        <f>IF(N1219="sníž. přenesená",J1219,0)</f>
        <v>0</v>
      </c>
      <c r="BI1219" s="231">
        <f>IF(N1219="nulová",J1219,0)</f>
        <v>0</v>
      </c>
      <c r="BJ1219" s="18" t="s">
        <v>85</v>
      </c>
      <c r="BK1219" s="231">
        <f>ROUND(I1219*H1219,2)</f>
        <v>0</v>
      </c>
      <c r="BL1219" s="18" t="s">
        <v>252</v>
      </c>
      <c r="BM1219" s="230" t="s">
        <v>1445</v>
      </c>
    </row>
    <row r="1220" s="14" customFormat="1">
      <c r="A1220" s="14"/>
      <c r="B1220" s="243"/>
      <c r="C1220" s="244"/>
      <c r="D1220" s="234" t="s">
        <v>159</v>
      </c>
      <c r="E1220" s="244"/>
      <c r="F1220" s="246" t="s">
        <v>1446</v>
      </c>
      <c r="G1220" s="244"/>
      <c r="H1220" s="247">
        <v>44.121000000000002</v>
      </c>
      <c r="I1220" s="248"/>
      <c r="J1220" s="244"/>
      <c r="K1220" s="244"/>
      <c r="L1220" s="249"/>
      <c r="M1220" s="250"/>
      <c r="N1220" s="251"/>
      <c r="O1220" s="251"/>
      <c r="P1220" s="251"/>
      <c r="Q1220" s="251"/>
      <c r="R1220" s="251"/>
      <c r="S1220" s="251"/>
      <c r="T1220" s="252"/>
      <c r="U1220" s="14"/>
      <c r="V1220" s="14"/>
      <c r="W1220" s="14"/>
      <c r="X1220" s="14"/>
      <c r="Y1220" s="14"/>
      <c r="Z1220" s="14"/>
      <c r="AA1220" s="14"/>
      <c r="AB1220" s="14"/>
      <c r="AC1220" s="14"/>
      <c r="AD1220" s="14"/>
      <c r="AE1220" s="14"/>
      <c r="AT1220" s="253" t="s">
        <v>159</v>
      </c>
      <c r="AU1220" s="253" t="s">
        <v>87</v>
      </c>
      <c r="AV1220" s="14" t="s">
        <v>87</v>
      </c>
      <c r="AW1220" s="14" t="s">
        <v>4</v>
      </c>
      <c r="AX1220" s="14" t="s">
        <v>85</v>
      </c>
      <c r="AY1220" s="253" t="s">
        <v>150</v>
      </c>
    </row>
    <row r="1221" s="2" customFormat="1" ht="16.5" customHeight="1">
      <c r="A1221" s="39"/>
      <c r="B1221" s="40"/>
      <c r="C1221" s="219" t="s">
        <v>1447</v>
      </c>
      <c r="D1221" s="219" t="s">
        <v>152</v>
      </c>
      <c r="E1221" s="220" t="s">
        <v>1448</v>
      </c>
      <c r="F1221" s="221" t="s">
        <v>1449</v>
      </c>
      <c r="G1221" s="222" t="s">
        <v>240</v>
      </c>
      <c r="H1221" s="223">
        <v>93.090000000000003</v>
      </c>
      <c r="I1221" s="224"/>
      <c r="J1221" s="225">
        <f>ROUND(I1221*H1221,2)</f>
        <v>0</v>
      </c>
      <c r="K1221" s="221" t="s">
        <v>156</v>
      </c>
      <c r="L1221" s="45"/>
      <c r="M1221" s="226" t="s">
        <v>1</v>
      </c>
      <c r="N1221" s="227" t="s">
        <v>42</v>
      </c>
      <c r="O1221" s="92"/>
      <c r="P1221" s="228">
        <f>O1221*H1221</f>
        <v>0</v>
      </c>
      <c r="Q1221" s="228">
        <v>0</v>
      </c>
      <c r="R1221" s="228">
        <f>Q1221*H1221</f>
        <v>0</v>
      </c>
      <c r="S1221" s="228">
        <v>0.035299999999999998</v>
      </c>
      <c r="T1221" s="229">
        <f>S1221*H1221</f>
        <v>3.2860770000000001</v>
      </c>
      <c r="U1221" s="39"/>
      <c r="V1221" s="39"/>
      <c r="W1221" s="39"/>
      <c r="X1221" s="39"/>
      <c r="Y1221" s="39"/>
      <c r="Z1221" s="39"/>
      <c r="AA1221" s="39"/>
      <c r="AB1221" s="39"/>
      <c r="AC1221" s="39"/>
      <c r="AD1221" s="39"/>
      <c r="AE1221" s="39"/>
      <c r="AR1221" s="230" t="s">
        <v>252</v>
      </c>
      <c r="AT1221" s="230" t="s">
        <v>152</v>
      </c>
      <c r="AU1221" s="230" t="s">
        <v>87</v>
      </c>
      <c r="AY1221" s="18" t="s">
        <v>150</v>
      </c>
      <c r="BE1221" s="231">
        <f>IF(N1221="základní",J1221,0)</f>
        <v>0</v>
      </c>
      <c r="BF1221" s="231">
        <f>IF(N1221="snížená",J1221,0)</f>
        <v>0</v>
      </c>
      <c r="BG1221" s="231">
        <f>IF(N1221="zákl. přenesená",J1221,0)</f>
        <v>0</v>
      </c>
      <c r="BH1221" s="231">
        <f>IF(N1221="sníž. přenesená",J1221,0)</f>
        <v>0</v>
      </c>
      <c r="BI1221" s="231">
        <f>IF(N1221="nulová",J1221,0)</f>
        <v>0</v>
      </c>
      <c r="BJ1221" s="18" t="s">
        <v>85</v>
      </c>
      <c r="BK1221" s="231">
        <f>ROUND(I1221*H1221,2)</f>
        <v>0</v>
      </c>
      <c r="BL1221" s="18" t="s">
        <v>252</v>
      </c>
      <c r="BM1221" s="230" t="s">
        <v>1450</v>
      </c>
    </row>
    <row r="1222" s="13" customFormat="1">
      <c r="A1222" s="13"/>
      <c r="B1222" s="232"/>
      <c r="C1222" s="233"/>
      <c r="D1222" s="234" t="s">
        <v>159</v>
      </c>
      <c r="E1222" s="235" t="s">
        <v>1</v>
      </c>
      <c r="F1222" s="236" t="s">
        <v>581</v>
      </c>
      <c r="G1222" s="233"/>
      <c r="H1222" s="235" t="s">
        <v>1</v>
      </c>
      <c r="I1222" s="237"/>
      <c r="J1222" s="233"/>
      <c r="K1222" s="233"/>
      <c r="L1222" s="238"/>
      <c r="M1222" s="239"/>
      <c r="N1222" s="240"/>
      <c r="O1222" s="240"/>
      <c r="P1222" s="240"/>
      <c r="Q1222" s="240"/>
      <c r="R1222" s="240"/>
      <c r="S1222" s="240"/>
      <c r="T1222" s="241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T1222" s="242" t="s">
        <v>159</v>
      </c>
      <c r="AU1222" s="242" t="s">
        <v>87</v>
      </c>
      <c r="AV1222" s="13" t="s">
        <v>85</v>
      </c>
      <c r="AW1222" s="13" t="s">
        <v>32</v>
      </c>
      <c r="AX1222" s="13" t="s">
        <v>77</v>
      </c>
      <c r="AY1222" s="242" t="s">
        <v>150</v>
      </c>
    </row>
    <row r="1223" s="14" customFormat="1">
      <c r="A1223" s="14"/>
      <c r="B1223" s="243"/>
      <c r="C1223" s="244"/>
      <c r="D1223" s="234" t="s">
        <v>159</v>
      </c>
      <c r="E1223" s="245" t="s">
        <v>1</v>
      </c>
      <c r="F1223" s="246" t="s">
        <v>1451</v>
      </c>
      <c r="G1223" s="244"/>
      <c r="H1223" s="247">
        <v>70.239999999999995</v>
      </c>
      <c r="I1223" s="248"/>
      <c r="J1223" s="244"/>
      <c r="K1223" s="244"/>
      <c r="L1223" s="249"/>
      <c r="M1223" s="250"/>
      <c r="N1223" s="251"/>
      <c r="O1223" s="251"/>
      <c r="P1223" s="251"/>
      <c r="Q1223" s="251"/>
      <c r="R1223" s="251"/>
      <c r="S1223" s="251"/>
      <c r="T1223" s="252"/>
      <c r="U1223" s="14"/>
      <c r="V1223" s="14"/>
      <c r="W1223" s="14"/>
      <c r="X1223" s="14"/>
      <c r="Y1223" s="14"/>
      <c r="Z1223" s="14"/>
      <c r="AA1223" s="14"/>
      <c r="AB1223" s="14"/>
      <c r="AC1223" s="14"/>
      <c r="AD1223" s="14"/>
      <c r="AE1223" s="14"/>
      <c r="AT1223" s="253" t="s">
        <v>159</v>
      </c>
      <c r="AU1223" s="253" t="s">
        <v>87</v>
      </c>
      <c r="AV1223" s="14" t="s">
        <v>87</v>
      </c>
      <c r="AW1223" s="14" t="s">
        <v>32</v>
      </c>
      <c r="AX1223" s="14" t="s">
        <v>77</v>
      </c>
      <c r="AY1223" s="253" t="s">
        <v>150</v>
      </c>
    </row>
    <row r="1224" s="13" customFormat="1">
      <c r="A1224" s="13"/>
      <c r="B1224" s="232"/>
      <c r="C1224" s="233"/>
      <c r="D1224" s="234" t="s">
        <v>159</v>
      </c>
      <c r="E1224" s="235" t="s">
        <v>1</v>
      </c>
      <c r="F1224" s="236" t="s">
        <v>632</v>
      </c>
      <c r="G1224" s="233"/>
      <c r="H1224" s="235" t="s">
        <v>1</v>
      </c>
      <c r="I1224" s="237"/>
      <c r="J1224" s="233"/>
      <c r="K1224" s="233"/>
      <c r="L1224" s="238"/>
      <c r="M1224" s="239"/>
      <c r="N1224" s="240"/>
      <c r="O1224" s="240"/>
      <c r="P1224" s="240"/>
      <c r="Q1224" s="240"/>
      <c r="R1224" s="240"/>
      <c r="S1224" s="240"/>
      <c r="T1224" s="241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T1224" s="242" t="s">
        <v>159</v>
      </c>
      <c r="AU1224" s="242" t="s">
        <v>87</v>
      </c>
      <c r="AV1224" s="13" t="s">
        <v>85</v>
      </c>
      <c r="AW1224" s="13" t="s">
        <v>32</v>
      </c>
      <c r="AX1224" s="13" t="s">
        <v>77</v>
      </c>
      <c r="AY1224" s="242" t="s">
        <v>150</v>
      </c>
    </row>
    <row r="1225" s="14" customFormat="1">
      <c r="A1225" s="14"/>
      <c r="B1225" s="243"/>
      <c r="C1225" s="244"/>
      <c r="D1225" s="234" t="s">
        <v>159</v>
      </c>
      <c r="E1225" s="245" t="s">
        <v>1</v>
      </c>
      <c r="F1225" s="246" t="s">
        <v>551</v>
      </c>
      <c r="G1225" s="244"/>
      <c r="H1225" s="247">
        <v>22.850000000000001</v>
      </c>
      <c r="I1225" s="248"/>
      <c r="J1225" s="244"/>
      <c r="K1225" s="244"/>
      <c r="L1225" s="249"/>
      <c r="M1225" s="250"/>
      <c r="N1225" s="251"/>
      <c r="O1225" s="251"/>
      <c r="P1225" s="251"/>
      <c r="Q1225" s="251"/>
      <c r="R1225" s="251"/>
      <c r="S1225" s="251"/>
      <c r="T1225" s="252"/>
      <c r="U1225" s="14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T1225" s="253" t="s">
        <v>159</v>
      </c>
      <c r="AU1225" s="253" t="s">
        <v>87</v>
      </c>
      <c r="AV1225" s="14" t="s">
        <v>87</v>
      </c>
      <c r="AW1225" s="14" t="s">
        <v>32</v>
      </c>
      <c r="AX1225" s="14" t="s">
        <v>77</v>
      </c>
      <c r="AY1225" s="253" t="s">
        <v>150</v>
      </c>
    </row>
    <row r="1226" s="15" customFormat="1">
      <c r="A1226" s="15"/>
      <c r="B1226" s="254"/>
      <c r="C1226" s="255"/>
      <c r="D1226" s="234" t="s">
        <v>159</v>
      </c>
      <c r="E1226" s="256" t="s">
        <v>1</v>
      </c>
      <c r="F1226" s="257" t="s">
        <v>169</v>
      </c>
      <c r="G1226" s="255"/>
      <c r="H1226" s="258">
        <v>93.090000000000003</v>
      </c>
      <c r="I1226" s="259"/>
      <c r="J1226" s="255"/>
      <c r="K1226" s="255"/>
      <c r="L1226" s="260"/>
      <c r="M1226" s="261"/>
      <c r="N1226" s="262"/>
      <c r="O1226" s="262"/>
      <c r="P1226" s="262"/>
      <c r="Q1226" s="262"/>
      <c r="R1226" s="262"/>
      <c r="S1226" s="262"/>
      <c r="T1226" s="263"/>
      <c r="U1226" s="15"/>
      <c r="V1226" s="15"/>
      <c r="W1226" s="15"/>
      <c r="X1226" s="15"/>
      <c r="Y1226" s="15"/>
      <c r="Z1226" s="15"/>
      <c r="AA1226" s="15"/>
      <c r="AB1226" s="15"/>
      <c r="AC1226" s="15"/>
      <c r="AD1226" s="15"/>
      <c r="AE1226" s="15"/>
      <c r="AT1226" s="264" t="s">
        <v>159</v>
      </c>
      <c r="AU1226" s="264" t="s">
        <v>87</v>
      </c>
      <c r="AV1226" s="15" t="s">
        <v>157</v>
      </c>
      <c r="AW1226" s="15" t="s">
        <v>32</v>
      </c>
      <c r="AX1226" s="15" t="s">
        <v>85</v>
      </c>
      <c r="AY1226" s="264" t="s">
        <v>150</v>
      </c>
    </row>
    <row r="1227" s="2" customFormat="1" ht="33" customHeight="1">
      <c r="A1227" s="39"/>
      <c r="B1227" s="40"/>
      <c r="C1227" s="219" t="s">
        <v>1452</v>
      </c>
      <c r="D1227" s="219" t="s">
        <v>152</v>
      </c>
      <c r="E1227" s="220" t="s">
        <v>1453</v>
      </c>
      <c r="F1227" s="221" t="s">
        <v>1454</v>
      </c>
      <c r="G1227" s="222" t="s">
        <v>240</v>
      </c>
      <c r="H1227" s="223">
        <v>83.849999999999994</v>
      </c>
      <c r="I1227" s="224"/>
      <c r="J1227" s="225">
        <f>ROUND(I1227*H1227,2)</f>
        <v>0</v>
      </c>
      <c r="K1227" s="221" t="s">
        <v>156</v>
      </c>
      <c r="L1227" s="45"/>
      <c r="M1227" s="226" t="s">
        <v>1</v>
      </c>
      <c r="N1227" s="227" t="s">
        <v>42</v>
      </c>
      <c r="O1227" s="92"/>
      <c r="P1227" s="228">
        <f>O1227*H1227</f>
        <v>0</v>
      </c>
      <c r="Q1227" s="228">
        <v>0.0060000000000000001</v>
      </c>
      <c r="R1227" s="228">
        <f>Q1227*H1227</f>
        <v>0.50309999999999999</v>
      </c>
      <c r="S1227" s="228">
        <v>0</v>
      </c>
      <c r="T1227" s="229">
        <f>S1227*H1227</f>
        <v>0</v>
      </c>
      <c r="U1227" s="39"/>
      <c r="V1227" s="39"/>
      <c r="W1227" s="39"/>
      <c r="X1227" s="39"/>
      <c r="Y1227" s="39"/>
      <c r="Z1227" s="39"/>
      <c r="AA1227" s="39"/>
      <c r="AB1227" s="39"/>
      <c r="AC1227" s="39"/>
      <c r="AD1227" s="39"/>
      <c r="AE1227" s="39"/>
      <c r="AR1227" s="230" t="s">
        <v>252</v>
      </c>
      <c r="AT1227" s="230" t="s">
        <v>152</v>
      </c>
      <c r="AU1227" s="230" t="s">
        <v>87</v>
      </c>
      <c r="AY1227" s="18" t="s">
        <v>150</v>
      </c>
      <c r="BE1227" s="231">
        <f>IF(N1227="základní",J1227,0)</f>
        <v>0</v>
      </c>
      <c r="BF1227" s="231">
        <f>IF(N1227="snížená",J1227,0)</f>
        <v>0</v>
      </c>
      <c r="BG1227" s="231">
        <f>IF(N1227="zákl. přenesená",J1227,0)</f>
        <v>0</v>
      </c>
      <c r="BH1227" s="231">
        <f>IF(N1227="sníž. přenesená",J1227,0)</f>
        <v>0</v>
      </c>
      <c r="BI1227" s="231">
        <f>IF(N1227="nulová",J1227,0)</f>
        <v>0</v>
      </c>
      <c r="BJ1227" s="18" t="s">
        <v>85</v>
      </c>
      <c r="BK1227" s="231">
        <f>ROUND(I1227*H1227,2)</f>
        <v>0</v>
      </c>
      <c r="BL1227" s="18" t="s">
        <v>252</v>
      </c>
      <c r="BM1227" s="230" t="s">
        <v>1455</v>
      </c>
    </row>
    <row r="1228" s="13" customFormat="1">
      <c r="A1228" s="13"/>
      <c r="B1228" s="232"/>
      <c r="C1228" s="233"/>
      <c r="D1228" s="234" t="s">
        <v>159</v>
      </c>
      <c r="E1228" s="235" t="s">
        <v>1</v>
      </c>
      <c r="F1228" s="236" t="s">
        <v>581</v>
      </c>
      <c r="G1228" s="233"/>
      <c r="H1228" s="235" t="s">
        <v>1</v>
      </c>
      <c r="I1228" s="237"/>
      <c r="J1228" s="233"/>
      <c r="K1228" s="233"/>
      <c r="L1228" s="238"/>
      <c r="M1228" s="239"/>
      <c r="N1228" s="240"/>
      <c r="O1228" s="240"/>
      <c r="P1228" s="240"/>
      <c r="Q1228" s="240"/>
      <c r="R1228" s="240"/>
      <c r="S1228" s="240"/>
      <c r="T1228" s="241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T1228" s="242" t="s">
        <v>159</v>
      </c>
      <c r="AU1228" s="242" t="s">
        <v>87</v>
      </c>
      <c r="AV1228" s="13" t="s">
        <v>85</v>
      </c>
      <c r="AW1228" s="13" t="s">
        <v>32</v>
      </c>
      <c r="AX1228" s="13" t="s">
        <v>77</v>
      </c>
      <c r="AY1228" s="242" t="s">
        <v>150</v>
      </c>
    </row>
    <row r="1229" s="14" customFormat="1">
      <c r="A1229" s="14"/>
      <c r="B1229" s="243"/>
      <c r="C1229" s="244"/>
      <c r="D1229" s="234" t="s">
        <v>159</v>
      </c>
      <c r="E1229" s="245" t="s">
        <v>1</v>
      </c>
      <c r="F1229" s="246" t="s">
        <v>1397</v>
      </c>
      <c r="G1229" s="244"/>
      <c r="H1229" s="247">
        <v>61</v>
      </c>
      <c r="I1229" s="248"/>
      <c r="J1229" s="244"/>
      <c r="K1229" s="244"/>
      <c r="L1229" s="249"/>
      <c r="M1229" s="250"/>
      <c r="N1229" s="251"/>
      <c r="O1229" s="251"/>
      <c r="P1229" s="251"/>
      <c r="Q1229" s="251"/>
      <c r="R1229" s="251"/>
      <c r="S1229" s="251"/>
      <c r="T1229" s="252"/>
      <c r="U1229" s="14"/>
      <c r="V1229" s="14"/>
      <c r="W1229" s="14"/>
      <c r="X1229" s="14"/>
      <c r="Y1229" s="14"/>
      <c r="Z1229" s="14"/>
      <c r="AA1229" s="14"/>
      <c r="AB1229" s="14"/>
      <c r="AC1229" s="14"/>
      <c r="AD1229" s="14"/>
      <c r="AE1229" s="14"/>
      <c r="AT1229" s="253" t="s">
        <v>159</v>
      </c>
      <c r="AU1229" s="253" t="s">
        <v>87</v>
      </c>
      <c r="AV1229" s="14" t="s">
        <v>87</v>
      </c>
      <c r="AW1229" s="14" t="s">
        <v>32</v>
      </c>
      <c r="AX1229" s="14" t="s">
        <v>77</v>
      </c>
      <c r="AY1229" s="253" t="s">
        <v>150</v>
      </c>
    </row>
    <row r="1230" s="13" customFormat="1">
      <c r="A1230" s="13"/>
      <c r="B1230" s="232"/>
      <c r="C1230" s="233"/>
      <c r="D1230" s="234" t="s">
        <v>159</v>
      </c>
      <c r="E1230" s="235" t="s">
        <v>1</v>
      </c>
      <c r="F1230" s="236" t="s">
        <v>1398</v>
      </c>
      <c r="G1230" s="233"/>
      <c r="H1230" s="235" t="s">
        <v>1</v>
      </c>
      <c r="I1230" s="237"/>
      <c r="J1230" s="233"/>
      <c r="K1230" s="233"/>
      <c r="L1230" s="238"/>
      <c r="M1230" s="239"/>
      <c r="N1230" s="240"/>
      <c r="O1230" s="240"/>
      <c r="P1230" s="240"/>
      <c r="Q1230" s="240"/>
      <c r="R1230" s="240"/>
      <c r="S1230" s="240"/>
      <c r="T1230" s="241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T1230" s="242" t="s">
        <v>159</v>
      </c>
      <c r="AU1230" s="242" t="s">
        <v>87</v>
      </c>
      <c r="AV1230" s="13" t="s">
        <v>85</v>
      </c>
      <c r="AW1230" s="13" t="s">
        <v>32</v>
      </c>
      <c r="AX1230" s="13" t="s">
        <v>77</v>
      </c>
      <c r="AY1230" s="242" t="s">
        <v>150</v>
      </c>
    </row>
    <row r="1231" s="14" customFormat="1">
      <c r="A1231" s="14"/>
      <c r="B1231" s="243"/>
      <c r="C1231" s="244"/>
      <c r="D1231" s="234" t="s">
        <v>159</v>
      </c>
      <c r="E1231" s="245" t="s">
        <v>1</v>
      </c>
      <c r="F1231" s="246" t="s">
        <v>551</v>
      </c>
      <c r="G1231" s="244"/>
      <c r="H1231" s="247">
        <v>22.850000000000001</v>
      </c>
      <c r="I1231" s="248"/>
      <c r="J1231" s="244"/>
      <c r="K1231" s="244"/>
      <c r="L1231" s="249"/>
      <c r="M1231" s="250"/>
      <c r="N1231" s="251"/>
      <c r="O1231" s="251"/>
      <c r="P1231" s="251"/>
      <c r="Q1231" s="251"/>
      <c r="R1231" s="251"/>
      <c r="S1231" s="251"/>
      <c r="T1231" s="252"/>
      <c r="U1231" s="14"/>
      <c r="V1231" s="14"/>
      <c r="W1231" s="14"/>
      <c r="X1231" s="14"/>
      <c r="Y1231" s="14"/>
      <c r="Z1231" s="14"/>
      <c r="AA1231" s="14"/>
      <c r="AB1231" s="14"/>
      <c r="AC1231" s="14"/>
      <c r="AD1231" s="14"/>
      <c r="AE1231" s="14"/>
      <c r="AT1231" s="253" t="s">
        <v>159</v>
      </c>
      <c r="AU1231" s="253" t="s">
        <v>87</v>
      </c>
      <c r="AV1231" s="14" t="s">
        <v>87</v>
      </c>
      <c r="AW1231" s="14" t="s">
        <v>32</v>
      </c>
      <c r="AX1231" s="14" t="s">
        <v>77</v>
      </c>
      <c r="AY1231" s="253" t="s">
        <v>150</v>
      </c>
    </row>
    <row r="1232" s="15" customFormat="1">
      <c r="A1232" s="15"/>
      <c r="B1232" s="254"/>
      <c r="C1232" s="255"/>
      <c r="D1232" s="234" t="s">
        <v>159</v>
      </c>
      <c r="E1232" s="256" t="s">
        <v>1</v>
      </c>
      <c r="F1232" s="257" t="s">
        <v>169</v>
      </c>
      <c r="G1232" s="255"/>
      <c r="H1232" s="258">
        <v>83.849999999999994</v>
      </c>
      <c r="I1232" s="259"/>
      <c r="J1232" s="255"/>
      <c r="K1232" s="255"/>
      <c r="L1232" s="260"/>
      <c r="M1232" s="261"/>
      <c r="N1232" s="262"/>
      <c r="O1232" s="262"/>
      <c r="P1232" s="262"/>
      <c r="Q1232" s="262"/>
      <c r="R1232" s="262"/>
      <c r="S1232" s="262"/>
      <c r="T1232" s="263"/>
      <c r="U1232" s="15"/>
      <c r="V1232" s="15"/>
      <c r="W1232" s="15"/>
      <c r="X1232" s="15"/>
      <c r="Y1232" s="15"/>
      <c r="Z1232" s="15"/>
      <c r="AA1232" s="15"/>
      <c r="AB1232" s="15"/>
      <c r="AC1232" s="15"/>
      <c r="AD1232" s="15"/>
      <c r="AE1232" s="15"/>
      <c r="AT1232" s="264" t="s">
        <v>159</v>
      </c>
      <c r="AU1232" s="264" t="s">
        <v>87</v>
      </c>
      <c r="AV1232" s="15" t="s">
        <v>157</v>
      </c>
      <c r="AW1232" s="15" t="s">
        <v>32</v>
      </c>
      <c r="AX1232" s="15" t="s">
        <v>85</v>
      </c>
      <c r="AY1232" s="264" t="s">
        <v>150</v>
      </c>
    </row>
    <row r="1233" s="2" customFormat="1" ht="33" customHeight="1">
      <c r="A1233" s="39"/>
      <c r="B1233" s="40"/>
      <c r="C1233" s="265" t="s">
        <v>1456</v>
      </c>
      <c r="D1233" s="265" t="s">
        <v>203</v>
      </c>
      <c r="E1233" s="266" t="s">
        <v>1422</v>
      </c>
      <c r="F1233" s="267" t="s">
        <v>1423</v>
      </c>
      <c r="G1233" s="268" t="s">
        <v>240</v>
      </c>
      <c r="H1233" s="269">
        <v>92.234999999999999</v>
      </c>
      <c r="I1233" s="270"/>
      <c r="J1233" s="271">
        <f>ROUND(I1233*H1233,2)</f>
        <v>0</v>
      </c>
      <c r="K1233" s="267" t="s">
        <v>156</v>
      </c>
      <c r="L1233" s="272"/>
      <c r="M1233" s="273" t="s">
        <v>1</v>
      </c>
      <c r="N1233" s="274" t="s">
        <v>42</v>
      </c>
      <c r="O1233" s="92"/>
      <c r="P1233" s="228">
        <f>O1233*H1233</f>
        <v>0</v>
      </c>
      <c r="Q1233" s="228">
        <v>0.021999999999999999</v>
      </c>
      <c r="R1233" s="228">
        <f>Q1233*H1233</f>
        <v>2.0291699999999997</v>
      </c>
      <c r="S1233" s="228">
        <v>0</v>
      </c>
      <c r="T1233" s="229">
        <f>S1233*H1233</f>
        <v>0</v>
      </c>
      <c r="U1233" s="39"/>
      <c r="V1233" s="39"/>
      <c r="W1233" s="39"/>
      <c r="X1233" s="39"/>
      <c r="Y1233" s="39"/>
      <c r="Z1233" s="39"/>
      <c r="AA1233" s="39"/>
      <c r="AB1233" s="39"/>
      <c r="AC1233" s="39"/>
      <c r="AD1233" s="39"/>
      <c r="AE1233" s="39"/>
      <c r="AR1233" s="230" t="s">
        <v>400</v>
      </c>
      <c r="AT1233" s="230" t="s">
        <v>203</v>
      </c>
      <c r="AU1233" s="230" t="s">
        <v>87</v>
      </c>
      <c r="AY1233" s="18" t="s">
        <v>150</v>
      </c>
      <c r="BE1233" s="231">
        <f>IF(N1233="základní",J1233,0)</f>
        <v>0</v>
      </c>
      <c r="BF1233" s="231">
        <f>IF(N1233="snížená",J1233,0)</f>
        <v>0</v>
      </c>
      <c r="BG1233" s="231">
        <f>IF(N1233="zákl. přenesená",J1233,0)</f>
        <v>0</v>
      </c>
      <c r="BH1233" s="231">
        <f>IF(N1233="sníž. přenesená",J1233,0)</f>
        <v>0</v>
      </c>
      <c r="BI1233" s="231">
        <f>IF(N1233="nulová",J1233,0)</f>
        <v>0</v>
      </c>
      <c r="BJ1233" s="18" t="s">
        <v>85</v>
      </c>
      <c r="BK1233" s="231">
        <f>ROUND(I1233*H1233,2)</f>
        <v>0</v>
      </c>
      <c r="BL1233" s="18" t="s">
        <v>252</v>
      </c>
      <c r="BM1233" s="230" t="s">
        <v>1457</v>
      </c>
    </row>
    <row r="1234" s="14" customFormat="1">
      <c r="A1234" s="14"/>
      <c r="B1234" s="243"/>
      <c r="C1234" s="244"/>
      <c r="D1234" s="234" t="s">
        <v>159</v>
      </c>
      <c r="E1234" s="244"/>
      <c r="F1234" s="246" t="s">
        <v>1458</v>
      </c>
      <c r="G1234" s="244"/>
      <c r="H1234" s="247">
        <v>92.234999999999999</v>
      </c>
      <c r="I1234" s="248"/>
      <c r="J1234" s="244"/>
      <c r="K1234" s="244"/>
      <c r="L1234" s="249"/>
      <c r="M1234" s="250"/>
      <c r="N1234" s="251"/>
      <c r="O1234" s="251"/>
      <c r="P1234" s="251"/>
      <c r="Q1234" s="251"/>
      <c r="R1234" s="251"/>
      <c r="S1234" s="251"/>
      <c r="T1234" s="252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T1234" s="253" t="s">
        <v>159</v>
      </c>
      <c r="AU1234" s="253" t="s">
        <v>87</v>
      </c>
      <c r="AV1234" s="14" t="s">
        <v>87</v>
      </c>
      <c r="AW1234" s="14" t="s">
        <v>4</v>
      </c>
      <c r="AX1234" s="14" t="s">
        <v>85</v>
      </c>
      <c r="AY1234" s="253" t="s">
        <v>150</v>
      </c>
    </row>
    <row r="1235" s="2" customFormat="1" ht="24.15" customHeight="1">
      <c r="A1235" s="39"/>
      <c r="B1235" s="40"/>
      <c r="C1235" s="219" t="s">
        <v>1459</v>
      </c>
      <c r="D1235" s="219" t="s">
        <v>152</v>
      </c>
      <c r="E1235" s="220" t="s">
        <v>1460</v>
      </c>
      <c r="F1235" s="221" t="s">
        <v>1461</v>
      </c>
      <c r="G1235" s="222" t="s">
        <v>240</v>
      </c>
      <c r="H1235" s="223">
        <v>19.960000000000001</v>
      </c>
      <c r="I1235" s="224"/>
      <c r="J1235" s="225">
        <f>ROUND(I1235*H1235,2)</f>
        <v>0</v>
      </c>
      <c r="K1235" s="221" t="s">
        <v>156</v>
      </c>
      <c r="L1235" s="45"/>
      <c r="M1235" s="226" t="s">
        <v>1</v>
      </c>
      <c r="N1235" s="227" t="s">
        <v>42</v>
      </c>
      <c r="O1235" s="92"/>
      <c r="P1235" s="228">
        <f>O1235*H1235</f>
        <v>0</v>
      </c>
      <c r="Q1235" s="228">
        <v>0.0015</v>
      </c>
      <c r="R1235" s="228">
        <f>Q1235*H1235</f>
        <v>0.029940000000000001</v>
      </c>
      <c r="S1235" s="228">
        <v>0</v>
      </c>
      <c r="T1235" s="229">
        <f>S1235*H1235</f>
        <v>0</v>
      </c>
      <c r="U1235" s="39"/>
      <c r="V1235" s="39"/>
      <c r="W1235" s="39"/>
      <c r="X1235" s="39"/>
      <c r="Y1235" s="39"/>
      <c r="Z1235" s="39"/>
      <c r="AA1235" s="39"/>
      <c r="AB1235" s="39"/>
      <c r="AC1235" s="39"/>
      <c r="AD1235" s="39"/>
      <c r="AE1235" s="39"/>
      <c r="AR1235" s="230" t="s">
        <v>252</v>
      </c>
      <c r="AT1235" s="230" t="s">
        <v>152</v>
      </c>
      <c r="AU1235" s="230" t="s">
        <v>87</v>
      </c>
      <c r="AY1235" s="18" t="s">
        <v>150</v>
      </c>
      <c r="BE1235" s="231">
        <f>IF(N1235="základní",J1235,0)</f>
        <v>0</v>
      </c>
      <c r="BF1235" s="231">
        <f>IF(N1235="snížená",J1235,0)</f>
        <v>0</v>
      </c>
      <c r="BG1235" s="231">
        <f>IF(N1235="zákl. přenesená",J1235,0)</f>
        <v>0</v>
      </c>
      <c r="BH1235" s="231">
        <f>IF(N1235="sníž. přenesená",J1235,0)</f>
        <v>0</v>
      </c>
      <c r="BI1235" s="231">
        <f>IF(N1235="nulová",J1235,0)</f>
        <v>0</v>
      </c>
      <c r="BJ1235" s="18" t="s">
        <v>85</v>
      </c>
      <c r="BK1235" s="231">
        <f>ROUND(I1235*H1235,2)</f>
        <v>0</v>
      </c>
      <c r="BL1235" s="18" t="s">
        <v>252</v>
      </c>
      <c r="BM1235" s="230" t="s">
        <v>1462</v>
      </c>
    </row>
    <row r="1236" s="13" customFormat="1">
      <c r="A1236" s="13"/>
      <c r="B1236" s="232"/>
      <c r="C1236" s="233"/>
      <c r="D1236" s="234" t="s">
        <v>159</v>
      </c>
      <c r="E1236" s="235" t="s">
        <v>1</v>
      </c>
      <c r="F1236" s="236" t="s">
        <v>393</v>
      </c>
      <c r="G1236" s="233"/>
      <c r="H1236" s="235" t="s">
        <v>1</v>
      </c>
      <c r="I1236" s="237"/>
      <c r="J1236" s="233"/>
      <c r="K1236" s="233"/>
      <c r="L1236" s="238"/>
      <c r="M1236" s="239"/>
      <c r="N1236" s="240"/>
      <c r="O1236" s="240"/>
      <c r="P1236" s="240"/>
      <c r="Q1236" s="240"/>
      <c r="R1236" s="240"/>
      <c r="S1236" s="240"/>
      <c r="T1236" s="241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T1236" s="242" t="s">
        <v>159</v>
      </c>
      <c r="AU1236" s="242" t="s">
        <v>87</v>
      </c>
      <c r="AV1236" s="13" t="s">
        <v>85</v>
      </c>
      <c r="AW1236" s="13" t="s">
        <v>32</v>
      </c>
      <c r="AX1236" s="13" t="s">
        <v>77</v>
      </c>
      <c r="AY1236" s="242" t="s">
        <v>150</v>
      </c>
    </row>
    <row r="1237" s="14" customFormat="1">
      <c r="A1237" s="14"/>
      <c r="B1237" s="243"/>
      <c r="C1237" s="244"/>
      <c r="D1237" s="234" t="s">
        <v>159</v>
      </c>
      <c r="E1237" s="245" t="s">
        <v>1</v>
      </c>
      <c r="F1237" s="246" t="s">
        <v>999</v>
      </c>
      <c r="G1237" s="244"/>
      <c r="H1237" s="247">
        <v>4.6600000000000001</v>
      </c>
      <c r="I1237" s="248"/>
      <c r="J1237" s="244"/>
      <c r="K1237" s="244"/>
      <c r="L1237" s="249"/>
      <c r="M1237" s="250"/>
      <c r="N1237" s="251"/>
      <c r="O1237" s="251"/>
      <c r="P1237" s="251"/>
      <c r="Q1237" s="251"/>
      <c r="R1237" s="251"/>
      <c r="S1237" s="251"/>
      <c r="T1237" s="252"/>
      <c r="U1237" s="14"/>
      <c r="V1237" s="14"/>
      <c r="W1237" s="14"/>
      <c r="X1237" s="14"/>
      <c r="Y1237" s="14"/>
      <c r="Z1237" s="14"/>
      <c r="AA1237" s="14"/>
      <c r="AB1237" s="14"/>
      <c r="AC1237" s="14"/>
      <c r="AD1237" s="14"/>
      <c r="AE1237" s="14"/>
      <c r="AT1237" s="253" t="s">
        <v>159</v>
      </c>
      <c r="AU1237" s="253" t="s">
        <v>87</v>
      </c>
      <c r="AV1237" s="14" t="s">
        <v>87</v>
      </c>
      <c r="AW1237" s="14" t="s">
        <v>32</v>
      </c>
      <c r="AX1237" s="14" t="s">
        <v>77</v>
      </c>
      <c r="AY1237" s="253" t="s">
        <v>150</v>
      </c>
    </row>
    <row r="1238" s="13" customFormat="1">
      <c r="A1238" s="13"/>
      <c r="B1238" s="232"/>
      <c r="C1238" s="233"/>
      <c r="D1238" s="234" t="s">
        <v>159</v>
      </c>
      <c r="E1238" s="235" t="s">
        <v>1</v>
      </c>
      <c r="F1238" s="236" t="s">
        <v>404</v>
      </c>
      <c r="G1238" s="233"/>
      <c r="H1238" s="235" t="s">
        <v>1</v>
      </c>
      <c r="I1238" s="237"/>
      <c r="J1238" s="233"/>
      <c r="K1238" s="233"/>
      <c r="L1238" s="238"/>
      <c r="M1238" s="239"/>
      <c r="N1238" s="240"/>
      <c r="O1238" s="240"/>
      <c r="P1238" s="240"/>
      <c r="Q1238" s="240"/>
      <c r="R1238" s="240"/>
      <c r="S1238" s="240"/>
      <c r="T1238" s="241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T1238" s="242" t="s">
        <v>159</v>
      </c>
      <c r="AU1238" s="242" t="s">
        <v>87</v>
      </c>
      <c r="AV1238" s="13" t="s">
        <v>85</v>
      </c>
      <c r="AW1238" s="13" t="s">
        <v>32</v>
      </c>
      <c r="AX1238" s="13" t="s">
        <v>77</v>
      </c>
      <c r="AY1238" s="242" t="s">
        <v>150</v>
      </c>
    </row>
    <row r="1239" s="14" customFormat="1">
      <c r="A1239" s="14"/>
      <c r="B1239" s="243"/>
      <c r="C1239" s="244"/>
      <c r="D1239" s="234" t="s">
        <v>159</v>
      </c>
      <c r="E1239" s="245" t="s">
        <v>1</v>
      </c>
      <c r="F1239" s="246" t="s">
        <v>405</v>
      </c>
      <c r="G1239" s="244"/>
      <c r="H1239" s="247">
        <v>15.300000000000001</v>
      </c>
      <c r="I1239" s="248"/>
      <c r="J1239" s="244"/>
      <c r="K1239" s="244"/>
      <c r="L1239" s="249"/>
      <c r="M1239" s="250"/>
      <c r="N1239" s="251"/>
      <c r="O1239" s="251"/>
      <c r="P1239" s="251"/>
      <c r="Q1239" s="251"/>
      <c r="R1239" s="251"/>
      <c r="S1239" s="251"/>
      <c r="T1239" s="252"/>
      <c r="U1239" s="14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T1239" s="253" t="s">
        <v>159</v>
      </c>
      <c r="AU1239" s="253" t="s">
        <v>87</v>
      </c>
      <c r="AV1239" s="14" t="s">
        <v>87</v>
      </c>
      <c r="AW1239" s="14" t="s">
        <v>32</v>
      </c>
      <c r="AX1239" s="14" t="s">
        <v>77</v>
      </c>
      <c r="AY1239" s="253" t="s">
        <v>150</v>
      </c>
    </row>
    <row r="1240" s="15" customFormat="1">
      <c r="A1240" s="15"/>
      <c r="B1240" s="254"/>
      <c r="C1240" s="255"/>
      <c r="D1240" s="234" t="s">
        <v>159</v>
      </c>
      <c r="E1240" s="256" t="s">
        <v>1</v>
      </c>
      <c r="F1240" s="257" t="s">
        <v>169</v>
      </c>
      <c r="G1240" s="255"/>
      <c r="H1240" s="258">
        <v>19.960000000000001</v>
      </c>
      <c r="I1240" s="259"/>
      <c r="J1240" s="255"/>
      <c r="K1240" s="255"/>
      <c r="L1240" s="260"/>
      <c r="M1240" s="261"/>
      <c r="N1240" s="262"/>
      <c r="O1240" s="262"/>
      <c r="P1240" s="262"/>
      <c r="Q1240" s="262"/>
      <c r="R1240" s="262"/>
      <c r="S1240" s="262"/>
      <c r="T1240" s="263"/>
      <c r="U1240" s="15"/>
      <c r="V1240" s="15"/>
      <c r="W1240" s="15"/>
      <c r="X1240" s="15"/>
      <c r="Y1240" s="15"/>
      <c r="Z1240" s="15"/>
      <c r="AA1240" s="15"/>
      <c r="AB1240" s="15"/>
      <c r="AC1240" s="15"/>
      <c r="AD1240" s="15"/>
      <c r="AE1240" s="15"/>
      <c r="AT1240" s="264" t="s">
        <v>159</v>
      </c>
      <c r="AU1240" s="264" t="s">
        <v>87</v>
      </c>
      <c r="AV1240" s="15" t="s">
        <v>157</v>
      </c>
      <c r="AW1240" s="15" t="s">
        <v>32</v>
      </c>
      <c r="AX1240" s="15" t="s">
        <v>85</v>
      </c>
      <c r="AY1240" s="264" t="s">
        <v>150</v>
      </c>
    </row>
    <row r="1241" s="2" customFormat="1" ht="16.5" customHeight="1">
      <c r="A1241" s="39"/>
      <c r="B1241" s="40"/>
      <c r="C1241" s="219" t="s">
        <v>1463</v>
      </c>
      <c r="D1241" s="219" t="s">
        <v>152</v>
      </c>
      <c r="E1241" s="220" t="s">
        <v>1464</v>
      </c>
      <c r="F1241" s="221" t="s">
        <v>1465</v>
      </c>
      <c r="G1241" s="222" t="s">
        <v>255</v>
      </c>
      <c r="H1241" s="223">
        <v>112.91</v>
      </c>
      <c r="I1241" s="224"/>
      <c r="J1241" s="225">
        <f>ROUND(I1241*H1241,2)</f>
        <v>0</v>
      </c>
      <c r="K1241" s="221" t="s">
        <v>156</v>
      </c>
      <c r="L1241" s="45"/>
      <c r="M1241" s="226" t="s">
        <v>1</v>
      </c>
      <c r="N1241" s="227" t="s">
        <v>42</v>
      </c>
      <c r="O1241" s="92"/>
      <c r="P1241" s="228">
        <f>O1241*H1241</f>
        <v>0</v>
      </c>
      <c r="Q1241" s="228">
        <v>9.0000000000000006E-05</v>
      </c>
      <c r="R1241" s="228">
        <f>Q1241*H1241</f>
        <v>0.0101619</v>
      </c>
      <c r="S1241" s="228">
        <v>0</v>
      </c>
      <c r="T1241" s="229">
        <f>S1241*H1241</f>
        <v>0</v>
      </c>
      <c r="U1241" s="39"/>
      <c r="V1241" s="39"/>
      <c r="W1241" s="39"/>
      <c r="X1241" s="39"/>
      <c r="Y1241" s="39"/>
      <c r="Z1241" s="39"/>
      <c r="AA1241" s="39"/>
      <c r="AB1241" s="39"/>
      <c r="AC1241" s="39"/>
      <c r="AD1241" s="39"/>
      <c r="AE1241" s="39"/>
      <c r="AR1241" s="230" t="s">
        <v>252</v>
      </c>
      <c r="AT1241" s="230" t="s">
        <v>152</v>
      </c>
      <c r="AU1241" s="230" t="s">
        <v>87</v>
      </c>
      <c r="AY1241" s="18" t="s">
        <v>150</v>
      </c>
      <c r="BE1241" s="231">
        <f>IF(N1241="základní",J1241,0)</f>
        <v>0</v>
      </c>
      <c r="BF1241" s="231">
        <f>IF(N1241="snížená",J1241,0)</f>
        <v>0</v>
      </c>
      <c r="BG1241" s="231">
        <f>IF(N1241="zákl. přenesená",J1241,0)</f>
        <v>0</v>
      </c>
      <c r="BH1241" s="231">
        <f>IF(N1241="sníž. přenesená",J1241,0)</f>
        <v>0</v>
      </c>
      <c r="BI1241" s="231">
        <f>IF(N1241="nulová",J1241,0)</f>
        <v>0</v>
      </c>
      <c r="BJ1241" s="18" t="s">
        <v>85</v>
      </c>
      <c r="BK1241" s="231">
        <f>ROUND(I1241*H1241,2)</f>
        <v>0</v>
      </c>
      <c r="BL1241" s="18" t="s">
        <v>252</v>
      </c>
      <c r="BM1241" s="230" t="s">
        <v>1466</v>
      </c>
    </row>
    <row r="1242" s="13" customFormat="1">
      <c r="A1242" s="13"/>
      <c r="B1242" s="232"/>
      <c r="C1242" s="233"/>
      <c r="D1242" s="234" t="s">
        <v>159</v>
      </c>
      <c r="E1242" s="235" t="s">
        <v>1</v>
      </c>
      <c r="F1242" s="236" t="s">
        <v>581</v>
      </c>
      <c r="G1242" s="233"/>
      <c r="H1242" s="235" t="s">
        <v>1</v>
      </c>
      <c r="I1242" s="237"/>
      <c r="J1242" s="233"/>
      <c r="K1242" s="233"/>
      <c r="L1242" s="238"/>
      <c r="M1242" s="239"/>
      <c r="N1242" s="240"/>
      <c r="O1242" s="240"/>
      <c r="P1242" s="240"/>
      <c r="Q1242" s="240"/>
      <c r="R1242" s="240"/>
      <c r="S1242" s="240"/>
      <c r="T1242" s="241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T1242" s="242" t="s">
        <v>159</v>
      </c>
      <c r="AU1242" s="242" t="s">
        <v>87</v>
      </c>
      <c r="AV1242" s="13" t="s">
        <v>85</v>
      </c>
      <c r="AW1242" s="13" t="s">
        <v>32</v>
      </c>
      <c r="AX1242" s="13" t="s">
        <v>77</v>
      </c>
      <c r="AY1242" s="242" t="s">
        <v>150</v>
      </c>
    </row>
    <row r="1243" s="13" customFormat="1">
      <c r="A1243" s="13"/>
      <c r="B1243" s="232"/>
      <c r="C1243" s="233"/>
      <c r="D1243" s="234" t="s">
        <v>159</v>
      </c>
      <c r="E1243" s="235" t="s">
        <v>1</v>
      </c>
      <c r="F1243" s="236" t="s">
        <v>1467</v>
      </c>
      <c r="G1243" s="233"/>
      <c r="H1243" s="235" t="s">
        <v>1</v>
      </c>
      <c r="I1243" s="237"/>
      <c r="J1243" s="233"/>
      <c r="K1243" s="233"/>
      <c r="L1243" s="238"/>
      <c r="M1243" s="239"/>
      <c r="N1243" s="240"/>
      <c r="O1243" s="240"/>
      <c r="P1243" s="240"/>
      <c r="Q1243" s="240"/>
      <c r="R1243" s="240"/>
      <c r="S1243" s="240"/>
      <c r="T1243" s="241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T1243" s="242" t="s">
        <v>159</v>
      </c>
      <c r="AU1243" s="242" t="s">
        <v>87</v>
      </c>
      <c r="AV1243" s="13" t="s">
        <v>85</v>
      </c>
      <c r="AW1243" s="13" t="s">
        <v>32</v>
      </c>
      <c r="AX1243" s="13" t="s">
        <v>77</v>
      </c>
      <c r="AY1243" s="242" t="s">
        <v>150</v>
      </c>
    </row>
    <row r="1244" s="14" customFormat="1">
      <c r="A1244" s="14"/>
      <c r="B1244" s="243"/>
      <c r="C1244" s="244"/>
      <c r="D1244" s="234" t="s">
        <v>159</v>
      </c>
      <c r="E1244" s="245" t="s">
        <v>1</v>
      </c>
      <c r="F1244" s="246" t="s">
        <v>1468</v>
      </c>
      <c r="G1244" s="244"/>
      <c r="H1244" s="247">
        <v>44.75</v>
      </c>
      <c r="I1244" s="248"/>
      <c r="J1244" s="244"/>
      <c r="K1244" s="244"/>
      <c r="L1244" s="249"/>
      <c r="M1244" s="250"/>
      <c r="N1244" s="251"/>
      <c r="O1244" s="251"/>
      <c r="P1244" s="251"/>
      <c r="Q1244" s="251"/>
      <c r="R1244" s="251"/>
      <c r="S1244" s="251"/>
      <c r="T1244" s="252"/>
      <c r="U1244" s="14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T1244" s="253" t="s">
        <v>159</v>
      </c>
      <c r="AU1244" s="253" t="s">
        <v>87</v>
      </c>
      <c r="AV1244" s="14" t="s">
        <v>87</v>
      </c>
      <c r="AW1244" s="14" t="s">
        <v>32</v>
      </c>
      <c r="AX1244" s="14" t="s">
        <v>77</v>
      </c>
      <c r="AY1244" s="253" t="s">
        <v>150</v>
      </c>
    </row>
    <row r="1245" s="13" customFormat="1">
      <c r="A1245" s="13"/>
      <c r="B1245" s="232"/>
      <c r="C1245" s="233"/>
      <c r="D1245" s="234" t="s">
        <v>159</v>
      </c>
      <c r="E1245" s="235" t="s">
        <v>1</v>
      </c>
      <c r="F1245" s="236" t="s">
        <v>1469</v>
      </c>
      <c r="G1245" s="233"/>
      <c r="H1245" s="235" t="s">
        <v>1</v>
      </c>
      <c r="I1245" s="237"/>
      <c r="J1245" s="233"/>
      <c r="K1245" s="233"/>
      <c r="L1245" s="238"/>
      <c r="M1245" s="239"/>
      <c r="N1245" s="240"/>
      <c r="O1245" s="240"/>
      <c r="P1245" s="240"/>
      <c r="Q1245" s="240"/>
      <c r="R1245" s="240"/>
      <c r="S1245" s="240"/>
      <c r="T1245" s="241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T1245" s="242" t="s">
        <v>159</v>
      </c>
      <c r="AU1245" s="242" t="s">
        <v>87</v>
      </c>
      <c r="AV1245" s="13" t="s">
        <v>85</v>
      </c>
      <c r="AW1245" s="13" t="s">
        <v>32</v>
      </c>
      <c r="AX1245" s="13" t="s">
        <v>77</v>
      </c>
      <c r="AY1245" s="242" t="s">
        <v>150</v>
      </c>
    </row>
    <row r="1246" s="14" customFormat="1">
      <c r="A1246" s="14"/>
      <c r="B1246" s="243"/>
      <c r="C1246" s="244"/>
      <c r="D1246" s="234" t="s">
        <v>159</v>
      </c>
      <c r="E1246" s="245" t="s">
        <v>1</v>
      </c>
      <c r="F1246" s="246" t="s">
        <v>1470</v>
      </c>
      <c r="G1246" s="244"/>
      <c r="H1246" s="247">
        <v>41.799999999999997</v>
      </c>
      <c r="I1246" s="248"/>
      <c r="J1246" s="244"/>
      <c r="K1246" s="244"/>
      <c r="L1246" s="249"/>
      <c r="M1246" s="250"/>
      <c r="N1246" s="251"/>
      <c r="O1246" s="251"/>
      <c r="P1246" s="251"/>
      <c r="Q1246" s="251"/>
      <c r="R1246" s="251"/>
      <c r="S1246" s="251"/>
      <c r="T1246" s="252"/>
      <c r="U1246" s="14"/>
      <c r="V1246" s="14"/>
      <c r="W1246" s="14"/>
      <c r="X1246" s="14"/>
      <c r="Y1246" s="14"/>
      <c r="Z1246" s="14"/>
      <c r="AA1246" s="14"/>
      <c r="AB1246" s="14"/>
      <c r="AC1246" s="14"/>
      <c r="AD1246" s="14"/>
      <c r="AE1246" s="14"/>
      <c r="AT1246" s="253" t="s">
        <v>159</v>
      </c>
      <c r="AU1246" s="253" t="s">
        <v>87</v>
      </c>
      <c r="AV1246" s="14" t="s">
        <v>87</v>
      </c>
      <c r="AW1246" s="14" t="s">
        <v>32</v>
      </c>
      <c r="AX1246" s="14" t="s">
        <v>77</v>
      </c>
      <c r="AY1246" s="253" t="s">
        <v>150</v>
      </c>
    </row>
    <row r="1247" s="13" customFormat="1">
      <c r="A1247" s="13"/>
      <c r="B1247" s="232"/>
      <c r="C1247" s="233"/>
      <c r="D1247" s="234" t="s">
        <v>159</v>
      </c>
      <c r="E1247" s="235" t="s">
        <v>1</v>
      </c>
      <c r="F1247" s="236" t="s">
        <v>632</v>
      </c>
      <c r="G1247" s="233"/>
      <c r="H1247" s="235" t="s">
        <v>1</v>
      </c>
      <c r="I1247" s="237"/>
      <c r="J1247" s="233"/>
      <c r="K1247" s="233"/>
      <c r="L1247" s="238"/>
      <c r="M1247" s="239"/>
      <c r="N1247" s="240"/>
      <c r="O1247" s="240"/>
      <c r="P1247" s="240"/>
      <c r="Q1247" s="240"/>
      <c r="R1247" s="240"/>
      <c r="S1247" s="240"/>
      <c r="T1247" s="241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T1247" s="242" t="s">
        <v>159</v>
      </c>
      <c r="AU1247" s="242" t="s">
        <v>87</v>
      </c>
      <c r="AV1247" s="13" t="s">
        <v>85</v>
      </c>
      <c r="AW1247" s="13" t="s">
        <v>32</v>
      </c>
      <c r="AX1247" s="13" t="s">
        <v>77</v>
      </c>
      <c r="AY1247" s="242" t="s">
        <v>150</v>
      </c>
    </row>
    <row r="1248" s="13" customFormat="1">
      <c r="A1248" s="13"/>
      <c r="B1248" s="232"/>
      <c r="C1248" s="233"/>
      <c r="D1248" s="234" t="s">
        <v>159</v>
      </c>
      <c r="E1248" s="235" t="s">
        <v>1</v>
      </c>
      <c r="F1248" s="236" t="s">
        <v>1467</v>
      </c>
      <c r="G1248" s="233"/>
      <c r="H1248" s="235" t="s">
        <v>1</v>
      </c>
      <c r="I1248" s="237"/>
      <c r="J1248" s="233"/>
      <c r="K1248" s="233"/>
      <c r="L1248" s="238"/>
      <c r="M1248" s="239"/>
      <c r="N1248" s="240"/>
      <c r="O1248" s="240"/>
      <c r="P1248" s="240"/>
      <c r="Q1248" s="240"/>
      <c r="R1248" s="240"/>
      <c r="S1248" s="240"/>
      <c r="T1248" s="241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T1248" s="242" t="s">
        <v>159</v>
      </c>
      <c r="AU1248" s="242" t="s">
        <v>87</v>
      </c>
      <c r="AV1248" s="13" t="s">
        <v>85</v>
      </c>
      <c r="AW1248" s="13" t="s">
        <v>32</v>
      </c>
      <c r="AX1248" s="13" t="s">
        <v>77</v>
      </c>
      <c r="AY1248" s="242" t="s">
        <v>150</v>
      </c>
    </row>
    <row r="1249" s="14" customFormat="1">
      <c r="A1249" s="14"/>
      <c r="B1249" s="243"/>
      <c r="C1249" s="244"/>
      <c r="D1249" s="234" t="s">
        <v>159</v>
      </c>
      <c r="E1249" s="245" t="s">
        <v>1</v>
      </c>
      <c r="F1249" s="246" t="s">
        <v>1471</v>
      </c>
      <c r="G1249" s="244"/>
      <c r="H1249" s="247">
        <v>12.16</v>
      </c>
      <c r="I1249" s="248"/>
      <c r="J1249" s="244"/>
      <c r="K1249" s="244"/>
      <c r="L1249" s="249"/>
      <c r="M1249" s="250"/>
      <c r="N1249" s="251"/>
      <c r="O1249" s="251"/>
      <c r="P1249" s="251"/>
      <c r="Q1249" s="251"/>
      <c r="R1249" s="251"/>
      <c r="S1249" s="251"/>
      <c r="T1249" s="252"/>
      <c r="U1249" s="14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T1249" s="253" t="s">
        <v>159</v>
      </c>
      <c r="AU1249" s="253" t="s">
        <v>87</v>
      </c>
      <c r="AV1249" s="14" t="s">
        <v>87</v>
      </c>
      <c r="AW1249" s="14" t="s">
        <v>32</v>
      </c>
      <c r="AX1249" s="14" t="s">
        <v>77</v>
      </c>
      <c r="AY1249" s="253" t="s">
        <v>150</v>
      </c>
    </row>
    <row r="1250" s="13" customFormat="1">
      <c r="A1250" s="13"/>
      <c r="B1250" s="232"/>
      <c r="C1250" s="233"/>
      <c r="D1250" s="234" t="s">
        <v>159</v>
      </c>
      <c r="E1250" s="235" t="s">
        <v>1</v>
      </c>
      <c r="F1250" s="236" t="s">
        <v>1472</v>
      </c>
      <c r="G1250" s="233"/>
      <c r="H1250" s="235" t="s">
        <v>1</v>
      </c>
      <c r="I1250" s="237"/>
      <c r="J1250" s="233"/>
      <c r="K1250" s="233"/>
      <c r="L1250" s="238"/>
      <c r="M1250" s="239"/>
      <c r="N1250" s="240"/>
      <c r="O1250" s="240"/>
      <c r="P1250" s="240"/>
      <c r="Q1250" s="240"/>
      <c r="R1250" s="240"/>
      <c r="S1250" s="240"/>
      <c r="T1250" s="241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T1250" s="242" t="s">
        <v>159</v>
      </c>
      <c r="AU1250" s="242" t="s">
        <v>87</v>
      </c>
      <c r="AV1250" s="13" t="s">
        <v>85</v>
      </c>
      <c r="AW1250" s="13" t="s">
        <v>32</v>
      </c>
      <c r="AX1250" s="13" t="s">
        <v>77</v>
      </c>
      <c r="AY1250" s="242" t="s">
        <v>150</v>
      </c>
    </row>
    <row r="1251" s="14" customFormat="1">
      <c r="A1251" s="14"/>
      <c r="B1251" s="243"/>
      <c r="C1251" s="244"/>
      <c r="D1251" s="234" t="s">
        <v>159</v>
      </c>
      <c r="E1251" s="245" t="s">
        <v>1</v>
      </c>
      <c r="F1251" s="246" t="s">
        <v>1473</v>
      </c>
      <c r="G1251" s="244"/>
      <c r="H1251" s="247">
        <v>14.199999999999999</v>
      </c>
      <c r="I1251" s="248"/>
      <c r="J1251" s="244"/>
      <c r="K1251" s="244"/>
      <c r="L1251" s="249"/>
      <c r="M1251" s="250"/>
      <c r="N1251" s="251"/>
      <c r="O1251" s="251"/>
      <c r="P1251" s="251"/>
      <c r="Q1251" s="251"/>
      <c r="R1251" s="251"/>
      <c r="S1251" s="251"/>
      <c r="T1251" s="252"/>
      <c r="U1251" s="14"/>
      <c r="V1251" s="14"/>
      <c r="W1251" s="14"/>
      <c r="X1251" s="14"/>
      <c r="Y1251" s="14"/>
      <c r="Z1251" s="14"/>
      <c r="AA1251" s="14"/>
      <c r="AB1251" s="14"/>
      <c r="AC1251" s="14"/>
      <c r="AD1251" s="14"/>
      <c r="AE1251" s="14"/>
      <c r="AT1251" s="253" t="s">
        <v>159</v>
      </c>
      <c r="AU1251" s="253" t="s">
        <v>87</v>
      </c>
      <c r="AV1251" s="14" t="s">
        <v>87</v>
      </c>
      <c r="AW1251" s="14" t="s">
        <v>32</v>
      </c>
      <c r="AX1251" s="14" t="s">
        <v>77</v>
      </c>
      <c r="AY1251" s="253" t="s">
        <v>150</v>
      </c>
    </row>
    <row r="1252" s="15" customFormat="1">
      <c r="A1252" s="15"/>
      <c r="B1252" s="254"/>
      <c r="C1252" s="255"/>
      <c r="D1252" s="234" t="s">
        <v>159</v>
      </c>
      <c r="E1252" s="256" t="s">
        <v>1</v>
      </c>
      <c r="F1252" s="257" t="s">
        <v>169</v>
      </c>
      <c r="G1252" s="255"/>
      <c r="H1252" s="258">
        <v>112.91</v>
      </c>
      <c r="I1252" s="259"/>
      <c r="J1252" s="255"/>
      <c r="K1252" s="255"/>
      <c r="L1252" s="260"/>
      <c r="M1252" s="261"/>
      <c r="N1252" s="262"/>
      <c r="O1252" s="262"/>
      <c r="P1252" s="262"/>
      <c r="Q1252" s="262"/>
      <c r="R1252" s="262"/>
      <c r="S1252" s="262"/>
      <c r="T1252" s="263"/>
      <c r="U1252" s="15"/>
      <c r="V1252" s="15"/>
      <c r="W1252" s="15"/>
      <c r="X1252" s="15"/>
      <c r="Y1252" s="15"/>
      <c r="Z1252" s="15"/>
      <c r="AA1252" s="15"/>
      <c r="AB1252" s="15"/>
      <c r="AC1252" s="15"/>
      <c r="AD1252" s="15"/>
      <c r="AE1252" s="15"/>
      <c r="AT1252" s="264" t="s">
        <v>159</v>
      </c>
      <c r="AU1252" s="264" t="s">
        <v>87</v>
      </c>
      <c r="AV1252" s="15" t="s">
        <v>157</v>
      </c>
      <c r="AW1252" s="15" t="s">
        <v>32</v>
      </c>
      <c r="AX1252" s="15" t="s">
        <v>85</v>
      </c>
      <c r="AY1252" s="264" t="s">
        <v>150</v>
      </c>
    </row>
    <row r="1253" s="2" customFormat="1" ht="16.5" customHeight="1">
      <c r="A1253" s="39"/>
      <c r="B1253" s="40"/>
      <c r="C1253" s="219" t="s">
        <v>1474</v>
      </c>
      <c r="D1253" s="219" t="s">
        <v>152</v>
      </c>
      <c r="E1253" s="220" t="s">
        <v>1475</v>
      </c>
      <c r="F1253" s="221" t="s">
        <v>1476</v>
      </c>
      <c r="G1253" s="222" t="s">
        <v>255</v>
      </c>
      <c r="H1253" s="223">
        <v>17.870000000000001</v>
      </c>
      <c r="I1253" s="224"/>
      <c r="J1253" s="225">
        <f>ROUND(I1253*H1253,2)</f>
        <v>0</v>
      </c>
      <c r="K1253" s="221" t="s">
        <v>156</v>
      </c>
      <c r="L1253" s="45"/>
      <c r="M1253" s="226" t="s">
        <v>1</v>
      </c>
      <c r="N1253" s="227" t="s">
        <v>42</v>
      </c>
      <c r="O1253" s="92"/>
      <c r="P1253" s="228">
        <f>O1253*H1253</f>
        <v>0</v>
      </c>
      <c r="Q1253" s="228">
        <v>0.00142</v>
      </c>
      <c r="R1253" s="228">
        <f>Q1253*H1253</f>
        <v>0.025375400000000003</v>
      </c>
      <c r="S1253" s="228">
        <v>0</v>
      </c>
      <c r="T1253" s="229">
        <f>S1253*H1253</f>
        <v>0</v>
      </c>
      <c r="U1253" s="39"/>
      <c r="V1253" s="39"/>
      <c r="W1253" s="39"/>
      <c r="X1253" s="39"/>
      <c r="Y1253" s="39"/>
      <c r="Z1253" s="39"/>
      <c r="AA1253" s="39"/>
      <c r="AB1253" s="39"/>
      <c r="AC1253" s="39"/>
      <c r="AD1253" s="39"/>
      <c r="AE1253" s="39"/>
      <c r="AR1253" s="230" t="s">
        <v>252</v>
      </c>
      <c r="AT1253" s="230" t="s">
        <v>152</v>
      </c>
      <c r="AU1253" s="230" t="s">
        <v>87</v>
      </c>
      <c r="AY1253" s="18" t="s">
        <v>150</v>
      </c>
      <c r="BE1253" s="231">
        <f>IF(N1253="základní",J1253,0)</f>
        <v>0</v>
      </c>
      <c r="BF1253" s="231">
        <f>IF(N1253="snížená",J1253,0)</f>
        <v>0</v>
      </c>
      <c r="BG1253" s="231">
        <f>IF(N1253="zákl. přenesená",J1253,0)</f>
        <v>0</v>
      </c>
      <c r="BH1253" s="231">
        <f>IF(N1253="sníž. přenesená",J1253,0)</f>
        <v>0</v>
      </c>
      <c r="BI1253" s="231">
        <f>IF(N1253="nulová",J1253,0)</f>
        <v>0</v>
      </c>
      <c r="BJ1253" s="18" t="s">
        <v>85</v>
      </c>
      <c r="BK1253" s="231">
        <f>ROUND(I1253*H1253,2)</f>
        <v>0</v>
      </c>
      <c r="BL1253" s="18" t="s">
        <v>252</v>
      </c>
      <c r="BM1253" s="230" t="s">
        <v>1477</v>
      </c>
    </row>
    <row r="1254" s="13" customFormat="1">
      <c r="A1254" s="13"/>
      <c r="B1254" s="232"/>
      <c r="C1254" s="233"/>
      <c r="D1254" s="234" t="s">
        <v>159</v>
      </c>
      <c r="E1254" s="235" t="s">
        <v>1</v>
      </c>
      <c r="F1254" s="236" t="s">
        <v>393</v>
      </c>
      <c r="G1254" s="233"/>
      <c r="H1254" s="235" t="s">
        <v>1</v>
      </c>
      <c r="I1254" s="237"/>
      <c r="J1254" s="233"/>
      <c r="K1254" s="233"/>
      <c r="L1254" s="238"/>
      <c r="M1254" s="239"/>
      <c r="N1254" s="240"/>
      <c r="O1254" s="240"/>
      <c r="P1254" s="240"/>
      <c r="Q1254" s="240"/>
      <c r="R1254" s="240"/>
      <c r="S1254" s="240"/>
      <c r="T1254" s="241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T1254" s="242" t="s">
        <v>159</v>
      </c>
      <c r="AU1254" s="242" t="s">
        <v>87</v>
      </c>
      <c r="AV1254" s="13" t="s">
        <v>85</v>
      </c>
      <c r="AW1254" s="13" t="s">
        <v>32</v>
      </c>
      <c r="AX1254" s="13" t="s">
        <v>77</v>
      </c>
      <c r="AY1254" s="242" t="s">
        <v>150</v>
      </c>
    </row>
    <row r="1255" s="14" customFormat="1">
      <c r="A1255" s="14"/>
      <c r="B1255" s="243"/>
      <c r="C1255" s="244"/>
      <c r="D1255" s="234" t="s">
        <v>159</v>
      </c>
      <c r="E1255" s="245" t="s">
        <v>1</v>
      </c>
      <c r="F1255" s="246" t="s">
        <v>1478</v>
      </c>
      <c r="G1255" s="244"/>
      <c r="H1255" s="247">
        <v>9.3000000000000007</v>
      </c>
      <c r="I1255" s="248"/>
      <c r="J1255" s="244"/>
      <c r="K1255" s="244"/>
      <c r="L1255" s="249"/>
      <c r="M1255" s="250"/>
      <c r="N1255" s="251"/>
      <c r="O1255" s="251"/>
      <c r="P1255" s="251"/>
      <c r="Q1255" s="251"/>
      <c r="R1255" s="251"/>
      <c r="S1255" s="251"/>
      <c r="T1255" s="252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T1255" s="253" t="s">
        <v>159</v>
      </c>
      <c r="AU1255" s="253" t="s">
        <v>87</v>
      </c>
      <c r="AV1255" s="14" t="s">
        <v>87</v>
      </c>
      <c r="AW1255" s="14" t="s">
        <v>32</v>
      </c>
      <c r="AX1255" s="14" t="s">
        <v>77</v>
      </c>
      <c r="AY1255" s="253" t="s">
        <v>150</v>
      </c>
    </row>
    <row r="1256" s="13" customFormat="1">
      <c r="A1256" s="13"/>
      <c r="B1256" s="232"/>
      <c r="C1256" s="233"/>
      <c r="D1256" s="234" t="s">
        <v>159</v>
      </c>
      <c r="E1256" s="235" t="s">
        <v>1</v>
      </c>
      <c r="F1256" s="236" t="s">
        <v>404</v>
      </c>
      <c r="G1256" s="233"/>
      <c r="H1256" s="235" t="s">
        <v>1</v>
      </c>
      <c r="I1256" s="237"/>
      <c r="J1256" s="233"/>
      <c r="K1256" s="233"/>
      <c r="L1256" s="238"/>
      <c r="M1256" s="239"/>
      <c r="N1256" s="240"/>
      <c r="O1256" s="240"/>
      <c r="P1256" s="240"/>
      <c r="Q1256" s="240"/>
      <c r="R1256" s="240"/>
      <c r="S1256" s="240"/>
      <c r="T1256" s="241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T1256" s="242" t="s">
        <v>159</v>
      </c>
      <c r="AU1256" s="242" t="s">
        <v>87</v>
      </c>
      <c r="AV1256" s="13" t="s">
        <v>85</v>
      </c>
      <c r="AW1256" s="13" t="s">
        <v>32</v>
      </c>
      <c r="AX1256" s="13" t="s">
        <v>77</v>
      </c>
      <c r="AY1256" s="242" t="s">
        <v>150</v>
      </c>
    </row>
    <row r="1257" s="14" customFormat="1">
      <c r="A1257" s="14"/>
      <c r="B1257" s="243"/>
      <c r="C1257" s="244"/>
      <c r="D1257" s="234" t="s">
        <v>159</v>
      </c>
      <c r="E1257" s="245" t="s">
        <v>1</v>
      </c>
      <c r="F1257" s="246" t="s">
        <v>1479</v>
      </c>
      <c r="G1257" s="244"/>
      <c r="H1257" s="247">
        <v>8.5700000000000003</v>
      </c>
      <c r="I1257" s="248"/>
      <c r="J1257" s="244"/>
      <c r="K1257" s="244"/>
      <c r="L1257" s="249"/>
      <c r="M1257" s="250"/>
      <c r="N1257" s="251"/>
      <c r="O1257" s="251"/>
      <c r="P1257" s="251"/>
      <c r="Q1257" s="251"/>
      <c r="R1257" s="251"/>
      <c r="S1257" s="251"/>
      <c r="T1257" s="252"/>
      <c r="U1257" s="14"/>
      <c r="V1257" s="14"/>
      <c r="W1257" s="14"/>
      <c r="X1257" s="14"/>
      <c r="Y1257" s="14"/>
      <c r="Z1257" s="14"/>
      <c r="AA1257" s="14"/>
      <c r="AB1257" s="14"/>
      <c r="AC1257" s="14"/>
      <c r="AD1257" s="14"/>
      <c r="AE1257" s="14"/>
      <c r="AT1257" s="253" t="s">
        <v>159</v>
      </c>
      <c r="AU1257" s="253" t="s">
        <v>87</v>
      </c>
      <c r="AV1257" s="14" t="s">
        <v>87</v>
      </c>
      <c r="AW1257" s="14" t="s">
        <v>32</v>
      </c>
      <c r="AX1257" s="14" t="s">
        <v>77</v>
      </c>
      <c r="AY1257" s="253" t="s">
        <v>150</v>
      </c>
    </row>
    <row r="1258" s="15" customFormat="1">
      <c r="A1258" s="15"/>
      <c r="B1258" s="254"/>
      <c r="C1258" s="255"/>
      <c r="D1258" s="234" t="s">
        <v>159</v>
      </c>
      <c r="E1258" s="256" t="s">
        <v>1</v>
      </c>
      <c r="F1258" s="257" t="s">
        <v>169</v>
      </c>
      <c r="G1258" s="255"/>
      <c r="H1258" s="258">
        <v>17.870000000000001</v>
      </c>
      <c r="I1258" s="259"/>
      <c r="J1258" s="255"/>
      <c r="K1258" s="255"/>
      <c r="L1258" s="260"/>
      <c r="M1258" s="261"/>
      <c r="N1258" s="262"/>
      <c r="O1258" s="262"/>
      <c r="P1258" s="262"/>
      <c r="Q1258" s="262"/>
      <c r="R1258" s="262"/>
      <c r="S1258" s="262"/>
      <c r="T1258" s="263"/>
      <c r="U1258" s="15"/>
      <c r="V1258" s="15"/>
      <c r="W1258" s="15"/>
      <c r="X1258" s="15"/>
      <c r="Y1258" s="15"/>
      <c r="Z1258" s="15"/>
      <c r="AA1258" s="15"/>
      <c r="AB1258" s="15"/>
      <c r="AC1258" s="15"/>
      <c r="AD1258" s="15"/>
      <c r="AE1258" s="15"/>
      <c r="AT1258" s="264" t="s">
        <v>159</v>
      </c>
      <c r="AU1258" s="264" t="s">
        <v>87</v>
      </c>
      <c r="AV1258" s="15" t="s">
        <v>157</v>
      </c>
      <c r="AW1258" s="15" t="s">
        <v>32</v>
      </c>
      <c r="AX1258" s="15" t="s">
        <v>85</v>
      </c>
      <c r="AY1258" s="264" t="s">
        <v>150</v>
      </c>
    </row>
    <row r="1259" s="2" customFormat="1" ht="33" customHeight="1">
      <c r="A1259" s="39"/>
      <c r="B1259" s="40"/>
      <c r="C1259" s="219" t="s">
        <v>1480</v>
      </c>
      <c r="D1259" s="219" t="s">
        <v>152</v>
      </c>
      <c r="E1259" s="220" t="s">
        <v>1481</v>
      </c>
      <c r="F1259" s="221" t="s">
        <v>1482</v>
      </c>
      <c r="G1259" s="222" t="s">
        <v>187</v>
      </c>
      <c r="H1259" s="223">
        <v>2.9220000000000002</v>
      </c>
      <c r="I1259" s="224"/>
      <c r="J1259" s="225">
        <f>ROUND(I1259*H1259,2)</f>
        <v>0</v>
      </c>
      <c r="K1259" s="221" t="s">
        <v>156</v>
      </c>
      <c r="L1259" s="45"/>
      <c r="M1259" s="226" t="s">
        <v>1</v>
      </c>
      <c r="N1259" s="227" t="s">
        <v>42</v>
      </c>
      <c r="O1259" s="92"/>
      <c r="P1259" s="228">
        <f>O1259*H1259</f>
        <v>0</v>
      </c>
      <c r="Q1259" s="228">
        <v>0</v>
      </c>
      <c r="R1259" s="228">
        <f>Q1259*H1259</f>
        <v>0</v>
      </c>
      <c r="S1259" s="228">
        <v>0</v>
      </c>
      <c r="T1259" s="229">
        <f>S1259*H1259</f>
        <v>0</v>
      </c>
      <c r="U1259" s="39"/>
      <c r="V1259" s="39"/>
      <c r="W1259" s="39"/>
      <c r="X1259" s="39"/>
      <c r="Y1259" s="39"/>
      <c r="Z1259" s="39"/>
      <c r="AA1259" s="39"/>
      <c r="AB1259" s="39"/>
      <c r="AC1259" s="39"/>
      <c r="AD1259" s="39"/>
      <c r="AE1259" s="39"/>
      <c r="AR1259" s="230" t="s">
        <v>252</v>
      </c>
      <c r="AT1259" s="230" t="s">
        <v>152</v>
      </c>
      <c r="AU1259" s="230" t="s">
        <v>87</v>
      </c>
      <c r="AY1259" s="18" t="s">
        <v>150</v>
      </c>
      <c r="BE1259" s="231">
        <f>IF(N1259="základní",J1259,0)</f>
        <v>0</v>
      </c>
      <c r="BF1259" s="231">
        <f>IF(N1259="snížená",J1259,0)</f>
        <v>0</v>
      </c>
      <c r="BG1259" s="231">
        <f>IF(N1259="zákl. přenesená",J1259,0)</f>
        <v>0</v>
      </c>
      <c r="BH1259" s="231">
        <f>IF(N1259="sníž. přenesená",J1259,0)</f>
        <v>0</v>
      </c>
      <c r="BI1259" s="231">
        <f>IF(N1259="nulová",J1259,0)</f>
        <v>0</v>
      </c>
      <c r="BJ1259" s="18" t="s">
        <v>85</v>
      </c>
      <c r="BK1259" s="231">
        <f>ROUND(I1259*H1259,2)</f>
        <v>0</v>
      </c>
      <c r="BL1259" s="18" t="s">
        <v>252</v>
      </c>
      <c r="BM1259" s="230" t="s">
        <v>1483</v>
      </c>
    </row>
    <row r="1260" s="12" customFormat="1" ht="22.8" customHeight="1">
      <c r="A1260" s="12"/>
      <c r="B1260" s="203"/>
      <c r="C1260" s="204"/>
      <c r="D1260" s="205" t="s">
        <v>76</v>
      </c>
      <c r="E1260" s="217" t="s">
        <v>1484</v>
      </c>
      <c r="F1260" s="217" t="s">
        <v>1485</v>
      </c>
      <c r="G1260" s="204"/>
      <c r="H1260" s="204"/>
      <c r="I1260" s="207"/>
      <c r="J1260" s="218">
        <f>BK1260</f>
        <v>0</v>
      </c>
      <c r="K1260" s="204"/>
      <c r="L1260" s="209"/>
      <c r="M1260" s="210"/>
      <c r="N1260" s="211"/>
      <c r="O1260" s="211"/>
      <c r="P1260" s="212">
        <f>SUM(P1261:P1312)</f>
        <v>0</v>
      </c>
      <c r="Q1260" s="211"/>
      <c r="R1260" s="212">
        <f>SUM(R1261:R1312)</f>
        <v>1.06303294</v>
      </c>
      <c r="S1260" s="211"/>
      <c r="T1260" s="213">
        <f>SUM(T1261:T1312)</f>
        <v>0.73680000000000001</v>
      </c>
      <c r="U1260" s="12"/>
      <c r="V1260" s="12"/>
      <c r="W1260" s="12"/>
      <c r="X1260" s="12"/>
      <c r="Y1260" s="12"/>
      <c r="Z1260" s="12"/>
      <c r="AA1260" s="12"/>
      <c r="AB1260" s="12"/>
      <c r="AC1260" s="12"/>
      <c r="AD1260" s="12"/>
      <c r="AE1260" s="12"/>
      <c r="AR1260" s="214" t="s">
        <v>87</v>
      </c>
      <c r="AT1260" s="215" t="s">
        <v>76</v>
      </c>
      <c r="AU1260" s="215" t="s">
        <v>85</v>
      </c>
      <c r="AY1260" s="214" t="s">
        <v>150</v>
      </c>
      <c r="BK1260" s="216">
        <f>SUM(BK1261:BK1312)</f>
        <v>0</v>
      </c>
    </row>
    <row r="1261" s="2" customFormat="1" ht="16.5" customHeight="1">
      <c r="A1261" s="39"/>
      <c r="B1261" s="40"/>
      <c r="C1261" s="219" t="s">
        <v>1486</v>
      </c>
      <c r="D1261" s="219" t="s">
        <v>152</v>
      </c>
      <c r="E1261" s="220" t="s">
        <v>1487</v>
      </c>
      <c r="F1261" s="221" t="s">
        <v>1488</v>
      </c>
      <c r="G1261" s="222" t="s">
        <v>240</v>
      </c>
      <c r="H1261" s="223">
        <v>256.98000000000002</v>
      </c>
      <c r="I1261" s="224"/>
      <c r="J1261" s="225">
        <f>ROUND(I1261*H1261,2)</f>
        <v>0</v>
      </c>
      <c r="K1261" s="221" t="s">
        <v>156</v>
      </c>
      <c r="L1261" s="45"/>
      <c r="M1261" s="226" t="s">
        <v>1</v>
      </c>
      <c r="N1261" s="227" t="s">
        <v>42</v>
      </c>
      <c r="O1261" s="92"/>
      <c r="P1261" s="228">
        <f>O1261*H1261</f>
        <v>0</v>
      </c>
      <c r="Q1261" s="228">
        <v>0</v>
      </c>
      <c r="R1261" s="228">
        <f>Q1261*H1261</f>
        <v>0</v>
      </c>
      <c r="S1261" s="228">
        <v>0</v>
      </c>
      <c r="T1261" s="229">
        <f>S1261*H1261</f>
        <v>0</v>
      </c>
      <c r="U1261" s="39"/>
      <c r="V1261" s="39"/>
      <c r="W1261" s="39"/>
      <c r="X1261" s="39"/>
      <c r="Y1261" s="39"/>
      <c r="Z1261" s="39"/>
      <c r="AA1261" s="39"/>
      <c r="AB1261" s="39"/>
      <c r="AC1261" s="39"/>
      <c r="AD1261" s="39"/>
      <c r="AE1261" s="39"/>
      <c r="AR1261" s="230" t="s">
        <v>252</v>
      </c>
      <c r="AT1261" s="230" t="s">
        <v>152</v>
      </c>
      <c r="AU1261" s="230" t="s">
        <v>87</v>
      </c>
      <c r="AY1261" s="18" t="s">
        <v>150</v>
      </c>
      <c r="BE1261" s="231">
        <f>IF(N1261="základní",J1261,0)</f>
        <v>0</v>
      </c>
      <c r="BF1261" s="231">
        <f>IF(N1261="snížená",J1261,0)</f>
        <v>0</v>
      </c>
      <c r="BG1261" s="231">
        <f>IF(N1261="zákl. přenesená",J1261,0)</f>
        <v>0</v>
      </c>
      <c r="BH1261" s="231">
        <f>IF(N1261="sníž. přenesená",J1261,0)</f>
        <v>0</v>
      </c>
      <c r="BI1261" s="231">
        <f>IF(N1261="nulová",J1261,0)</f>
        <v>0</v>
      </c>
      <c r="BJ1261" s="18" t="s">
        <v>85</v>
      </c>
      <c r="BK1261" s="231">
        <f>ROUND(I1261*H1261,2)</f>
        <v>0</v>
      </c>
      <c r="BL1261" s="18" t="s">
        <v>252</v>
      </c>
      <c r="BM1261" s="230" t="s">
        <v>1489</v>
      </c>
    </row>
    <row r="1262" s="13" customFormat="1">
      <c r="A1262" s="13"/>
      <c r="B1262" s="232"/>
      <c r="C1262" s="233"/>
      <c r="D1262" s="234" t="s">
        <v>159</v>
      </c>
      <c r="E1262" s="235" t="s">
        <v>1</v>
      </c>
      <c r="F1262" s="236" t="s">
        <v>581</v>
      </c>
      <c r="G1262" s="233"/>
      <c r="H1262" s="235" t="s">
        <v>1</v>
      </c>
      <c r="I1262" s="237"/>
      <c r="J1262" s="233"/>
      <c r="K1262" s="233"/>
      <c r="L1262" s="238"/>
      <c r="M1262" s="239"/>
      <c r="N1262" s="240"/>
      <c r="O1262" s="240"/>
      <c r="P1262" s="240"/>
      <c r="Q1262" s="240"/>
      <c r="R1262" s="240"/>
      <c r="S1262" s="240"/>
      <c r="T1262" s="241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T1262" s="242" t="s">
        <v>159</v>
      </c>
      <c r="AU1262" s="242" t="s">
        <v>87</v>
      </c>
      <c r="AV1262" s="13" t="s">
        <v>85</v>
      </c>
      <c r="AW1262" s="13" t="s">
        <v>32</v>
      </c>
      <c r="AX1262" s="13" t="s">
        <v>77</v>
      </c>
      <c r="AY1262" s="242" t="s">
        <v>150</v>
      </c>
    </row>
    <row r="1263" s="14" customFormat="1">
      <c r="A1263" s="14"/>
      <c r="B1263" s="243"/>
      <c r="C1263" s="244"/>
      <c r="D1263" s="234" t="s">
        <v>159</v>
      </c>
      <c r="E1263" s="245" t="s">
        <v>1</v>
      </c>
      <c r="F1263" s="246" t="s">
        <v>563</v>
      </c>
      <c r="G1263" s="244"/>
      <c r="H1263" s="247">
        <v>160.66999999999999</v>
      </c>
      <c r="I1263" s="248"/>
      <c r="J1263" s="244"/>
      <c r="K1263" s="244"/>
      <c r="L1263" s="249"/>
      <c r="M1263" s="250"/>
      <c r="N1263" s="251"/>
      <c r="O1263" s="251"/>
      <c r="P1263" s="251"/>
      <c r="Q1263" s="251"/>
      <c r="R1263" s="251"/>
      <c r="S1263" s="251"/>
      <c r="T1263" s="252"/>
      <c r="U1263" s="14"/>
      <c r="V1263" s="14"/>
      <c r="W1263" s="14"/>
      <c r="X1263" s="14"/>
      <c r="Y1263" s="14"/>
      <c r="Z1263" s="14"/>
      <c r="AA1263" s="14"/>
      <c r="AB1263" s="14"/>
      <c r="AC1263" s="14"/>
      <c r="AD1263" s="14"/>
      <c r="AE1263" s="14"/>
      <c r="AT1263" s="253" t="s">
        <v>159</v>
      </c>
      <c r="AU1263" s="253" t="s">
        <v>87</v>
      </c>
      <c r="AV1263" s="14" t="s">
        <v>87</v>
      </c>
      <c r="AW1263" s="14" t="s">
        <v>32</v>
      </c>
      <c r="AX1263" s="14" t="s">
        <v>77</v>
      </c>
      <c r="AY1263" s="253" t="s">
        <v>150</v>
      </c>
    </row>
    <row r="1264" s="13" customFormat="1">
      <c r="A1264" s="13"/>
      <c r="B1264" s="232"/>
      <c r="C1264" s="233"/>
      <c r="D1264" s="234" t="s">
        <v>159</v>
      </c>
      <c r="E1264" s="235" t="s">
        <v>1</v>
      </c>
      <c r="F1264" s="236" t="s">
        <v>632</v>
      </c>
      <c r="G1264" s="233"/>
      <c r="H1264" s="235" t="s">
        <v>1</v>
      </c>
      <c r="I1264" s="237"/>
      <c r="J1264" s="233"/>
      <c r="K1264" s="233"/>
      <c r="L1264" s="238"/>
      <c r="M1264" s="239"/>
      <c r="N1264" s="240"/>
      <c r="O1264" s="240"/>
      <c r="P1264" s="240"/>
      <c r="Q1264" s="240"/>
      <c r="R1264" s="240"/>
      <c r="S1264" s="240"/>
      <c r="T1264" s="241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T1264" s="242" t="s">
        <v>159</v>
      </c>
      <c r="AU1264" s="242" t="s">
        <v>87</v>
      </c>
      <c r="AV1264" s="13" t="s">
        <v>85</v>
      </c>
      <c r="AW1264" s="13" t="s">
        <v>32</v>
      </c>
      <c r="AX1264" s="13" t="s">
        <v>77</v>
      </c>
      <c r="AY1264" s="242" t="s">
        <v>150</v>
      </c>
    </row>
    <row r="1265" s="14" customFormat="1">
      <c r="A1265" s="14"/>
      <c r="B1265" s="243"/>
      <c r="C1265" s="244"/>
      <c r="D1265" s="234" t="s">
        <v>159</v>
      </c>
      <c r="E1265" s="245" t="s">
        <v>1</v>
      </c>
      <c r="F1265" s="246" t="s">
        <v>947</v>
      </c>
      <c r="G1265" s="244"/>
      <c r="H1265" s="247">
        <v>96.310000000000002</v>
      </c>
      <c r="I1265" s="248"/>
      <c r="J1265" s="244"/>
      <c r="K1265" s="244"/>
      <c r="L1265" s="249"/>
      <c r="M1265" s="250"/>
      <c r="N1265" s="251"/>
      <c r="O1265" s="251"/>
      <c r="P1265" s="251"/>
      <c r="Q1265" s="251"/>
      <c r="R1265" s="251"/>
      <c r="S1265" s="251"/>
      <c r="T1265" s="252"/>
      <c r="U1265" s="14"/>
      <c r="V1265" s="14"/>
      <c r="W1265" s="14"/>
      <c r="X1265" s="14"/>
      <c r="Y1265" s="14"/>
      <c r="Z1265" s="14"/>
      <c r="AA1265" s="14"/>
      <c r="AB1265" s="14"/>
      <c r="AC1265" s="14"/>
      <c r="AD1265" s="14"/>
      <c r="AE1265" s="14"/>
      <c r="AT1265" s="253" t="s">
        <v>159</v>
      </c>
      <c r="AU1265" s="253" t="s">
        <v>87</v>
      </c>
      <c r="AV1265" s="14" t="s">
        <v>87</v>
      </c>
      <c r="AW1265" s="14" t="s">
        <v>32</v>
      </c>
      <c r="AX1265" s="14" t="s">
        <v>77</v>
      </c>
      <c r="AY1265" s="253" t="s">
        <v>150</v>
      </c>
    </row>
    <row r="1266" s="15" customFormat="1">
      <c r="A1266" s="15"/>
      <c r="B1266" s="254"/>
      <c r="C1266" s="255"/>
      <c r="D1266" s="234" t="s">
        <v>159</v>
      </c>
      <c r="E1266" s="256" t="s">
        <v>1</v>
      </c>
      <c r="F1266" s="257" t="s">
        <v>169</v>
      </c>
      <c r="G1266" s="255"/>
      <c r="H1266" s="258">
        <v>256.98000000000002</v>
      </c>
      <c r="I1266" s="259"/>
      <c r="J1266" s="255"/>
      <c r="K1266" s="255"/>
      <c r="L1266" s="260"/>
      <c r="M1266" s="261"/>
      <c r="N1266" s="262"/>
      <c r="O1266" s="262"/>
      <c r="P1266" s="262"/>
      <c r="Q1266" s="262"/>
      <c r="R1266" s="262"/>
      <c r="S1266" s="262"/>
      <c r="T1266" s="263"/>
      <c r="U1266" s="15"/>
      <c r="V1266" s="15"/>
      <c r="W1266" s="15"/>
      <c r="X1266" s="15"/>
      <c r="Y1266" s="15"/>
      <c r="Z1266" s="15"/>
      <c r="AA1266" s="15"/>
      <c r="AB1266" s="15"/>
      <c r="AC1266" s="15"/>
      <c r="AD1266" s="15"/>
      <c r="AE1266" s="15"/>
      <c r="AT1266" s="264" t="s">
        <v>159</v>
      </c>
      <c r="AU1266" s="264" t="s">
        <v>87</v>
      </c>
      <c r="AV1266" s="15" t="s">
        <v>157</v>
      </c>
      <c r="AW1266" s="15" t="s">
        <v>32</v>
      </c>
      <c r="AX1266" s="15" t="s">
        <v>85</v>
      </c>
      <c r="AY1266" s="264" t="s">
        <v>150</v>
      </c>
    </row>
    <row r="1267" s="2" customFormat="1" ht="24.15" customHeight="1">
      <c r="A1267" s="39"/>
      <c r="B1267" s="40"/>
      <c r="C1267" s="219" t="s">
        <v>1490</v>
      </c>
      <c r="D1267" s="219" t="s">
        <v>152</v>
      </c>
      <c r="E1267" s="220" t="s">
        <v>1491</v>
      </c>
      <c r="F1267" s="221" t="s">
        <v>1492</v>
      </c>
      <c r="G1267" s="222" t="s">
        <v>240</v>
      </c>
      <c r="H1267" s="223">
        <v>256.98000000000002</v>
      </c>
      <c r="I1267" s="224"/>
      <c r="J1267" s="225">
        <f>ROUND(I1267*H1267,2)</f>
        <v>0</v>
      </c>
      <c r="K1267" s="221" t="s">
        <v>156</v>
      </c>
      <c r="L1267" s="45"/>
      <c r="M1267" s="226" t="s">
        <v>1</v>
      </c>
      <c r="N1267" s="227" t="s">
        <v>42</v>
      </c>
      <c r="O1267" s="92"/>
      <c r="P1267" s="228">
        <f>O1267*H1267</f>
        <v>0</v>
      </c>
      <c r="Q1267" s="228">
        <v>3.0000000000000001E-05</v>
      </c>
      <c r="R1267" s="228">
        <f>Q1267*H1267</f>
        <v>0.0077094000000000008</v>
      </c>
      <c r="S1267" s="228">
        <v>0</v>
      </c>
      <c r="T1267" s="229">
        <f>S1267*H1267</f>
        <v>0</v>
      </c>
      <c r="U1267" s="39"/>
      <c r="V1267" s="39"/>
      <c r="W1267" s="39"/>
      <c r="X1267" s="39"/>
      <c r="Y1267" s="39"/>
      <c r="Z1267" s="39"/>
      <c r="AA1267" s="39"/>
      <c r="AB1267" s="39"/>
      <c r="AC1267" s="39"/>
      <c r="AD1267" s="39"/>
      <c r="AE1267" s="39"/>
      <c r="AR1267" s="230" t="s">
        <v>252</v>
      </c>
      <c r="AT1267" s="230" t="s">
        <v>152</v>
      </c>
      <c r="AU1267" s="230" t="s">
        <v>87</v>
      </c>
      <c r="AY1267" s="18" t="s">
        <v>150</v>
      </c>
      <c r="BE1267" s="231">
        <f>IF(N1267="základní",J1267,0)</f>
        <v>0</v>
      </c>
      <c r="BF1267" s="231">
        <f>IF(N1267="snížená",J1267,0)</f>
        <v>0</v>
      </c>
      <c r="BG1267" s="231">
        <f>IF(N1267="zákl. přenesená",J1267,0)</f>
        <v>0</v>
      </c>
      <c r="BH1267" s="231">
        <f>IF(N1267="sníž. přenesená",J1267,0)</f>
        <v>0</v>
      </c>
      <c r="BI1267" s="231">
        <f>IF(N1267="nulová",J1267,0)</f>
        <v>0</v>
      </c>
      <c r="BJ1267" s="18" t="s">
        <v>85</v>
      </c>
      <c r="BK1267" s="231">
        <f>ROUND(I1267*H1267,2)</f>
        <v>0</v>
      </c>
      <c r="BL1267" s="18" t="s">
        <v>252</v>
      </c>
      <c r="BM1267" s="230" t="s">
        <v>1493</v>
      </c>
    </row>
    <row r="1268" s="13" customFormat="1">
      <c r="A1268" s="13"/>
      <c r="B1268" s="232"/>
      <c r="C1268" s="233"/>
      <c r="D1268" s="234" t="s">
        <v>159</v>
      </c>
      <c r="E1268" s="235" t="s">
        <v>1</v>
      </c>
      <c r="F1268" s="236" t="s">
        <v>581</v>
      </c>
      <c r="G1268" s="233"/>
      <c r="H1268" s="235" t="s">
        <v>1</v>
      </c>
      <c r="I1268" s="237"/>
      <c r="J1268" s="233"/>
      <c r="K1268" s="233"/>
      <c r="L1268" s="238"/>
      <c r="M1268" s="239"/>
      <c r="N1268" s="240"/>
      <c r="O1268" s="240"/>
      <c r="P1268" s="240"/>
      <c r="Q1268" s="240"/>
      <c r="R1268" s="240"/>
      <c r="S1268" s="240"/>
      <c r="T1268" s="241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T1268" s="242" t="s">
        <v>159</v>
      </c>
      <c r="AU1268" s="242" t="s">
        <v>87</v>
      </c>
      <c r="AV1268" s="13" t="s">
        <v>85</v>
      </c>
      <c r="AW1268" s="13" t="s">
        <v>32</v>
      </c>
      <c r="AX1268" s="13" t="s">
        <v>77</v>
      </c>
      <c r="AY1268" s="242" t="s">
        <v>150</v>
      </c>
    </row>
    <row r="1269" s="14" customFormat="1">
      <c r="A1269" s="14"/>
      <c r="B1269" s="243"/>
      <c r="C1269" s="244"/>
      <c r="D1269" s="234" t="s">
        <v>159</v>
      </c>
      <c r="E1269" s="245" t="s">
        <v>1</v>
      </c>
      <c r="F1269" s="246" t="s">
        <v>563</v>
      </c>
      <c r="G1269" s="244"/>
      <c r="H1269" s="247">
        <v>160.66999999999999</v>
      </c>
      <c r="I1269" s="248"/>
      <c r="J1269" s="244"/>
      <c r="K1269" s="244"/>
      <c r="L1269" s="249"/>
      <c r="M1269" s="250"/>
      <c r="N1269" s="251"/>
      <c r="O1269" s="251"/>
      <c r="P1269" s="251"/>
      <c r="Q1269" s="251"/>
      <c r="R1269" s="251"/>
      <c r="S1269" s="251"/>
      <c r="T1269" s="252"/>
      <c r="U1269" s="14"/>
      <c r="V1269" s="14"/>
      <c r="W1269" s="14"/>
      <c r="X1269" s="14"/>
      <c r="Y1269" s="14"/>
      <c r="Z1269" s="14"/>
      <c r="AA1269" s="14"/>
      <c r="AB1269" s="14"/>
      <c r="AC1269" s="14"/>
      <c r="AD1269" s="14"/>
      <c r="AE1269" s="14"/>
      <c r="AT1269" s="253" t="s">
        <v>159</v>
      </c>
      <c r="AU1269" s="253" t="s">
        <v>87</v>
      </c>
      <c r="AV1269" s="14" t="s">
        <v>87</v>
      </c>
      <c r="AW1269" s="14" t="s">
        <v>32</v>
      </c>
      <c r="AX1269" s="14" t="s">
        <v>77</v>
      </c>
      <c r="AY1269" s="253" t="s">
        <v>150</v>
      </c>
    </row>
    <row r="1270" s="13" customFormat="1">
      <c r="A1270" s="13"/>
      <c r="B1270" s="232"/>
      <c r="C1270" s="233"/>
      <c r="D1270" s="234" t="s">
        <v>159</v>
      </c>
      <c r="E1270" s="235" t="s">
        <v>1</v>
      </c>
      <c r="F1270" s="236" t="s">
        <v>632</v>
      </c>
      <c r="G1270" s="233"/>
      <c r="H1270" s="235" t="s">
        <v>1</v>
      </c>
      <c r="I1270" s="237"/>
      <c r="J1270" s="233"/>
      <c r="K1270" s="233"/>
      <c r="L1270" s="238"/>
      <c r="M1270" s="239"/>
      <c r="N1270" s="240"/>
      <c r="O1270" s="240"/>
      <c r="P1270" s="240"/>
      <c r="Q1270" s="240"/>
      <c r="R1270" s="240"/>
      <c r="S1270" s="240"/>
      <c r="T1270" s="241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T1270" s="242" t="s">
        <v>159</v>
      </c>
      <c r="AU1270" s="242" t="s">
        <v>87</v>
      </c>
      <c r="AV1270" s="13" t="s">
        <v>85</v>
      </c>
      <c r="AW1270" s="13" t="s">
        <v>32</v>
      </c>
      <c r="AX1270" s="13" t="s">
        <v>77</v>
      </c>
      <c r="AY1270" s="242" t="s">
        <v>150</v>
      </c>
    </row>
    <row r="1271" s="14" customFormat="1">
      <c r="A1271" s="14"/>
      <c r="B1271" s="243"/>
      <c r="C1271" s="244"/>
      <c r="D1271" s="234" t="s">
        <v>159</v>
      </c>
      <c r="E1271" s="245" t="s">
        <v>1</v>
      </c>
      <c r="F1271" s="246" t="s">
        <v>947</v>
      </c>
      <c r="G1271" s="244"/>
      <c r="H1271" s="247">
        <v>96.310000000000002</v>
      </c>
      <c r="I1271" s="248"/>
      <c r="J1271" s="244"/>
      <c r="K1271" s="244"/>
      <c r="L1271" s="249"/>
      <c r="M1271" s="250"/>
      <c r="N1271" s="251"/>
      <c r="O1271" s="251"/>
      <c r="P1271" s="251"/>
      <c r="Q1271" s="251"/>
      <c r="R1271" s="251"/>
      <c r="S1271" s="251"/>
      <c r="T1271" s="252"/>
      <c r="U1271" s="14"/>
      <c r="V1271" s="14"/>
      <c r="W1271" s="14"/>
      <c r="X1271" s="14"/>
      <c r="Y1271" s="14"/>
      <c r="Z1271" s="14"/>
      <c r="AA1271" s="14"/>
      <c r="AB1271" s="14"/>
      <c r="AC1271" s="14"/>
      <c r="AD1271" s="14"/>
      <c r="AE1271" s="14"/>
      <c r="AT1271" s="253" t="s">
        <v>159</v>
      </c>
      <c r="AU1271" s="253" t="s">
        <v>87</v>
      </c>
      <c r="AV1271" s="14" t="s">
        <v>87</v>
      </c>
      <c r="AW1271" s="14" t="s">
        <v>32</v>
      </c>
      <c r="AX1271" s="14" t="s">
        <v>77</v>
      </c>
      <c r="AY1271" s="253" t="s">
        <v>150</v>
      </c>
    </row>
    <row r="1272" s="15" customFormat="1">
      <c r="A1272" s="15"/>
      <c r="B1272" s="254"/>
      <c r="C1272" s="255"/>
      <c r="D1272" s="234" t="s">
        <v>159</v>
      </c>
      <c r="E1272" s="256" t="s">
        <v>1</v>
      </c>
      <c r="F1272" s="257" t="s">
        <v>169</v>
      </c>
      <c r="G1272" s="255"/>
      <c r="H1272" s="258">
        <v>256.98000000000002</v>
      </c>
      <c r="I1272" s="259"/>
      <c r="J1272" s="255"/>
      <c r="K1272" s="255"/>
      <c r="L1272" s="260"/>
      <c r="M1272" s="261"/>
      <c r="N1272" s="262"/>
      <c r="O1272" s="262"/>
      <c r="P1272" s="262"/>
      <c r="Q1272" s="262"/>
      <c r="R1272" s="262"/>
      <c r="S1272" s="262"/>
      <c r="T1272" s="263"/>
      <c r="U1272" s="15"/>
      <c r="V1272" s="15"/>
      <c r="W1272" s="15"/>
      <c r="X1272" s="15"/>
      <c r="Y1272" s="15"/>
      <c r="Z1272" s="15"/>
      <c r="AA1272" s="15"/>
      <c r="AB1272" s="15"/>
      <c r="AC1272" s="15"/>
      <c r="AD1272" s="15"/>
      <c r="AE1272" s="15"/>
      <c r="AT1272" s="264" t="s">
        <v>159</v>
      </c>
      <c r="AU1272" s="264" t="s">
        <v>87</v>
      </c>
      <c r="AV1272" s="15" t="s">
        <v>157</v>
      </c>
      <c r="AW1272" s="15" t="s">
        <v>32</v>
      </c>
      <c r="AX1272" s="15" t="s">
        <v>85</v>
      </c>
      <c r="AY1272" s="264" t="s">
        <v>150</v>
      </c>
    </row>
    <row r="1273" s="2" customFormat="1" ht="33" customHeight="1">
      <c r="A1273" s="39"/>
      <c r="B1273" s="40"/>
      <c r="C1273" s="219" t="s">
        <v>1494</v>
      </c>
      <c r="D1273" s="219" t="s">
        <v>152</v>
      </c>
      <c r="E1273" s="220" t="s">
        <v>1495</v>
      </c>
      <c r="F1273" s="221" t="s">
        <v>1496</v>
      </c>
      <c r="G1273" s="222" t="s">
        <v>240</v>
      </c>
      <c r="H1273" s="223">
        <v>96.310000000000002</v>
      </c>
      <c r="I1273" s="224"/>
      <c r="J1273" s="225">
        <f>ROUND(I1273*H1273,2)</f>
        <v>0</v>
      </c>
      <c r="K1273" s="221" t="s">
        <v>156</v>
      </c>
      <c r="L1273" s="45"/>
      <c r="M1273" s="226" t="s">
        <v>1</v>
      </c>
      <c r="N1273" s="227" t="s">
        <v>42</v>
      </c>
      <c r="O1273" s="92"/>
      <c r="P1273" s="228">
        <f>O1273*H1273</f>
        <v>0</v>
      </c>
      <c r="Q1273" s="228">
        <v>0.00011</v>
      </c>
      <c r="R1273" s="228">
        <f>Q1273*H1273</f>
        <v>0.0105941</v>
      </c>
      <c r="S1273" s="228">
        <v>0</v>
      </c>
      <c r="T1273" s="229">
        <f>S1273*H1273</f>
        <v>0</v>
      </c>
      <c r="U1273" s="39"/>
      <c r="V1273" s="39"/>
      <c r="W1273" s="39"/>
      <c r="X1273" s="39"/>
      <c r="Y1273" s="39"/>
      <c r="Z1273" s="39"/>
      <c r="AA1273" s="39"/>
      <c r="AB1273" s="39"/>
      <c r="AC1273" s="39"/>
      <c r="AD1273" s="39"/>
      <c r="AE1273" s="39"/>
      <c r="AR1273" s="230" t="s">
        <v>252</v>
      </c>
      <c r="AT1273" s="230" t="s">
        <v>152</v>
      </c>
      <c r="AU1273" s="230" t="s">
        <v>87</v>
      </c>
      <c r="AY1273" s="18" t="s">
        <v>150</v>
      </c>
      <c r="BE1273" s="231">
        <f>IF(N1273="základní",J1273,0)</f>
        <v>0</v>
      </c>
      <c r="BF1273" s="231">
        <f>IF(N1273="snížená",J1273,0)</f>
        <v>0</v>
      </c>
      <c r="BG1273" s="231">
        <f>IF(N1273="zákl. přenesená",J1273,0)</f>
        <v>0</v>
      </c>
      <c r="BH1273" s="231">
        <f>IF(N1273="sníž. přenesená",J1273,0)</f>
        <v>0</v>
      </c>
      <c r="BI1273" s="231">
        <f>IF(N1273="nulová",J1273,0)</f>
        <v>0</v>
      </c>
      <c r="BJ1273" s="18" t="s">
        <v>85</v>
      </c>
      <c r="BK1273" s="231">
        <f>ROUND(I1273*H1273,2)</f>
        <v>0</v>
      </c>
      <c r="BL1273" s="18" t="s">
        <v>252</v>
      </c>
      <c r="BM1273" s="230" t="s">
        <v>1497</v>
      </c>
    </row>
    <row r="1274" s="13" customFormat="1">
      <c r="A1274" s="13"/>
      <c r="B1274" s="232"/>
      <c r="C1274" s="233"/>
      <c r="D1274" s="234" t="s">
        <v>159</v>
      </c>
      <c r="E1274" s="235" t="s">
        <v>1</v>
      </c>
      <c r="F1274" s="236" t="s">
        <v>632</v>
      </c>
      <c r="G1274" s="233"/>
      <c r="H1274" s="235" t="s">
        <v>1</v>
      </c>
      <c r="I1274" s="237"/>
      <c r="J1274" s="233"/>
      <c r="K1274" s="233"/>
      <c r="L1274" s="238"/>
      <c r="M1274" s="239"/>
      <c r="N1274" s="240"/>
      <c r="O1274" s="240"/>
      <c r="P1274" s="240"/>
      <c r="Q1274" s="240"/>
      <c r="R1274" s="240"/>
      <c r="S1274" s="240"/>
      <c r="T1274" s="241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T1274" s="242" t="s">
        <v>159</v>
      </c>
      <c r="AU1274" s="242" t="s">
        <v>87</v>
      </c>
      <c r="AV1274" s="13" t="s">
        <v>85</v>
      </c>
      <c r="AW1274" s="13" t="s">
        <v>32</v>
      </c>
      <c r="AX1274" s="13" t="s">
        <v>77</v>
      </c>
      <c r="AY1274" s="242" t="s">
        <v>150</v>
      </c>
    </row>
    <row r="1275" s="14" customFormat="1">
      <c r="A1275" s="14"/>
      <c r="B1275" s="243"/>
      <c r="C1275" s="244"/>
      <c r="D1275" s="234" t="s">
        <v>159</v>
      </c>
      <c r="E1275" s="245" t="s">
        <v>1</v>
      </c>
      <c r="F1275" s="246" t="s">
        <v>947</v>
      </c>
      <c r="G1275" s="244"/>
      <c r="H1275" s="247">
        <v>96.310000000000002</v>
      </c>
      <c r="I1275" s="248"/>
      <c r="J1275" s="244"/>
      <c r="K1275" s="244"/>
      <c r="L1275" s="249"/>
      <c r="M1275" s="250"/>
      <c r="N1275" s="251"/>
      <c r="O1275" s="251"/>
      <c r="P1275" s="251"/>
      <c r="Q1275" s="251"/>
      <c r="R1275" s="251"/>
      <c r="S1275" s="251"/>
      <c r="T1275" s="252"/>
      <c r="U1275" s="14"/>
      <c r="V1275" s="14"/>
      <c r="W1275" s="14"/>
      <c r="X1275" s="14"/>
      <c r="Y1275" s="14"/>
      <c r="Z1275" s="14"/>
      <c r="AA1275" s="14"/>
      <c r="AB1275" s="14"/>
      <c r="AC1275" s="14"/>
      <c r="AD1275" s="14"/>
      <c r="AE1275" s="14"/>
      <c r="AT1275" s="253" t="s">
        <v>159</v>
      </c>
      <c r="AU1275" s="253" t="s">
        <v>87</v>
      </c>
      <c r="AV1275" s="14" t="s">
        <v>87</v>
      </c>
      <c r="AW1275" s="14" t="s">
        <v>32</v>
      </c>
      <c r="AX1275" s="14" t="s">
        <v>85</v>
      </c>
      <c r="AY1275" s="253" t="s">
        <v>150</v>
      </c>
    </row>
    <row r="1276" s="2" customFormat="1" ht="24.15" customHeight="1">
      <c r="A1276" s="39"/>
      <c r="B1276" s="40"/>
      <c r="C1276" s="219" t="s">
        <v>1498</v>
      </c>
      <c r="D1276" s="219" t="s">
        <v>152</v>
      </c>
      <c r="E1276" s="220" t="s">
        <v>1499</v>
      </c>
      <c r="F1276" s="221" t="s">
        <v>1500</v>
      </c>
      <c r="G1276" s="222" t="s">
        <v>240</v>
      </c>
      <c r="H1276" s="223">
        <v>245.59999999999999</v>
      </c>
      <c r="I1276" s="224"/>
      <c r="J1276" s="225">
        <f>ROUND(I1276*H1276,2)</f>
        <v>0</v>
      </c>
      <c r="K1276" s="221" t="s">
        <v>156</v>
      </c>
      <c r="L1276" s="45"/>
      <c r="M1276" s="226" t="s">
        <v>1</v>
      </c>
      <c r="N1276" s="227" t="s">
        <v>42</v>
      </c>
      <c r="O1276" s="92"/>
      <c r="P1276" s="228">
        <f>O1276*H1276</f>
        <v>0</v>
      </c>
      <c r="Q1276" s="228">
        <v>0</v>
      </c>
      <c r="R1276" s="228">
        <f>Q1276*H1276</f>
        <v>0</v>
      </c>
      <c r="S1276" s="228">
        <v>0.0030000000000000001</v>
      </c>
      <c r="T1276" s="229">
        <f>S1276*H1276</f>
        <v>0.73680000000000001</v>
      </c>
      <c r="U1276" s="39"/>
      <c r="V1276" s="39"/>
      <c r="W1276" s="39"/>
      <c r="X1276" s="39"/>
      <c r="Y1276" s="39"/>
      <c r="Z1276" s="39"/>
      <c r="AA1276" s="39"/>
      <c r="AB1276" s="39"/>
      <c r="AC1276" s="39"/>
      <c r="AD1276" s="39"/>
      <c r="AE1276" s="39"/>
      <c r="AR1276" s="230" t="s">
        <v>252</v>
      </c>
      <c r="AT1276" s="230" t="s">
        <v>152</v>
      </c>
      <c r="AU1276" s="230" t="s">
        <v>87</v>
      </c>
      <c r="AY1276" s="18" t="s">
        <v>150</v>
      </c>
      <c r="BE1276" s="231">
        <f>IF(N1276="základní",J1276,0)</f>
        <v>0</v>
      </c>
      <c r="BF1276" s="231">
        <f>IF(N1276="snížená",J1276,0)</f>
        <v>0</v>
      </c>
      <c r="BG1276" s="231">
        <f>IF(N1276="zákl. přenesená",J1276,0)</f>
        <v>0</v>
      </c>
      <c r="BH1276" s="231">
        <f>IF(N1276="sníž. přenesená",J1276,0)</f>
        <v>0</v>
      </c>
      <c r="BI1276" s="231">
        <f>IF(N1276="nulová",J1276,0)</f>
        <v>0</v>
      </c>
      <c r="BJ1276" s="18" t="s">
        <v>85</v>
      </c>
      <c r="BK1276" s="231">
        <f>ROUND(I1276*H1276,2)</f>
        <v>0</v>
      </c>
      <c r="BL1276" s="18" t="s">
        <v>252</v>
      </c>
      <c r="BM1276" s="230" t="s">
        <v>1501</v>
      </c>
    </row>
    <row r="1277" s="13" customFormat="1">
      <c r="A1277" s="13"/>
      <c r="B1277" s="232"/>
      <c r="C1277" s="233"/>
      <c r="D1277" s="234" t="s">
        <v>159</v>
      </c>
      <c r="E1277" s="235" t="s">
        <v>1</v>
      </c>
      <c r="F1277" s="236" t="s">
        <v>581</v>
      </c>
      <c r="G1277" s="233"/>
      <c r="H1277" s="235" t="s">
        <v>1</v>
      </c>
      <c r="I1277" s="237"/>
      <c r="J1277" s="233"/>
      <c r="K1277" s="233"/>
      <c r="L1277" s="238"/>
      <c r="M1277" s="239"/>
      <c r="N1277" s="240"/>
      <c r="O1277" s="240"/>
      <c r="P1277" s="240"/>
      <c r="Q1277" s="240"/>
      <c r="R1277" s="240"/>
      <c r="S1277" s="240"/>
      <c r="T1277" s="241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T1277" s="242" t="s">
        <v>159</v>
      </c>
      <c r="AU1277" s="242" t="s">
        <v>87</v>
      </c>
      <c r="AV1277" s="13" t="s">
        <v>85</v>
      </c>
      <c r="AW1277" s="13" t="s">
        <v>32</v>
      </c>
      <c r="AX1277" s="13" t="s">
        <v>77</v>
      </c>
      <c r="AY1277" s="242" t="s">
        <v>150</v>
      </c>
    </row>
    <row r="1278" s="14" customFormat="1">
      <c r="A1278" s="14"/>
      <c r="B1278" s="243"/>
      <c r="C1278" s="244"/>
      <c r="D1278" s="234" t="s">
        <v>159</v>
      </c>
      <c r="E1278" s="245" t="s">
        <v>1</v>
      </c>
      <c r="F1278" s="246" t="s">
        <v>1502</v>
      </c>
      <c r="G1278" s="244"/>
      <c r="H1278" s="247">
        <v>149.28999999999999</v>
      </c>
      <c r="I1278" s="248"/>
      <c r="J1278" s="244"/>
      <c r="K1278" s="244"/>
      <c r="L1278" s="249"/>
      <c r="M1278" s="250"/>
      <c r="N1278" s="251"/>
      <c r="O1278" s="251"/>
      <c r="P1278" s="251"/>
      <c r="Q1278" s="251"/>
      <c r="R1278" s="251"/>
      <c r="S1278" s="251"/>
      <c r="T1278" s="252"/>
      <c r="U1278" s="14"/>
      <c r="V1278" s="14"/>
      <c r="W1278" s="14"/>
      <c r="X1278" s="14"/>
      <c r="Y1278" s="14"/>
      <c r="Z1278" s="14"/>
      <c r="AA1278" s="14"/>
      <c r="AB1278" s="14"/>
      <c r="AC1278" s="14"/>
      <c r="AD1278" s="14"/>
      <c r="AE1278" s="14"/>
      <c r="AT1278" s="253" t="s">
        <v>159</v>
      </c>
      <c r="AU1278" s="253" t="s">
        <v>87</v>
      </c>
      <c r="AV1278" s="14" t="s">
        <v>87</v>
      </c>
      <c r="AW1278" s="14" t="s">
        <v>32</v>
      </c>
      <c r="AX1278" s="14" t="s">
        <v>77</v>
      </c>
      <c r="AY1278" s="253" t="s">
        <v>150</v>
      </c>
    </row>
    <row r="1279" s="13" customFormat="1">
      <c r="A1279" s="13"/>
      <c r="B1279" s="232"/>
      <c r="C1279" s="233"/>
      <c r="D1279" s="234" t="s">
        <v>159</v>
      </c>
      <c r="E1279" s="235" t="s">
        <v>1</v>
      </c>
      <c r="F1279" s="236" t="s">
        <v>632</v>
      </c>
      <c r="G1279" s="233"/>
      <c r="H1279" s="235" t="s">
        <v>1</v>
      </c>
      <c r="I1279" s="237"/>
      <c r="J1279" s="233"/>
      <c r="K1279" s="233"/>
      <c r="L1279" s="238"/>
      <c r="M1279" s="239"/>
      <c r="N1279" s="240"/>
      <c r="O1279" s="240"/>
      <c r="P1279" s="240"/>
      <c r="Q1279" s="240"/>
      <c r="R1279" s="240"/>
      <c r="S1279" s="240"/>
      <c r="T1279" s="241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242" t="s">
        <v>159</v>
      </c>
      <c r="AU1279" s="242" t="s">
        <v>87</v>
      </c>
      <c r="AV1279" s="13" t="s">
        <v>85</v>
      </c>
      <c r="AW1279" s="13" t="s">
        <v>32</v>
      </c>
      <c r="AX1279" s="13" t="s">
        <v>77</v>
      </c>
      <c r="AY1279" s="242" t="s">
        <v>150</v>
      </c>
    </row>
    <row r="1280" s="14" customFormat="1">
      <c r="A1280" s="14"/>
      <c r="B1280" s="243"/>
      <c r="C1280" s="244"/>
      <c r="D1280" s="234" t="s">
        <v>159</v>
      </c>
      <c r="E1280" s="245" t="s">
        <v>1</v>
      </c>
      <c r="F1280" s="246" t="s">
        <v>947</v>
      </c>
      <c r="G1280" s="244"/>
      <c r="H1280" s="247">
        <v>96.310000000000002</v>
      </c>
      <c r="I1280" s="248"/>
      <c r="J1280" s="244"/>
      <c r="K1280" s="244"/>
      <c r="L1280" s="249"/>
      <c r="M1280" s="250"/>
      <c r="N1280" s="251"/>
      <c r="O1280" s="251"/>
      <c r="P1280" s="251"/>
      <c r="Q1280" s="251"/>
      <c r="R1280" s="251"/>
      <c r="S1280" s="251"/>
      <c r="T1280" s="252"/>
      <c r="U1280" s="14"/>
      <c r="V1280" s="14"/>
      <c r="W1280" s="14"/>
      <c r="X1280" s="14"/>
      <c r="Y1280" s="14"/>
      <c r="Z1280" s="14"/>
      <c r="AA1280" s="14"/>
      <c r="AB1280" s="14"/>
      <c r="AC1280" s="14"/>
      <c r="AD1280" s="14"/>
      <c r="AE1280" s="14"/>
      <c r="AT1280" s="253" t="s">
        <v>159</v>
      </c>
      <c r="AU1280" s="253" t="s">
        <v>87</v>
      </c>
      <c r="AV1280" s="14" t="s">
        <v>87</v>
      </c>
      <c r="AW1280" s="14" t="s">
        <v>32</v>
      </c>
      <c r="AX1280" s="14" t="s">
        <v>77</v>
      </c>
      <c r="AY1280" s="253" t="s">
        <v>150</v>
      </c>
    </row>
    <row r="1281" s="15" customFormat="1">
      <c r="A1281" s="15"/>
      <c r="B1281" s="254"/>
      <c r="C1281" s="255"/>
      <c r="D1281" s="234" t="s">
        <v>159</v>
      </c>
      <c r="E1281" s="256" t="s">
        <v>1</v>
      </c>
      <c r="F1281" s="257" t="s">
        <v>169</v>
      </c>
      <c r="G1281" s="255"/>
      <c r="H1281" s="258">
        <v>245.59999999999999</v>
      </c>
      <c r="I1281" s="259"/>
      <c r="J1281" s="255"/>
      <c r="K1281" s="255"/>
      <c r="L1281" s="260"/>
      <c r="M1281" s="261"/>
      <c r="N1281" s="262"/>
      <c r="O1281" s="262"/>
      <c r="P1281" s="262"/>
      <c r="Q1281" s="262"/>
      <c r="R1281" s="262"/>
      <c r="S1281" s="262"/>
      <c r="T1281" s="263"/>
      <c r="U1281" s="15"/>
      <c r="V1281" s="15"/>
      <c r="W1281" s="15"/>
      <c r="X1281" s="15"/>
      <c r="Y1281" s="15"/>
      <c r="Z1281" s="15"/>
      <c r="AA1281" s="15"/>
      <c r="AB1281" s="15"/>
      <c r="AC1281" s="15"/>
      <c r="AD1281" s="15"/>
      <c r="AE1281" s="15"/>
      <c r="AT1281" s="264" t="s">
        <v>159</v>
      </c>
      <c r="AU1281" s="264" t="s">
        <v>87</v>
      </c>
      <c r="AV1281" s="15" t="s">
        <v>157</v>
      </c>
      <c r="AW1281" s="15" t="s">
        <v>32</v>
      </c>
      <c r="AX1281" s="15" t="s">
        <v>85</v>
      </c>
      <c r="AY1281" s="264" t="s">
        <v>150</v>
      </c>
    </row>
    <row r="1282" s="2" customFormat="1" ht="16.5" customHeight="1">
      <c r="A1282" s="39"/>
      <c r="B1282" s="40"/>
      <c r="C1282" s="219" t="s">
        <v>1503</v>
      </c>
      <c r="D1282" s="219" t="s">
        <v>152</v>
      </c>
      <c r="E1282" s="220" t="s">
        <v>1504</v>
      </c>
      <c r="F1282" s="221" t="s">
        <v>1505</v>
      </c>
      <c r="G1282" s="222" t="s">
        <v>240</v>
      </c>
      <c r="H1282" s="223">
        <v>256.98000000000002</v>
      </c>
      <c r="I1282" s="224"/>
      <c r="J1282" s="225">
        <f>ROUND(I1282*H1282,2)</f>
        <v>0</v>
      </c>
      <c r="K1282" s="221" t="s">
        <v>156</v>
      </c>
      <c r="L1282" s="45"/>
      <c r="M1282" s="226" t="s">
        <v>1</v>
      </c>
      <c r="N1282" s="227" t="s">
        <v>42</v>
      </c>
      <c r="O1282" s="92"/>
      <c r="P1282" s="228">
        <f>O1282*H1282</f>
        <v>0</v>
      </c>
      <c r="Q1282" s="228">
        <v>0.00029999999999999997</v>
      </c>
      <c r="R1282" s="228">
        <f>Q1282*H1282</f>
        <v>0.077093999999999996</v>
      </c>
      <c r="S1282" s="228">
        <v>0</v>
      </c>
      <c r="T1282" s="229">
        <f>S1282*H1282</f>
        <v>0</v>
      </c>
      <c r="U1282" s="39"/>
      <c r="V1282" s="39"/>
      <c r="W1282" s="39"/>
      <c r="X1282" s="39"/>
      <c r="Y1282" s="39"/>
      <c r="Z1282" s="39"/>
      <c r="AA1282" s="39"/>
      <c r="AB1282" s="39"/>
      <c r="AC1282" s="39"/>
      <c r="AD1282" s="39"/>
      <c r="AE1282" s="39"/>
      <c r="AR1282" s="230" t="s">
        <v>252</v>
      </c>
      <c r="AT1282" s="230" t="s">
        <v>152</v>
      </c>
      <c r="AU1282" s="230" t="s">
        <v>87</v>
      </c>
      <c r="AY1282" s="18" t="s">
        <v>150</v>
      </c>
      <c r="BE1282" s="231">
        <f>IF(N1282="základní",J1282,0)</f>
        <v>0</v>
      </c>
      <c r="BF1282" s="231">
        <f>IF(N1282="snížená",J1282,0)</f>
        <v>0</v>
      </c>
      <c r="BG1282" s="231">
        <f>IF(N1282="zákl. přenesená",J1282,0)</f>
        <v>0</v>
      </c>
      <c r="BH1282" s="231">
        <f>IF(N1282="sníž. přenesená",J1282,0)</f>
        <v>0</v>
      </c>
      <c r="BI1282" s="231">
        <f>IF(N1282="nulová",J1282,0)</f>
        <v>0</v>
      </c>
      <c r="BJ1282" s="18" t="s">
        <v>85</v>
      </c>
      <c r="BK1282" s="231">
        <f>ROUND(I1282*H1282,2)</f>
        <v>0</v>
      </c>
      <c r="BL1282" s="18" t="s">
        <v>252</v>
      </c>
      <c r="BM1282" s="230" t="s">
        <v>1506</v>
      </c>
    </row>
    <row r="1283" s="13" customFormat="1">
      <c r="A1283" s="13"/>
      <c r="B1283" s="232"/>
      <c r="C1283" s="233"/>
      <c r="D1283" s="234" t="s">
        <v>159</v>
      </c>
      <c r="E1283" s="235" t="s">
        <v>1</v>
      </c>
      <c r="F1283" s="236" t="s">
        <v>581</v>
      </c>
      <c r="G1283" s="233"/>
      <c r="H1283" s="235" t="s">
        <v>1</v>
      </c>
      <c r="I1283" s="237"/>
      <c r="J1283" s="233"/>
      <c r="K1283" s="233"/>
      <c r="L1283" s="238"/>
      <c r="M1283" s="239"/>
      <c r="N1283" s="240"/>
      <c r="O1283" s="240"/>
      <c r="P1283" s="240"/>
      <c r="Q1283" s="240"/>
      <c r="R1283" s="240"/>
      <c r="S1283" s="240"/>
      <c r="T1283" s="241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42" t="s">
        <v>159</v>
      </c>
      <c r="AU1283" s="242" t="s">
        <v>87</v>
      </c>
      <c r="AV1283" s="13" t="s">
        <v>85</v>
      </c>
      <c r="AW1283" s="13" t="s">
        <v>32</v>
      </c>
      <c r="AX1283" s="13" t="s">
        <v>77</v>
      </c>
      <c r="AY1283" s="242" t="s">
        <v>150</v>
      </c>
    </row>
    <row r="1284" s="14" customFormat="1">
      <c r="A1284" s="14"/>
      <c r="B1284" s="243"/>
      <c r="C1284" s="244"/>
      <c r="D1284" s="234" t="s">
        <v>159</v>
      </c>
      <c r="E1284" s="245" t="s">
        <v>1</v>
      </c>
      <c r="F1284" s="246" t="s">
        <v>563</v>
      </c>
      <c r="G1284" s="244"/>
      <c r="H1284" s="247">
        <v>160.66999999999999</v>
      </c>
      <c r="I1284" s="248"/>
      <c r="J1284" s="244"/>
      <c r="K1284" s="244"/>
      <c r="L1284" s="249"/>
      <c r="M1284" s="250"/>
      <c r="N1284" s="251"/>
      <c r="O1284" s="251"/>
      <c r="P1284" s="251"/>
      <c r="Q1284" s="251"/>
      <c r="R1284" s="251"/>
      <c r="S1284" s="251"/>
      <c r="T1284" s="252"/>
      <c r="U1284" s="14"/>
      <c r="V1284" s="14"/>
      <c r="W1284" s="14"/>
      <c r="X1284" s="14"/>
      <c r="Y1284" s="14"/>
      <c r="Z1284" s="14"/>
      <c r="AA1284" s="14"/>
      <c r="AB1284" s="14"/>
      <c r="AC1284" s="14"/>
      <c r="AD1284" s="14"/>
      <c r="AE1284" s="14"/>
      <c r="AT1284" s="253" t="s">
        <v>159</v>
      </c>
      <c r="AU1284" s="253" t="s">
        <v>87</v>
      </c>
      <c r="AV1284" s="14" t="s">
        <v>87</v>
      </c>
      <c r="AW1284" s="14" t="s">
        <v>32</v>
      </c>
      <c r="AX1284" s="14" t="s">
        <v>77</v>
      </c>
      <c r="AY1284" s="253" t="s">
        <v>150</v>
      </c>
    </row>
    <row r="1285" s="13" customFormat="1">
      <c r="A1285" s="13"/>
      <c r="B1285" s="232"/>
      <c r="C1285" s="233"/>
      <c r="D1285" s="234" t="s">
        <v>159</v>
      </c>
      <c r="E1285" s="235" t="s">
        <v>1</v>
      </c>
      <c r="F1285" s="236" t="s">
        <v>632</v>
      </c>
      <c r="G1285" s="233"/>
      <c r="H1285" s="235" t="s">
        <v>1</v>
      </c>
      <c r="I1285" s="237"/>
      <c r="J1285" s="233"/>
      <c r="K1285" s="233"/>
      <c r="L1285" s="238"/>
      <c r="M1285" s="239"/>
      <c r="N1285" s="240"/>
      <c r="O1285" s="240"/>
      <c r="P1285" s="240"/>
      <c r="Q1285" s="240"/>
      <c r="R1285" s="240"/>
      <c r="S1285" s="240"/>
      <c r="T1285" s="241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T1285" s="242" t="s">
        <v>159</v>
      </c>
      <c r="AU1285" s="242" t="s">
        <v>87</v>
      </c>
      <c r="AV1285" s="13" t="s">
        <v>85</v>
      </c>
      <c r="AW1285" s="13" t="s">
        <v>32</v>
      </c>
      <c r="AX1285" s="13" t="s">
        <v>77</v>
      </c>
      <c r="AY1285" s="242" t="s">
        <v>150</v>
      </c>
    </row>
    <row r="1286" s="14" customFormat="1">
      <c r="A1286" s="14"/>
      <c r="B1286" s="243"/>
      <c r="C1286" s="244"/>
      <c r="D1286" s="234" t="s">
        <v>159</v>
      </c>
      <c r="E1286" s="245" t="s">
        <v>1</v>
      </c>
      <c r="F1286" s="246" t="s">
        <v>947</v>
      </c>
      <c r="G1286" s="244"/>
      <c r="H1286" s="247">
        <v>96.310000000000002</v>
      </c>
      <c r="I1286" s="248"/>
      <c r="J1286" s="244"/>
      <c r="K1286" s="244"/>
      <c r="L1286" s="249"/>
      <c r="M1286" s="250"/>
      <c r="N1286" s="251"/>
      <c r="O1286" s="251"/>
      <c r="P1286" s="251"/>
      <c r="Q1286" s="251"/>
      <c r="R1286" s="251"/>
      <c r="S1286" s="251"/>
      <c r="T1286" s="252"/>
      <c r="U1286" s="14"/>
      <c r="V1286" s="14"/>
      <c r="W1286" s="14"/>
      <c r="X1286" s="14"/>
      <c r="Y1286" s="14"/>
      <c r="Z1286" s="14"/>
      <c r="AA1286" s="14"/>
      <c r="AB1286" s="14"/>
      <c r="AC1286" s="14"/>
      <c r="AD1286" s="14"/>
      <c r="AE1286" s="14"/>
      <c r="AT1286" s="253" t="s">
        <v>159</v>
      </c>
      <c r="AU1286" s="253" t="s">
        <v>87</v>
      </c>
      <c r="AV1286" s="14" t="s">
        <v>87</v>
      </c>
      <c r="AW1286" s="14" t="s">
        <v>32</v>
      </c>
      <c r="AX1286" s="14" t="s">
        <v>77</v>
      </c>
      <c r="AY1286" s="253" t="s">
        <v>150</v>
      </c>
    </row>
    <row r="1287" s="15" customFormat="1">
      <c r="A1287" s="15"/>
      <c r="B1287" s="254"/>
      <c r="C1287" s="255"/>
      <c r="D1287" s="234" t="s">
        <v>159</v>
      </c>
      <c r="E1287" s="256" t="s">
        <v>1</v>
      </c>
      <c r="F1287" s="257" t="s">
        <v>169</v>
      </c>
      <c r="G1287" s="255"/>
      <c r="H1287" s="258">
        <v>256.98000000000002</v>
      </c>
      <c r="I1287" s="259"/>
      <c r="J1287" s="255"/>
      <c r="K1287" s="255"/>
      <c r="L1287" s="260"/>
      <c r="M1287" s="261"/>
      <c r="N1287" s="262"/>
      <c r="O1287" s="262"/>
      <c r="P1287" s="262"/>
      <c r="Q1287" s="262"/>
      <c r="R1287" s="262"/>
      <c r="S1287" s="262"/>
      <c r="T1287" s="263"/>
      <c r="U1287" s="15"/>
      <c r="V1287" s="15"/>
      <c r="W1287" s="15"/>
      <c r="X1287" s="15"/>
      <c r="Y1287" s="15"/>
      <c r="Z1287" s="15"/>
      <c r="AA1287" s="15"/>
      <c r="AB1287" s="15"/>
      <c r="AC1287" s="15"/>
      <c r="AD1287" s="15"/>
      <c r="AE1287" s="15"/>
      <c r="AT1287" s="264" t="s">
        <v>159</v>
      </c>
      <c r="AU1287" s="264" t="s">
        <v>87</v>
      </c>
      <c r="AV1287" s="15" t="s">
        <v>157</v>
      </c>
      <c r="AW1287" s="15" t="s">
        <v>32</v>
      </c>
      <c r="AX1287" s="15" t="s">
        <v>85</v>
      </c>
      <c r="AY1287" s="264" t="s">
        <v>150</v>
      </c>
    </row>
    <row r="1288" s="2" customFormat="1" ht="49.05" customHeight="1">
      <c r="A1288" s="39"/>
      <c r="B1288" s="40"/>
      <c r="C1288" s="265" t="s">
        <v>1507</v>
      </c>
      <c r="D1288" s="265" t="s">
        <v>203</v>
      </c>
      <c r="E1288" s="266" t="s">
        <v>1508</v>
      </c>
      <c r="F1288" s="267" t="s">
        <v>1509</v>
      </c>
      <c r="G1288" s="268" t="s">
        <v>240</v>
      </c>
      <c r="H1288" s="269">
        <v>282.678</v>
      </c>
      <c r="I1288" s="270"/>
      <c r="J1288" s="271">
        <f>ROUND(I1288*H1288,2)</f>
        <v>0</v>
      </c>
      <c r="K1288" s="267" t="s">
        <v>156</v>
      </c>
      <c r="L1288" s="272"/>
      <c r="M1288" s="273" t="s">
        <v>1</v>
      </c>
      <c r="N1288" s="274" t="s">
        <v>42</v>
      </c>
      <c r="O1288" s="92"/>
      <c r="P1288" s="228">
        <f>O1288*H1288</f>
        <v>0</v>
      </c>
      <c r="Q1288" s="228">
        <v>0.0032000000000000002</v>
      </c>
      <c r="R1288" s="228">
        <f>Q1288*H1288</f>
        <v>0.90456960000000008</v>
      </c>
      <c r="S1288" s="228">
        <v>0</v>
      </c>
      <c r="T1288" s="229">
        <f>S1288*H1288</f>
        <v>0</v>
      </c>
      <c r="U1288" s="39"/>
      <c r="V1288" s="39"/>
      <c r="W1288" s="39"/>
      <c r="X1288" s="39"/>
      <c r="Y1288" s="39"/>
      <c r="Z1288" s="39"/>
      <c r="AA1288" s="39"/>
      <c r="AB1288" s="39"/>
      <c r="AC1288" s="39"/>
      <c r="AD1288" s="39"/>
      <c r="AE1288" s="39"/>
      <c r="AR1288" s="230" t="s">
        <v>400</v>
      </c>
      <c r="AT1288" s="230" t="s">
        <v>203</v>
      </c>
      <c r="AU1288" s="230" t="s">
        <v>87</v>
      </c>
      <c r="AY1288" s="18" t="s">
        <v>150</v>
      </c>
      <c r="BE1288" s="231">
        <f>IF(N1288="základní",J1288,0)</f>
        <v>0</v>
      </c>
      <c r="BF1288" s="231">
        <f>IF(N1288="snížená",J1288,0)</f>
        <v>0</v>
      </c>
      <c r="BG1288" s="231">
        <f>IF(N1288="zákl. přenesená",J1288,0)</f>
        <v>0</v>
      </c>
      <c r="BH1288" s="231">
        <f>IF(N1288="sníž. přenesená",J1288,0)</f>
        <v>0</v>
      </c>
      <c r="BI1288" s="231">
        <f>IF(N1288="nulová",J1288,0)</f>
        <v>0</v>
      </c>
      <c r="BJ1288" s="18" t="s">
        <v>85</v>
      </c>
      <c r="BK1288" s="231">
        <f>ROUND(I1288*H1288,2)</f>
        <v>0</v>
      </c>
      <c r="BL1288" s="18" t="s">
        <v>252</v>
      </c>
      <c r="BM1288" s="230" t="s">
        <v>1510</v>
      </c>
    </row>
    <row r="1289" s="14" customFormat="1">
      <c r="A1289" s="14"/>
      <c r="B1289" s="243"/>
      <c r="C1289" s="244"/>
      <c r="D1289" s="234" t="s">
        <v>159</v>
      </c>
      <c r="E1289" s="244"/>
      <c r="F1289" s="246" t="s">
        <v>1511</v>
      </c>
      <c r="G1289" s="244"/>
      <c r="H1289" s="247">
        <v>282.678</v>
      </c>
      <c r="I1289" s="248"/>
      <c r="J1289" s="244"/>
      <c r="K1289" s="244"/>
      <c r="L1289" s="249"/>
      <c r="M1289" s="250"/>
      <c r="N1289" s="251"/>
      <c r="O1289" s="251"/>
      <c r="P1289" s="251"/>
      <c r="Q1289" s="251"/>
      <c r="R1289" s="251"/>
      <c r="S1289" s="251"/>
      <c r="T1289" s="252"/>
      <c r="U1289" s="14"/>
      <c r="V1289" s="14"/>
      <c r="W1289" s="14"/>
      <c r="X1289" s="14"/>
      <c r="Y1289" s="14"/>
      <c r="Z1289" s="14"/>
      <c r="AA1289" s="14"/>
      <c r="AB1289" s="14"/>
      <c r="AC1289" s="14"/>
      <c r="AD1289" s="14"/>
      <c r="AE1289" s="14"/>
      <c r="AT1289" s="253" t="s">
        <v>159</v>
      </c>
      <c r="AU1289" s="253" t="s">
        <v>87</v>
      </c>
      <c r="AV1289" s="14" t="s">
        <v>87</v>
      </c>
      <c r="AW1289" s="14" t="s">
        <v>4</v>
      </c>
      <c r="AX1289" s="14" t="s">
        <v>85</v>
      </c>
      <c r="AY1289" s="253" t="s">
        <v>150</v>
      </c>
    </row>
    <row r="1290" s="2" customFormat="1" ht="16.5" customHeight="1">
      <c r="A1290" s="39"/>
      <c r="B1290" s="40"/>
      <c r="C1290" s="219" t="s">
        <v>1512</v>
      </c>
      <c r="D1290" s="219" t="s">
        <v>152</v>
      </c>
      <c r="E1290" s="220" t="s">
        <v>1513</v>
      </c>
      <c r="F1290" s="221" t="s">
        <v>1514</v>
      </c>
      <c r="G1290" s="222" t="s">
        <v>255</v>
      </c>
      <c r="H1290" s="223">
        <v>192.5</v>
      </c>
      <c r="I1290" s="224"/>
      <c r="J1290" s="225">
        <f>ROUND(I1290*H1290,2)</f>
        <v>0</v>
      </c>
      <c r="K1290" s="221" t="s">
        <v>156</v>
      </c>
      <c r="L1290" s="45"/>
      <c r="M1290" s="226" t="s">
        <v>1</v>
      </c>
      <c r="N1290" s="227" t="s">
        <v>42</v>
      </c>
      <c r="O1290" s="92"/>
      <c r="P1290" s="228">
        <f>O1290*H1290</f>
        <v>0</v>
      </c>
      <c r="Q1290" s="228">
        <v>1.0000000000000001E-05</v>
      </c>
      <c r="R1290" s="228">
        <f>Q1290*H1290</f>
        <v>0.0019250000000000001</v>
      </c>
      <c r="S1290" s="228">
        <v>0</v>
      </c>
      <c r="T1290" s="229">
        <f>S1290*H1290</f>
        <v>0</v>
      </c>
      <c r="U1290" s="39"/>
      <c r="V1290" s="39"/>
      <c r="W1290" s="39"/>
      <c r="X1290" s="39"/>
      <c r="Y1290" s="39"/>
      <c r="Z1290" s="39"/>
      <c r="AA1290" s="39"/>
      <c r="AB1290" s="39"/>
      <c r="AC1290" s="39"/>
      <c r="AD1290" s="39"/>
      <c r="AE1290" s="39"/>
      <c r="AR1290" s="230" t="s">
        <v>252</v>
      </c>
      <c r="AT1290" s="230" t="s">
        <v>152</v>
      </c>
      <c r="AU1290" s="230" t="s">
        <v>87</v>
      </c>
      <c r="AY1290" s="18" t="s">
        <v>150</v>
      </c>
      <c r="BE1290" s="231">
        <f>IF(N1290="základní",J1290,0)</f>
        <v>0</v>
      </c>
      <c r="BF1290" s="231">
        <f>IF(N1290="snížená",J1290,0)</f>
        <v>0</v>
      </c>
      <c r="BG1290" s="231">
        <f>IF(N1290="zákl. přenesená",J1290,0)</f>
        <v>0</v>
      </c>
      <c r="BH1290" s="231">
        <f>IF(N1290="sníž. přenesená",J1290,0)</f>
        <v>0</v>
      </c>
      <c r="BI1290" s="231">
        <f>IF(N1290="nulová",J1290,0)</f>
        <v>0</v>
      </c>
      <c r="BJ1290" s="18" t="s">
        <v>85</v>
      </c>
      <c r="BK1290" s="231">
        <f>ROUND(I1290*H1290,2)</f>
        <v>0</v>
      </c>
      <c r="BL1290" s="18" t="s">
        <v>252</v>
      </c>
      <c r="BM1290" s="230" t="s">
        <v>1515</v>
      </c>
    </row>
    <row r="1291" s="13" customFormat="1">
      <c r="A1291" s="13"/>
      <c r="B1291" s="232"/>
      <c r="C1291" s="233"/>
      <c r="D1291" s="234" t="s">
        <v>159</v>
      </c>
      <c r="E1291" s="235" t="s">
        <v>1</v>
      </c>
      <c r="F1291" s="236" t="s">
        <v>581</v>
      </c>
      <c r="G1291" s="233"/>
      <c r="H1291" s="235" t="s">
        <v>1</v>
      </c>
      <c r="I1291" s="237"/>
      <c r="J1291" s="233"/>
      <c r="K1291" s="233"/>
      <c r="L1291" s="238"/>
      <c r="M1291" s="239"/>
      <c r="N1291" s="240"/>
      <c r="O1291" s="240"/>
      <c r="P1291" s="240"/>
      <c r="Q1291" s="240"/>
      <c r="R1291" s="240"/>
      <c r="S1291" s="240"/>
      <c r="T1291" s="241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T1291" s="242" t="s">
        <v>159</v>
      </c>
      <c r="AU1291" s="242" t="s">
        <v>87</v>
      </c>
      <c r="AV1291" s="13" t="s">
        <v>85</v>
      </c>
      <c r="AW1291" s="13" t="s">
        <v>32</v>
      </c>
      <c r="AX1291" s="13" t="s">
        <v>77</v>
      </c>
      <c r="AY1291" s="242" t="s">
        <v>150</v>
      </c>
    </row>
    <row r="1292" s="14" customFormat="1">
      <c r="A1292" s="14"/>
      <c r="B1292" s="243"/>
      <c r="C1292" s="244"/>
      <c r="D1292" s="234" t="s">
        <v>159</v>
      </c>
      <c r="E1292" s="245" t="s">
        <v>1</v>
      </c>
      <c r="F1292" s="246" t="s">
        <v>1516</v>
      </c>
      <c r="G1292" s="244"/>
      <c r="H1292" s="247">
        <v>103.59999999999999</v>
      </c>
      <c r="I1292" s="248"/>
      <c r="J1292" s="244"/>
      <c r="K1292" s="244"/>
      <c r="L1292" s="249"/>
      <c r="M1292" s="250"/>
      <c r="N1292" s="251"/>
      <c r="O1292" s="251"/>
      <c r="P1292" s="251"/>
      <c r="Q1292" s="251"/>
      <c r="R1292" s="251"/>
      <c r="S1292" s="251"/>
      <c r="T1292" s="252"/>
      <c r="U1292" s="14"/>
      <c r="V1292" s="14"/>
      <c r="W1292" s="14"/>
      <c r="X1292" s="14"/>
      <c r="Y1292" s="14"/>
      <c r="Z1292" s="14"/>
      <c r="AA1292" s="14"/>
      <c r="AB1292" s="14"/>
      <c r="AC1292" s="14"/>
      <c r="AD1292" s="14"/>
      <c r="AE1292" s="14"/>
      <c r="AT1292" s="253" t="s">
        <v>159</v>
      </c>
      <c r="AU1292" s="253" t="s">
        <v>87</v>
      </c>
      <c r="AV1292" s="14" t="s">
        <v>87</v>
      </c>
      <c r="AW1292" s="14" t="s">
        <v>32</v>
      </c>
      <c r="AX1292" s="14" t="s">
        <v>77</v>
      </c>
      <c r="AY1292" s="253" t="s">
        <v>150</v>
      </c>
    </row>
    <row r="1293" s="13" customFormat="1">
      <c r="A1293" s="13"/>
      <c r="B1293" s="232"/>
      <c r="C1293" s="233"/>
      <c r="D1293" s="234" t="s">
        <v>159</v>
      </c>
      <c r="E1293" s="235" t="s">
        <v>1</v>
      </c>
      <c r="F1293" s="236" t="s">
        <v>632</v>
      </c>
      <c r="G1293" s="233"/>
      <c r="H1293" s="235" t="s">
        <v>1</v>
      </c>
      <c r="I1293" s="237"/>
      <c r="J1293" s="233"/>
      <c r="K1293" s="233"/>
      <c r="L1293" s="238"/>
      <c r="M1293" s="239"/>
      <c r="N1293" s="240"/>
      <c r="O1293" s="240"/>
      <c r="P1293" s="240"/>
      <c r="Q1293" s="240"/>
      <c r="R1293" s="240"/>
      <c r="S1293" s="240"/>
      <c r="T1293" s="241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T1293" s="242" t="s">
        <v>159</v>
      </c>
      <c r="AU1293" s="242" t="s">
        <v>87</v>
      </c>
      <c r="AV1293" s="13" t="s">
        <v>85</v>
      </c>
      <c r="AW1293" s="13" t="s">
        <v>32</v>
      </c>
      <c r="AX1293" s="13" t="s">
        <v>77</v>
      </c>
      <c r="AY1293" s="242" t="s">
        <v>150</v>
      </c>
    </row>
    <row r="1294" s="14" customFormat="1">
      <c r="A1294" s="14"/>
      <c r="B1294" s="243"/>
      <c r="C1294" s="244"/>
      <c r="D1294" s="234" t="s">
        <v>159</v>
      </c>
      <c r="E1294" s="245" t="s">
        <v>1</v>
      </c>
      <c r="F1294" s="246" t="s">
        <v>1517</v>
      </c>
      <c r="G1294" s="244"/>
      <c r="H1294" s="247">
        <v>88.900000000000006</v>
      </c>
      <c r="I1294" s="248"/>
      <c r="J1294" s="244"/>
      <c r="K1294" s="244"/>
      <c r="L1294" s="249"/>
      <c r="M1294" s="250"/>
      <c r="N1294" s="251"/>
      <c r="O1294" s="251"/>
      <c r="P1294" s="251"/>
      <c r="Q1294" s="251"/>
      <c r="R1294" s="251"/>
      <c r="S1294" s="251"/>
      <c r="T1294" s="252"/>
      <c r="U1294" s="14"/>
      <c r="V1294" s="14"/>
      <c r="W1294" s="14"/>
      <c r="X1294" s="14"/>
      <c r="Y1294" s="14"/>
      <c r="Z1294" s="14"/>
      <c r="AA1294" s="14"/>
      <c r="AB1294" s="14"/>
      <c r="AC1294" s="14"/>
      <c r="AD1294" s="14"/>
      <c r="AE1294" s="14"/>
      <c r="AT1294" s="253" t="s">
        <v>159</v>
      </c>
      <c r="AU1294" s="253" t="s">
        <v>87</v>
      </c>
      <c r="AV1294" s="14" t="s">
        <v>87</v>
      </c>
      <c r="AW1294" s="14" t="s">
        <v>32</v>
      </c>
      <c r="AX1294" s="14" t="s">
        <v>77</v>
      </c>
      <c r="AY1294" s="253" t="s">
        <v>150</v>
      </c>
    </row>
    <row r="1295" s="15" customFormat="1">
      <c r="A1295" s="15"/>
      <c r="B1295" s="254"/>
      <c r="C1295" s="255"/>
      <c r="D1295" s="234" t="s">
        <v>159</v>
      </c>
      <c r="E1295" s="256" t="s">
        <v>1</v>
      </c>
      <c r="F1295" s="257" t="s">
        <v>169</v>
      </c>
      <c r="G1295" s="255"/>
      <c r="H1295" s="258">
        <v>192.5</v>
      </c>
      <c r="I1295" s="259"/>
      <c r="J1295" s="255"/>
      <c r="K1295" s="255"/>
      <c r="L1295" s="260"/>
      <c r="M1295" s="261"/>
      <c r="N1295" s="262"/>
      <c r="O1295" s="262"/>
      <c r="P1295" s="262"/>
      <c r="Q1295" s="262"/>
      <c r="R1295" s="262"/>
      <c r="S1295" s="262"/>
      <c r="T1295" s="263"/>
      <c r="U1295" s="15"/>
      <c r="V1295" s="15"/>
      <c r="W1295" s="15"/>
      <c r="X1295" s="15"/>
      <c r="Y1295" s="15"/>
      <c r="Z1295" s="15"/>
      <c r="AA1295" s="15"/>
      <c r="AB1295" s="15"/>
      <c r="AC1295" s="15"/>
      <c r="AD1295" s="15"/>
      <c r="AE1295" s="15"/>
      <c r="AT1295" s="264" t="s">
        <v>159</v>
      </c>
      <c r="AU1295" s="264" t="s">
        <v>87</v>
      </c>
      <c r="AV1295" s="15" t="s">
        <v>157</v>
      </c>
      <c r="AW1295" s="15" t="s">
        <v>32</v>
      </c>
      <c r="AX1295" s="15" t="s">
        <v>85</v>
      </c>
      <c r="AY1295" s="264" t="s">
        <v>150</v>
      </c>
    </row>
    <row r="1296" s="2" customFormat="1" ht="16.5" customHeight="1">
      <c r="A1296" s="39"/>
      <c r="B1296" s="40"/>
      <c r="C1296" s="265" t="s">
        <v>1518</v>
      </c>
      <c r="D1296" s="265" t="s">
        <v>203</v>
      </c>
      <c r="E1296" s="266" t="s">
        <v>1519</v>
      </c>
      <c r="F1296" s="267" t="s">
        <v>1520</v>
      </c>
      <c r="G1296" s="268" t="s">
        <v>255</v>
      </c>
      <c r="H1296" s="269">
        <v>196.34999999999999</v>
      </c>
      <c r="I1296" s="270"/>
      <c r="J1296" s="271">
        <f>ROUND(I1296*H1296,2)</f>
        <v>0</v>
      </c>
      <c r="K1296" s="267" t="s">
        <v>156</v>
      </c>
      <c r="L1296" s="272"/>
      <c r="M1296" s="273" t="s">
        <v>1</v>
      </c>
      <c r="N1296" s="274" t="s">
        <v>42</v>
      </c>
      <c r="O1296" s="92"/>
      <c r="P1296" s="228">
        <f>O1296*H1296</f>
        <v>0</v>
      </c>
      <c r="Q1296" s="228">
        <v>0.00029999999999999997</v>
      </c>
      <c r="R1296" s="228">
        <f>Q1296*H1296</f>
        <v>0.058904999999999992</v>
      </c>
      <c r="S1296" s="228">
        <v>0</v>
      </c>
      <c r="T1296" s="229">
        <f>S1296*H1296</f>
        <v>0</v>
      </c>
      <c r="U1296" s="39"/>
      <c r="V1296" s="39"/>
      <c r="W1296" s="39"/>
      <c r="X1296" s="39"/>
      <c r="Y1296" s="39"/>
      <c r="Z1296" s="39"/>
      <c r="AA1296" s="39"/>
      <c r="AB1296" s="39"/>
      <c r="AC1296" s="39"/>
      <c r="AD1296" s="39"/>
      <c r="AE1296" s="39"/>
      <c r="AR1296" s="230" t="s">
        <v>400</v>
      </c>
      <c r="AT1296" s="230" t="s">
        <v>203</v>
      </c>
      <c r="AU1296" s="230" t="s">
        <v>87</v>
      </c>
      <c r="AY1296" s="18" t="s">
        <v>150</v>
      </c>
      <c r="BE1296" s="231">
        <f>IF(N1296="základní",J1296,0)</f>
        <v>0</v>
      </c>
      <c r="BF1296" s="231">
        <f>IF(N1296="snížená",J1296,0)</f>
        <v>0</v>
      </c>
      <c r="BG1296" s="231">
        <f>IF(N1296="zákl. přenesená",J1296,0)</f>
        <v>0</v>
      </c>
      <c r="BH1296" s="231">
        <f>IF(N1296="sníž. přenesená",J1296,0)</f>
        <v>0</v>
      </c>
      <c r="BI1296" s="231">
        <f>IF(N1296="nulová",J1296,0)</f>
        <v>0</v>
      </c>
      <c r="BJ1296" s="18" t="s">
        <v>85</v>
      </c>
      <c r="BK1296" s="231">
        <f>ROUND(I1296*H1296,2)</f>
        <v>0</v>
      </c>
      <c r="BL1296" s="18" t="s">
        <v>252</v>
      </c>
      <c r="BM1296" s="230" t="s">
        <v>1521</v>
      </c>
    </row>
    <row r="1297" s="14" customFormat="1">
      <c r="A1297" s="14"/>
      <c r="B1297" s="243"/>
      <c r="C1297" s="244"/>
      <c r="D1297" s="234" t="s">
        <v>159</v>
      </c>
      <c r="E1297" s="244"/>
      <c r="F1297" s="246" t="s">
        <v>1522</v>
      </c>
      <c r="G1297" s="244"/>
      <c r="H1297" s="247">
        <v>196.34999999999999</v>
      </c>
      <c r="I1297" s="248"/>
      <c r="J1297" s="244"/>
      <c r="K1297" s="244"/>
      <c r="L1297" s="249"/>
      <c r="M1297" s="250"/>
      <c r="N1297" s="251"/>
      <c r="O1297" s="251"/>
      <c r="P1297" s="251"/>
      <c r="Q1297" s="251"/>
      <c r="R1297" s="251"/>
      <c r="S1297" s="251"/>
      <c r="T1297" s="252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/>
      <c r="AE1297" s="14"/>
      <c r="AT1297" s="253" t="s">
        <v>159</v>
      </c>
      <c r="AU1297" s="253" t="s">
        <v>87</v>
      </c>
      <c r="AV1297" s="14" t="s">
        <v>87</v>
      </c>
      <c r="AW1297" s="14" t="s">
        <v>4</v>
      </c>
      <c r="AX1297" s="14" t="s">
        <v>85</v>
      </c>
      <c r="AY1297" s="253" t="s">
        <v>150</v>
      </c>
    </row>
    <row r="1298" s="2" customFormat="1" ht="16.5" customHeight="1">
      <c r="A1298" s="39"/>
      <c r="B1298" s="40"/>
      <c r="C1298" s="219" t="s">
        <v>1523</v>
      </c>
      <c r="D1298" s="219" t="s">
        <v>152</v>
      </c>
      <c r="E1298" s="220" t="s">
        <v>1524</v>
      </c>
      <c r="F1298" s="221" t="s">
        <v>1525</v>
      </c>
      <c r="G1298" s="222" t="s">
        <v>255</v>
      </c>
      <c r="H1298" s="223">
        <v>13.699999999999999</v>
      </c>
      <c r="I1298" s="224"/>
      <c r="J1298" s="225">
        <f>ROUND(I1298*H1298,2)</f>
        <v>0</v>
      </c>
      <c r="K1298" s="221" t="s">
        <v>156</v>
      </c>
      <c r="L1298" s="45"/>
      <c r="M1298" s="226" t="s">
        <v>1</v>
      </c>
      <c r="N1298" s="227" t="s">
        <v>42</v>
      </c>
      <c r="O1298" s="92"/>
      <c r="P1298" s="228">
        <f>O1298*H1298</f>
        <v>0</v>
      </c>
      <c r="Q1298" s="228">
        <v>0</v>
      </c>
      <c r="R1298" s="228">
        <f>Q1298*H1298</f>
        <v>0</v>
      </c>
      <c r="S1298" s="228">
        <v>0</v>
      </c>
      <c r="T1298" s="229">
        <f>S1298*H1298</f>
        <v>0</v>
      </c>
      <c r="U1298" s="39"/>
      <c r="V1298" s="39"/>
      <c r="W1298" s="39"/>
      <c r="X1298" s="39"/>
      <c r="Y1298" s="39"/>
      <c r="Z1298" s="39"/>
      <c r="AA1298" s="39"/>
      <c r="AB1298" s="39"/>
      <c r="AC1298" s="39"/>
      <c r="AD1298" s="39"/>
      <c r="AE1298" s="39"/>
      <c r="AR1298" s="230" t="s">
        <v>252</v>
      </c>
      <c r="AT1298" s="230" t="s">
        <v>152</v>
      </c>
      <c r="AU1298" s="230" t="s">
        <v>87</v>
      </c>
      <c r="AY1298" s="18" t="s">
        <v>150</v>
      </c>
      <c r="BE1298" s="231">
        <f>IF(N1298="základní",J1298,0)</f>
        <v>0</v>
      </c>
      <c r="BF1298" s="231">
        <f>IF(N1298="snížená",J1298,0)</f>
        <v>0</v>
      </c>
      <c r="BG1298" s="231">
        <f>IF(N1298="zákl. přenesená",J1298,0)</f>
        <v>0</v>
      </c>
      <c r="BH1298" s="231">
        <f>IF(N1298="sníž. přenesená",J1298,0)</f>
        <v>0</v>
      </c>
      <c r="BI1298" s="231">
        <f>IF(N1298="nulová",J1298,0)</f>
        <v>0</v>
      </c>
      <c r="BJ1298" s="18" t="s">
        <v>85</v>
      </c>
      <c r="BK1298" s="231">
        <f>ROUND(I1298*H1298,2)</f>
        <v>0</v>
      </c>
      <c r="BL1298" s="18" t="s">
        <v>252</v>
      </c>
      <c r="BM1298" s="230" t="s">
        <v>1526</v>
      </c>
    </row>
    <row r="1299" s="13" customFormat="1">
      <c r="A1299" s="13"/>
      <c r="B1299" s="232"/>
      <c r="C1299" s="233"/>
      <c r="D1299" s="234" t="s">
        <v>159</v>
      </c>
      <c r="E1299" s="235" t="s">
        <v>1</v>
      </c>
      <c r="F1299" s="236" t="s">
        <v>581</v>
      </c>
      <c r="G1299" s="233"/>
      <c r="H1299" s="235" t="s">
        <v>1</v>
      </c>
      <c r="I1299" s="237"/>
      <c r="J1299" s="233"/>
      <c r="K1299" s="233"/>
      <c r="L1299" s="238"/>
      <c r="M1299" s="239"/>
      <c r="N1299" s="240"/>
      <c r="O1299" s="240"/>
      <c r="P1299" s="240"/>
      <c r="Q1299" s="240"/>
      <c r="R1299" s="240"/>
      <c r="S1299" s="240"/>
      <c r="T1299" s="241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T1299" s="242" t="s">
        <v>159</v>
      </c>
      <c r="AU1299" s="242" t="s">
        <v>87</v>
      </c>
      <c r="AV1299" s="13" t="s">
        <v>85</v>
      </c>
      <c r="AW1299" s="13" t="s">
        <v>32</v>
      </c>
      <c r="AX1299" s="13" t="s">
        <v>77</v>
      </c>
      <c r="AY1299" s="242" t="s">
        <v>150</v>
      </c>
    </row>
    <row r="1300" s="14" customFormat="1">
      <c r="A1300" s="14"/>
      <c r="B1300" s="243"/>
      <c r="C1300" s="244"/>
      <c r="D1300" s="234" t="s">
        <v>159</v>
      </c>
      <c r="E1300" s="245" t="s">
        <v>1</v>
      </c>
      <c r="F1300" s="246" t="s">
        <v>1527</v>
      </c>
      <c r="G1300" s="244"/>
      <c r="H1300" s="247">
        <v>9.5999999999999996</v>
      </c>
      <c r="I1300" s="248"/>
      <c r="J1300" s="244"/>
      <c r="K1300" s="244"/>
      <c r="L1300" s="249"/>
      <c r="M1300" s="250"/>
      <c r="N1300" s="251"/>
      <c r="O1300" s="251"/>
      <c r="P1300" s="251"/>
      <c r="Q1300" s="251"/>
      <c r="R1300" s="251"/>
      <c r="S1300" s="251"/>
      <c r="T1300" s="252"/>
      <c r="U1300" s="14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T1300" s="253" t="s">
        <v>159</v>
      </c>
      <c r="AU1300" s="253" t="s">
        <v>87</v>
      </c>
      <c r="AV1300" s="14" t="s">
        <v>87</v>
      </c>
      <c r="AW1300" s="14" t="s">
        <v>32</v>
      </c>
      <c r="AX1300" s="14" t="s">
        <v>77</v>
      </c>
      <c r="AY1300" s="253" t="s">
        <v>150</v>
      </c>
    </row>
    <row r="1301" s="13" customFormat="1">
      <c r="A1301" s="13"/>
      <c r="B1301" s="232"/>
      <c r="C1301" s="233"/>
      <c r="D1301" s="234" t="s">
        <v>159</v>
      </c>
      <c r="E1301" s="235" t="s">
        <v>1</v>
      </c>
      <c r="F1301" s="236" t="s">
        <v>632</v>
      </c>
      <c r="G1301" s="233"/>
      <c r="H1301" s="235" t="s">
        <v>1</v>
      </c>
      <c r="I1301" s="237"/>
      <c r="J1301" s="233"/>
      <c r="K1301" s="233"/>
      <c r="L1301" s="238"/>
      <c r="M1301" s="239"/>
      <c r="N1301" s="240"/>
      <c r="O1301" s="240"/>
      <c r="P1301" s="240"/>
      <c r="Q1301" s="240"/>
      <c r="R1301" s="240"/>
      <c r="S1301" s="240"/>
      <c r="T1301" s="241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T1301" s="242" t="s">
        <v>159</v>
      </c>
      <c r="AU1301" s="242" t="s">
        <v>87</v>
      </c>
      <c r="AV1301" s="13" t="s">
        <v>85</v>
      </c>
      <c r="AW1301" s="13" t="s">
        <v>32</v>
      </c>
      <c r="AX1301" s="13" t="s">
        <v>77</v>
      </c>
      <c r="AY1301" s="242" t="s">
        <v>150</v>
      </c>
    </row>
    <row r="1302" s="14" customFormat="1">
      <c r="A1302" s="14"/>
      <c r="B1302" s="243"/>
      <c r="C1302" s="244"/>
      <c r="D1302" s="234" t="s">
        <v>159</v>
      </c>
      <c r="E1302" s="245" t="s">
        <v>1</v>
      </c>
      <c r="F1302" s="246" t="s">
        <v>1528</v>
      </c>
      <c r="G1302" s="244"/>
      <c r="H1302" s="247">
        <v>4.0999999999999996</v>
      </c>
      <c r="I1302" s="248"/>
      <c r="J1302" s="244"/>
      <c r="K1302" s="244"/>
      <c r="L1302" s="249"/>
      <c r="M1302" s="250"/>
      <c r="N1302" s="251"/>
      <c r="O1302" s="251"/>
      <c r="P1302" s="251"/>
      <c r="Q1302" s="251"/>
      <c r="R1302" s="251"/>
      <c r="S1302" s="251"/>
      <c r="T1302" s="252"/>
      <c r="U1302" s="14"/>
      <c r="V1302" s="14"/>
      <c r="W1302" s="14"/>
      <c r="X1302" s="14"/>
      <c r="Y1302" s="14"/>
      <c r="Z1302" s="14"/>
      <c r="AA1302" s="14"/>
      <c r="AB1302" s="14"/>
      <c r="AC1302" s="14"/>
      <c r="AD1302" s="14"/>
      <c r="AE1302" s="14"/>
      <c r="AT1302" s="253" t="s">
        <v>159</v>
      </c>
      <c r="AU1302" s="253" t="s">
        <v>87</v>
      </c>
      <c r="AV1302" s="14" t="s">
        <v>87</v>
      </c>
      <c r="AW1302" s="14" t="s">
        <v>32</v>
      </c>
      <c r="AX1302" s="14" t="s">
        <v>77</v>
      </c>
      <c r="AY1302" s="253" t="s">
        <v>150</v>
      </c>
    </row>
    <row r="1303" s="15" customFormat="1">
      <c r="A1303" s="15"/>
      <c r="B1303" s="254"/>
      <c r="C1303" s="255"/>
      <c r="D1303" s="234" t="s">
        <v>159</v>
      </c>
      <c r="E1303" s="256" t="s">
        <v>1</v>
      </c>
      <c r="F1303" s="257" t="s">
        <v>169</v>
      </c>
      <c r="G1303" s="255"/>
      <c r="H1303" s="258">
        <v>13.699999999999999</v>
      </c>
      <c r="I1303" s="259"/>
      <c r="J1303" s="255"/>
      <c r="K1303" s="255"/>
      <c r="L1303" s="260"/>
      <c r="M1303" s="261"/>
      <c r="N1303" s="262"/>
      <c r="O1303" s="262"/>
      <c r="P1303" s="262"/>
      <c r="Q1303" s="262"/>
      <c r="R1303" s="262"/>
      <c r="S1303" s="262"/>
      <c r="T1303" s="263"/>
      <c r="U1303" s="15"/>
      <c r="V1303" s="15"/>
      <c r="W1303" s="15"/>
      <c r="X1303" s="15"/>
      <c r="Y1303" s="15"/>
      <c r="Z1303" s="15"/>
      <c r="AA1303" s="15"/>
      <c r="AB1303" s="15"/>
      <c r="AC1303" s="15"/>
      <c r="AD1303" s="15"/>
      <c r="AE1303" s="15"/>
      <c r="AT1303" s="264" t="s">
        <v>159</v>
      </c>
      <c r="AU1303" s="264" t="s">
        <v>87</v>
      </c>
      <c r="AV1303" s="15" t="s">
        <v>157</v>
      </c>
      <c r="AW1303" s="15" t="s">
        <v>32</v>
      </c>
      <c r="AX1303" s="15" t="s">
        <v>85</v>
      </c>
      <c r="AY1303" s="264" t="s">
        <v>150</v>
      </c>
    </row>
    <row r="1304" s="2" customFormat="1" ht="16.5" customHeight="1">
      <c r="A1304" s="39"/>
      <c r="B1304" s="40"/>
      <c r="C1304" s="265" t="s">
        <v>1529</v>
      </c>
      <c r="D1304" s="265" t="s">
        <v>203</v>
      </c>
      <c r="E1304" s="266" t="s">
        <v>1530</v>
      </c>
      <c r="F1304" s="267" t="s">
        <v>1531</v>
      </c>
      <c r="G1304" s="268" t="s">
        <v>255</v>
      </c>
      <c r="H1304" s="269">
        <v>13.974</v>
      </c>
      <c r="I1304" s="270"/>
      <c r="J1304" s="271">
        <f>ROUND(I1304*H1304,2)</f>
        <v>0</v>
      </c>
      <c r="K1304" s="267" t="s">
        <v>156</v>
      </c>
      <c r="L1304" s="272"/>
      <c r="M1304" s="273" t="s">
        <v>1</v>
      </c>
      <c r="N1304" s="274" t="s">
        <v>42</v>
      </c>
      <c r="O1304" s="92"/>
      <c r="P1304" s="228">
        <f>O1304*H1304</f>
        <v>0</v>
      </c>
      <c r="Q1304" s="228">
        <v>0.00016000000000000001</v>
      </c>
      <c r="R1304" s="228">
        <f>Q1304*H1304</f>
        <v>0.0022358400000000002</v>
      </c>
      <c r="S1304" s="228">
        <v>0</v>
      </c>
      <c r="T1304" s="229">
        <f>S1304*H1304</f>
        <v>0</v>
      </c>
      <c r="U1304" s="39"/>
      <c r="V1304" s="39"/>
      <c r="W1304" s="39"/>
      <c r="X1304" s="39"/>
      <c r="Y1304" s="39"/>
      <c r="Z1304" s="39"/>
      <c r="AA1304" s="39"/>
      <c r="AB1304" s="39"/>
      <c r="AC1304" s="39"/>
      <c r="AD1304" s="39"/>
      <c r="AE1304" s="39"/>
      <c r="AR1304" s="230" t="s">
        <v>400</v>
      </c>
      <c r="AT1304" s="230" t="s">
        <v>203</v>
      </c>
      <c r="AU1304" s="230" t="s">
        <v>87</v>
      </c>
      <c r="AY1304" s="18" t="s">
        <v>150</v>
      </c>
      <c r="BE1304" s="231">
        <f>IF(N1304="základní",J1304,0)</f>
        <v>0</v>
      </c>
      <c r="BF1304" s="231">
        <f>IF(N1304="snížená",J1304,0)</f>
        <v>0</v>
      </c>
      <c r="BG1304" s="231">
        <f>IF(N1304="zákl. přenesená",J1304,0)</f>
        <v>0</v>
      </c>
      <c r="BH1304" s="231">
        <f>IF(N1304="sníž. přenesená",J1304,0)</f>
        <v>0</v>
      </c>
      <c r="BI1304" s="231">
        <f>IF(N1304="nulová",J1304,0)</f>
        <v>0</v>
      </c>
      <c r="BJ1304" s="18" t="s">
        <v>85</v>
      </c>
      <c r="BK1304" s="231">
        <f>ROUND(I1304*H1304,2)</f>
        <v>0</v>
      </c>
      <c r="BL1304" s="18" t="s">
        <v>252</v>
      </c>
      <c r="BM1304" s="230" t="s">
        <v>1532</v>
      </c>
    </row>
    <row r="1305" s="14" customFormat="1">
      <c r="A1305" s="14"/>
      <c r="B1305" s="243"/>
      <c r="C1305" s="244"/>
      <c r="D1305" s="234" t="s">
        <v>159</v>
      </c>
      <c r="E1305" s="244"/>
      <c r="F1305" s="246" t="s">
        <v>1533</v>
      </c>
      <c r="G1305" s="244"/>
      <c r="H1305" s="247">
        <v>13.974</v>
      </c>
      <c r="I1305" s="248"/>
      <c r="J1305" s="244"/>
      <c r="K1305" s="244"/>
      <c r="L1305" s="249"/>
      <c r="M1305" s="250"/>
      <c r="N1305" s="251"/>
      <c r="O1305" s="251"/>
      <c r="P1305" s="251"/>
      <c r="Q1305" s="251"/>
      <c r="R1305" s="251"/>
      <c r="S1305" s="251"/>
      <c r="T1305" s="252"/>
      <c r="U1305" s="14"/>
      <c r="V1305" s="14"/>
      <c r="W1305" s="14"/>
      <c r="X1305" s="14"/>
      <c r="Y1305" s="14"/>
      <c r="Z1305" s="14"/>
      <c r="AA1305" s="14"/>
      <c r="AB1305" s="14"/>
      <c r="AC1305" s="14"/>
      <c r="AD1305" s="14"/>
      <c r="AE1305" s="14"/>
      <c r="AT1305" s="253" t="s">
        <v>159</v>
      </c>
      <c r="AU1305" s="253" t="s">
        <v>87</v>
      </c>
      <c r="AV1305" s="14" t="s">
        <v>87</v>
      </c>
      <c r="AW1305" s="14" t="s">
        <v>4</v>
      </c>
      <c r="AX1305" s="14" t="s">
        <v>85</v>
      </c>
      <c r="AY1305" s="253" t="s">
        <v>150</v>
      </c>
    </row>
    <row r="1306" s="2" customFormat="1" ht="21.75" customHeight="1">
      <c r="A1306" s="39"/>
      <c r="B1306" s="40"/>
      <c r="C1306" s="219" t="s">
        <v>1534</v>
      </c>
      <c r="D1306" s="219" t="s">
        <v>152</v>
      </c>
      <c r="E1306" s="220" t="s">
        <v>1535</v>
      </c>
      <c r="F1306" s="221" t="s">
        <v>1536</v>
      </c>
      <c r="G1306" s="222" t="s">
        <v>240</v>
      </c>
      <c r="H1306" s="223">
        <v>48.299999999999997</v>
      </c>
      <c r="I1306" s="224"/>
      <c r="J1306" s="225">
        <f>ROUND(I1306*H1306,2)</f>
        <v>0</v>
      </c>
      <c r="K1306" s="221" t="s">
        <v>156</v>
      </c>
      <c r="L1306" s="45"/>
      <c r="M1306" s="226" t="s">
        <v>1</v>
      </c>
      <c r="N1306" s="227" t="s">
        <v>42</v>
      </c>
      <c r="O1306" s="92"/>
      <c r="P1306" s="228">
        <f>O1306*H1306</f>
        <v>0</v>
      </c>
      <c r="Q1306" s="228">
        <v>0</v>
      </c>
      <c r="R1306" s="228">
        <f>Q1306*H1306</f>
        <v>0</v>
      </c>
      <c r="S1306" s="228">
        <v>0</v>
      </c>
      <c r="T1306" s="229">
        <f>S1306*H1306</f>
        <v>0</v>
      </c>
      <c r="U1306" s="39"/>
      <c r="V1306" s="39"/>
      <c r="W1306" s="39"/>
      <c r="X1306" s="39"/>
      <c r="Y1306" s="39"/>
      <c r="Z1306" s="39"/>
      <c r="AA1306" s="39"/>
      <c r="AB1306" s="39"/>
      <c r="AC1306" s="39"/>
      <c r="AD1306" s="39"/>
      <c r="AE1306" s="39"/>
      <c r="AR1306" s="230" t="s">
        <v>252</v>
      </c>
      <c r="AT1306" s="230" t="s">
        <v>152</v>
      </c>
      <c r="AU1306" s="230" t="s">
        <v>87</v>
      </c>
      <c r="AY1306" s="18" t="s">
        <v>150</v>
      </c>
      <c r="BE1306" s="231">
        <f>IF(N1306="základní",J1306,0)</f>
        <v>0</v>
      </c>
      <c r="BF1306" s="231">
        <f>IF(N1306="snížená",J1306,0)</f>
        <v>0</v>
      </c>
      <c r="BG1306" s="231">
        <f>IF(N1306="zákl. přenesená",J1306,0)</f>
        <v>0</v>
      </c>
      <c r="BH1306" s="231">
        <f>IF(N1306="sníž. přenesená",J1306,0)</f>
        <v>0</v>
      </c>
      <c r="BI1306" s="231">
        <f>IF(N1306="nulová",J1306,0)</f>
        <v>0</v>
      </c>
      <c r="BJ1306" s="18" t="s">
        <v>85</v>
      </c>
      <c r="BK1306" s="231">
        <f>ROUND(I1306*H1306,2)</f>
        <v>0</v>
      </c>
      <c r="BL1306" s="18" t="s">
        <v>252</v>
      </c>
      <c r="BM1306" s="230" t="s">
        <v>1537</v>
      </c>
    </row>
    <row r="1307" s="13" customFormat="1">
      <c r="A1307" s="13"/>
      <c r="B1307" s="232"/>
      <c r="C1307" s="233"/>
      <c r="D1307" s="234" t="s">
        <v>159</v>
      </c>
      <c r="E1307" s="235" t="s">
        <v>1</v>
      </c>
      <c r="F1307" s="236" t="s">
        <v>1538</v>
      </c>
      <c r="G1307" s="233"/>
      <c r="H1307" s="235" t="s">
        <v>1</v>
      </c>
      <c r="I1307" s="237"/>
      <c r="J1307" s="233"/>
      <c r="K1307" s="233"/>
      <c r="L1307" s="238"/>
      <c r="M1307" s="239"/>
      <c r="N1307" s="240"/>
      <c r="O1307" s="240"/>
      <c r="P1307" s="240"/>
      <c r="Q1307" s="240"/>
      <c r="R1307" s="240"/>
      <c r="S1307" s="240"/>
      <c r="T1307" s="241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T1307" s="242" t="s">
        <v>159</v>
      </c>
      <c r="AU1307" s="242" t="s">
        <v>87</v>
      </c>
      <c r="AV1307" s="13" t="s">
        <v>85</v>
      </c>
      <c r="AW1307" s="13" t="s">
        <v>32</v>
      </c>
      <c r="AX1307" s="13" t="s">
        <v>77</v>
      </c>
      <c r="AY1307" s="242" t="s">
        <v>150</v>
      </c>
    </row>
    <row r="1308" s="14" customFormat="1">
      <c r="A1308" s="14"/>
      <c r="B1308" s="243"/>
      <c r="C1308" s="244"/>
      <c r="D1308" s="234" t="s">
        <v>159</v>
      </c>
      <c r="E1308" s="245" t="s">
        <v>1</v>
      </c>
      <c r="F1308" s="246" t="s">
        <v>1539</v>
      </c>
      <c r="G1308" s="244"/>
      <c r="H1308" s="247">
        <v>10.199999999999999</v>
      </c>
      <c r="I1308" s="248"/>
      <c r="J1308" s="244"/>
      <c r="K1308" s="244"/>
      <c r="L1308" s="249"/>
      <c r="M1308" s="250"/>
      <c r="N1308" s="251"/>
      <c r="O1308" s="251"/>
      <c r="P1308" s="251"/>
      <c r="Q1308" s="251"/>
      <c r="R1308" s="251"/>
      <c r="S1308" s="251"/>
      <c r="T1308" s="252"/>
      <c r="U1308" s="14"/>
      <c r="V1308" s="14"/>
      <c r="W1308" s="14"/>
      <c r="X1308" s="14"/>
      <c r="Y1308" s="14"/>
      <c r="Z1308" s="14"/>
      <c r="AA1308" s="14"/>
      <c r="AB1308" s="14"/>
      <c r="AC1308" s="14"/>
      <c r="AD1308" s="14"/>
      <c r="AE1308" s="14"/>
      <c r="AT1308" s="253" t="s">
        <v>159</v>
      </c>
      <c r="AU1308" s="253" t="s">
        <v>87</v>
      </c>
      <c r="AV1308" s="14" t="s">
        <v>87</v>
      </c>
      <c r="AW1308" s="14" t="s">
        <v>32</v>
      </c>
      <c r="AX1308" s="14" t="s">
        <v>77</v>
      </c>
      <c r="AY1308" s="253" t="s">
        <v>150</v>
      </c>
    </row>
    <row r="1309" s="14" customFormat="1">
      <c r="A1309" s="14"/>
      <c r="B1309" s="243"/>
      <c r="C1309" s="244"/>
      <c r="D1309" s="234" t="s">
        <v>159</v>
      </c>
      <c r="E1309" s="245" t="s">
        <v>1</v>
      </c>
      <c r="F1309" s="246" t="s">
        <v>1540</v>
      </c>
      <c r="G1309" s="244"/>
      <c r="H1309" s="247">
        <v>17.800000000000001</v>
      </c>
      <c r="I1309" s="248"/>
      <c r="J1309" s="244"/>
      <c r="K1309" s="244"/>
      <c r="L1309" s="249"/>
      <c r="M1309" s="250"/>
      <c r="N1309" s="251"/>
      <c r="O1309" s="251"/>
      <c r="P1309" s="251"/>
      <c r="Q1309" s="251"/>
      <c r="R1309" s="251"/>
      <c r="S1309" s="251"/>
      <c r="T1309" s="252"/>
      <c r="U1309" s="14"/>
      <c r="V1309" s="14"/>
      <c r="W1309" s="14"/>
      <c r="X1309" s="14"/>
      <c r="Y1309" s="14"/>
      <c r="Z1309" s="14"/>
      <c r="AA1309" s="14"/>
      <c r="AB1309" s="14"/>
      <c r="AC1309" s="14"/>
      <c r="AD1309" s="14"/>
      <c r="AE1309" s="14"/>
      <c r="AT1309" s="253" t="s">
        <v>159</v>
      </c>
      <c r="AU1309" s="253" t="s">
        <v>87</v>
      </c>
      <c r="AV1309" s="14" t="s">
        <v>87</v>
      </c>
      <c r="AW1309" s="14" t="s">
        <v>32</v>
      </c>
      <c r="AX1309" s="14" t="s">
        <v>77</v>
      </c>
      <c r="AY1309" s="253" t="s">
        <v>150</v>
      </c>
    </row>
    <row r="1310" s="14" customFormat="1">
      <c r="A1310" s="14"/>
      <c r="B1310" s="243"/>
      <c r="C1310" s="244"/>
      <c r="D1310" s="234" t="s">
        <v>159</v>
      </c>
      <c r="E1310" s="245" t="s">
        <v>1</v>
      </c>
      <c r="F1310" s="246" t="s">
        <v>1541</v>
      </c>
      <c r="G1310" s="244"/>
      <c r="H1310" s="247">
        <v>20.300000000000001</v>
      </c>
      <c r="I1310" s="248"/>
      <c r="J1310" s="244"/>
      <c r="K1310" s="244"/>
      <c r="L1310" s="249"/>
      <c r="M1310" s="250"/>
      <c r="N1310" s="251"/>
      <c r="O1310" s="251"/>
      <c r="P1310" s="251"/>
      <c r="Q1310" s="251"/>
      <c r="R1310" s="251"/>
      <c r="S1310" s="251"/>
      <c r="T1310" s="252"/>
      <c r="U1310" s="14"/>
      <c r="V1310" s="14"/>
      <c r="W1310" s="14"/>
      <c r="X1310" s="14"/>
      <c r="Y1310" s="14"/>
      <c r="Z1310" s="14"/>
      <c r="AA1310" s="14"/>
      <c r="AB1310" s="14"/>
      <c r="AC1310" s="14"/>
      <c r="AD1310" s="14"/>
      <c r="AE1310" s="14"/>
      <c r="AT1310" s="253" t="s">
        <v>159</v>
      </c>
      <c r="AU1310" s="253" t="s">
        <v>87</v>
      </c>
      <c r="AV1310" s="14" t="s">
        <v>87</v>
      </c>
      <c r="AW1310" s="14" t="s">
        <v>32</v>
      </c>
      <c r="AX1310" s="14" t="s">
        <v>77</v>
      </c>
      <c r="AY1310" s="253" t="s">
        <v>150</v>
      </c>
    </row>
    <row r="1311" s="15" customFormat="1">
      <c r="A1311" s="15"/>
      <c r="B1311" s="254"/>
      <c r="C1311" s="255"/>
      <c r="D1311" s="234" t="s">
        <v>159</v>
      </c>
      <c r="E1311" s="256" t="s">
        <v>1</v>
      </c>
      <c r="F1311" s="257" t="s">
        <v>169</v>
      </c>
      <c r="G1311" s="255"/>
      <c r="H1311" s="258">
        <v>48.299999999999997</v>
      </c>
      <c r="I1311" s="259"/>
      <c r="J1311" s="255"/>
      <c r="K1311" s="255"/>
      <c r="L1311" s="260"/>
      <c r="M1311" s="261"/>
      <c r="N1311" s="262"/>
      <c r="O1311" s="262"/>
      <c r="P1311" s="262"/>
      <c r="Q1311" s="262"/>
      <c r="R1311" s="262"/>
      <c r="S1311" s="262"/>
      <c r="T1311" s="263"/>
      <c r="U1311" s="15"/>
      <c r="V1311" s="15"/>
      <c r="W1311" s="15"/>
      <c r="X1311" s="15"/>
      <c r="Y1311" s="15"/>
      <c r="Z1311" s="15"/>
      <c r="AA1311" s="15"/>
      <c r="AB1311" s="15"/>
      <c r="AC1311" s="15"/>
      <c r="AD1311" s="15"/>
      <c r="AE1311" s="15"/>
      <c r="AT1311" s="264" t="s">
        <v>159</v>
      </c>
      <c r="AU1311" s="264" t="s">
        <v>87</v>
      </c>
      <c r="AV1311" s="15" t="s">
        <v>157</v>
      </c>
      <c r="AW1311" s="15" t="s">
        <v>32</v>
      </c>
      <c r="AX1311" s="15" t="s">
        <v>85</v>
      </c>
      <c r="AY1311" s="264" t="s">
        <v>150</v>
      </c>
    </row>
    <row r="1312" s="2" customFormat="1" ht="33" customHeight="1">
      <c r="A1312" s="39"/>
      <c r="B1312" s="40"/>
      <c r="C1312" s="219" t="s">
        <v>1542</v>
      </c>
      <c r="D1312" s="219" t="s">
        <v>152</v>
      </c>
      <c r="E1312" s="220" t="s">
        <v>1543</v>
      </c>
      <c r="F1312" s="221" t="s">
        <v>1544</v>
      </c>
      <c r="G1312" s="222" t="s">
        <v>187</v>
      </c>
      <c r="H1312" s="223">
        <v>1.0629999999999999</v>
      </c>
      <c r="I1312" s="224"/>
      <c r="J1312" s="225">
        <f>ROUND(I1312*H1312,2)</f>
        <v>0</v>
      </c>
      <c r="K1312" s="221" t="s">
        <v>156</v>
      </c>
      <c r="L1312" s="45"/>
      <c r="M1312" s="226" t="s">
        <v>1</v>
      </c>
      <c r="N1312" s="227" t="s">
        <v>42</v>
      </c>
      <c r="O1312" s="92"/>
      <c r="P1312" s="228">
        <f>O1312*H1312</f>
        <v>0</v>
      </c>
      <c r="Q1312" s="228">
        <v>0</v>
      </c>
      <c r="R1312" s="228">
        <f>Q1312*H1312</f>
        <v>0</v>
      </c>
      <c r="S1312" s="228">
        <v>0</v>
      </c>
      <c r="T1312" s="229">
        <f>S1312*H1312</f>
        <v>0</v>
      </c>
      <c r="U1312" s="39"/>
      <c r="V1312" s="39"/>
      <c r="W1312" s="39"/>
      <c r="X1312" s="39"/>
      <c r="Y1312" s="39"/>
      <c r="Z1312" s="39"/>
      <c r="AA1312" s="39"/>
      <c r="AB1312" s="39"/>
      <c r="AC1312" s="39"/>
      <c r="AD1312" s="39"/>
      <c r="AE1312" s="39"/>
      <c r="AR1312" s="230" t="s">
        <v>252</v>
      </c>
      <c r="AT1312" s="230" t="s">
        <v>152</v>
      </c>
      <c r="AU1312" s="230" t="s">
        <v>87</v>
      </c>
      <c r="AY1312" s="18" t="s">
        <v>150</v>
      </c>
      <c r="BE1312" s="231">
        <f>IF(N1312="základní",J1312,0)</f>
        <v>0</v>
      </c>
      <c r="BF1312" s="231">
        <f>IF(N1312="snížená",J1312,0)</f>
        <v>0</v>
      </c>
      <c r="BG1312" s="231">
        <f>IF(N1312="zákl. přenesená",J1312,0)</f>
        <v>0</v>
      </c>
      <c r="BH1312" s="231">
        <f>IF(N1312="sníž. přenesená",J1312,0)</f>
        <v>0</v>
      </c>
      <c r="BI1312" s="231">
        <f>IF(N1312="nulová",J1312,0)</f>
        <v>0</v>
      </c>
      <c r="BJ1312" s="18" t="s">
        <v>85</v>
      </c>
      <c r="BK1312" s="231">
        <f>ROUND(I1312*H1312,2)</f>
        <v>0</v>
      </c>
      <c r="BL1312" s="18" t="s">
        <v>252</v>
      </c>
      <c r="BM1312" s="230" t="s">
        <v>1545</v>
      </c>
    </row>
    <row r="1313" s="12" customFormat="1" ht="22.8" customHeight="1">
      <c r="A1313" s="12"/>
      <c r="B1313" s="203"/>
      <c r="C1313" s="204"/>
      <c r="D1313" s="205" t="s">
        <v>76</v>
      </c>
      <c r="E1313" s="217" t="s">
        <v>1546</v>
      </c>
      <c r="F1313" s="217" t="s">
        <v>1547</v>
      </c>
      <c r="G1313" s="204"/>
      <c r="H1313" s="204"/>
      <c r="I1313" s="207"/>
      <c r="J1313" s="218">
        <f>BK1313</f>
        <v>0</v>
      </c>
      <c r="K1313" s="204"/>
      <c r="L1313" s="209"/>
      <c r="M1313" s="210"/>
      <c r="N1313" s="211"/>
      <c r="O1313" s="211"/>
      <c r="P1313" s="212">
        <f>SUM(P1314:P1424)</f>
        <v>0</v>
      </c>
      <c r="Q1313" s="211"/>
      <c r="R1313" s="212">
        <f>SUM(R1314:R1424)</f>
        <v>2.6163620999999999</v>
      </c>
      <c r="S1313" s="211"/>
      <c r="T1313" s="213">
        <f>SUM(T1314:T1424)</f>
        <v>1.7285599999999999</v>
      </c>
      <c r="U1313" s="12"/>
      <c r="V1313" s="12"/>
      <c r="W1313" s="12"/>
      <c r="X1313" s="12"/>
      <c r="Y1313" s="12"/>
      <c r="Z1313" s="12"/>
      <c r="AA1313" s="12"/>
      <c r="AB1313" s="12"/>
      <c r="AC1313" s="12"/>
      <c r="AD1313" s="12"/>
      <c r="AE1313" s="12"/>
      <c r="AR1313" s="214" t="s">
        <v>87</v>
      </c>
      <c r="AT1313" s="215" t="s">
        <v>76</v>
      </c>
      <c r="AU1313" s="215" t="s">
        <v>85</v>
      </c>
      <c r="AY1313" s="214" t="s">
        <v>150</v>
      </c>
      <c r="BK1313" s="216">
        <f>SUM(BK1314:BK1424)</f>
        <v>0</v>
      </c>
    </row>
    <row r="1314" s="2" customFormat="1" ht="16.5" customHeight="1">
      <c r="A1314" s="39"/>
      <c r="B1314" s="40"/>
      <c r="C1314" s="219" t="s">
        <v>1548</v>
      </c>
      <c r="D1314" s="219" t="s">
        <v>152</v>
      </c>
      <c r="E1314" s="220" t="s">
        <v>1549</v>
      </c>
      <c r="F1314" s="221" t="s">
        <v>1550</v>
      </c>
      <c r="G1314" s="222" t="s">
        <v>240</v>
      </c>
      <c r="H1314" s="223">
        <v>96.069999999999993</v>
      </c>
      <c r="I1314" s="224"/>
      <c r="J1314" s="225">
        <f>ROUND(I1314*H1314,2)</f>
        <v>0</v>
      </c>
      <c r="K1314" s="221" t="s">
        <v>156</v>
      </c>
      <c r="L1314" s="45"/>
      <c r="M1314" s="226" t="s">
        <v>1</v>
      </c>
      <c r="N1314" s="227" t="s">
        <v>42</v>
      </c>
      <c r="O1314" s="92"/>
      <c r="P1314" s="228">
        <f>O1314*H1314</f>
        <v>0</v>
      </c>
      <c r="Q1314" s="228">
        <v>0</v>
      </c>
      <c r="R1314" s="228">
        <f>Q1314*H1314</f>
        <v>0</v>
      </c>
      <c r="S1314" s="228">
        <v>0</v>
      </c>
      <c r="T1314" s="229">
        <f>S1314*H1314</f>
        <v>0</v>
      </c>
      <c r="U1314" s="39"/>
      <c r="V1314" s="39"/>
      <c r="W1314" s="39"/>
      <c r="X1314" s="39"/>
      <c r="Y1314" s="39"/>
      <c r="Z1314" s="39"/>
      <c r="AA1314" s="39"/>
      <c r="AB1314" s="39"/>
      <c r="AC1314" s="39"/>
      <c r="AD1314" s="39"/>
      <c r="AE1314" s="39"/>
      <c r="AR1314" s="230" t="s">
        <v>252</v>
      </c>
      <c r="AT1314" s="230" t="s">
        <v>152</v>
      </c>
      <c r="AU1314" s="230" t="s">
        <v>87</v>
      </c>
      <c r="AY1314" s="18" t="s">
        <v>150</v>
      </c>
      <c r="BE1314" s="231">
        <f>IF(N1314="základní",J1314,0)</f>
        <v>0</v>
      </c>
      <c r="BF1314" s="231">
        <f>IF(N1314="snížená",J1314,0)</f>
        <v>0</v>
      </c>
      <c r="BG1314" s="231">
        <f>IF(N1314="zákl. přenesená",J1314,0)</f>
        <v>0</v>
      </c>
      <c r="BH1314" s="231">
        <f>IF(N1314="sníž. přenesená",J1314,0)</f>
        <v>0</v>
      </c>
      <c r="BI1314" s="231">
        <f>IF(N1314="nulová",J1314,0)</f>
        <v>0</v>
      </c>
      <c r="BJ1314" s="18" t="s">
        <v>85</v>
      </c>
      <c r="BK1314" s="231">
        <f>ROUND(I1314*H1314,2)</f>
        <v>0</v>
      </c>
      <c r="BL1314" s="18" t="s">
        <v>252</v>
      </c>
      <c r="BM1314" s="230" t="s">
        <v>1551</v>
      </c>
    </row>
    <row r="1315" s="13" customFormat="1">
      <c r="A1315" s="13"/>
      <c r="B1315" s="232"/>
      <c r="C1315" s="233"/>
      <c r="D1315" s="234" t="s">
        <v>159</v>
      </c>
      <c r="E1315" s="235" t="s">
        <v>1</v>
      </c>
      <c r="F1315" s="236" t="s">
        <v>315</v>
      </c>
      <c r="G1315" s="233"/>
      <c r="H1315" s="235" t="s">
        <v>1</v>
      </c>
      <c r="I1315" s="237"/>
      <c r="J1315" s="233"/>
      <c r="K1315" s="233"/>
      <c r="L1315" s="238"/>
      <c r="M1315" s="239"/>
      <c r="N1315" s="240"/>
      <c r="O1315" s="240"/>
      <c r="P1315" s="240"/>
      <c r="Q1315" s="240"/>
      <c r="R1315" s="240"/>
      <c r="S1315" s="240"/>
      <c r="T1315" s="241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T1315" s="242" t="s">
        <v>159</v>
      </c>
      <c r="AU1315" s="242" t="s">
        <v>87</v>
      </c>
      <c r="AV1315" s="13" t="s">
        <v>85</v>
      </c>
      <c r="AW1315" s="13" t="s">
        <v>32</v>
      </c>
      <c r="AX1315" s="13" t="s">
        <v>77</v>
      </c>
      <c r="AY1315" s="242" t="s">
        <v>150</v>
      </c>
    </row>
    <row r="1316" s="14" customFormat="1">
      <c r="A1316" s="14"/>
      <c r="B1316" s="243"/>
      <c r="C1316" s="244"/>
      <c r="D1316" s="234" t="s">
        <v>159</v>
      </c>
      <c r="E1316" s="245" t="s">
        <v>1</v>
      </c>
      <c r="F1316" s="246" t="s">
        <v>1552</v>
      </c>
      <c r="G1316" s="244"/>
      <c r="H1316" s="247">
        <v>10.01</v>
      </c>
      <c r="I1316" s="248"/>
      <c r="J1316" s="244"/>
      <c r="K1316" s="244"/>
      <c r="L1316" s="249"/>
      <c r="M1316" s="250"/>
      <c r="N1316" s="251"/>
      <c r="O1316" s="251"/>
      <c r="P1316" s="251"/>
      <c r="Q1316" s="251"/>
      <c r="R1316" s="251"/>
      <c r="S1316" s="251"/>
      <c r="T1316" s="252"/>
      <c r="U1316" s="14"/>
      <c r="V1316" s="14"/>
      <c r="W1316" s="14"/>
      <c r="X1316" s="14"/>
      <c r="Y1316" s="14"/>
      <c r="Z1316" s="14"/>
      <c r="AA1316" s="14"/>
      <c r="AB1316" s="14"/>
      <c r="AC1316" s="14"/>
      <c r="AD1316" s="14"/>
      <c r="AE1316" s="14"/>
      <c r="AT1316" s="253" t="s">
        <v>159</v>
      </c>
      <c r="AU1316" s="253" t="s">
        <v>87</v>
      </c>
      <c r="AV1316" s="14" t="s">
        <v>87</v>
      </c>
      <c r="AW1316" s="14" t="s">
        <v>32</v>
      </c>
      <c r="AX1316" s="14" t="s">
        <v>77</v>
      </c>
      <c r="AY1316" s="253" t="s">
        <v>150</v>
      </c>
    </row>
    <row r="1317" s="13" customFormat="1">
      <c r="A1317" s="13"/>
      <c r="B1317" s="232"/>
      <c r="C1317" s="233"/>
      <c r="D1317" s="234" t="s">
        <v>159</v>
      </c>
      <c r="E1317" s="235" t="s">
        <v>1</v>
      </c>
      <c r="F1317" s="236" t="s">
        <v>317</v>
      </c>
      <c r="G1317" s="233"/>
      <c r="H1317" s="235" t="s">
        <v>1</v>
      </c>
      <c r="I1317" s="237"/>
      <c r="J1317" s="233"/>
      <c r="K1317" s="233"/>
      <c r="L1317" s="238"/>
      <c r="M1317" s="239"/>
      <c r="N1317" s="240"/>
      <c r="O1317" s="240"/>
      <c r="P1317" s="240"/>
      <c r="Q1317" s="240"/>
      <c r="R1317" s="240"/>
      <c r="S1317" s="240"/>
      <c r="T1317" s="241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T1317" s="242" t="s">
        <v>159</v>
      </c>
      <c r="AU1317" s="242" t="s">
        <v>87</v>
      </c>
      <c r="AV1317" s="13" t="s">
        <v>85</v>
      </c>
      <c r="AW1317" s="13" t="s">
        <v>32</v>
      </c>
      <c r="AX1317" s="13" t="s">
        <v>77</v>
      </c>
      <c r="AY1317" s="242" t="s">
        <v>150</v>
      </c>
    </row>
    <row r="1318" s="14" customFormat="1">
      <c r="A1318" s="14"/>
      <c r="B1318" s="243"/>
      <c r="C1318" s="244"/>
      <c r="D1318" s="234" t="s">
        <v>159</v>
      </c>
      <c r="E1318" s="245" t="s">
        <v>1</v>
      </c>
      <c r="F1318" s="246" t="s">
        <v>1553</v>
      </c>
      <c r="G1318" s="244"/>
      <c r="H1318" s="247">
        <v>8.8800000000000008</v>
      </c>
      <c r="I1318" s="248"/>
      <c r="J1318" s="244"/>
      <c r="K1318" s="244"/>
      <c r="L1318" s="249"/>
      <c r="M1318" s="250"/>
      <c r="N1318" s="251"/>
      <c r="O1318" s="251"/>
      <c r="P1318" s="251"/>
      <c r="Q1318" s="251"/>
      <c r="R1318" s="251"/>
      <c r="S1318" s="251"/>
      <c r="T1318" s="252"/>
      <c r="U1318" s="14"/>
      <c r="V1318" s="14"/>
      <c r="W1318" s="14"/>
      <c r="X1318" s="14"/>
      <c r="Y1318" s="14"/>
      <c r="Z1318" s="14"/>
      <c r="AA1318" s="14"/>
      <c r="AB1318" s="14"/>
      <c r="AC1318" s="14"/>
      <c r="AD1318" s="14"/>
      <c r="AE1318" s="14"/>
      <c r="AT1318" s="253" t="s">
        <v>159</v>
      </c>
      <c r="AU1318" s="253" t="s">
        <v>87</v>
      </c>
      <c r="AV1318" s="14" t="s">
        <v>87</v>
      </c>
      <c r="AW1318" s="14" t="s">
        <v>32</v>
      </c>
      <c r="AX1318" s="14" t="s">
        <v>77</v>
      </c>
      <c r="AY1318" s="253" t="s">
        <v>150</v>
      </c>
    </row>
    <row r="1319" s="13" customFormat="1">
      <c r="A1319" s="13"/>
      <c r="B1319" s="232"/>
      <c r="C1319" s="233"/>
      <c r="D1319" s="234" t="s">
        <v>159</v>
      </c>
      <c r="E1319" s="235" t="s">
        <v>1</v>
      </c>
      <c r="F1319" s="236" t="s">
        <v>367</v>
      </c>
      <c r="G1319" s="233"/>
      <c r="H1319" s="235" t="s">
        <v>1</v>
      </c>
      <c r="I1319" s="237"/>
      <c r="J1319" s="233"/>
      <c r="K1319" s="233"/>
      <c r="L1319" s="238"/>
      <c r="M1319" s="239"/>
      <c r="N1319" s="240"/>
      <c r="O1319" s="240"/>
      <c r="P1319" s="240"/>
      <c r="Q1319" s="240"/>
      <c r="R1319" s="240"/>
      <c r="S1319" s="240"/>
      <c r="T1319" s="241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  <c r="AE1319" s="13"/>
      <c r="AT1319" s="242" t="s">
        <v>159</v>
      </c>
      <c r="AU1319" s="242" t="s">
        <v>87</v>
      </c>
      <c r="AV1319" s="13" t="s">
        <v>85</v>
      </c>
      <c r="AW1319" s="13" t="s">
        <v>32</v>
      </c>
      <c r="AX1319" s="13" t="s">
        <v>77</v>
      </c>
      <c r="AY1319" s="242" t="s">
        <v>150</v>
      </c>
    </row>
    <row r="1320" s="14" customFormat="1">
      <c r="A1320" s="14"/>
      <c r="B1320" s="243"/>
      <c r="C1320" s="244"/>
      <c r="D1320" s="234" t="s">
        <v>159</v>
      </c>
      <c r="E1320" s="245" t="s">
        <v>1</v>
      </c>
      <c r="F1320" s="246" t="s">
        <v>1554</v>
      </c>
      <c r="G1320" s="244"/>
      <c r="H1320" s="247">
        <v>15.960000000000001</v>
      </c>
      <c r="I1320" s="248"/>
      <c r="J1320" s="244"/>
      <c r="K1320" s="244"/>
      <c r="L1320" s="249"/>
      <c r="M1320" s="250"/>
      <c r="N1320" s="251"/>
      <c r="O1320" s="251"/>
      <c r="P1320" s="251"/>
      <c r="Q1320" s="251"/>
      <c r="R1320" s="251"/>
      <c r="S1320" s="251"/>
      <c r="T1320" s="252"/>
      <c r="U1320" s="14"/>
      <c r="V1320" s="14"/>
      <c r="W1320" s="14"/>
      <c r="X1320" s="14"/>
      <c r="Y1320" s="14"/>
      <c r="Z1320" s="14"/>
      <c r="AA1320" s="14"/>
      <c r="AB1320" s="14"/>
      <c r="AC1320" s="14"/>
      <c r="AD1320" s="14"/>
      <c r="AE1320" s="14"/>
      <c r="AT1320" s="253" t="s">
        <v>159</v>
      </c>
      <c r="AU1320" s="253" t="s">
        <v>87</v>
      </c>
      <c r="AV1320" s="14" t="s">
        <v>87</v>
      </c>
      <c r="AW1320" s="14" t="s">
        <v>32</v>
      </c>
      <c r="AX1320" s="14" t="s">
        <v>77</v>
      </c>
      <c r="AY1320" s="253" t="s">
        <v>150</v>
      </c>
    </row>
    <row r="1321" s="13" customFormat="1">
      <c r="A1321" s="13"/>
      <c r="B1321" s="232"/>
      <c r="C1321" s="233"/>
      <c r="D1321" s="234" t="s">
        <v>159</v>
      </c>
      <c r="E1321" s="235" t="s">
        <v>1</v>
      </c>
      <c r="F1321" s="236" t="s">
        <v>219</v>
      </c>
      <c r="G1321" s="233"/>
      <c r="H1321" s="235" t="s">
        <v>1</v>
      </c>
      <c r="I1321" s="237"/>
      <c r="J1321" s="233"/>
      <c r="K1321" s="233"/>
      <c r="L1321" s="238"/>
      <c r="M1321" s="239"/>
      <c r="N1321" s="240"/>
      <c r="O1321" s="240"/>
      <c r="P1321" s="240"/>
      <c r="Q1321" s="240"/>
      <c r="R1321" s="240"/>
      <c r="S1321" s="240"/>
      <c r="T1321" s="241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  <c r="AE1321" s="13"/>
      <c r="AT1321" s="242" t="s">
        <v>159</v>
      </c>
      <c r="AU1321" s="242" t="s">
        <v>87</v>
      </c>
      <c r="AV1321" s="13" t="s">
        <v>85</v>
      </c>
      <c r="AW1321" s="13" t="s">
        <v>32</v>
      </c>
      <c r="AX1321" s="13" t="s">
        <v>77</v>
      </c>
      <c r="AY1321" s="242" t="s">
        <v>150</v>
      </c>
    </row>
    <row r="1322" s="14" customFormat="1">
      <c r="A1322" s="14"/>
      <c r="B1322" s="243"/>
      <c r="C1322" s="244"/>
      <c r="D1322" s="234" t="s">
        <v>159</v>
      </c>
      <c r="E1322" s="245" t="s">
        <v>1</v>
      </c>
      <c r="F1322" s="246" t="s">
        <v>1555</v>
      </c>
      <c r="G1322" s="244"/>
      <c r="H1322" s="247">
        <v>12.27</v>
      </c>
      <c r="I1322" s="248"/>
      <c r="J1322" s="244"/>
      <c r="K1322" s="244"/>
      <c r="L1322" s="249"/>
      <c r="M1322" s="250"/>
      <c r="N1322" s="251"/>
      <c r="O1322" s="251"/>
      <c r="P1322" s="251"/>
      <c r="Q1322" s="251"/>
      <c r="R1322" s="251"/>
      <c r="S1322" s="251"/>
      <c r="T1322" s="252"/>
      <c r="U1322" s="14"/>
      <c r="V1322" s="14"/>
      <c r="W1322" s="14"/>
      <c r="X1322" s="14"/>
      <c r="Y1322" s="14"/>
      <c r="Z1322" s="14"/>
      <c r="AA1322" s="14"/>
      <c r="AB1322" s="14"/>
      <c r="AC1322" s="14"/>
      <c r="AD1322" s="14"/>
      <c r="AE1322" s="14"/>
      <c r="AT1322" s="253" t="s">
        <v>159</v>
      </c>
      <c r="AU1322" s="253" t="s">
        <v>87</v>
      </c>
      <c r="AV1322" s="14" t="s">
        <v>87</v>
      </c>
      <c r="AW1322" s="14" t="s">
        <v>32</v>
      </c>
      <c r="AX1322" s="14" t="s">
        <v>77</v>
      </c>
      <c r="AY1322" s="253" t="s">
        <v>150</v>
      </c>
    </row>
    <row r="1323" s="13" customFormat="1">
      <c r="A1323" s="13"/>
      <c r="B1323" s="232"/>
      <c r="C1323" s="233"/>
      <c r="D1323" s="234" t="s">
        <v>159</v>
      </c>
      <c r="E1323" s="235" t="s">
        <v>1</v>
      </c>
      <c r="F1323" s="236" t="s">
        <v>371</v>
      </c>
      <c r="G1323" s="233"/>
      <c r="H1323" s="235" t="s">
        <v>1</v>
      </c>
      <c r="I1323" s="237"/>
      <c r="J1323" s="233"/>
      <c r="K1323" s="233"/>
      <c r="L1323" s="238"/>
      <c r="M1323" s="239"/>
      <c r="N1323" s="240"/>
      <c r="O1323" s="240"/>
      <c r="P1323" s="240"/>
      <c r="Q1323" s="240"/>
      <c r="R1323" s="240"/>
      <c r="S1323" s="240"/>
      <c r="T1323" s="241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T1323" s="242" t="s">
        <v>159</v>
      </c>
      <c r="AU1323" s="242" t="s">
        <v>87</v>
      </c>
      <c r="AV1323" s="13" t="s">
        <v>85</v>
      </c>
      <c r="AW1323" s="13" t="s">
        <v>32</v>
      </c>
      <c r="AX1323" s="13" t="s">
        <v>77</v>
      </c>
      <c r="AY1323" s="242" t="s">
        <v>150</v>
      </c>
    </row>
    <row r="1324" s="14" customFormat="1">
      <c r="A1324" s="14"/>
      <c r="B1324" s="243"/>
      <c r="C1324" s="244"/>
      <c r="D1324" s="234" t="s">
        <v>159</v>
      </c>
      <c r="E1324" s="245" t="s">
        <v>1</v>
      </c>
      <c r="F1324" s="246" t="s">
        <v>1556</v>
      </c>
      <c r="G1324" s="244"/>
      <c r="H1324" s="247">
        <v>8.3100000000000005</v>
      </c>
      <c r="I1324" s="248"/>
      <c r="J1324" s="244"/>
      <c r="K1324" s="244"/>
      <c r="L1324" s="249"/>
      <c r="M1324" s="250"/>
      <c r="N1324" s="251"/>
      <c r="O1324" s="251"/>
      <c r="P1324" s="251"/>
      <c r="Q1324" s="251"/>
      <c r="R1324" s="251"/>
      <c r="S1324" s="251"/>
      <c r="T1324" s="252"/>
      <c r="U1324" s="14"/>
      <c r="V1324" s="14"/>
      <c r="W1324" s="14"/>
      <c r="X1324" s="14"/>
      <c r="Y1324" s="14"/>
      <c r="Z1324" s="14"/>
      <c r="AA1324" s="14"/>
      <c r="AB1324" s="14"/>
      <c r="AC1324" s="14"/>
      <c r="AD1324" s="14"/>
      <c r="AE1324" s="14"/>
      <c r="AT1324" s="253" t="s">
        <v>159</v>
      </c>
      <c r="AU1324" s="253" t="s">
        <v>87</v>
      </c>
      <c r="AV1324" s="14" t="s">
        <v>87</v>
      </c>
      <c r="AW1324" s="14" t="s">
        <v>32</v>
      </c>
      <c r="AX1324" s="14" t="s">
        <v>77</v>
      </c>
      <c r="AY1324" s="253" t="s">
        <v>150</v>
      </c>
    </row>
    <row r="1325" s="13" customFormat="1">
      <c r="A1325" s="13"/>
      <c r="B1325" s="232"/>
      <c r="C1325" s="233"/>
      <c r="D1325" s="234" t="s">
        <v>159</v>
      </c>
      <c r="E1325" s="235" t="s">
        <v>1</v>
      </c>
      <c r="F1325" s="236" t="s">
        <v>373</v>
      </c>
      <c r="G1325" s="233"/>
      <c r="H1325" s="235" t="s">
        <v>1</v>
      </c>
      <c r="I1325" s="237"/>
      <c r="J1325" s="233"/>
      <c r="K1325" s="233"/>
      <c r="L1325" s="238"/>
      <c r="M1325" s="239"/>
      <c r="N1325" s="240"/>
      <c r="O1325" s="240"/>
      <c r="P1325" s="240"/>
      <c r="Q1325" s="240"/>
      <c r="R1325" s="240"/>
      <c r="S1325" s="240"/>
      <c r="T1325" s="241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T1325" s="242" t="s">
        <v>159</v>
      </c>
      <c r="AU1325" s="242" t="s">
        <v>87</v>
      </c>
      <c r="AV1325" s="13" t="s">
        <v>85</v>
      </c>
      <c r="AW1325" s="13" t="s">
        <v>32</v>
      </c>
      <c r="AX1325" s="13" t="s">
        <v>77</v>
      </c>
      <c r="AY1325" s="242" t="s">
        <v>150</v>
      </c>
    </row>
    <row r="1326" s="14" customFormat="1">
      <c r="A1326" s="14"/>
      <c r="B1326" s="243"/>
      <c r="C1326" s="244"/>
      <c r="D1326" s="234" t="s">
        <v>159</v>
      </c>
      <c r="E1326" s="245" t="s">
        <v>1</v>
      </c>
      <c r="F1326" s="246" t="s">
        <v>1557</v>
      </c>
      <c r="G1326" s="244"/>
      <c r="H1326" s="247">
        <v>9.4399999999999995</v>
      </c>
      <c r="I1326" s="248"/>
      <c r="J1326" s="244"/>
      <c r="K1326" s="244"/>
      <c r="L1326" s="249"/>
      <c r="M1326" s="250"/>
      <c r="N1326" s="251"/>
      <c r="O1326" s="251"/>
      <c r="P1326" s="251"/>
      <c r="Q1326" s="251"/>
      <c r="R1326" s="251"/>
      <c r="S1326" s="251"/>
      <c r="T1326" s="252"/>
      <c r="U1326" s="14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T1326" s="253" t="s">
        <v>159</v>
      </c>
      <c r="AU1326" s="253" t="s">
        <v>87</v>
      </c>
      <c r="AV1326" s="14" t="s">
        <v>87</v>
      </c>
      <c r="AW1326" s="14" t="s">
        <v>32</v>
      </c>
      <c r="AX1326" s="14" t="s">
        <v>77</v>
      </c>
      <c r="AY1326" s="253" t="s">
        <v>150</v>
      </c>
    </row>
    <row r="1327" s="13" customFormat="1">
      <c r="A1327" s="13"/>
      <c r="B1327" s="232"/>
      <c r="C1327" s="233"/>
      <c r="D1327" s="234" t="s">
        <v>159</v>
      </c>
      <c r="E1327" s="235" t="s">
        <v>1</v>
      </c>
      <c r="F1327" s="236" t="s">
        <v>324</v>
      </c>
      <c r="G1327" s="233"/>
      <c r="H1327" s="235" t="s">
        <v>1</v>
      </c>
      <c r="I1327" s="237"/>
      <c r="J1327" s="233"/>
      <c r="K1327" s="233"/>
      <c r="L1327" s="238"/>
      <c r="M1327" s="239"/>
      <c r="N1327" s="240"/>
      <c r="O1327" s="240"/>
      <c r="P1327" s="240"/>
      <c r="Q1327" s="240"/>
      <c r="R1327" s="240"/>
      <c r="S1327" s="240"/>
      <c r="T1327" s="241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T1327" s="242" t="s">
        <v>159</v>
      </c>
      <c r="AU1327" s="242" t="s">
        <v>87</v>
      </c>
      <c r="AV1327" s="13" t="s">
        <v>85</v>
      </c>
      <c r="AW1327" s="13" t="s">
        <v>32</v>
      </c>
      <c r="AX1327" s="13" t="s">
        <v>77</v>
      </c>
      <c r="AY1327" s="242" t="s">
        <v>150</v>
      </c>
    </row>
    <row r="1328" s="14" customFormat="1">
      <c r="A1328" s="14"/>
      <c r="B1328" s="243"/>
      <c r="C1328" s="244"/>
      <c r="D1328" s="234" t="s">
        <v>159</v>
      </c>
      <c r="E1328" s="245" t="s">
        <v>1</v>
      </c>
      <c r="F1328" s="246" t="s">
        <v>1558</v>
      </c>
      <c r="G1328" s="244"/>
      <c r="H1328" s="247">
        <v>2.7000000000000002</v>
      </c>
      <c r="I1328" s="248"/>
      <c r="J1328" s="244"/>
      <c r="K1328" s="244"/>
      <c r="L1328" s="249"/>
      <c r="M1328" s="250"/>
      <c r="N1328" s="251"/>
      <c r="O1328" s="251"/>
      <c r="P1328" s="251"/>
      <c r="Q1328" s="251"/>
      <c r="R1328" s="251"/>
      <c r="S1328" s="251"/>
      <c r="T1328" s="252"/>
      <c r="U1328" s="14"/>
      <c r="V1328" s="14"/>
      <c r="W1328" s="14"/>
      <c r="X1328" s="14"/>
      <c r="Y1328" s="14"/>
      <c r="Z1328" s="14"/>
      <c r="AA1328" s="14"/>
      <c r="AB1328" s="14"/>
      <c r="AC1328" s="14"/>
      <c r="AD1328" s="14"/>
      <c r="AE1328" s="14"/>
      <c r="AT1328" s="253" t="s">
        <v>159</v>
      </c>
      <c r="AU1328" s="253" t="s">
        <v>87</v>
      </c>
      <c r="AV1328" s="14" t="s">
        <v>87</v>
      </c>
      <c r="AW1328" s="14" t="s">
        <v>32</v>
      </c>
      <c r="AX1328" s="14" t="s">
        <v>77</v>
      </c>
      <c r="AY1328" s="253" t="s">
        <v>150</v>
      </c>
    </row>
    <row r="1329" s="13" customFormat="1">
      <c r="A1329" s="13"/>
      <c r="B1329" s="232"/>
      <c r="C1329" s="233"/>
      <c r="D1329" s="234" t="s">
        <v>159</v>
      </c>
      <c r="E1329" s="235" t="s">
        <v>1</v>
      </c>
      <c r="F1329" s="236" t="s">
        <v>242</v>
      </c>
      <c r="G1329" s="233"/>
      <c r="H1329" s="235" t="s">
        <v>1</v>
      </c>
      <c r="I1329" s="237"/>
      <c r="J1329" s="233"/>
      <c r="K1329" s="233"/>
      <c r="L1329" s="238"/>
      <c r="M1329" s="239"/>
      <c r="N1329" s="240"/>
      <c r="O1329" s="240"/>
      <c r="P1329" s="240"/>
      <c r="Q1329" s="240"/>
      <c r="R1329" s="240"/>
      <c r="S1329" s="240"/>
      <c r="T1329" s="241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T1329" s="242" t="s">
        <v>159</v>
      </c>
      <c r="AU1329" s="242" t="s">
        <v>87</v>
      </c>
      <c r="AV1329" s="13" t="s">
        <v>85</v>
      </c>
      <c r="AW1329" s="13" t="s">
        <v>32</v>
      </c>
      <c r="AX1329" s="13" t="s">
        <v>77</v>
      </c>
      <c r="AY1329" s="242" t="s">
        <v>150</v>
      </c>
    </row>
    <row r="1330" s="14" customFormat="1">
      <c r="A1330" s="14"/>
      <c r="B1330" s="243"/>
      <c r="C1330" s="244"/>
      <c r="D1330" s="234" t="s">
        <v>159</v>
      </c>
      <c r="E1330" s="245" t="s">
        <v>1</v>
      </c>
      <c r="F1330" s="246" t="s">
        <v>1559</v>
      </c>
      <c r="G1330" s="244"/>
      <c r="H1330" s="247">
        <v>3.9300000000000002</v>
      </c>
      <c r="I1330" s="248"/>
      <c r="J1330" s="244"/>
      <c r="K1330" s="244"/>
      <c r="L1330" s="249"/>
      <c r="M1330" s="250"/>
      <c r="N1330" s="251"/>
      <c r="O1330" s="251"/>
      <c r="P1330" s="251"/>
      <c r="Q1330" s="251"/>
      <c r="R1330" s="251"/>
      <c r="S1330" s="251"/>
      <c r="T1330" s="252"/>
      <c r="U1330" s="14"/>
      <c r="V1330" s="14"/>
      <c r="W1330" s="14"/>
      <c r="X1330" s="14"/>
      <c r="Y1330" s="14"/>
      <c r="Z1330" s="14"/>
      <c r="AA1330" s="14"/>
      <c r="AB1330" s="14"/>
      <c r="AC1330" s="14"/>
      <c r="AD1330" s="14"/>
      <c r="AE1330" s="14"/>
      <c r="AT1330" s="253" t="s">
        <v>159</v>
      </c>
      <c r="AU1330" s="253" t="s">
        <v>87</v>
      </c>
      <c r="AV1330" s="14" t="s">
        <v>87</v>
      </c>
      <c r="AW1330" s="14" t="s">
        <v>32</v>
      </c>
      <c r="AX1330" s="14" t="s">
        <v>77</v>
      </c>
      <c r="AY1330" s="253" t="s">
        <v>150</v>
      </c>
    </row>
    <row r="1331" s="13" customFormat="1">
      <c r="A1331" s="13"/>
      <c r="B1331" s="232"/>
      <c r="C1331" s="233"/>
      <c r="D1331" s="234" t="s">
        <v>159</v>
      </c>
      <c r="E1331" s="235" t="s">
        <v>1</v>
      </c>
      <c r="F1331" s="236" t="s">
        <v>393</v>
      </c>
      <c r="G1331" s="233"/>
      <c r="H1331" s="235" t="s">
        <v>1</v>
      </c>
      <c r="I1331" s="237"/>
      <c r="J1331" s="233"/>
      <c r="K1331" s="233"/>
      <c r="L1331" s="238"/>
      <c r="M1331" s="239"/>
      <c r="N1331" s="240"/>
      <c r="O1331" s="240"/>
      <c r="P1331" s="240"/>
      <c r="Q1331" s="240"/>
      <c r="R1331" s="240"/>
      <c r="S1331" s="240"/>
      <c r="T1331" s="241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T1331" s="242" t="s">
        <v>159</v>
      </c>
      <c r="AU1331" s="242" t="s">
        <v>87</v>
      </c>
      <c r="AV1331" s="13" t="s">
        <v>85</v>
      </c>
      <c r="AW1331" s="13" t="s">
        <v>32</v>
      </c>
      <c r="AX1331" s="13" t="s">
        <v>77</v>
      </c>
      <c r="AY1331" s="242" t="s">
        <v>150</v>
      </c>
    </row>
    <row r="1332" s="14" customFormat="1">
      <c r="A1332" s="14"/>
      <c r="B1332" s="243"/>
      <c r="C1332" s="244"/>
      <c r="D1332" s="234" t="s">
        <v>159</v>
      </c>
      <c r="E1332" s="245" t="s">
        <v>1</v>
      </c>
      <c r="F1332" s="246" t="s">
        <v>1560</v>
      </c>
      <c r="G1332" s="244"/>
      <c r="H1332" s="247">
        <v>18.120000000000001</v>
      </c>
      <c r="I1332" s="248"/>
      <c r="J1332" s="244"/>
      <c r="K1332" s="244"/>
      <c r="L1332" s="249"/>
      <c r="M1332" s="250"/>
      <c r="N1332" s="251"/>
      <c r="O1332" s="251"/>
      <c r="P1332" s="251"/>
      <c r="Q1332" s="251"/>
      <c r="R1332" s="251"/>
      <c r="S1332" s="251"/>
      <c r="T1332" s="252"/>
      <c r="U1332" s="14"/>
      <c r="V1332" s="14"/>
      <c r="W1332" s="14"/>
      <c r="X1332" s="14"/>
      <c r="Y1332" s="14"/>
      <c r="Z1332" s="14"/>
      <c r="AA1332" s="14"/>
      <c r="AB1332" s="14"/>
      <c r="AC1332" s="14"/>
      <c r="AD1332" s="14"/>
      <c r="AE1332" s="14"/>
      <c r="AT1332" s="253" t="s">
        <v>159</v>
      </c>
      <c r="AU1332" s="253" t="s">
        <v>87</v>
      </c>
      <c r="AV1332" s="14" t="s">
        <v>87</v>
      </c>
      <c r="AW1332" s="14" t="s">
        <v>32</v>
      </c>
      <c r="AX1332" s="14" t="s">
        <v>77</v>
      </c>
      <c r="AY1332" s="253" t="s">
        <v>150</v>
      </c>
    </row>
    <row r="1333" s="13" customFormat="1">
      <c r="A1333" s="13"/>
      <c r="B1333" s="232"/>
      <c r="C1333" s="233"/>
      <c r="D1333" s="234" t="s">
        <v>159</v>
      </c>
      <c r="E1333" s="235" t="s">
        <v>1</v>
      </c>
      <c r="F1333" s="236" t="s">
        <v>395</v>
      </c>
      <c r="G1333" s="233"/>
      <c r="H1333" s="235" t="s">
        <v>1</v>
      </c>
      <c r="I1333" s="237"/>
      <c r="J1333" s="233"/>
      <c r="K1333" s="233"/>
      <c r="L1333" s="238"/>
      <c r="M1333" s="239"/>
      <c r="N1333" s="240"/>
      <c r="O1333" s="240"/>
      <c r="P1333" s="240"/>
      <c r="Q1333" s="240"/>
      <c r="R1333" s="240"/>
      <c r="S1333" s="240"/>
      <c r="T1333" s="241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T1333" s="242" t="s">
        <v>159</v>
      </c>
      <c r="AU1333" s="242" t="s">
        <v>87</v>
      </c>
      <c r="AV1333" s="13" t="s">
        <v>85</v>
      </c>
      <c r="AW1333" s="13" t="s">
        <v>32</v>
      </c>
      <c r="AX1333" s="13" t="s">
        <v>77</v>
      </c>
      <c r="AY1333" s="242" t="s">
        <v>150</v>
      </c>
    </row>
    <row r="1334" s="14" customFormat="1">
      <c r="A1334" s="14"/>
      <c r="B1334" s="243"/>
      <c r="C1334" s="244"/>
      <c r="D1334" s="234" t="s">
        <v>159</v>
      </c>
      <c r="E1334" s="245" t="s">
        <v>1</v>
      </c>
      <c r="F1334" s="246" t="s">
        <v>1561</v>
      </c>
      <c r="G1334" s="244"/>
      <c r="H1334" s="247">
        <v>6.4500000000000002</v>
      </c>
      <c r="I1334" s="248"/>
      <c r="J1334" s="244"/>
      <c r="K1334" s="244"/>
      <c r="L1334" s="249"/>
      <c r="M1334" s="250"/>
      <c r="N1334" s="251"/>
      <c r="O1334" s="251"/>
      <c r="P1334" s="251"/>
      <c r="Q1334" s="251"/>
      <c r="R1334" s="251"/>
      <c r="S1334" s="251"/>
      <c r="T1334" s="252"/>
      <c r="U1334" s="14"/>
      <c r="V1334" s="14"/>
      <c r="W1334" s="14"/>
      <c r="X1334" s="14"/>
      <c r="Y1334" s="14"/>
      <c r="Z1334" s="14"/>
      <c r="AA1334" s="14"/>
      <c r="AB1334" s="14"/>
      <c r="AC1334" s="14"/>
      <c r="AD1334" s="14"/>
      <c r="AE1334" s="14"/>
      <c r="AT1334" s="253" t="s">
        <v>159</v>
      </c>
      <c r="AU1334" s="253" t="s">
        <v>87</v>
      </c>
      <c r="AV1334" s="14" t="s">
        <v>87</v>
      </c>
      <c r="AW1334" s="14" t="s">
        <v>32</v>
      </c>
      <c r="AX1334" s="14" t="s">
        <v>77</v>
      </c>
      <c r="AY1334" s="253" t="s">
        <v>150</v>
      </c>
    </row>
    <row r="1335" s="15" customFormat="1">
      <c r="A1335" s="15"/>
      <c r="B1335" s="254"/>
      <c r="C1335" s="255"/>
      <c r="D1335" s="234" t="s">
        <v>159</v>
      </c>
      <c r="E1335" s="256" t="s">
        <v>1</v>
      </c>
      <c r="F1335" s="257" t="s">
        <v>169</v>
      </c>
      <c r="G1335" s="255"/>
      <c r="H1335" s="258">
        <v>96.069999999999993</v>
      </c>
      <c r="I1335" s="259"/>
      <c r="J1335" s="255"/>
      <c r="K1335" s="255"/>
      <c r="L1335" s="260"/>
      <c r="M1335" s="261"/>
      <c r="N1335" s="262"/>
      <c r="O1335" s="262"/>
      <c r="P1335" s="262"/>
      <c r="Q1335" s="262"/>
      <c r="R1335" s="262"/>
      <c r="S1335" s="262"/>
      <c r="T1335" s="263"/>
      <c r="U1335" s="15"/>
      <c r="V1335" s="15"/>
      <c r="W1335" s="15"/>
      <c r="X1335" s="15"/>
      <c r="Y1335" s="15"/>
      <c r="Z1335" s="15"/>
      <c r="AA1335" s="15"/>
      <c r="AB1335" s="15"/>
      <c r="AC1335" s="15"/>
      <c r="AD1335" s="15"/>
      <c r="AE1335" s="15"/>
      <c r="AT1335" s="264" t="s">
        <v>159</v>
      </c>
      <c r="AU1335" s="264" t="s">
        <v>87</v>
      </c>
      <c r="AV1335" s="15" t="s">
        <v>157</v>
      </c>
      <c r="AW1335" s="15" t="s">
        <v>32</v>
      </c>
      <c r="AX1335" s="15" t="s">
        <v>85</v>
      </c>
      <c r="AY1335" s="264" t="s">
        <v>150</v>
      </c>
    </row>
    <row r="1336" s="2" customFormat="1" ht="16.5" customHeight="1">
      <c r="A1336" s="39"/>
      <c r="B1336" s="40"/>
      <c r="C1336" s="219" t="s">
        <v>1562</v>
      </c>
      <c r="D1336" s="219" t="s">
        <v>152</v>
      </c>
      <c r="E1336" s="220" t="s">
        <v>1563</v>
      </c>
      <c r="F1336" s="221" t="s">
        <v>1564</v>
      </c>
      <c r="G1336" s="222" t="s">
        <v>240</v>
      </c>
      <c r="H1336" s="223">
        <v>96.069999999999993</v>
      </c>
      <c r="I1336" s="224"/>
      <c r="J1336" s="225">
        <f>ROUND(I1336*H1336,2)</f>
        <v>0</v>
      </c>
      <c r="K1336" s="221" t="s">
        <v>156</v>
      </c>
      <c r="L1336" s="45"/>
      <c r="M1336" s="226" t="s">
        <v>1</v>
      </c>
      <c r="N1336" s="227" t="s">
        <v>42</v>
      </c>
      <c r="O1336" s="92"/>
      <c r="P1336" s="228">
        <f>O1336*H1336</f>
        <v>0</v>
      </c>
      <c r="Q1336" s="228">
        <v>0.00029999999999999997</v>
      </c>
      <c r="R1336" s="228">
        <f>Q1336*H1336</f>
        <v>0.028820999999999996</v>
      </c>
      <c r="S1336" s="228">
        <v>0</v>
      </c>
      <c r="T1336" s="229">
        <f>S1336*H1336</f>
        <v>0</v>
      </c>
      <c r="U1336" s="39"/>
      <c r="V1336" s="39"/>
      <c r="W1336" s="39"/>
      <c r="X1336" s="39"/>
      <c r="Y1336" s="39"/>
      <c r="Z1336" s="39"/>
      <c r="AA1336" s="39"/>
      <c r="AB1336" s="39"/>
      <c r="AC1336" s="39"/>
      <c r="AD1336" s="39"/>
      <c r="AE1336" s="39"/>
      <c r="AR1336" s="230" t="s">
        <v>252</v>
      </c>
      <c r="AT1336" s="230" t="s">
        <v>152</v>
      </c>
      <c r="AU1336" s="230" t="s">
        <v>87</v>
      </c>
      <c r="AY1336" s="18" t="s">
        <v>150</v>
      </c>
      <c r="BE1336" s="231">
        <f>IF(N1336="základní",J1336,0)</f>
        <v>0</v>
      </c>
      <c r="BF1336" s="231">
        <f>IF(N1336="snížená",J1336,0)</f>
        <v>0</v>
      </c>
      <c r="BG1336" s="231">
        <f>IF(N1336="zákl. přenesená",J1336,0)</f>
        <v>0</v>
      </c>
      <c r="BH1336" s="231">
        <f>IF(N1336="sníž. přenesená",J1336,0)</f>
        <v>0</v>
      </c>
      <c r="BI1336" s="231">
        <f>IF(N1336="nulová",J1336,0)</f>
        <v>0</v>
      </c>
      <c r="BJ1336" s="18" t="s">
        <v>85</v>
      </c>
      <c r="BK1336" s="231">
        <f>ROUND(I1336*H1336,2)</f>
        <v>0</v>
      </c>
      <c r="BL1336" s="18" t="s">
        <v>252</v>
      </c>
      <c r="BM1336" s="230" t="s">
        <v>1565</v>
      </c>
    </row>
    <row r="1337" s="2" customFormat="1" ht="24.15" customHeight="1">
      <c r="A1337" s="39"/>
      <c r="B1337" s="40"/>
      <c r="C1337" s="219" t="s">
        <v>1566</v>
      </c>
      <c r="D1337" s="219" t="s">
        <v>152</v>
      </c>
      <c r="E1337" s="220" t="s">
        <v>1567</v>
      </c>
      <c r="F1337" s="221" t="s">
        <v>1568</v>
      </c>
      <c r="G1337" s="222" t="s">
        <v>240</v>
      </c>
      <c r="H1337" s="223">
        <v>4</v>
      </c>
      <c r="I1337" s="224"/>
      <c r="J1337" s="225">
        <f>ROUND(I1337*H1337,2)</f>
        <v>0</v>
      </c>
      <c r="K1337" s="221" t="s">
        <v>156</v>
      </c>
      <c r="L1337" s="45"/>
      <c r="M1337" s="226" t="s">
        <v>1</v>
      </c>
      <c r="N1337" s="227" t="s">
        <v>42</v>
      </c>
      <c r="O1337" s="92"/>
      <c r="P1337" s="228">
        <f>O1337*H1337</f>
        <v>0</v>
      </c>
      <c r="Q1337" s="228">
        <v>0.0015</v>
      </c>
      <c r="R1337" s="228">
        <f>Q1337*H1337</f>
        <v>0.0060000000000000001</v>
      </c>
      <c r="S1337" s="228">
        <v>0</v>
      </c>
      <c r="T1337" s="229">
        <f>S1337*H1337</f>
        <v>0</v>
      </c>
      <c r="U1337" s="39"/>
      <c r="V1337" s="39"/>
      <c r="W1337" s="39"/>
      <c r="X1337" s="39"/>
      <c r="Y1337" s="39"/>
      <c r="Z1337" s="39"/>
      <c r="AA1337" s="39"/>
      <c r="AB1337" s="39"/>
      <c r="AC1337" s="39"/>
      <c r="AD1337" s="39"/>
      <c r="AE1337" s="39"/>
      <c r="AR1337" s="230" t="s">
        <v>252</v>
      </c>
      <c r="AT1337" s="230" t="s">
        <v>152</v>
      </c>
      <c r="AU1337" s="230" t="s">
        <v>87</v>
      </c>
      <c r="AY1337" s="18" t="s">
        <v>150</v>
      </c>
      <c r="BE1337" s="231">
        <f>IF(N1337="základní",J1337,0)</f>
        <v>0</v>
      </c>
      <c r="BF1337" s="231">
        <f>IF(N1337="snížená",J1337,0)</f>
        <v>0</v>
      </c>
      <c r="BG1337" s="231">
        <f>IF(N1337="zákl. přenesená",J1337,0)</f>
        <v>0</v>
      </c>
      <c r="BH1337" s="231">
        <f>IF(N1337="sníž. přenesená",J1337,0)</f>
        <v>0</v>
      </c>
      <c r="BI1337" s="231">
        <f>IF(N1337="nulová",J1337,0)</f>
        <v>0</v>
      </c>
      <c r="BJ1337" s="18" t="s">
        <v>85</v>
      </c>
      <c r="BK1337" s="231">
        <f>ROUND(I1337*H1337,2)</f>
        <v>0</v>
      </c>
      <c r="BL1337" s="18" t="s">
        <v>252</v>
      </c>
      <c r="BM1337" s="230" t="s">
        <v>1569</v>
      </c>
    </row>
    <row r="1338" s="13" customFormat="1">
      <c r="A1338" s="13"/>
      <c r="B1338" s="232"/>
      <c r="C1338" s="233"/>
      <c r="D1338" s="234" t="s">
        <v>159</v>
      </c>
      <c r="E1338" s="235" t="s">
        <v>1</v>
      </c>
      <c r="F1338" s="236" t="s">
        <v>1570</v>
      </c>
      <c r="G1338" s="233"/>
      <c r="H1338" s="235" t="s">
        <v>1</v>
      </c>
      <c r="I1338" s="237"/>
      <c r="J1338" s="233"/>
      <c r="K1338" s="233"/>
      <c r="L1338" s="238"/>
      <c r="M1338" s="239"/>
      <c r="N1338" s="240"/>
      <c r="O1338" s="240"/>
      <c r="P1338" s="240"/>
      <c r="Q1338" s="240"/>
      <c r="R1338" s="240"/>
      <c r="S1338" s="240"/>
      <c r="T1338" s="241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/>
      <c r="AT1338" s="242" t="s">
        <v>159</v>
      </c>
      <c r="AU1338" s="242" t="s">
        <v>87</v>
      </c>
      <c r="AV1338" s="13" t="s">
        <v>85</v>
      </c>
      <c r="AW1338" s="13" t="s">
        <v>32</v>
      </c>
      <c r="AX1338" s="13" t="s">
        <v>77</v>
      </c>
      <c r="AY1338" s="242" t="s">
        <v>150</v>
      </c>
    </row>
    <row r="1339" s="14" customFormat="1">
      <c r="A1339" s="14"/>
      <c r="B1339" s="243"/>
      <c r="C1339" s="244"/>
      <c r="D1339" s="234" t="s">
        <v>159</v>
      </c>
      <c r="E1339" s="245" t="s">
        <v>1</v>
      </c>
      <c r="F1339" s="246" t="s">
        <v>157</v>
      </c>
      <c r="G1339" s="244"/>
      <c r="H1339" s="247">
        <v>4</v>
      </c>
      <c r="I1339" s="248"/>
      <c r="J1339" s="244"/>
      <c r="K1339" s="244"/>
      <c r="L1339" s="249"/>
      <c r="M1339" s="250"/>
      <c r="N1339" s="251"/>
      <c r="O1339" s="251"/>
      <c r="P1339" s="251"/>
      <c r="Q1339" s="251"/>
      <c r="R1339" s="251"/>
      <c r="S1339" s="251"/>
      <c r="T1339" s="252"/>
      <c r="U1339" s="14"/>
      <c r="V1339" s="14"/>
      <c r="W1339" s="14"/>
      <c r="X1339" s="14"/>
      <c r="Y1339" s="14"/>
      <c r="Z1339" s="14"/>
      <c r="AA1339" s="14"/>
      <c r="AB1339" s="14"/>
      <c r="AC1339" s="14"/>
      <c r="AD1339" s="14"/>
      <c r="AE1339" s="14"/>
      <c r="AT1339" s="253" t="s">
        <v>159</v>
      </c>
      <c r="AU1339" s="253" t="s">
        <v>87</v>
      </c>
      <c r="AV1339" s="14" t="s">
        <v>87</v>
      </c>
      <c r="AW1339" s="14" t="s">
        <v>32</v>
      </c>
      <c r="AX1339" s="14" t="s">
        <v>85</v>
      </c>
      <c r="AY1339" s="253" t="s">
        <v>150</v>
      </c>
    </row>
    <row r="1340" s="2" customFormat="1" ht="16.5" customHeight="1">
      <c r="A1340" s="39"/>
      <c r="B1340" s="40"/>
      <c r="C1340" s="219" t="s">
        <v>1571</v>
      </c>
      <c r="D1340" s="219" t="s">
        <v>152</v>
      </c>
      <c r="E1340" s="220" t="s">
        <v>1572</v>
      </c>
      <c r="F1340" s="221" t="s">
        <v>1573</v>
      </c>
      <c r="G1340" s="222" t="s">
        <v>255</v>
      </c>
      <c r="H1340" s="223">
        <v>2</v>
      </c>
      <c r="I1340" s="224"/>
      <c r="J1340" s="225">
        <f>ROUND(I1340*H1340,2)</f>
        <v>0</v>
      </c>
      <c r="K1340" s="221" t="s">
        <v>156</v>
      </c>
      <c r="L1340" s="45"/>
      <c r="M1340" s="226" t="s">
        <v>1</v>
      </c>
      <c r="N1340" s="227" t="s">
        <v>42</v>
      </c>
      <c r="O1340" s="92"/>
      <c r="P1340" s="228">
        <f>O1340*H1340</f>
        <v>0</v>
      </c>
      <c r="Q1340" s="228">
        <v>0.00021000000000000001</v>
      </c>
      <c r="R1340" s="228">
        <f>Q1340*H1340</f>
        <v>0.00042000000000000002</v>
      </c>
      <c r="S1340" s="228">
        <v>0</v>
      </c>
      <c r="T1340" s="229">
        <f>S1340*H1340</f>
        <v>0</v>
      </c>
      <c r="U1340" s="39"/>
      <c r="V1340" s="39"/>
      <c r="W1340" s="39"/>
      <c r="X1340" s="39"/>
      <c r="Y1340" s="39"/>
      <c r="Z1340" s="39"/>
      <c r="AA1340" s="39"/>
      <c r="AB1340" s="39"/>
      <c r="AC1340" s="39"/>
      <c r="AD1340" s="39"/>
      <c r="AE1340" s="39"/>
      <c r="AR1340" s="230" t="s">
        <v>252</v>
      </c>
      <c r="AT1340" s="230" t="s">
        <v>152</v>
      </c>
      <c r="AU1340" s="230" t="s">
        <v>87</v>
      </c>
      <c r="AY1340" s="18" t="s">
        <v>150</v>
      </c>
      <c r="BE1340" s="231">
        <f>IF(N1340="základní",J1340,0)</f>
        <v>0</v>
      </c>
      <c r="BF1340" s="231">
        <f>IF(N1340="snížená",J1340,0)</f>
        <v>0</v>
      </c>
      <c r="BG1340" s="231">
        <f>IF(N1340="zákl. přenesená",J1340,0)</f>
        <v>0</v>
      </c>
      <c r="BH1340" s="231">
        <f>IF(N1340="sníž. přenesená",J1340,0)</f>
        <v>0</v>
      </c>
      <c r="BI1340" s="231">
        <f>IF(N1340="nulová",J1340,0)</f>
        <v>0</v>
      </c>
      <c r="BJ1340" s="18" t="s">
        <v>85</v>
      </c>
      <c r="BK1340" s="231">
        <f>ROUND(I1340*H1340,2)</f>
        <v>0</v>
      </c>
      <c r="BL1340" s="18" t="s">
        <v>252</v>
      </c>
      <c r="BM1340" s="230" t="s">
        <v>1574</v>
      </c>
    </row>
    <row r="1341" s="13" customFormat="1">
      <c r="A1341" s="13"/>
      <c r="B1341" s="232"/>
      <c r="C1341" s="233"/>
      <c r="D1341" s="234" t="s">
        <v>159</v>
      </c>
      <c r="E1341" s="235" t="s">
        <v>1</v>
      </c>
      <c r="F1341" s="236" t="s">
        <v>1570</v>
      </c>
      <c r="G1341" s="233"/>
      <c r="H1341" s="235" t="s">
        <v>1</v>
      </c>
      <c r="I1341" s="237"/>
      <c r="J1341" s="233"/>
      <c r="K1341" s="233"/>
      <c r="L1341" s="238"/>
      <c r="M1341" s="239"/>
      <c r="N1341" s="240"/>
      <c r="O1341" s="240"/>
      <c r="P1341" s="240"/>
      <c r="Q1341" s="240"/>
      <c r="R1341" s="240"/>
      <c r="S1341" s="240"/>
      <c r="T1341" s="241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T1341" s="242" t="s">
        <v>159</v>
      </c>
      <c r="AU1341" s="242" t="s">
        <v>87</v>
      </c>
      <c r="AV1341" s="13" t="s">
        <v>85</v>
      </c>
      <c r="AW1341" s="13" t="s">
        <v>32</v>
      </c>
      <c r="AX1341" s="13" t="s">
        <v>77</v>
      </c>
      <c r="AY1341" s="242" t="s">
        <v>150</v>
      </c>
    </row>
    <row r="1342" s="14" customFormat="1">
      <c r="A1342" s="14"/>
      <c r="B1342" s="243"/>
      <c r="C1342" s="244"/>
      <c r="D1342" s="234" t="s">
        <v>159</v>
      </c>
      <c r="E1342" s="245" t="s">
        <v>1</v>
      </c>
      <c r="F1342" s="246" t="s">
        <v>87</v>
      </c>
      <c r="G1342" s="244"/>
      <c r="H1342" s="247">
        <v>2</v>
      </c>
      <c r="I1342" s="248"/>
      <c r="J1342" s="244"/>
      <c r="K1342" s="244"/>
      <c r="L1342" s="249"/>
      <c r="M1342" s="250"/>
      <c r="N1342" s="251"/>
      <c r="O1342" s="251"/>
      <c r="P1342" s="251"/>
      <c r="Q1342" s="251"/>
      <c r="R1342" s="251"/>
      <c r="S1342" s="251"/>
      <c r="T1342" s="252"/>
      <c r="U1342" s="14"/>
      <c r="V1342" s="14"/>
      <c r="W1342" s="14"/>
      <c r="X1342" s="14"/>
      <c r="Y1342" s="14"/>
      <c r="Z1342" s="14"/>
      <c r="AA1342" s="14"/>
      <c r="AB1342" s="14"/>
      <c r="AC1342" s="14"/>
      <c r="AD1342" s="14"/>
      <c r="AE1342" s="14"/>
      <c r="AT1342" s="253" t="s">
        <v>159</v>
      </c>
      <c r="AU1342" s="253" t="s">
        <v>87</v>
      </c>
      <c r="AV1342" s="14" t="s">
        <v>87</v>
      </c>
      <c r="AW1342" s="14" t="s">
        <v>32</v>
      </c>
      <c r="AX1342" s="14" t="s">
        <v>85</v>
      </c>
      <c r="AY1342" s="253" t="s">
        <v>150</v>
      </c>
    </row>
    <row r="1343" s="2" customFormat="1" ht="16.5" customHeight="1">
      <c r="A1343" s="39"/>
      <c r="B1343" s="40"/>
      <c r="C1343" s="219" t="s">
        <v>1575</v>
      </c>
      <c r="D1343" s="219" t="s">
        <v>152</v>
      </c>
      <c r="E1343" s="220" t="s">
        <v>1576</v>
      </c>
      <c r="F1343" s="221" t="s">
        <v>1577</v>
      </c>
      <c r="G1343" s="222" t="s">
        <v>240</v>
      </c>
      <c r="H1343" s="223">
        <v>71.525000000000006</v>
      </c>
      <c r="I1343" s="224"/>
      <c r="J1343" s="225">
        <f>ROUND(I1343*H1343,2)</f>
        <v>0</v>
      </c>
      <c r="K1343" s="221" t="s">
        <v>156</v>
      </c>
      <c r="L1343" s="45"/>
      <c r="M1343" s="226" t="s">
        <v>1</v>
      </c>
      <c r="N1343" s="227" t="s">
        <v>42</v>
      </c>
      <c r="O1343" s="92"/>
      <c r="P1343" s="228">
        <f>O1343*H1343</f>
        <v>0</v>
      </c>
      <c r="Q1343" s="228">
        <v>0.0044999999999999997</v>
      </c>
      <c r="R1343" s="228">
        <f>Q1343*H1343</f>
        <v>0.3218625</v>
      </c>
      <c r="S1343" s="228">
        <v>0</v>
      </c>
      <c r="T1343" s="229">
        <f>S1343*H1343</f>
        <v>0</v>
      </c>
      <c r="U1343" s="39"/>
      <c r="V1343" s="39"/>
      <c r="W1343" s="39"/>
      <c r="X1343" s="39"/>
      <c r="Y1343" s="39"/>
      <c r="Z1343" s="39"/>
      <c r="AA1343" s="39"/>
      <c r="AB1343" s="39"/>
      <c r="AC1343" s="39"/>
      <c r="AD1343" s="39"/>
      <c r="AE1343" s="39"/>
      <c r="AR1343" s="230" t="s">
        <v>252</v>
      </c>
      <c r="AT1343" s="230" t="s">
        <v>152</v>
      </c>
      <c r="AU1343" s="230" t="s">
        <v>87</v>
      </c>
      <c r="AY1343" s="18" t="s">
        <v>150</v>
      </c>
      <c r="BE1343" s="231">
        <f>IF(N1343="základní",J1343,0)</f>
        <v>0</v>
      </c>
      <c r="BF1343" s="231">
        <f>IF(N1343="snížená",J1343,0)</f>
        <v>0</v>
      </c>
      <c r="BG1343" s="231">
        <f>IF(N1343="zákl. přenesená",J1343,0)</f>
        <v>0</v>
      </c>
      <c r="BH1343" s="231">
        <f>IF(N1343="sníž. přenesená",J1343,0)</f>
        <v>0</v>
      </c>
      <c r="BI1343" s="231">
        <f>IF(N1343="nulová",J1343,0)</f>
        <v>0</v>
      </c>
      <c r="BJ1343" s="18" t="s">
        <v>85</v>
      </c>
      <c r="BK1343" s="231">
        <f>ROUND(I1343*H1343,2)</f>
        <v>0</v>
      </c>
      <c r="BL1343" s="18" t="s">
        <v>252</v>
      </c>
      <c r="BM1343" s="230" t="s">
        <v>1578</v>
      </c>
    </row>
    <row r="1344" s="13" customFormat="1">
      <c r="A1344" s="13"/>
      <c r="B1344" s="232"/>
      <c r="C1344" s="233"/>
      <c r="D1344" s="234" t="s">
        <v>159</v>
      </c>
      <c r="E1344" s="235" t="s">
        <v>1</v>
      </c>
      <c r="F1344" s="236" t="s">
        <v>315</v>
      </c>
      <c r="G1344" s="233"/>
      <c r="H1344" s="235" t="s">
        <v>1</v>
      </c>
      <c r="I1344" s="237"/>
      <c r="J1344" s="233"/>
      <c r="K1344" s="233"/>
      <c r="L1344" s="238"/>
      <c r="M1344" s="239"/>
      <c r="N1344" s="240"/>
      <c r="O1344" s="240"/>
      <c r="P1344" s="240"/>
      <c r="Q1344" s="240"/>
      <c r="R1344" s="240"/>
      <c r="S1344" s="240"/>
      <c r="T1344" s="241"/>
      <c r="U1344" s="13"/>
      <c r="V1344" s="13"/>
      <c r="W1344" s="13"/>
      <c r="X1344" s="13"/>
      <c r="Y1344" s="13"/>
      <c r="Z1344" s="13"/>
      <c r="AA1344" s="13"/>
      <c r="AB1344" s="13"/>
      <c r="AC1344" s="13"/>
      <c r="AD1344" s="13"/>
      <c r="AE1344" s="13"/>
      <c r="AT1344" s="242" t="s">
        <v>159</v>
      </c>
      <c r="AU1344" s="242" t="s">
        <v>87</v>
      </c>
      <c r="AV1344" s="13" t="s">
        <v>85</v>
      </c>
      <c r="AW1344" s="13" t="s">
        <v>32</v>
      </c>
      <c r="AX1344" s="13" t="s">
        <v>77</v>
      </c>
      <c r="AY1344" s="242" t="s">
        <v>150</v>
      </c>
    </row>
    <row r="1345" s="14" customFormat="1">
      <c r="A1345" s="14"/>
      <c r="B1345" s="243"/>
      <c r="C1345" s="244"/>
      <c r="D1345" s="234" t="s">
        <v>159</v>
      </c>
      <c r="E1345" s="245" t="s">
        <v>1</v>
      </c>
      <c r="F1345" s="246" t="s">
        <v>1552</v>
      </c>
      <c r="G1345" s="244"/>
      <c r="H1345" s="247">
        <v>10.01</v>
      </c>
      <c r="I1345" s="248"/>
      <c r="J1345" s="244"/>
      <c r="K1345" s="244"/>
      <c r="L1345" s="249"/>
      <c r="M1345" s="250"/>
      <c r="N1345" s="251"/>
      <c r="O1345" s="251"/>
      <c r="P1345" s="251"/>
      <c r="Q1345" s="251"/>
      <c r="R1345" s="251"/>
      <c r="S1345" s="251"/>
      <c r="T1345" s="252"/>
      <c r="U1345" s="14"/>
      <c r="V1345" s="14"/>
      <c r="W1345" s="14"/>
      <c r="X1345" s="14"/>
      <c r="Y1345" s="14"/>
      <c r="Z1345" s="14"/>
      <c r="AA1345" s="14"/>
      <c r="AB1345" s="14"/>
      <c r="AC1345" s="14"/>
      <c r="AD1345" s="14"/>
      <c r="AE1345" s="14"/>
      <c r="AT1345" s="253" t="s">
        <v>159</v>
      </c>
      <c r="AU1345" s="253" t="s">
        <v>87</v>
      </c>
      <c r="AV1345" s="14" t="s">
        <v>87</v>
      </c>
      <c r="AW1345" s="14" t="s">
        <v>32</v>
      </c>
      <c r="AX1345" s="14" t="s">
        <v>77</v>
      </c>
      <c r="AY1345" s="253" t="s">
        <v>150</v>
      </c>
    </row>
    <row r="1346" s="13" customFormat="1">
      <c r="A1346" s="13"/>
      <c r="B1346" s="232"/>
      <c r="C1346" s="233"/>
      <c r="D1346" s="234" t="s">
        <v>159</v>
      </c>
      <c r="E1346" s="235" t="s">
        <v>1</v>
      </c>
      <c r="F1346" s="236" t="s">
        <v>317</v>
      </c>
      <c r="G1346" s="233"/>
      <c r="H1346" s="235" t="s">
        <v>1</v>
      </c>
      <c r="I1346" s="237"/>
      <c r="J1346" s="233"/>
      <c r="K1346" s="233"/>
      <c r="L1346" s="238"/>
      <c r="M1346" s="239"/>
      <c r="N1346" s="240"/>
      <c r="O1346" s="240"/>
      <c r="P1346" s="240"/>
      <c r="Q1346" s="240"/>
      <c r="R1346" s="240"/>
      <c r="S1346" s="240"/>
      <c r="T1346" s="241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  <c r="AE1346" s="13"/>
      <c r="AT1346" s="242" t="s">
        <v>159</v>
      </c>
      <c r="AU1346" s="242" t="s">
        <v>87</v>
      </c>
      <c r="AV1346" s="13" t="s">
        <v>85</v>
      </c>
      <c r="AW1346" s="13" t="s">
        <v>32</v>
      </c>
      <c r="AX1346" s="13" t="s">
        <v>77</v>
      </c>
      <c r="AY1346" s="242" t="s">
        <v>150</v>
      </c>
    </row>
    <row r="1347" s="14" customFormat="1">
      <c r="A1347" s="14"/>
      <c r="B1347" s="243"/>
      <c r="C1347" s="244"/>
      <c r="D1347" s="234" t="s">
        <v>159</v>
      </c>
      <c r="E1347" s="245" t="s">
        <v>1</v>
      </c>
      <c r="F1347" s="246" t="s">
        <v>1553</v>
      </c>
      <c r="G1347" s="244"/>
      <c r="H1347" s="247">
        <v>8.8800000000000008</v>
      </c>
      <c r="I1347" s="248"/>
      <c r="J1347" s="244"/>
      <c r="K1347" s="244"/>
      <c r="L1347" s="249"/>
      <c r="M1347" s="250"/>
      <c r="N1347" s="251"/>
      <c r="O1347" s="251"/>
      <c r="P1347" s="251"/>
      <c r="Q1347" s="251"/>
      <c r="R1347" s="251"/>
      <c r="S1347" s="251"/>
      <c r="T1347" s="252"/>
      <c r="U1347" s="14"/>
      <c r="V1347" s="14"/>
      <c r="W1347" s="14"/>
      <c r="X1347" s="14"/>
      <c r="Y1347" s="14"/>
      <c r="Z1347" s="14"/>
      <c r="AA1347" s="14"/>
      <c r="AB1347" s="14"/>
      <c r="AC1347" s="14"/>
      <c r="AD1347" s="14"/>
      <c r="AE1347" s="14"/>
      <c r="AT1347" s="253" t="s">
        <v>159</v>
      </c>
      <c r="AU1347" s="253" t="s">
        <v>87</v>
      </c>
      <c r="AV1347" s="14" t="s">
        <v>87</v>
      </c>
      <c r="AW1347" s="14" t="s">
        <v>32</v>
      </c>
      <c r="AX1347" s="14" t="s">
        <v>77</v>
      </c>
      <c r="AY1347" s="253" t="s">
        <v>150</v>
      </c>
    </row>
    <row r="1348" s="13" customFormat="1">
      <c r="A1348" s="13"/>
      <c r="B1348" s="232"/>
      <c r="C1348" s="233"/>
      <c r="D1348" s="234" t="s">
        <v>159</v>
      </c>
      <c r="E1348" s="235" t="s">
        <v>1</v>
      </c>
      <c r="F1348" s="236" t="s">
        <v>367</v>
      </c>
      <c r="G1348" s="233"/>
      <c r="H1348" s="235" t="s">
        <v>1</v>
      </c>
      <c r="I1348" s="237"/>
      <c r="J1348" s="233"/>
      <c r="K1348" s="233"/>
      <c r="L1348" s="238"/>
      <c r="M1348" s="239"/>
      <c r="N1348" s="240"/>
      <c r="O1348" s="240"/>
      <c r="P1348" s="240"/>
      <c r="Q1348" s="240"/>
      <c r="R1348" s="240"/>
      <c r="S1348" s="240"/>
      <c r="T1348" s="241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T1348" s="242" t="s">
        <v>159</v>
      </c>
      <c r="AU1348" s="242" t="s">
        <v>87</v>
      </c>
      <c r="AV1348" s="13" t="s">
        <v>85</v>
      </c>
      <c r="AW1348" s="13" t="s">
        <v>32</v>
      </c>
      <c r="AX1348" s="13" t="s">
        <v>77</v>
      </c>
      <c r="AY1348" s="242" t="s">
        <v>150</v>
      </c>
    </row>
    <row r="1349" s="14" customFormat="1">
      <c r="A1349" s="14"/>
      <c r="B1349" s="243"/>
      <c r="C1349" s="244"/>
      <c r="D1349" s="234" t="s">
        <v>159</v>
      </c>
      <c r="E1349" s="245" t="s">
        <v>1</v>
      </c>
      <c r="F1349" s="246" t="s">
        <v>1579</v>
      </c>
      <c r="G1349" s="244"/>
      <c r="H1349" s="247">
        <v>14.76</v>
      </c>
      <c r="I1349" s="248"/>
      <c r="J1349" s="244"/>
      <c r="K1349" s="244"/>
      <c r="L1349" s="249"/>
      <c r="M1349" s="250"/>
      <c r="N1349" s="251"/>
      <c r="O1349" s="251"/>
      <c r="P1349" s="251"/>
      <c r="Q1349" s="251"/>
      <c r="R1349" s="251"/>
      <c r="S1349" s="251"/>
      <c r="T1349" s="252"/>
      <c r="U1349" s="14"/>
      <c r="V1349" s="14"/>
      <c r="W1349" s="14"/>
      <c r="X1349" s="14"/>
      <c r="Y1349" s="14"/>
      <c r="Z1349" s="14"/>
      <c r="AA1349" s="14"/>
      <c r="AB1349" s="14"/>
      <c r="AC1349" s="14"/>
      <c r="AD1349" s="14"/>
      <c r="AE1349" s="14"/>
      <c r="AT1349" s="253" t="s">
        <v>159</v>
      </c>
      <c r="AU1349" s="253" t="s">
        <v>87</v>
      </c>
      <c r="AV1349" s="14" t="s">
        <v>87</v>
      </c>
      <c r="AW1349" s="14" t="s">
        <v>32</v>
      </c>
      <c r="AX1349" s="14" t="s">
        <v>77</v>
      </c>
      <c r="AY1349" s="253" t="s">
        <v>150</v>
      </c>
    </row>
    <row r="1350" s="13" customFormat="1">
      <c r="A1350" s="13"/>
      <c r="B1350" s="232"/>
      <c r="C1350" s="233"/>
      <c r="D1350" s="234" t="s">
        <v>159</v>
      </c>
      <c r="E1350" s="235" t="s">
        <v>1</v>
      </c>
      <c r="F1350" s="236" t="s">
        <v>219</v>
      </c>
      <c r="G1350" s="233"/>
      <c r="H1350" s="235" t="s">
        <v>1</v>
      </c>
      <c r="I1350" s="237"/>
      <c r="J1350" s="233"/>
      <c r="K1350" s="233"/>
      <c r="L1350" s="238"/>
      <c r="M1350" s="239"/>
      <c r="N1350" s="240"/>
      <c r="O1350" s="240"/>
      <c r="P1350" s="240"/>
      <c r="Q1350" s="240"/>
      <c r="R1350" s="240"/>
      <c r="S1350" s="240"/>
      <c r="T1350" s="241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13"/>
      <c r="AE1350" s="13"/>
      <c r="AT1350" s="242" t="s">
        <v>159</v>
      </c>
      <c r="AU1350" s="242" t="s">
        <v>87</v>
      </c>
      <c r="AV1350" s="13" t="s">
        <v>85</v>
      </c>
      <c r="AW1350" s="13" t="s">
        <v>32</v>
      </c>
      <c r="AX1350" s="13" t="s">
        <v>77</v>
      </c>
      <c r="AY1350" s="242" t="s">
        <v>150</v>
      </c>
    </row>
    <row r="1351" s="14" customFormat="1">
      <c r="A1351" s="14"/>
      <c r="B1351" s="243"/>
      <c r="C1351" s="244"/>
      <c r="D1351" s="234" t="s">
        <v>159</v>
      </c>
      <c r="E1351" s="245" t="s">
        <v>1</v>
      </c>
      <c r="F1351" s="246" t="s">
        <v>1580</v>
      </c>
      <c r="G1351" s="244"/>
      <c r="H1351" s="247">
        <v>3.5699999999999998</v>
      </c>
      <c r="I1351" s="248"/>
      <c r="J1351" s="244"/>
      <c r="K1351" s="244"/>
      <c r="L1351" s="249"/>
      <c r="M1351" s="250"/>
      <c r="N1351" s="251"/>
      <c r="O1351" s="251"/>
      <c r="P1351" s="251"/>
      <c r="Q1351" s="251"/>
      <c r="R1351" s="251"/>
      <c r="S1351" s="251"/>
      <c r="T1351" s="252"/>
      <c r="U1351" s="14"/>
      <c r="V1351" s="14"/>
      <c r="W1351" s="14"/>
      <c r="X1351" s="14"/>
      <c r="Y1351" s="14"/>
      <c r="Z1351" s="14"/>
      <c r="AA1351" s="14"/>
      <c r="AB1351" s="14"/>
      <c r="AC1351" s="14"/>
      <c r="AD1351" s="14"/>
      <c r="AE1351" s="14"/>
      <c r="AT1351" s="253" t="s">
        <v>159</v>
      </c>
      <c r="AU1351" s="253" t="s">
        <v>87</v>
      </c>
      <c r="AV1351" s="14" t="s">
        <v>87</v>
      </c>
      <c r="AW1351" s="14" t="s">
        <v>32</v>
      </c>
      <c r="AX1351" s="14" t="s">
        <v>77</v>
      </c>
      <c r="AY1351" s="253" t="s">
        <v>150</v>
      </c>
    </row>
    <row r="1352" s="13" customFormat="1">
      <c r="A1352" s="13"/>
      <c r="B1352" s="232"/>
      <c r="C1352" s="233"/>
      <c r="D1352" s="234" t="s">
        <v>159</v>
      </c>
      <c r="E1352" s="235" t="s">
        <v>1</v>
      </c>
      <c r="F1352" s="236" t="s">
        <v>371</v>
      </c>
      <c r="G1352" s="233"/>
      <c r="H1352" s="235" t="s">
        <v>1</v>
      </c>
      <c r="I1352" s="237"/>
      <c r="J1352" s="233"/>
      <c r="K1352" s="233"/>
      <c r="L1352" s="238"/>
      <c r="M1352" s="239"/>
      <c r="N1352" s="240"/>
      <c r="O1352" s="240"/>
      <c r="P1352" s="240"/>
      <c r="Q1352" s="240"/>
      <c r="R1352" s="240"/>
      <c r="S1352" s="240"/>
      <c r="T1352" s="241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T1352" s="242" t="s">
        <v>159</v>
      </c>
      <c r="AU1352" s="242" t="s">
        <v>87</v>
      </c>
      <c r="AV1352" s="13" t="s">
        <v>85</v>
      </c>
      <c r="AW1352" s="13" t="s">
        <v>32</v>
      </c>
      <c r="AX1352" s="13" t="s">
        <v>77</v>
      </c>
      <c r="AY1352" s="242" t="s">
        <v>150</v>
      </c>
    </row>
    <row r="1353" s="14" customFormat="1">
      <c r="A1353" s="14"/>
      <c r="B1353" s="243"/>
      <c r="C1353" s="244"/>
      <c r="D1353" s="234" t="s">
        <v>159</v>
      </c>
      <c r="E1353" s="245" t="s">
        <v>1</v>
      </c>
      <c r="F1353" s="246" t="s">
        <v>1581</v>
      </c>
      <c r="G1353" s="244"/>
      <c r="H1353" s="247">
        <v>3.7799999999999998</v>
      </c>
      <c r="I1353" s="248"/>
      <c r="J1353" s="244"/>
      <c r="K1353" s="244"/>
      <c r="L1353" s="249"/>
      <c r="M1353" s="250"/>
      <c r="N1353" s="251"/>
      <c r="O1353" s="251"/>
      <c r="P1353" s="251"/>
      <c r="Q1353" s="251"/>
      <c r="R1353" s="251"/>
      <c r="S1353" s="251"/>
      <c r="T1353" s="252"/>
      <c r="U1353" s="14"/>
      <c r="V1353" s="14"/>
      <c r="W1353" s="14"/>
      <c r="X1353" s="14"/>
      <c r="Y1353" s="14"/>
      <c r="Z1353" s="14"/>
      <c r="AA1353" s="14"/>
      <c r="AB1353" s="14"/>
      <c r="AC1353" s="14"/>
      <c r="AD1353" s="14"/>
      <c r="AE1353" s="14"/>
      <c r="AT1353" s="253" t="s">
        <v>159</v>
      </c>
      <c r="AU1353" s="253" t="s">
        <v>87</v>
      </c>
      <c r="AV1353" s="14" t="s">
        <v>87</v>
      </c>
      <c r="AW1353" s="14" t="s">
        <v>32</v>
      </c>
      <c r="AX1353" s="14" t="s">
        <v>77</v>
      </c>
      <c r="AY1353" s="253" t="s">
        <v>150</v>
      </c>
    </row>
    <row r="1354" s="13" customFormat="1">
      <c r="A1354" s="13"/>
      <c r="B1354" s="232"/>
      <c r="C1354" s="233"/>
      <c r="D1354" s="234" t="s">
        <v>159</v>
      </c>
      <c r="E1354" s="235" t="s">
        <v>1</v>
      </c>
      <c r="F1354" s="236" t="s">
        <v>373</v>
      </c>
      <c r="G1354" s="233"/>
      <c r="H1354" s="235" t="s">
        <v>1</v>
      </c>
      <c r="I1354" s="237"/>
      <c r="J1354" s="233"/>
      <c r="K1354" s="233"/>
      <c r="L1354" s="238"/>
      <c r="M1354" s="239"/>
      <c r="N1354" s="240"/>
      <c r="O1354" s="240"/>
      <c r="P1354" s="240"/>
      <c r="Q1354" s="240"/>
      <c r="R1354" s="240"/>
      <c r="S1354" s="240"/>
      <c r="T1354" s="241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T1354" s="242" t="s">
        <v>159</v>
      </c>
      <c r="AU1354" s="242" t="s">
        <v>87</v>
      </c>
      <c r="AV1354" s="13" t="s">
        <v>85</v>
      </c>
      <c r="AW1354" s="13" t="s">
        <v>32</v>
      </c>
      <c r="AX1354" s="13" t="s">
        <v>77</v>
      </c>
      <c r="AY1354" s="242" t="s">
        <v>150</v>
      </c>
    </row>
    <row r="1355" s="14" customFormat="1">
      <c r="A1355" s="14"/>
      <c r="B1355" s="243"/>
      <c r="C1355" s="244"/>
      <c r="D1355" s="234" t="s">
        <v>159</v>
      </c>
      <c r="E1355" s="245" t="s">
        <v>1</v>
      </c>
      <c r="F1355" s="246" t="s">
        <v>1582</v>
      </c>
      <c r="G1355" s="244"/>
      <c r="H1355" s="247">
        <v>3.2549999999999999</v>
      </c>
      <c r="I1355" s="248"/>
      <c r="J1355" s="244"/>
      <c r="K1355" s="244"/>
      <c r="L1355" s="249"/>
      <c r="M1355" s="250"/>
      <c r="N1355" s="251"/>
      <c r="O1355" s="251"/>
      <c r="P1355" s="251"/>
      <c r="Q1355" s="251"/>
      <c r="R1355" s="251"/>
      <c r="S1355" s="251"/>
      <c r="T1355" s="252"/>
      <c r="U1355" s="14"/>
      <c r="V1355" s="14"/>
      <c r="W1355" s="14"/>
      <c r="X1355" s="14"/>
      <c r="Y1355" s="14"/>
      <c r="Z1355" s="14"/>
      <c r="AA1355" s="14"/>
      <c r="AB1355" s="14"/>
      <c r="AC1355" s="14"/>
      <c r="AD1355" s="14"/>
      <c r="AE1355" s="14"/>
      <c r="AT1355" s="253" t="s">
        <v>159</v>
      </c>
      <c r="AU1355" s="253" t="s">
        <v>87</v>
      </c>
      <c r="AV1355" s="14" t="s">
        <v>87</v>
      </c>
      <c r="AW1355" s="14" t="s">
        <v>32</v>
      </c>
      <c r="AX1355" s="14" t="s">
        <v>77</v>
      </c>
      <c r="AY1355" s="253" t="s">
        <v>150</v>
      </c>
    </row>
    <row r="1356" s="13" customFormat="1">
      <c r="A1356" s="13"/>
      <c r="B1356" s="232"/>
      <c r="C1356" s="233"/>
      <c r="D1356" s="234" t="s">
        <v>159</v>
      </c>
      <c r="E1356" s="235" t="s">
        <v>1</v>
      </c>
      <c r="F1356" s="236" t="s">
        <v>324</v>
      </c>
      <c r="G1356" s="233"/>
      <c r="H1356" s="235" t="s">
        <v>1</v>
      </c>
      <c r="I1356" s="237"/>
      <c r="J1356" s="233"/>
      <c r="K1356" s="233"/>
      <c r="L1356" s="238"/>
      <c r="M1356" s="239"/>
      <c r="N1356" s="240"/>
      <c r="O1356" s="240"/>
      <c r="P1356" s="240"/>
      <c r="Q1356" s="240"/>
      <c r="R1356" s="240"/>
      <c r="S1356" s="240"/>
      <c r="T1356" s="241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T1356" s="242" t="s">
        <v>159</v>
      </c>
      <c r="AU1356" s="242" t="s">
        <v>87</v>
      </c>
      <c r="AV1356" s="13" t="s">
        <v>85</v>
      </c>
      <c r="AW1356" s="13" t="s">
        <v>32</v>
      </c>
      <c r="AX1356" s="13" t="s">
        <v>77</v>
      </c>
      <c r="AY1356" s="242" t="s">
        <v>150</v>
      </c>
    </row>
    <row r="1357" s="14" customFormat="1">
      <c r="A1357" s="14"/>
      <c r="B1357" s="243"/>
      <c r="C1357" s="244"/>
      <c r="D1357" s="234" t="s">
        <v>159</v>
      </c>
      <c r="E1357" s="245" t="s">
        <v>1</v>
      </c>
      <c r="F1357" s="246" t="s">
        <v>1558</v>
      </c>
      <c r="G1357" s="244"/>
      <c r="H1357" s="247">
        <v>2.7000000000000002</v>
      </c>
      <c r="I1357" s="248"/>
      <c r="J1357" s="244"/>
      <c r="K1357" s="244"/>
      <c r="L1357" s="249"/>
      <c r="M1357" s="250"/>
      <c r="N1357" s="251"/>
      <c r="O1357" s="251"/>
      <c r="P1357" s="251"/>
      <c r="Q1357" s="251"/>
      <c r="R1357" s="251"/>
      <c r="S1357" s="251"/>
      <c r="T1357" s="252"/>
      <c r="U1357" s="14"/>
      <c r="V1357" s="14"/>
      <c r="W1357" s="14"/>
      <c r="X1357" s="14"/>
      <c r="Y1357" s="14"/>
      <c r="Z1357" s="14"/>
      <c r="AA1357" s="14"/>
      <c r="AB1357" s="14"/>
      <c r="AC1357" s="14"/>
      <c r="AD1357" s="14"/>
      <c r="AE1357" s="14"/>
      <c r="AT1357" s="253" t="s">
        <v>159</v>
      </c>
      <c r="AU1357" s="253" t="s">
        <v>87</v>
      </c>
      <c r="AV1357" s="14" t="s">
        <v>87</v>
      </c>
      <c r="AW1357" s="14" t="s">
        <v>32</v>
      </c>
      <c r="AX1357" s="14" t="s">
        <v>77</v>
      </c>
      <c r="AY1357" s="253" t="s">
        <v>150</v>
      </c>
    </row>
    <row r="1358" s="13" customFormat="1">
      <c r="A1358" s="13"/>
      <c r="B1358" s="232"/>
      <c r="C1358" s="233"/>
      <c r="D1358" s="234" t="s">
        <v>159</v>
      </c>
      <c r="E1358" s="235" t="s">
        <v>1</v>
      </c>
      <c r="F1358" s="236" t="s">
        <v>393</v>
      </c>
      <c r="G1358" s="233"/>
      <c r="H1358" s="235" t="s">
        <v>1</v>
      </c>
      <c r="I1358" s="237"/>
      <c r="J1358" s="233"/>
      <c r="K1358" s="233"/>
      <c r="L1358" s="238"/>
      <c r="M1358" s="239"/>
      <c r="N1358" s="240"/>
      <c r="O1358" s="240"/>
      <c r="P1358" s="240"/>
      <c r="Q1358" s="240"/>
      <c r="R1358" s="240"/>
      <c r="S1358" s="240"/>
      <c r="T1358" s="241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13"/>
      <c r="AE1358" s="13"/>
      <c r="AT1358" s="242" t="s">
        <v>159</v>
      </c>
      <c r="AU1358" s="242" t="s">
        <v>87</v>
      </c>
      <c r="AV1358" s="13" t="s">
        <v>85</v>
      </c>
      <c r="AW1358" s="13" t="s">
        <v>32</v>
      </c>
      <c r="AX1358" s="13" t="s">
        <v>77</v>
      </c>
      <c r="AY1358" s="242" t="s">
        <v>150</v>
      </c>
    </row>
    <row r="1359" s="14" customFormat="1">
      <c r="A1359" s="14"/>
      <c r="B1359" s="243"/>
      <c r="C1359" s="244"/>
      <c r="D1359" s="234" t="s">
        <v>159</v>
      </c>
      <c r="E1359" s="245" t="s">
        <v>1</v>
      </c>
      <c r="F1359" s="246" t="s">
        <v>1560</v>
      </c>
      <c r="G1359" s="244"/>
      <c r="H1359" s="247">
        <v>18.120000000000001</v>
      </c>
      <c r="I1359" s="248"/>
      <c r="J1359" s="244"/>
      <c r="K1359" s="244"/>
      <c r="L1359" s="249"/>
      <c r="M1359" s="250"/>
      <c r="N1359" s="251"/>
      <c r="O1359" s="251"/>
      <c r="P1359" s="251"/>
      <c r="Q1359" s="251"/>
      <c r="R1359" s="251"/>
      <c r="S1359" s="251"/>
      <c r="T1359" s="252"/>
      <c r="U1359" s="14"/>
      <c r="V1359" s="14"/>
      <c r="W1359" s="14"/>
      <c r="X1359" s="14"/>
      <c r="Y1359" s="14"/>
      <c r="Z1359" s="14"/>
      <c r="AA1359" s="14"/>
      <c r="AB1359" s="14"/>
      <c r="AC1359" s="14"/>
      <c r="AD1359" s="14"/>
      <c r="AE1359" s="14"/>
      <c r="AT1359" s="253" t="s">
        <v>159</v>
      </c>
      <c r="AU1359" s="253" t="s">
        <v>87</v>
      </c>
      <c r="AV1359" s="14" t="s">
        <v>87</v>
      </c>
      <c r="AW1359" s="14" t="s">
        <v>32</v>
      </c>
      <c r="AX1359" s="14" t="s">
        <v>77</v>
      </c>
      <c r="AY1359" s="253" t="s">
        <v>150</v>
      </c>
    </row>
    <row r="1360" s="13" customFormat="1">
      <c r="A1360" s="13"/>
      <c r="B1360" s="232"/>
      <c r="C1360" s="233"/>
      <c r="D1360" s="234" t="s">
        <v>159</v>
      </c>
      <c r="E1360" s="235" t="s">
        <v>1</v>
      </c>
      <c r="F1360" s="236" t="s">
        <v>395</v>
      </c>
      <c r="G1360" s="233"/>
      <c r="H1360" s="235" t="s">
        <v>1</v>
      </c>
      <c r="I1360" s="237"/>
      <c r="J1360" s="233"/>
      <c r="K1360" s="233"/>
      <c r="L1360" s="238"/>
      <c r="M1360" s="239"/>
      <c r="N1360" s="240"/>
      <c r="O1360" s="240"/>
      <c r="P1360" s="240"/>
      <c r="Q1360" s="240"/>
      <c r="R1360" s="240"/>
      <c r="S1360" s="240"/>
      <c r="T1360" s="241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/>
      <c r="AT1360" s="242" t="s">
        <v>159</v>
      </c>
      <c r="AU1360" s="242" t="s">
        <v>87</v>
      </c>
      <c r="AV1360" s="13" t="s">
        <v>85</v>
      </c>
      <c r="AW1360" s="13" t="s">
        <v>32</v>
      </c>
      <c r="AX1360" s="13" t="s">
        <v>77</v>
      </c>
      <c r="AY1360" s="242" t="s">
        <v>150</v>
      </c>
    </row>
    <row r="1361" s="14" customFormat="1">
      <c r="A1361" s="14"/>
      <c r="B1361" s="243"/>
      <c r="C1361" s="244"/>
      <c r="D1361" s="234" t="s">
        <v>159</v>
      </c>
      <c r="E1361" s="245" t="s">
        <v>1</v>
      </c>
      <c r="F1361" s="246" t="s">
        <v>1561</v>
      </c>
      <c r="G1361" s="244"/>
      <c r="H1361" s="247">
        <v>6.4500000000000002</v>
      </c>
      <c r="I1361" s="248"/>
      <c r="J1361" s="244"/>
      <c r="K1361" s="244"/>
      <c r="L1361" s="249"/>
      <c r="M1361" s="250"/>
      <c r="N1361" s="251"/>
      <c r="O1361" s="251"/>
      <c r="P1361" s="251"/>
      <c r="Q1361" s="251"/>
      <c r="R1361" s="251"/>
      <c r="S1361" s="251"/>
      <c r="T1361" s="252"/>
      <c r="U1361" s="14"/>
      <c r="V1361" s="14"/>
      <c r="W1361" s="14"/>
      <c r="X1361" s="14"/>
      <c r="Y1361" s="14"/>
      <c r="Z1361" s="14"/>
      <c r="AA1361" s="14"/>
      <c r="AB1361" s="14"/>
      <c r="AC1361" s="14"/>
      <c r="AD1361" s="14"/>
      <c r="AE1361" s="14"/>
      <c r="AT1361" s="253" t="s">
        <v>159</v>
      </c>
      <c r="AU1361" s="253" t="s">
        <v>87</v>
      </c>
      <c r="AV1361" s="14" t="s">
        <v>87</v>
      </c>
      <c r="AW1361" s="14" t="s">
        <v>32</v>
      </c>
      <c r="AX1361" s="14" t="s">
        <v>77</v>
      </c>
      <c r="AY1361" s="253" t="s">
        <v>150</v>
      </c>
    </row>
    <row r="1362" s="15" customFormat="1">
      <c r="A1362" s="15"/>
      <c r="B1362" s="254"/>
      <c r="C1362" s="255"/>
      <c r="D1362" s="234" t="s">
        <v>159</v>
      </c>
      <c r="E1362" s="256" t="s">
        <v>1</v>
      </c>
      <c r="F1362" s="257" t="s">
        <v>169</v>
      </c>
      <c r="G1362" s="255"/>
      <c r="H1362" s="258">
        <v>71.525000000000006</v>
      </c>
      <c r="I1362" s="259"/>
      <c r="J1362" s="255"/>
      <c r="K1362" s="255"/>
      <c r="L1362" s="260"/>
      <c r="M1362" s="261"/>
      <c r="N1362" s="262"/>
      <c r="O1362" s="262"/>
      <c r="P1362" s="262"/>
      <c r="Q1362" s="262"/>
      <c r="R1362" s="262"/>
      <c r="S1362" s="262"/>
      <c r="T1362" s="263"/>
      <c r="U1362" s="15"/>
      <c r="V1362" s="15"/>
      <c r="W1362" s="15"/>
      <c r="X1362" s="15"/>
      <c r="Y1362" s="15"/>
      <c r="Z1362" s="15"/>
      <c r="AA1362" s="15"/>
      <c r="AB1362" s="15"/>
      <c r="AC1362" s="15"/>
      <c r="AD1362" s="15"/>
      <c r="AE1362" s="15"/>
      <c r="AT1362" s="264" t="s">
        <v>159</v>
      </c>
      <c r="AU1362" s="264" t="s">
        <v>87</v>
      </c>
      <c r="AV1362" s="15" t="s">
        <v>157</v>
      </c>
      <c r="AW1362" s="15" t="s">
        <v>32</v>
      </c>
      <c r="AX1362" s="15" t="s">
        <v>85</v>
      </c>
      <c r="AY1362" s="264" t="s">
        <v>150</v>
      </c>
    </row>
    <row r="1363" s="2" customFormat="1" ht="33" customHeight="1">
      <c r="A1363" s="39"/>
      <c r="B1363" s="40"/>
      <c r="C1363" s="219" t="s">
        <v>1583</v>
      </c>
      <c r="D1363" s="219" t="s">
        <v>152</v>
      </c>
      <c r="E1363" s="220" t="s">
        <v>1584</v>
      </c>
      <c r="F1363" s="221" t="s">
        <v>1585</v>
      </c>
      <c r="G1363" s="222" t="s">
        <v>240</v>
      </c>
      <c r="H1363" s="223">
        <v>96.069999999999993</v>
      </c>
      <c r="I1363" s="224"/>
      <c r="J1363" s="225">
        <f>ROUND(I1363*H1363,2)</f>
        <v>0</v>
      </c>
      <c r="K1363" s="221" t="s">
        <v>156</v>
      </c>
      <c r="L1363" s="45"/>
      <c r="M1363" s="226" t="s">
        <v>1</v>
      </c>
      <c r="N1363" s="227" t="s">
        <v>42</v>
      </c>
      <c r="O1363" s="92"/>
      <c r="P1363" s="228">
        <f>O1363*H1363</f>
        <v>0</v>
      </c>
      <c r="Q1363" s="228">
        <v>0.0053800000000000002</v>
      </c>
      <c r="R1363" s="228">
        <f>Q1363*H1363</f>
        <v>0.5168566</v>
      </c>
      <c r="S1363" s="228">
        <v>0</v>
      </c>
      <c r="T1363" s="229">
        <f>S1363*H1363</f>
        <v>0</v>
      </c>
      <c r="U1363" s="39"/>
      <c r="V1363" s="39"/>
      <c r="W1363" s="39"/>
      <c r="X1363" s="39"/>
      <c r="Y1363" s="39"/>
      <c r="Z1363" s="39"/>
      <c r="AA1363" s="39"/>
      <c r="AB1363" s="39"/>
      <c r="AC1363" s="39"/>
      <c r="AD1363" s="39"/>
      <c r="AE1363" s="39"/>
      <c r="AR1363" s="230" t="s">
        <v>252</v>
      </c>
      <c r="AT1363" s="230" t="s">
        <v>152</v>
      </c>
      <c r="AU1363" s="230" t="s">
        <v>87</v>
      </c>
      <c r="AY1363" s="18" t="s">
        <v>150</v>
      </c>
      <c r="BE1363" s="231">
        <f>IF(N1363="základní",J1363,0)</f>
        <v>0</v>
      </c>
      <c r="BF1363" s="231">
        <f>IF(N1363="snížená",J1363,0)</f>
        <v>0</v>
      </c>
      <c r="BG1363" s="231">
        <f>IF(N1363="zákl. přenesená",J1363,0)</f>
        <v>0</v>
      </c>
      <c r="BH1363" s="231">
        <f>IF(N1363="sníž. přenesená",J1363,0)</f>
        <v>0</v>
      </c>
      <c r="BI1363" s="231">
        <f>IF(N1363="nulová",J1363,0)</f>
        <v>0</v>
      </c>
      <c r="BJ1363" s="18" t="s">
        <v>85</v>
      </c>
      <c r="BK1363" s="231">
        <f>ROUND(I1363*H1363,2)</f>
        <v>0</v>
      </c>
      <c r="BL1363" s="18" t="s">
        <v>252</v>
      </c>
      <c r="BM1363" s="230" t="s">
        <v>1586</v>
      </c>
    </row>
    <row r="1364" s="13" customFormat="1">
      <c r="A1364" s="13"/>
      <c r="B1364" s="232"/>
      <c r="C1364" s="233"/>
      <c r="D1364" s="234" t="s">
        <v>159</v>
      </c>
      <c r="E1364" s="235" t="s">
        <v>1</v>
      </c>
      <c r="F1364" s="236" t="s">
        <v>315</v>
      </c>
      <c r="G1364" s="233"/>
      <c r="H1364" s="235" t="s">
        <v>1</v>
      </c>
      <c r="I1364" s="237"/>
      <c r="J1364" s="233"/>
      <c r="K1364" s="233"/>
      <c r="L1364" s="238"/>
      <c r="M1364" s="239"/>
      <c r="N1364" s="240"/>
      <c r="O1364" s="240"/>
      <c r="P1364" s="240"/>
      <c r="Q1364" s="240"/>
      <c r="R1364" s="240"/>
      <c r="S1364" s="240"/>
      <c r="T1364" s="241"/>
      <c r="U1364" s="13"/>
      <c r="V1364" s="13"/>
      <c r="W1364" s="13"/>
      <c r="X1364" s="13"/>
      <c r="Y1364" s="13"/>
      <c r="Z1364" s="13"/>
      <c r="AA1364" s="13"/>
      <c r="AB1364" s="13"/>
      <c r="AC1364" s="13"/>
      <c r="AD1364" s="13"/>
      <c r="AE1364" s="13"/>
      <c r="AT1364" s="242" t="s">
        <v>159</v>
      </c>
      <c r="AU1364" s="242" t="s">
        <v>87</v>
      </c>
      <c r="AV1364" s="13" t="s">
        <v>85</v>
      </c>
      <c r="AW1364" s="13" t="s">
        <v>32</v>
      </c>
      <c r="AX1364" s="13" t="s">
        <v>77</v>
      </c>
      <c r="AY1364" s="242" t="s">
        <v>150</v>
      </c>
    </row>
    <row r="1365" s="14" customFormat="1">
      <c r="A1365" s="14"/>
      <c r="B1365" s="243"/>
      <c r="C1365" s="244"/>
      <c r="D1365" s="234" t="s">
        <v>159</v>
      </c>
      <c r="E1365" s="245" t="s">
        <v>1</v>
      </c>
      <c r="F1365" s="246" t="s">
        <v>1552</v>
      </c>
      <c r="G1365" s="244"/>
      <c r="H1365" s="247">
        <v>10.01</v>
      </c>
      <c r="I1365" s="248"/>
      <c r="J1365" s="244"/>
      <c r="K1365" s="244"/>
      <c r="L1365" s="249"/>
      <c r="M1365" s="250"/>
      <c r="N1365" s="251"/>
      <c r="O1365" s="251"/>
      <c r="P1365" s="251"/>
      <c r="Q1365" s="251"/>
      <c r="R1365" s="251"/>
      <c r="S1365" s="251"/>
      <c r="T1365" s="252"/>
      <c r="U1365" s="14"/>
      <c r="V1365" s="14"/>
      <c r="W1365" s="14"/>
      <c r="X1365" s="14"/>
      <c r="Y1365" s="14"/>
      <c r="Z1365" s="14"/>
      <c r="AA1365" s="14"/>
      <c r="AB1365" s="14"/>
      <c r="AC1365" s="14"/>
      <c r="AD1365" s="14"/>
      <c r="AE1365" s="14"/>
      <c r="AT1365" s="253" t="s">
        <v>159</v>
      </c>
      <c r="AU1365" s="253" t="s">
        <v>87</v>
      </c>
      <c r="AV1365" s="14" t="s">
        <v>87</v>
      </c>
      <c r="AW1365" s="14" t="s">
        <v>32</v>
      </c>
      <c r="AX1365" s="14" t="s">
        <v>77</v>
      </c>
      <c r="AY1365" s="253" t="s">
        <v>150</v>
      </c>
    </row>
    <row r="1366" s="13" customFormat="1">
      <c r="A1366" s="13"/>
      <c r="B1366" s="232"/>
      <c r="C1366" s="233"/>
      <c r="D1366" s="234" t="s">
        <v>159</v>
      </c>
      <c r="E1366" s="235" t="s">
        <v>1</v>
      </c>
      <c r="F1366" s="236" t="s">
        <v>317</v>
      </c>
      <c r="G1366" s="233"/>
      <c r="H1366" s="235" t="s">
        <v>1</v>
      </c>
      <c r="I1366" s="237"/>
      <c r="J1366" s="233"/>
      <c r="K1366" s="233"/>
      <c r="L1366" s="238"/>
      <c r="M1366" s="239"/>
      <c r="N1366" s="240"/>
      <c r="O1366" s="240"/>
      <c r="P1366" s="240"/>
      <c r="Q1366" s="240"/>
      <c r="R1366" s="240"/>
      <c r="S1366" s="240"/>
      <c r="T1366" s="241"/>
      <c r="U1366" s="13"/>
      <c r="V1366" s="13"/>
      <c r="W1366" s="13"/>
      <c r="X1366" s="13"/>
      <c r="Y1366" s="13"/>
      <c r="Z1366" s="13"/>
      <c r="AA1366" s="13"/>
      <c r="AB1366" s="13"/>
      <c r="AC1366" s="13"/>
      <c r="AD1366" s="13"/>
      <c r="AE1366" s="13"/>
      <c r="AT1366" s="242" t="s">
        <v>159</v>
      </c>
      <c r="AU1366" s="242" t="s">
        <v>87</v>
      </c>
      <c r="AV1366" s="13" t="s">
        <v>85</v>
      </c>
      <c r="AW1366" s="13" t="s">
        <v>32</v>
      </c>
      <c r="AX1366" s="13" t="s">
        <v>77</v>
      </c>
      <c r="AY1366" s="242" t="s">
        <v>150</v>
      </c>
    </row>
    <row r="1367" s="14" customFormat="1">
      <c r="A1367" s="14"/>
      <c r="B1367" s="243"/>
      <c r="C1367" s="244"/>
      <c r="D1367" s="234" t="s">
        <v>159</v>
      </c>
      <c r="E1367" s="245" t="s">
        <v>1</v>
      </c>
      <c r="F1367" s="246" t="s">
        <v>1553</v>
      </c>
      <c r="G1367" s="244"/>
      <c r="H1367" s="247">
        <v>8.8800000000000008</v>
      </c>
      <c r="I1367" s="248"/>
      <c r="J1367" s="244"/>
      <c r="K1367" s="244"/>
      <c r="L1367" s="249"/>
      <c r="M1367" s="250"/>
      <c r="N1367" s="251"/>
      <c r="O1367" s="251"/>
      <c r="P1367" s="251"/>
      <c r="Q1367" s="251"/>
      <c r="R1367" s="251"/>
      <c r="S1367" s="251"/>
      <c r="T1367" s="252"/>
      <c r="U1367" s="14"/>
      <c r="V1367" s="14"/>
      <c r="W1367" s="14"/>
      <c r="X1367" s="14"/>
      <c r="Y1367" s="14"/>
      <c r="Z1367" s="14"/>
      <c r="AA1367" s="14"/>
      <c r="AB1367" s="14"/>
      <c r="AC1367" s="14"/>
      <c r="AD1367" s="14"/>
      <c r="AE1367" s="14"/>
      <c r="AT1367" s="253" t="s">
        <v>159</v>
      </c>
      <c r="AU1367" s="253" t="s">
        <v>87</v>
      </c>
      <c r="AV1367" s="14" t="s">
        <v>87</v>
      </c>
      <c r="AW1367" s="14" t="s">
        <v>32</v>
      </c>
      <c r="AX1367" s="14" t="s">
        <v>77</v>
      </c>
      <c r="AY1367" s="253" t="s">
        <v>150</v>
      </c>
    </row>
    <row r="1368" s="13" customFormat="1">
      <c r="A1368" s="13"/>
      <c r="B1368" s="232"/>
      <c r="C1368" s="233"/>
      <c r="D1368" s="234" t="s">
        <v>159</v>
      </c>
      <c r="E1368" s="235" t="s">
        <v>1</v>
      </c>
      <c r="F1368" s="236" t="s">
        <v>367</v>
      </c>
      <c r="G1368" s="233"/>
      <c r="H1368" s="235" t="s">
        <v>1</v>
      </c>
      <c r="I1368" s="237"/>
      <c r="J1368" s="233"/>
      <c r="K1368" s="233"/>
      <c r="L1368" s="238"/>
      <c r="M1368" s="239"/>
      <c r="N1368" s="240"/>
      <c r="O1368" s="240"/>
      <c r="P1368" s="240"/>
      <c r="Q1368" s="240"/>
      <c r="R1368" s="240"/>
      <c r="S1368" s="240"/>
      <c r="T1368" s="241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  <c r="AE1368" s="13"/>
      <c r="AT1368" s="242" t="s">
        <v>159</v>
      </c>
      <c r="AU1368" s="242" t="s">
        <v>87</v>
      </c>
      <c r="AV1368" s="13" t="s">
        <v>85</v>
      </c>
      <c r="AW1368" s="13" t="s">
        <v>32</v>
      </c>
      <c r="AX1368" s="13" t="s">
        <v>77</v>
      </c>
      <c r="AY1368" s="242" t="s">
        <v>150</v>
      </c>
    </row>
    <row r="1369" s="14" customFormat="1">
      <c r="A1369" s="14"/>
      <c r="B1369" s="243"/>
      <c r="C1369" s="244"/>
      <c r="D1369" s="234" t="s">
        <v>159</v>
      </c>
      <c r="E1369" s="245" t="s">
        <v>1</v>
      </c>
      <c r="F1369" s="246" t="s">
        <v>1554</v>
      </c>
      <c r="G1369" s="244"/>
      <c r="H1369" s="247">
        <v>15.960000000000001</v>
      </c>
      <c r="I1369" s="248"/>
      <c r="J1369" s="244"/>
      <c r="K1369" s="244"/>
      <c r="L1369" s="249"/>
      <c r="M1369" s="250"/>
      <c r="N1369" s="251"/>
      <c r="O1369" s="251"/>
      <c r="P1369" s="251"/>
      <c r="Q1369" s="251"/>
      <c r="R1369" s="251"/>
      <c r="S1369" s="251"/>
      <c r="T1369" s="252"/>
      <c r="U1369" s="14"/>
      <c r="V1369" s="14"/>
      <c r="W1369" s="14"/>
      <c r="X1369" s="14"/>
      <c r="Y1369" s="14"/>
      <c r="Z1369" s="14"/>
      <c r="AA1369" s="14"/>
      <c r="AB1369" s="14"/>
      <c r="AC1369" s="14"/>
      <c r="AD1369" s="14"/>
      <c r="AE1369" s="14"/>
      <c r="AT1369" s="253" t="s">
        <v>159</v>
      </c>
      <c r="AU1369" s="253" t="s">
        <v>87</v>
      </c>
      <c r="AV1369" s="14" t="s">
        <v>87</v>
      </c>
      <c r="AW1369" s="14" t="s">
        <v>32</v>
      </c>
      <c r="AX1369" s="14" t="s">
        <v>77</v>
      </c>
      <c r="AY1369" s="253" t="s">
        <v>150</v>
      </c>
    </row>
    <row r="1370" s="13" customFormat="1">
      <c r="A1370" s="13"/>
      <c r="B1370" s="232"/>
      <c r="C1370" s="233"/>
      <c r="D1370" s="234" t="s">
        <v>159</v>
      </c>
      <c r="E1370" s="235" t="s">
        <v>1</v>
      </c>
      <c r="F1370" s="236" t="s">
        <v>219</v>
      </c>
      <c r="G1370" s="233"/>
      <c r="H1370" s="235" t="s">
        <v>1</v>
      </c>
      <c r="I1370" s="237"/>
      <c r="J1370" s="233"/>
      <c r="K1370" s="233"/>
      <c r="L1370" s="238"/>
      <c r="M1370" s="239"/>
      <c r="N1370" s="240"/>
      <c r="O1370" s="240"/>
      <c r="P1370" s="240"/>
      <c r="Q1370" s="240"/>
      <c r="R1370" s="240"/>
      <c r="S1370" s="240"/>
      <c r="T1370" s="241"/>
      <c r="U1370" s="13"/>
      <c r="V1370" s="13"/>
      <c r="W1370" s="13"/>
      <c r="X1370" s="13"/>
      <c r="Y1370" s="13"/>
      <c r="Z1370" s="13"/>
      <c r="AA1370" s="13"/>
      <c r="AB1370" s="13"/>
      <c r="AC1370" s="13"/>
      <c r="AD1370" s="13"/>
      <c r="AE1370" s="13"/>
      <c r="AT1370" s="242" t="s">
        <v>159</v>
      </c>
      <c r="AU1370" s="242" t="s">
        <v>87</v>
      </c>
      <c r="AV1370" s="13" t="s">
        <v>85</v>
      </c>
      <c r="AW1370" s="13" t="s">
        <v>32</v>
      </c>
      <c r="AX1370" s="13" t="s">
        <v>77</v>
      </c>
      <c r="AY1370" s="242" t="s">
        <v>150</v>
      </c>
    </row>
    <row r="1371" s="14" customFormat="1">
      <c r="A1371" s="14"/>
      <c r="B1371" s="243"/>
      <c r="C1371" s="244"/>
      <c r="D1371" s="234" t="s">
        <v>159</v>
      </c>
      <c r="E1371" s="245" t="s">
        <v>1</v>
      </c>
      <c r="F1371" s="246" t="s">
        <v>1555</v>
      </c>
      <c r="G1371" s="244"/>
      <c r="H1371" s="247">
        <v>12.27</v>
      </c>
      <c r="I1371" s="248"/>
      <c r="J1371" s="244"/>
      <c r="K1371" s="244"/>
      <c r="L1371" s="249"/>
      <c r="M1371" s="250"/>
      <c r="N1371" s="251"/>
      <c r="O1371" s="251"/>
      <c r="P1371" s="251"/>
      <c r="Q1371" s="251"/>
      <c r="R1371" s="251"/>
      <c r="S1371" s="251"/>
      <c r="T1371" s="252"/>
      <c r="U1371" s="14"/>
      <c r="V1371" s="14"/>
      <c r="W1371" s="14"/>
      <c r="X1371" s="14"/>
      <c r="Y1371" s="14"/>
      <c r="Z1371" s="14"/>
      <c r="AA1371" s="14"/>
      <c r="AB1371" s="14"/>
      <c r="AC1371" s="14"/>
      <c r="AD1371" s="14"/>
      <c r="AE1371" s="14"/>
      <c r="AT1371" s="253" t="s">
        <v>159</v>
      </c>
      <c r="AU1371" s="253" t="s">
        <v>87</v>
      </c>
      <c r="AV1371" s="14" t="s">
        <v>87</v>
      </c>
      <c r="AW1371" s="14" t="s">
        <v>32</v>
      </c>
      <c r="AX1371" s="14" t="s">
        <v>77</v>
      </c>
      <c r="AY1371" s="253" t="s">
        <v>150</v>
      </c>
    </row>
    <row r="1372" s="13" customFormat="1">
      <c r="A1372" s="13"/>
      <c r="B1372" s="232"/>
      <c r="C1372" s="233"/>
      <c r="D1372" s="234" t="s">
        <v>159</v>
      </c>
      <c r="E1372" s="235" t="s">
        <v>1</v>
      </c>
      <c r="F1372" s="236" t="s">
        <v>371</v>
      </c>
      <c r="G1372" s="233"/>
      <c r="H1372" s="235" t="s">
        <v>1</v>
      </c>
      <c r="I1372" s="237"/>
      <c r="J1372" s="233"/>
      <c r="K1372" s="233"/>
      <c r="L1372" s="238"/>
      <c r="M1372" s="239"/>
      <c r="N1372" s="240"/>
      <c r="O1372" s="240"/>
      <c r="P1372" s="240"/>
      <c r="Q1372" s="240"/>
      <c r="R1372" s="240"/>
      <c r="S1372" s="240"/>
      <c r="T1372" s="241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/>
      <c r="AT1372" s="242" t="s">
        <v>159</v>
      </c>
      <c r="AU1372" s="242" t="s">
        <v>87</v>
      </c>
      <c r="AV1372" s="13" t="s">
        <v>85</v>
      </c>
      <c r="AW1372" s="13" t="s">
        <v>32</v>
      </c>
      <c r="AX1372" s="13" t="s">
        <v>77</v>
      </c>
      <c r="AY1372" s="242" t="s">
        <v>150</v>
      </c>
    </row>
    <row r="1373" s="14" customFormat="1">
      <c r="A1373" s="14"/>
      <c r="B1373" s="243"/>
      <c r="C1373" s="244"/>
      <c r="D1373" s="234" t="s">
        <v>159</v>
      </c>
      <c r="E1373" s="245" t="s">
        <v>1</v>
      </c>
      <c r="F1373" s="246" t="s">
        <v>1556</v>
      </c>
      <c r="G1373" s="244"/>
      <c r="H1373" s="247">
        <v>8.3100000000000005</v>
      </c>
      <c r="I1373" s="248"/>
      <c r="J1373" s="244"/>
      <c r="K1373" s="244"/>
      <c r="L1373" s="249"/>
      <c r="M1373" s="250"/>
      <c r="N1373" s="251"/>
      <c r="O1373" s="251"/>
      <c r="P1373" s="251"/>
      <c r="Q1373" s="251"/>
      <c r="R1373" s="251"/>
      <c r="S1373" s="251"/>
      <c r="T1373" s="252"/>
      <c r="U1373" s="14"/>
      <c r="V1373" s="14"/>
      <c r="W1373" s="14"/>
      <c r="X1373" s="14"/>
      <c r="Y1373" s="14"/>
      <c r="Z1373" s="14"/>
      <c r="AA1373" s="14"/>
      <c r="AB1373" s="14"/>
      <c r="AC1373" s="14"/>
      <c r="AD1373" s="14"/>
      <c r="AE1373" s="14"/>
      <c r="AT1373" s="253" t="s">
        <v>159</v>
      </c>
      <c r="AU1373" s="253" t="s">
        <v>87</v>
      </c>
      <c r="AV1373" s="14" t="s">
        <v>87</v>
      </c>
      <c r="AW1373" s="14" t="s">
        <v>32</v>
      </c>
      <c r="AX1373" s="14" t="s">
        <v>77</v>
      </c>
      <c r="AY1373" s="253" t="s">
        <v>150</v>
      </c>
    </row>
    <row r="1374" s="13" customFormat="1">
      <c r="A1374" s="13"/>
      <c r="B1374" s="232"/>
      <c r="C1374" s="233"/>
      <c r="D1374" s="234" t="s">
        <v>159</v>
      </c>
      <c r="E1374" s="235" t="s">
        <v>1</v>
      </c>
      <c r="F1374" s="236" t="s">
        <v>373</v>
      </c>
      <c r="G1374" s="233"/>
      <c r="H1374" s="235" t="s">
        <v>1</v>
      </c>
      <c r="I1374" s="237"/>
      <c r="J1374" s="233"/>
      <c r="K1374" s="233"/>
      <c r="L1374" s="238"/>
      <c r="M1374" s="239"/>
      <c r="N1374" s="240"/>
      <c r="O1374" s="240"/>
      <c r="P1374" s="240"/>
      <c r="Q1374" s="240"/>
      <c r="R1374" s="240"/>
      <c r="S1374" s="240"/>
      <c r="T1374" s="241"/>
      <c r="U1374" s="13"/>
      <c r="V1374" s="13"/>
      <c r="W1374" s="13"/>
      <c r="X1374" s="13"/>
      <c r="Y1374" s="13"/>
      <c r="Z1374" s="13"/>
      <c r="AA1374" s="13"/>
      <c r="AB1374" s="13"/>
      <c r="AC1374" s="13"/>
      <c r="AD1374" s="13"/>
      <c r="AE1374" s="13"/>
      <c r="AT1374" s="242" t="s">
        <v>159</v>
      </c>
      <c r="AU1374" s="242" t="s">
        <v>87</v>
      </c>
      <c r="AV1374" s="13" t="s">
        <v>85</v>
      </c>
      <c r="AW1374" s="13" t="s">
        <v>32</v>
      </c>
      <c r="AX1374" s="13" t="s">
        <v>77</v>
      </c>
      <c r="AY1374" s="242" t="s">
        <v>150</v>
      </c>
    </row>
    <row r="1375" s="14" customFormat="1">
      <c r="A1375" s="14"/>
      <c r="B1375" s="243"/>
      <c r="C1375" s="244"/>
      <c r="D1375" s="234" t="s">
        <v>159</v>
      </c>
      <c r="E1375" s="245" t="s">
        <v>1</v>
      </c>
      <c r="F1375" s="246" t="s">
        <v>1557</v>
      </c>
      <c r="G1375" s="244"/>
      <c r="H1375" s="247">
        <v>9.4399999999999995</v>
      </c>
      <c r="I1375" s="248"/>
      <c r="J1375" s="244"/>
      <c r="K1375" s="244"/>
      <c r="L1375" s="249"/>
      <c r="M1375" s="250"/>
      <c r="N1375" s="251"/>
      <c r="O1375" s="251"/>
      <c r="P1375" s="251"/>
      <c r="Q1375" s="251"/>
      <c r="R1375" s="251"/>
      <c r="S1375" s="251"/>
      <c r="T1375" s="252"/>
      <c r="U1375" s="14"/>
      <c r="V1375" s="14"/>
      <c r="W1375" s="14"/>
      <c r="X1375" s="14"/>
      <c r="Y1375" s="14"/>
      <c r="Z1375" s="14"/>
      <c r="AA1375" s="14"/>
      <c r="AB1375" s="14"/>
      <c r="AC1375" s="14"/>
      <c r="AD1375" s="14"/>
      <c r="AE1375" s="14"/>
      <c r="AT1375" s="253" t="s">
        <v>159</v>
      </c>
      <c r="AU1375" s="253" t="s">
        <v>87</v>
      </c>
      <c r="AV1375" s="14" t="s">
        <v>87</v>
      </c>
      <c r="AW1375" s="14" t="s">
        <v>32</v>
      </c>
      <c r="AX1375" s="14" t="s">
        <v>77</v>
      </c>
      <c r="AY1375" s="253" t="s">
        <v>150</v>
      </c>
    </row>
    <row r="1376" s="13" customFormat="1">
      <c r="A1376" s="13"/>
      <c r="B1376" s="232"/>
      <c r="C1376" s="233"/>
      <c r="D1376" s="234" t="s">
        <v>159</v>
      </c>
      <c r="E1376" s="235" t="s">
        <v>1</v>
      </c>
      <c r="F1376" s="236" t="s">
        <v>324</v>
      </c>
      <c r="G1376" s="233"/>
      <c r="H1376" s="235" t="s">
        <v>1</v>
      </c>
      <c r="I1376" s="237"/>
      <c r="J1376" s="233"/>
      <c r="K1376" s="233"/>
      <c r="L1376" s="238"/>
      <c r="M1376" s="239"/>
      <c r="N1376" s="240"/>
      <c r="O1376" s="240"/>
      <c r="P1376" s="240"/>
      <c r="Q1376" s="240"/>
      <c r="R1376" s="240"/>
      <c r="S1376" s="240"/>
      <c r="T1376" s="241"/>
      <c r="U1376" s="13"/>
      <c r="V1376" s="13"/>
      <c r="W1376" s="13"/>
      <c r="X1376" s="13"/>
      <c r="Y1376" s="13"/>
      <c r="Z1376" s="13"/>
      <c r="AA1376" s="13"/>
      <c r="AB1376" s="13"/>
      <c r="AC1376" s="13"/>
      <c r="AD1376" s="13"/>
      <c r="AE1376" s="13"/>
      <c r="AT1376" s="242" t="s">
        <v>159</v>
      </c>
      <c r="AU1376" s="242" t="s">
        <v>87</v>
      </c>
      <c r="AV1376" s="13" t="s">
        <v>85</v>
      </c>
      <c r="AW1376" s="13" t="s">
        <v>32</v>
      </c>
      <c r="AX1376" s="13" t="s">
        <v>77</v>
      </c>
      <c r="AY1376" s="242" t="s">
        <v>150</v>
      </c>
    </row>
    <row r="1377" s="14" customFormat="1">
      <c r="A1377" s="14"/>
      <c r="B1377" s="243"/>
      <c r="C1377" s="244"/>
      <c r="D1377" s="234" t="s">
        <v>159</v>
      </c>
      <c r="E1377" s="245" t="s">
        <v>1</v>
      </c>
      <c r="F1377" s="246" t="s">
        <v>1558</v>
      </c>
      <c r="G1377" s="244"/>
      <c r="H1377" s="247">
        <v>2.7000000000000002</v>
      </c>
      <c r="I1377" s="248"/>
      <c r="J1377" s="244"/>
      <c r="K1377" s="244"/>
      <c r="L1377" s="249"/>
      <c r="M1377" s="250"/>
      <c r="N1377" s="251"/>
      <c r="O1377" s="251"/>
      <c r="P1377" s="251"/>
      <c r="Q1377" s="251"/>
      <c r="R1377" s="251"/>
      <c r="S1377" s="251"/>
      <c r="T1377" s="252"/>
      <c r="U1377" s="14"/>
      <c r="V1377" s="14"/>
      <c r="W1377" s="14"/>
      <c r="X1377" s="14"/>
      <c r="Y1377" s="14"/>
      <c r="Z1377" s="14"/>
      <c r="AA1377" s="14"/>
      <c r="AB1377" s="14"/>
      <c r="AC1377" s="14"/>
      <c r="AD1377" s="14"/>
      <c r="AE1377" s="14"/>
      <c r="AT1377" s="253" t="s">
        <v>159</v>
      </c>
      <c r="AU1377" s="253" t="s">
        <v>87</v>
      </c>
      <c r="AV1377" s="14" t="s">
        <v>87</v>
      </c>
      <c r="AW1377" s="14" t="s">
        <v>32</v>
      </c>
      <c r="AX1377" s="14" t="s">
        <v>77</v>
      </c>
      <c r="AY1377" s="253" t="s">
        <v>150</v>
      </c>
    </row>
    <row r="1378" s="13" customFormat="1">
      <c r="A1378" s="13"/>
      <c r="B1378" s="232"/>
      <c r="C1378" s="233"/>
      <c r="D1378" s="234" t="s">
        <v>159</v>
      </c>
      <c r="E1378" s="235" t="s">
        <v>1</v>
      </c>
      <c r="F1378" s="236" t="s">
        <v>242</v>
      </c>
      <c r="G1378" s="233"/>
      <c r="H1378" s="235" t="s">
        <v>1</v>
      </c>
      <c r="I1378" s="237"/>
      <c r="J1378" s="233"/>
      <c r="K1378" s="233"/>
      <c r="L1378" s="238"/>
      <c r="M1378" s="239"/>
      <c r="N1378" s="240"/>
      <c r="O1378" s="240"/>
      <c r="P1378" s="240"/>
      <c r="Q1378" s="240"/>
      <c r="R1378" s="240"/>
      <c r="S1378" s="240"/>
      <c r="T1378" s="241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13"/>
      <c r="AE1378" s="13"/>
      <c r="AT1378" s="242" t="s">
        <v>159</v>
      </c>
      <c r="AU1378" s="242" t="s">
        <v>87</v>
      </c>
      <c r="AV1378" s="13" t="s">
        <v>85</v>
      </c>
      <c r="AW1378" s="13" t="s">
        <v>32</v>
      </c>
      <c r="AX1378" s="13" t="s">
        <v>77</v>
      </c>
      <c r="AY1378" s="242" t="s">
        <v>150</v>
      </c>
    </row>
    <row r="1379" s="14" customFormat="1">
      <c r="A1379" s="14"/>
      <c r="B1379" s="243"/>
      <c r="C1379" s="244"/>
      <c r="D1379" s="234" t="s">
        <v>159</v>
      </c>
      <c r="E1379" s="245" t="s">
        <v>1</v>
      </c>
      <c r="F1379" s="246" t="s">
        <v>1559</v>
      </c>
      <c r="G1379" s="244"/>
      <c r="H1379" s="247">
        <v>3.9300000000000002</v>
      </c>
      <c r="I1379" s="248"/>
      <c r="J1379" s="244"/>
      <c r="K1379" s="244"/>
      <c r="L1379" s="249"/>
      <c r="M1379" s="250"/>
      <c r="N1379" s="251"/>
      <c r="O1379" s="251"/>
      <c r="P1379" s="251"/>
      <c r="Q1379" s="251"/>
      <c r="R1379" s="251"/>
      <c r="S1379" s="251"/>
      <c r="T1379" s="252"/>
      <c r="U1379" s="14"/>
      <c r="V1379" s="14"/>
      <c r="W1379" s="14"/>
      <c r="X1379" s="14"/>
      <c r="Y1379" s="14"/>
      <c r="Z1379" s="14"/>
      <c r="AA1379" s="14"/>
      <c r="AB1379" s="14"/>
      <c r="AC1379" s="14"/>
      <c r="AD1379" s="14"/>
      <c r="AE1379" s="14"/>
      <c r="AT1379" s="253" t="s">
        <v>159</v>
      </c>
      <c r="AU1379" s="253" t="s">
        <v>87</v>
      </c>
      <c r="AV1379" s="14" t="s">
        <v>87</v>
      </c>
      <c r="AW1379" s="14" t="s">
        <v>32</v>
      </c>
      <c r="AX1379" s="14" t="s">
        <v>77</v>
      </c>
      <c r="AY1379" s="253" t="s">
        <v>150</v>
      </c>
    </row>
    <row r="1380" s="13" customFormat="1">
      <c r="A1380" s="13"/>
      <c r="B1380" s="232"/>
      <c r="C1380" s="233"/>
      <c r="D1380" s="234" t="s">
        <v>159</v>
      </c>
      <c r="E1380" s="235" t="s">
        <v>1</v>
      </c>
      <c r="F1380" s="236" t="s">
        <v>393</v>
      </c>
      <c r="G1380" s="233"/>
      <c r="H1380" s="235" t="s">
        <v>1</v>
      </c>
      <c r="I1380" s="237"/>
      <c r="J1380" s="233"/>
      <c r="K1380" s="233"/>
      <c r="L1380" s="238"/>
      <c r="M1380" s="239"/>
      <c r="N1380" s="240"/>
      <c r="O1380" s="240"/>
      <c r="P1380" s="240"/>
      <c r="Q1380" s="240"/>
      <c r="R1380" s="240"/>
      <c r="S1380" s="240"/>
      <c r="T1380" s="241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13"/>
      <c r="AE1380" s="13"/>
      <c r="AT1380" s="242" t="s">
        <v>159</v>
      </c>
      <c r="AU1380" s="242" t="s">
        <v>87</v>
      </c>
      <c r="AV1380" s="13" t="s">
        <v>85</v>
      </c>
      <c r="AW1380" s="13" t="s">
        <v>32</v>
      </c>
      <c r="AX1380" s="13" t="s">
        <v>77</v>
      </c>
      <c r="AY1380" s="242" t="s">
        <v>150</v>
      </c>
    </row>
    <row r="1381" s="14" customFormat="1">
      <c r="A1381" s="14"/>
      <c r="B1381" s="243"/>
      <c r="C1381" s="244"/>
      <c r="D1381" s="234" t="s">
        <v>159</v>
      </c>
      <c r="E1381" s="245" t="s">
        <v>1</v>
      </c>
      <c r="F1381" s="246" t="s">
        <v>1560</v>
      </c>
      <c r="G1381" s="244"/>
      <c r="H1381" s="247">
        <v>18.120000000000001</v>
      </c>
      <c r="I1381" s="248"/>
      <c r="J1381" s="244"/>
      <c r="K1381" s="244"/>
      <c r="L1381" s="249"/>
      <c r="M1381" s="250"/>
      <c r="N1381" s="251"/>
      <c r="O1381" s="251"/>
      <c r="P1381" s="251"/>
      <c r="Q1381" s="251"/>
      <c r="R1381" s="251"/>
      <c r="S1381" s="251"/>
      <c r="T1381" s="252"/>
      <c r="U1381" s="14"/>
      <c r="V1381" s="14"/>
      <c r="W1381" s="14"/>
      <c r="X1381" s="14"/>
      <c r="Y1381" s="14"/>
      <c r="Z1381" s="14"/>
      <c r="AA1381" s="14"/>
      <c r="AB1381" s="14"/>
      <c r="AC1381" s="14"/>
      <c r="AD1381" s="14"/>
      <c r="AE1381" s="14"/>
      <c r="AT1381" s="253" t="s">
        <v>159</v>
      </c>
      <c r="AU1381" s="253" t="s">
        <v>87</v>
      </c>
      <c r="AV1381" s="14" t="s">
        <v>87</v>
      </c>
      <c r="AW1381" s="14" t="s">
        <v>32</v>
      </c>
      <c r="AX1381" s="14" t="s">
        <v>77</v>
      </c>
      <c r="AY1381" s="253" t="s">
        <v>150</v>
      </c>
    </row>
    <row r="1382" s="13" customFormat="1">
      <c r="A1382" s="13"/>
      <c r="B1382" s="232"/>
      <c r="C1382" s="233"/>
      <c r="D1382" s="234" t="s">
        <v>159</v>
      </c>
      <c r="E1382" s="235" t="s">
        <v>1</v>
      </c>
      <c r="F1382" s="236" t="s">
        <v>395</v>
      </c>
      <c r="G1382" s="233"/>
      <c r="H1382" s="235" t="s">
        <v>1</v>
      </c>
      <c r="I1382" s="237"/>
      <c r="J1382" s="233"/>
      <c r="K1382" s="233"/>
      <c r="L1382" s="238"/>
      <c r="M1382" s="239"/>
      <c r="N1382" s="240"/>
      <c r="O1382" s="240"/>
      <c r="P1382" s="240"/>
      <c r="Q1382" s="240"/>
      <c r="R1382" s="240"/>
      <c r="S1382" s="240"/>
      <c r="T1382" s="241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13"/>
      <c r="AE1382" s="13"/>
      <c r="AT1382" s="242" t="s">
        <v>159</v>
      </c>
      <c r="AU1382" s="242" t="s">
        <v>87</v>
      </c>
      <c r="AV1382" s="13" t="s">
        <v>85</v>
      </c>
      <c r="AW1382" s="13" t="s">
        <v>32</v>
      </c>
      <c r="AX1382" s="13" t="s">
        <v>77</v>
      </c>
      <c r="AY1382" s="242" t="s">
        <v>150</v>
      </c>
    </row>
    <row r="1383" s="14" customFormat="1">
      <c r="A1383" s="14"/>
      <c r="B1383" s="243"/>
      <c r="C1383" s="244"/>
      <c r="D1383" s="234" t="s">
        <v>159</v>
      </c>
      <c r="E1383" s="245" t="s">
        <v>1</v>
      </c>
      <c r="F1383" s="246" t="s">
        <v>1561</v>
      </c>
      <c r="G1383" s="244"/>
      <c r="H1383" s="247">
        <v>6.4500000000000002</v>
      </c>
      <c r="I1383" s="248"/>
      <c r="J1383" s="244"/>
      <c r="K1383" s="244"/>
      <c r="L1383" s="249"/>
      <c r="M1383" s="250"/>
      <c r="N1383" s="251"/>
      <c r="O1383" s="251"/>
      <c r="P1383" s="251"/>
      <c r="Q1383" s="251"/>
      <c r="R1383" s="251"/>
      <c r="S1383" s="251"/>
      <c r="T1383" s="252"/>
      <c r="U1383" s="14"/>
      <c r="V1383" s="14"/>
      <c r="W1383" s="14"/>
      <c r="X1383" s="14"/>
      <c r="Y1383" s="14"/>
      <c r="Z1383" s="14"/>
      <c r="AA1383" s="14"/>
      <c r="AB1383" s="14"/>
      <c r="AC1383" s="14"/>
      <c r="AD1383" s="14"/>
      <c r="AE1383" s="14"/>
      <c r="AT1383" s="253" t="s">
        <v>159</v>
      </c>
      <c r="AU1383" s="253" t="s">
        <v>87</v>
      </c>
      <c r="AV1383" s="14" t="s">
        <v>87</v>
      </c>
      <c r="AW1383" s="14" t="s">
        <v>32</v>
      </c>
      <c r="AX1383" s="14" t="s">
        <v>77</v>
      </c>
      <c r="AY1383" s="253" t="s">
        <v>150</v>
      </c>
    </row>
    <row r="1384" s="15" customFormat="1">
      <c r="A1384" s="15"/>
      <c r="B1384" s="254"/>
      <c r="C1384" s="255"/>
      <c r="D1384" s="234" t="s">
        <v>159</v>
      </c>
      <c r="E1384" s="256" t="s">
        <v>1</v>
      </c>
      <c r="F1384" s="257" t="s">
        <v>169</v>
      </c>
      <c r="G1384" s="255"/>
      <c r="H1384" s="258">
        <v>96.069999999999993</v>
      </c>
      <c r="I1384" s="259"/>
      <c r="J1384" s="255"/>
      <c r="K1384" s="255"/>
      <c r="L1384" s="260"/>
      <c r="M1384" s="261"/>
      <c r="N1384" s="262"/>
      <c r="O1384" s="262"/>
      <c r="P1384" s="262"/>
      <c r="Q1384" s="262"/>
      <c r="R1384" s="262"/>
      <c r="S1384" s="262"/>
      <c r="T1384" s="263"/>
      <c r="U1384" s="15"/>
      <c r="V1384" s="15"/>
      <c r="W1384" s="15"/>
      <c r="X1384" s="15"/>
      <c r="Y1384" s="15"/>
      <c r="Z1384" s="15"/>
      <c r="AA1384" s="15"/>
      <c r="AB1384" s="15"/>
      <c r="AC1384" s="15"/>
      <c r="AD1384" s="15"/>
      <c r="AE1384" s="15"/>
      <c r="AT1384" s="264" t="s">
        <v>159</v>
      </c>
      <c r="AU1384" s="264" t="s">
        <v>87</v>
      </c>
      <c r="AV1384" s="15" t="s">
        <v>157</v>
      </c>
      <c r="AW1384" s="15" t="s">
        <v>32</v>
      </c>
      <c r="AX1384" s="15" t="s">
        <v>85</v>
      </c>
      <c r="AY1384" s="264" t="s">
        <v>150</v>
      </c>
    </row>
    <row r="1385" s="2" customFormat="1" ht="24.15" customHeight="1">
      <c r="A1385" s="39"/>
      <c r="B1385" s="40"/>
      <c r="C1385" s="265" t="s">
        <v>1587</v>
      </c>
      <c r="D1385" s="265" t="s">
        <v>203</v>
      </c>
      <c r="E1385" s="266" t="s">
        <v>1588</v>
      </c>
      <c r="F1385" s="267" t="s">
        <v>1589</v>
      </c>
      <c r="G1385" s="268" t="s">
        <v>240</v>
      </c>
      <c r="H1385" s="269">
        <v>105.67700000000001</v>
      </c>
      <c r="I1385" s="270"/>
      <c r="J1385" s="271">
        <f>ROUND(I1385*H1385,2)</f>
        <v>0</v>
      </c>
      <c r="K1385" s="267" t="s">
        <v>156</v>
      </c>
      <c r="L1385" s="272"/>
      <c r="M1385" s="273" t="s">
        <v>1</v>
      </c>
      <c r="N1385" s="274" t="s">
        <v>42</v>
      </c>
      <c r="O1385" s="92"/>
      <c r="P1385" s="228">
        <f>O1385*H1385</f>
        <v>0</v>
      </c>
      <c r="Q1385" s="228">
        <v>0.016</v>
      </c>
      <c r="R1385" s="228">
        <f>Q1385*H1385</f>
        <v>1.6908320000000001</v>
      </c>
      <c r="S1385" s="228">
        <v>0</v>
      </c>
      <c r="T1385" s="229">
        <f>S1385*H1385</f>
        <v>0</v>
      </c>
      <c r="U1385" s="39"/>
      <c r="V1385" s="39"/>
      <c r="W1385" s="39"/>
      <c r="X1385" s="39"/>
      <c r="Y1385" s="39"/>
      <c r="Z1385" s="39"/>
      <c r="AA1385" s="39"/>
      <c r="AB1385" s="39"/>
      <c r="AC1385" s="39"/>
      <c r="AD1385" s="39"/>
      <c r="AE1385" s="39"/>
      <c r="AR1385" s="230" t="s">
        <v>400</v>
      </c>
      <c r="AT1385" s="230" t="s">
        <v>203</v>
      </c>
      <c r="AU1385" s="230" t="s">
        <v>87</v>
      </c>
      <c r="AY1385" s="18" t="s">
        <v>150</v>
      </c>
      <c r="BE1385" s="231">
        <f>IF(N1385="základní",J1385,0)</f>
        <v>0</v>
      </c>
      <c r="BF1385" s="231">
        <f>IF(N1385="snížená",J1385,0)</f>
        <v>0</v>
      </c>
      <c r="BG1385" s="231">
        <f>IF(N1385="zákl. přenesená",J1385,0)</f>
        <v>0</v>
      </c>
      <c r="BH1385" s="231">
        <f>IF(N1385="sníž. přenesená",J1385,0)</f>
        <v>0</v>
      </c>
      <c r="BI1385" s="231">
        <f>IF(N1385="nulová",J1385,0)</f>
        <v>0</v>
      </c>
      <c r="BJ1385" s="18" t="s">
        <v>85</v>
      </c>
      <c r="BK1385" s="231">
        <f>ROUND(I1385*H1385,2)</f>
        <v>0</v>
      </c>
      <c r="BL1385" s="18" t="s">
        <v>252</v>
      </c>
      <c r="BM1385" s="230" t="s">
        <v>1590</v>
      </c>
    </row>
    <row r="1386" s="14" customFormat="1">
      <c r="A1386" s="14"/>
      <c r="B1386" s="243"/>
      <c r="C1386" s="244"/>
      <c r="D1386" s="234" t="s">
        <v>159</v>
      </c>
      <c r="E1386" s="244"/>
      <c r="F1386" s="246" t="s">
        <v>1591</v>
      </c>
      <c r="G1386" s="244"/>
      <c r="H1386" s="247">
        <v>105.67700000000001</v>
      </c>
      <c r="I1386" s="248"/>
      <c r="J1386" s="244"/>
      <c r="K1386" s="244"/>
      <c r="L1386" s="249"/>
      <c r="M1386" s="250"/>
      <c r="N1386" s="251"/>
      <c r="O1386" s="251"/>
      <c r="P1386" s="251"/>
      <c r="Q1386" s="251"/>
      <c r="R1386" s="251"/>
      <c r="S1386" s="251"/>
      <c r="T1386" s="252"/>
      <c r="U1386" s="14"/>
      <c r="V1386" s="14"/>
      <c r="W1386" s="14"/>
      <c r="X1386" s="14"/>
      <c r="Y1386" s="14"/>
      <c r="Z1386" s="14"/>
      <c r="AA1386" s="14"/>
      <c r="AB1386" s="14"/>
      <c r="AC1386" s="14"/>
      <c r="AD1386" s="14"/>
      <c r="AE1386" s="14"/>
      <c r="AT1386" s="253" t="s">
        <v>159</v>
      </c>
      <c r="AU1386" s="253" t="s">
        <v>87</v>
      </c>
      <c r="AV1386" s="14" t="s">
        <v>87</v>
      </c>
      <c r="AW1386" s="14" t="s">
        <v>4</v>
      </c>
      <c r="AX1386" s="14" t="s">
        <v>85</v>
      </c>
      <c r="AY1386" s="253" t="s">
        <v>150</v>
      </c>
    </row>
    <row r="1387" s="2" customFormat="1" ht="24.15" customHeight="1">
      <c r="A1387" s="39"/>
      <c r="B1387" s="40"/>
      <c r="C1387" s="219" t="s">
        <v>1592</v>
      </c>
      <c r="D1387" s="219" t="s">
        <v>152</v>
      </c>
      <c r="E1387" s="220" t="s">
        <v>1593</v>
      </c>
      <c r="F1387" s="221" t="s">
        <v>1594</v>
      </c>
      <c r="G1387" s="222" t="s">
        <v>240</v>
      </c>
      <c r="H1387" s="223">
        <v>63.549999999999997</v>
      </c>
      <c r="I1387" s="224"/>
      <c r="J1387" s="225">
        <f>ROUND(I1387*H1387,2)</f>
        <v>0</v>
      </c>
      <c r="K1387" s="221" t="s">
        <v>156</v>
      </c>
      <c r="L1387" s="45"/>
      <c r="M1387" s="226" t="s">
        <v>1</v>
      </c>
      <c r="N1387" s="227" t="s">
        <v>42</v>
      </c>
      <c r="O1387" s="92"/>
      <c r="P1387" s="228">
        <f>O1387*H1387</f>
        <v>0</v>
      </c>
      <c r="Q1387" s="228">
        <v>0</v>
      </c>
      <c r="R1387" s="228">
        <f>Q1387*H1387</f>
        <v>0</v>
      </c>
      <c r="S1387" s="228">
        <v>0.027199999999999998</v>
      </c>
      <c r="T1387" s="229">
        <f>S1387*H1387</f>
        <v>1.7285599999999999</v>
      </c>
      <c r="U1387" s="39"/>
      <c r="V1387" s="39"/>
      <c r="W1387" s="39"/>
      <c r="X1387" s="39"/>
      <c r="Y1387" s="39"/>
      <c r="Z1387" s="39"/>
      <c r="AA1387" s="39"/>
      <c r="AB1387" s="39"/>
      <c r="AC1387" s="39"/>
      <c r="AD1387" s="39"/>
      <c r="AE1387" s="39"/>
      <c r="AR1387" s="230" t="s">
        <v>252</v>
      </c>
      <c r="AT1387" s="230" t="s">
        <v>152</v>
      </c>
      <c r="AU1387" s="230" t="s">
        <v>87</v>
      </c>
      <c r="AY1387" s="18" t="s">
        <v>150</v>
      </c>
      <c r="BE1387" s="231">
        <f>IF(N1387="základní",J1387,0)</f>
        <v>0</v>
      </c>
      <c r="BF1387" s="231">
        <f>IF(N1387="snížená",J1387,0)</f>
        <v>0</v>
      </c>
      <c r="BG1387" s="231">
        <f>IF(N1387="zákl. přenesená",J1387,0)</f>
        <v>0</v>
      </c>
      <c r="BH1387" s="231">
        <f>IF(N1387="sníž. přenesená",J1387,0)</f>
        <v>0</v>
      </c>
      <c r="BI1387" s="231">
        <f>IF(N1387="nulová",J1387,0)</f>
        <v>0</v>
      </c>
      <c r="BJ1387" s="18" t="s">
        <v>85</v>
      </c>
      <c r="BK1387" s="231">
        <f>ROUND(I1387*H1387,2)</f>
        <v>0</v>
      </c>
      <c r="BL1387" s="18" t="s">
        <v>252</v>
      </c>
      <c r="BM1387" s="230" t="s">
        <v>1595</v>
      </c>
    </row>
    <row r="1388" s="13" customFormat="1">
      <c r="A1388" s="13"/>
      <c r="B1388" s="232"/>
      <c r="C1388" s="233"/>
      <c r="D1388" s="234" t="s">
        <v>159</v>
      </c>
      <c r="E1388" s="235" t="s">
        <v>1</v>
      </c>
      <c r="F1388" s="236" t="s">
        <v>315</v>
      </c>
      <c r="G1388" s="233"/>
      <c r="H1388" s="235" t="s">
        <v>1</v>
      </c>
      <c r="I1388" s="237"/>
      <c r="J1388" s="233"/>
      <c r="K1388" s="233"/>
      <c r="L1388" s="238"/>
      <c r="M1388" s="239"/>
      <c r="N1388" s="240"/>
      <c r="O1388" s="240"/>
      <c r="P1388" s="240"/>
      <c r="Q1388" s="240"/>
      <c r="R1388" s="240"/>
      <c r="S1388" s="240"/>
      <c r="T1388" s="241"/>
      <c r="U1388" s="13"/>
      <c r="V1388" s="13"/>
      <c r="W1388" s="13"/>
      <c r="X1388" s="13"/>
      <c r="Y1388" s="13"/>
      <c r="Z1388" s="13"/>
      <c r="AA1388" s="13"/>
      <c r="AB1388" s="13"/>
      <c r="AC1388" s="13"/>
      <c r="AD1388" s="13"/>
      <c r="AE1388" s="13"/>
      <c r="AT1388" s="242" t="s">
        <v>159</v>
      </c>
      <c r="AU1388" s="242" t="s">
        <v>87</v>
      </c>
      <c r="AV1388" s="13" t="s">
        <v>85</v>
      </c>
      <c r="AW1388" s="13" t="s">
        <v>32</v>
      </c>
      <c r="AX1388" s="13" t="s">
        <v>77</v>
      </c>
      <c r="AY1388" s="242" t="s">
        <v>150</v>
      </c>
    </row>
    <row r="1389" s="14" customFormat="1">
      <c r="A1389" s="14"/>
      <c r="B1389" s="243"/>
      <c r="C1389" s="244"/>
      <c r="D1389" s="234" t="s">
        <v>159</v>
      </c>
      <c r="E1389" s="245" t="s">
        <v>1</v>
      </c>
      <c r="F1389" s="246" t="s">
        <v>1596</v>
      </c>
      <c r="G1389" s="244"/>
      <c r="H1389" s="247">
        <v>9.4000000000000004</v>
      </c>
      <c r="I1389" s="248"/>
      <c r="J1389" s="244"/>
      <c r="K1389" s="244"/>
      <c r="L1389" s="249"/>
      <c r="M1389" s="250"/>
      <c r="N1389" s="251"/>
      <c r="O1389" s="251"/>
      <c r="P1389" s="251"/>
      <c r="Q1389" s="251"/>
      <c r="R1389" s="251"/>
      <c r="S1389" s="251"/>
      <c r="T1389" s="252"/>
      <c r="U1389" s="14"/>
      <c r="V1389" s="14"/>
      <c r="W1389" s="14"/>
      <c r="X1389" s="14"/>
      <c r="Y1389" s="14"/>
      <c r="Z1389" s="14"/>
      <c r="AA1389" s="14"/>
      <c r="AB1389" s="14"/>
      <c r="AC1389" s="14"/>
      <c r="AD1389" s="14"/>
      <c r="AE1389" s="14"/>
      <c r="AT1389" s="253" t="s">
        <v>159</v>
      </c>
      <c r="AU1389" s="253" t="s">
        <v>87</v>
      </c>
      <c r="AV1389" s="14" t="s">
        <v>87</v>
      </c>
      <c r="AW1389" s="14" t="s">
        <v>32</v>
      </c>
      <c r="AX1389" s="14" t="s">
        <v>77</v>
      </c>
      <c r="AY1389" s="253" t="s">
        <v>150</v>
      </c>
    </row>
    <row r="1390" s="13" customFormat="1">
      <c r="A1390" s="13"/>
      <c r="B1390" s="232"/>
      <c r="C1390" s="233"/>
      <c r="D1390" s="234" t="s">
        <v>159</v>
      </c>
      <c r="E1390" s="235" t="s">
        <v>1</v>
      </c>
      <c r="F1390" s="236" t="s">
        <v>317</v>
      </c>
      <c r="G1390" s="233"/>
      <c r="H1390" s="235" t="s">
        <v>1</v>
      </c>
      <c r="I1390" s="237"/>
      <c r="J1390" s="233"/>
      <c r="K1390" s="233"/>
      <c r="L1390" s="238"/>
      <c r="M1390" s="239"/>
      <c r="N1390" s="240"/>
      <c r="O1390" s="240"/>
      <c r="P1390" s="240"/>
      <c r="Q1390" s="240"/>
      <c r="R1390" s="240"/>
      <c r="S1390" s="240"/>
      <c r="T1390" s="241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T1390" s="242" t="s">
        <v>159</v>
      </c>
      <c r="AU1390" s="242" t="s">
        <v>87</v>
      </c>
      <c r="AV1390" s="13" t="s">
        <v>85</v>
      </c>
      <c r="AW1390" s="13" t="s">
        <v>32</v>
      </c>
      <c r="AX1390" s="13" t="s">
        <v>77</v>
      </c>
      <c r="AY1390" s="242" t="s">
        <v>150</v>
      </c>
    </row>
    <row r="1391" s="14" customFormat="1">
      <c r="A1391" s="14"/>
      <c r="B1391" s="243"/>
      <c r="C1391" s="244"/>
      <c r="D1391" s="234" t="s">
        <v>159</v>
      </c>
      <c r="E1391" s="245" t="s">
        <v>1</v>
      </c>
      <c r="F1391" s="246" t="s">
        <v>1597</v>
      </c>
      <c r="G1391" s="244"/>
      <c r="H1391" s="247">
        <v>8.4000000000000004</v>
      </c>
      <c r="I1391" s="248"/>
      <c r="J1391" s="244"/>
      <c r="K1391" s="244"/>
      <c r="L1391" s="249"/>
      <c r="M1391" s="250"/>
      <c r="N1391" s="251"/>
      <c r="O1391" s="251"/>
      <c r="P1391" s="251"/>
      <c r="Q1391" s="251"/>
      <c r="R1391" s="251"/>
      <c r="S1391" s="251"/>
      <c r="T1391" s="252"/>
      <c r="U1391" s="14"/>
      <c r="V1391" s="14"/>
      <c r="W1391" s="14"/>
      <c r="X1391" s="14"/>
      <c r="Y1391" s="14"/>
      <c r="Z1391" s="14"/>
      <c r="AA1391" s="14"/>
      <c r="AB1391" s="14"/>
      <c r="AC1391" s="14"/>
      <c r="AD1391" s="14"/>
      <c r="AE1391" s="14"/>
      <c r="AT1391" s="253" t="s">
        <v>159</v>
      </c>
      <c r="AU1391" s="253" t="s">
        <v>87</v>
      </c>
      <c r="AV1391" s="14" t="s">
        <v>87</v>
      </c>
      <c r="AW1391" s="14" t="s">
        <v>32</v>
      </c>
      <c r="AX1391" s="14" t="s">
        <v>77</v>
      </c>
      <c r="AY1391" s="253" t="s">
        <v>150</v>
      </c>
    </row>
    <row r="1392" s="13" customFormat="1">
      <c r="A1392" s="13"/>
      <c r="B1392" s="232"/>
      <c r="C1392" s="233"/>
      <c r="D1392" s="234" t="s">
        <v>159</v>
      </c>
      <c r="E1392" s="235" t="s">
        <v>1</v>
      </c>
      <c r="F1392" s="236" t="s">
        <v>367</v>
      </c>
      <c r="G1392" s="233"/>
      <c r="H1392" s="235" t="s">
        <v>1</v>
      </c>
      <c r="I1392" s="237"/>
      <c r="J1392" s="233"/>
      <c r="K1392" s="233"/>
      <c r="L1392" s="238"/>
      <c r="M1392" s="239"/>
      <c r="N1392" s="240"/>
      <c r="O1392" s="240"/>
      <c r="P1392" s="240"/>
      <c r="Q1392" s="240"/>
      <c r="R1392" s="240"/>
      <c r="S1392" s="240"/>
      <c r="T1392" s="241"/>
      <c r="U1392" s="13"/>
      <c r="V1392" s="13"/>
      <c r="W1392" s="13"/>
      <c r="X1392" s="13"/>
      <c r="Y1392" s="13"/>
      <c r="Z1392" s="13"/>
      <c r="AA1392" s="13"/>
      <c r="AB1392" s="13"/>
      <c r="AC1392" s="13"/>
      <c r="AD1392" s="13"/>
      <c r="AE1392" s="13"/>
      <c r="AT1392" s="242" t="s">
        <v>159</v>
      </c>
      <c r="AU1392" s="242" t="s">
        <v>87</v>
      </c>
      <c r="AV1392" s="13" t="s">
        <v>85</v>
      </c>
      <c r="AW1392" s="13" t="s">
        <v>32</v>
      </c>
      <c r="AX1392" s="13" t="s">
        <v>77</v>
      </c>
      <c r="AY1392" s="242" t="s">
        <v>150</v>
      </c>
    </row>
    <row r="1393" s="14" customFormat="1">
      <c r="A1393" s="14"/>
      <c r="B1393" s="243"/>
      <c r="C1393" s="244"/>
      <c r="D1393" s="234" t="s">
        <v>159</v>
      </c>
      <c r="E1393" s="245" t="s">
        <v>1</v>
      </c>
      <c r="F1393" s="246" t="s">
        <v>1598</v>
      </c>
      <c r="G1393" s="244"/>
      <c r="H1393" s="247">
        <v>14</v>
      </c>
      <c r="I1393" s="248"/>
      <c r="J1393" s="244"/>
      <c r="K1393" s="244"/>
      <c r="L1393" s="249"/>
      <c r="M1393" s="250"/>
      <c r="N1393" s="251"/>
      <c r="O1393" s="251"/>
      <c r="P1393" s="251"/>
      <c r="Q1393" s="251"/>
      <c r="R1393" s="251"/>
      <c r="S1393" s="251"/>
      <c r="T1393" s="252"/>
      <c r="U1393" s="14"/>
      <c r="V1393" s="14"/>
      <c r="W1393" s="14"/>
      <c r="X1393" s="14"/>
      <c r="Y1393" s="14"/>
      <c r="Z1393" s="14"/>
      <c r="AA1393" s="14"/>
      <c r="AB1393" s="14"/>
      <c r="AC1393" s="14"/>
      <c r="AD1393" s="14"/>
      <c r="AE1393" s="14"/>
      <c r="AT1393" s="253" t="s">
        <v>159</v>
      </c>
      <c r="AU1393" s="253" t="s">
        <v>87</v>
      </c>
      <c r="AV1393" s="14" t="s">
        <v>87</v>
      </c>
      <c r="AW1393" s="14" t="s">
        <v>32</v>
      </c>
      <c r="AX1393" s="14" t="s">
        <v>77</v>
      </c>
      <c r="AY1393" s="253" t="s">
        <v>150</v>
      </c>
    </row>
    <row r="1394" s="13" customFormat="1">
      <c r="A1394" s="13"/>
      <c r="B1394" s="232"/>
      <c r="C1394" s="233"/>
      <c r="D1394" s="234" t="s">
        <v>159</v>
      </c>
      <c r="E1394" s="235" t="s">
        <v>1</v>
      </c>
      <c r="F1394" s="236" t="s">
        <v>1599</v>
      </c>
      <c r="G1394" s="233"/>
      <c r="H1394" s="235" t="s">
        <v>1</v>
      </c>
      <c r="I1394" s="237"/>
      <c r="J1394" s="233"/>
      <c r="K1394" s="233"/>
      <c r="L1394" s="238"/>
      <c r="M1394" s="239"/>
      <c r="N1394" s="240"/>
      <c r="O1394" s="240"/>
      <c r="P1394" s="240"/>
      <c r="Q1394" s="240"/>
      <c r="R1394" s="240"/>
      <c r="S1394" s="240"/>
      <c r="T1394" s="241"/>
      <c r="U1394" s="13"/>
      <c r="V1394" s="13"/>
      <c r="W1394" s="13"/>
      <c r="X1394" s="13"/>
      <c r="Y1394" s="13"/>
      <c r="Z1394" s="13"/>
      <c r="AA1394" s="13"/>
      <c r="AB1394" s="13"/>
      <c r="AC1394" s="13"/>
      <c r="AD1394" s="13"/>
      <c r="AE1394" s="13"/>
      <c r="AT1394" s="242" t="s">
        <v>159</v>
      </c>
      <c r="AU1394" s="242" t="s">
        <v>87</v>
      </c>
      <c r="AV1394" s="13" t="s">
        <v>85</v>
      </c>
      <c r="AW1394" s="13" t="s">
        <v>32</v>
      </c>
      <c r="AX1394" s="13" t="s">
        <v>77</v>
      </c>
      <c r="AY1394" s="242" t="s">
        <v>150</v>
      </c>
    </row>
    <row r="1395" s="14" customFormat="1">
      <c r="A1395" s="14"/>
      <c r="B1395" s="243"/>
      <c r="C1395" s="244"/>
      <c r="D1395" s="234" t="s">
        <v>159</v>
      </c>
      <c r="E1395" s="245" t="s">
        <v>1</v>
      </c>
      <c r="F1395" s="246" t="s">
        <v>1185</v>
      </c>
      <c r="G1395" s="244"/>
      <c r="H1395" s="247">
        <v>5.7999999999999998</v>
      </c>
      <c r="I1395" s="248"/>
      <c r="J1395" s="244"/>
      <c r="K1395" s="244"/>
      <c r="L1395" s="249"/>
      <c r="M1395" s="250"/>
      <c r="N1395" s="251"/>
      <c r="O1395" s="251"/>
      <c r="P1395" s="251"/>
      <c r="Q1395" s="251"/>
      <c r="R1395" s="251"/>
      <c r="S1395" s="251"/>
      <c r="T1395" s="252"/>
      <c r="U1395" s="14"/>
      <c r="V1395" s="14"/>
      <c r="W1395" s="14"/>
      <c r="X1395" s="14"/>
      <c r="Y1395" s="14"/>
      <c r="Z1395" s="14"/>
      <c r="AA1395" s="14"/>
      <c r="AB1395" s="14"/>
      <c r="AC1395" s="14"/>
      <c r="AD1395" s="14"/>
      <c r="AE1395" s="14"/>
      <c r="AT1395" s="253" t="s">
        <v>159</v>
      </c>
      <c r="AU1395" s="253" t="s">
        <v>87</v>
      </c>
      <c r="AV1395" s="14" t="s">
        <v>87</v>
      </c>
      <c r="AW1395" s="14" t="s">
        <v>32</v>
      </c>
      <c r="AX1395" s="14" t="s">
        <v>77</v>
      </c>
      <c r="AY1395" s="253" t="s">
        <v>150</v>
      </c>
    </row>
    <row r="1396" s="13" customFormat="1">
      <c r="A1396" s="13"/>
      <c r="B1396" s="232"/>
      <c r="C1396" s="233"/>
      <c r="D1396" s="234" t="s">
        <v>159</v>
      </c>
      <c r="E1396" s="235" t="s">
        <v>1</v>
      </c>
      <c r="F1396" s="236" t="s">
        <v>393</v>
      </c>
      <c r="G1396" s="233"/>
      <c r="H1396" s="235" t="s">
        <v>1</v>
      </c>
      <c r="I1396" s="237"/>
      <c r="J1396" s="233"/>
      <c r="K1396" s="233"/>
      <c r="L1396" s="238"/>
      <c r="M1396" s="239"/>
      <c r="N1396" s="240"/>
      <c r="O1396" s="240"/>
      <c r="P1396" s="240"/>
      <c r="Q1396" s="240"/>
      <c r="R1396" s="240"/>
      <c r="S1396" s="240"/>
      <c r="T1396" s="241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13"/>
      <c r="AE1396" s="13"/>
      <c r="AT1396" s="242" t="s">
        <v>159</v>
      </c>
      <c r="AU1396" s="242" t="s">
        <v>87</v>
      </c>
      <c r="AV1396" s="13" t="s">
        <v>85</v>
      </c>
      <c r="AW1396" s="13" t="s">
        <v>32</v>
      </c>
      <c r="AX1396" s="13" t="s">
        <v>77</v>
      </c>
      <c r="AY1396" s="242" t="s">
        <v>150</v>
      </c>
    </row>
    <row r="1397" s="14" customFormat="1">
      <c r="A1397" s="14"/>
      <c r="B1397" s="243"/>
      <c r="C1397" s="244"/>
      <c r="D1397" s="234" t="s">
        <v>159</v>
      </c>
      <c r="E1397" s="245" t="s">
        <v>1</v>
      </c>
      <c r="F1397" s="246" t="s">
        <v>1600</v>
      </c>
      <c r="G1397" s="244"/>
      <c r="H1397" s="247">
        <v>18.600000000000001</v>
      </c>
      <c r="I1397" s="248"/>
      <c r="J1397" s="244"/>
      <c r="K1397" s="244"/>
      <c r="L1397" s="249"/>
      <c r="M1397" s="250"/>
      <c r="N1397" s="251"/>
      <c r="O1397" s="251"/>
      <c r="P1397" s="251"/>
      <c r="Q1397" s="251"/>
      <c r="R1397" s="251"/>
      <c r="S1397" s="251"/>
      <c r="T1397" s="252"/>
      <c r="U1397" s="14"/>
      <c r="V1397" s="14"/>
      <c r="W1397" s="14"/>
      <c r="X1397" s="14"/>
      <c r="Y1397" s="14"/>
      <c r="Z1397" s="14"/>
      <c r="AA1397" s="14"/>
      <c r="AB1397" s="14"/>
      <c r="AC1397" s="14"/>
      <c r="AD1397" s="14"/>
      <c r="AE1397" s="14"/>
      <c r="AT1397" s="253" t="s">
        <v>159</v>
      </c>
      <c r="AU1397" s="253" t="s">
        <v>87</v>
      </c>
      <c r="AV1397" s="14" t="s">
        <v>87</v>
      </c>
      <c r="AW1397" s="14" t="s">
        <v>32</v>
      </c>
      <c r="AX1397" s="14" t="s">
        <v>77</v>
      </c>
      <c r="AY1397" s="253" t="s">
        <v>150</v>
      </c>
    </row>
    <row r="1398" s="13" customFormat="1">
      <c r="A1398" s="13"/>
      <c r="B1398" s="232"/>
      <c r="C1398" s="233"/>
      <c r="D1398" s="234" t="s">
        <v>159</v>
      </c>
      <c r="E1398" s="235" t="s">
        <v>1</v>
      </c>
      <c r="F1398" s="236" t="s">
        <v>395</v>
      </c>
      <c r="G1398" s="233"/>
      <c r="H1398" s="235" t="s">
        <v>1</v>
      </c>
      <c r="I1398" s="237"/>
      <c r="J1398" s="233"/>
      <c r="K1398" s="233"/>
      <c r="L1398" s="238"/>
      <c r="M1398" s="239"/>
      <c r="N1398" s="240"/>
      <c r="O1398" s="240"/>
      <c r="P1398" s="240"/>
      <c r="Q1398" s="240"/>
      <c r="R1398" s="240"/>
      <c r="S1398" s="240"/>
      <c r="T1398" s="241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13"/>
      <c r="AE1398" s="13"/>
      <c r="AT1398" s="242" t="s">
        <v>159</v>
      </c>
      <c r="AU1398" s="242" t="s">
        <v>87</v>
      </c>
      <c r="AV1398" s="13" t="s">
        <v>85</v>
      </c>
      <c r="AW1398" s="13" t="s">
        <v>32</v>
      </c>
      <c r="AX1398" s="13" t="s">
        <v>77</v>
      </c>
      <c r="AY1398" s="242" t="s">
        <v>150</v>
      </c>
    </row>
    <row r="1399" s="14" customFormat="1">
      <c r="A1399" s="14"/>
      <c r="B1399" s="243"/>
      <c r="C1399" s="244"/>
      <c r="D1399" s="234" t="s">
        <v>159</v>
      </c>
      <c r="E1399" s="245" t="s">
        <v>1</v>
      </c>
      <c r="F1399" s="246" t="s">
        <v>1601</v>
      </c>
      <c r="G1399" s="244"/>
      <c r="H1399" s="247">
        <v>7.3499999999999996</v>
      </c>
      <c r="I1399" s="248"/>
      <c r="J1399" s="244"/>
      <c r="K1399" s="244"/>
      <c r="L1399" s="249"/>
      <c r="M1399" s="250"/>
      <c r="N1399" s="251"/>
      <c r="O1399" s="251"/>
      <c r="P1399" s="251"/>
      <c r="Q1399" s="251"/>
      <c r="R1399" s="251"/>
      <c r="S1399" s="251"/>
      <c r="T1399" s="252"/>
      <c r="U1399" s="14"/>
      <c r="V1399" s="14"/>
      <c r="W1399" s="14"/>
      <c r="X1399" s="14"/>
      <c r="Y1399" s="14"/>
      <c r="Z1399" s="14"/>
      <c r="AA1399" s="14"/>
      <c r="AB1399" s="14"/>
      <c r="AC1399" s="14"/>
      <c r="AD1399" s="14"/>
      <c r="AE1399" s="14"/>
      <c r="AT1399" s="253" t="s">
        <v>159</v>
      </c>
      <c r="AU1399" s="253" t="s">
        <v>87</v>
      </c>
      <c r="AV1399" s="14" t="s">
        <v>87</v>
      </c>
      <c r="AW1399" s="14" t="s">
        <v>32</v>
      </c>
      <c r="AX1399" s="14" t="s">
        <v>77</v>
      </c>
      <c r="AY1399" s="253" t="s">
        <v>150</v>
      </c>
    </row>
    <row r="1400" s="15" customFormat="1">
      <c r="A1400" s="15"/>
      <c r="B1400" s="254"/>
      <c r="C1400" s="255"/>
      <c r="D1400" s="234" t="s">
        <v>159</v>
      </c>
      <c r="E1400" s="256" t="s">
        <v>1</v>
      </c>
      <c r="F1400" s="257" t="s">
        <v>169</v>
      </c>
      <c r="G1400" s="255"/>
      <c r="H1400" s="258">
        <v>63.549999999999997</v>
      </c>
      <c r="I1400" s="259"/>
      <c r="J1400" s="255"/>
      <c r="K1400" s="255"/>
      <c r="L1400" s="260"/>
      <c r="M1400" s="261"/>
      <c r="N1400" s="262"/>
      <c r="O1400" s="262"/>
      <c r="P1400" s="262"/>
      <c r="Q1400" s="262"/>
      <c r="R1400" s="262"/>
      <c r="S1400" s="262"/>
      <c r="T1400" s="263"/>
      <c r="U1400" s="15"/>
      <c r="V1400" s="15"/>
      <c r="W1400" s="15"/>
      <c r="X1400" s="15"/>
      <c r="Y1400" s="15"/>
      <c r="Z1400" s="15"/>
      <c r="AA1400" s="15"/>
      <c r="AB1400" s="15"/>
      <c r="AC1400" s="15"/>
      <c r="AD1400" s="15"/>
      <c r="AE1400" s="15"/>
      <c r="AT1400" s="264" t="s">
        <v>159</v>
      </c>
      <c r="AU1400" s="264" t="s">
        <v>87</v>
      </c>
      <c r="AV1400" s="15" t="s">
        <v>157</v>
      </c>
      <c r="AW1400" s="15" t="s">
        <v>32</v>
      </c>
      <c r="AX1400" s="15" t="s">
        <v>85</v>
      </c>
      <c r="AY1400" s="264" t="s">
        <v>150</v>
      </c>
    </row>
    <row r="1401" s="2" customFormat="1" ht="24.15" customHeight="1">
      <c r="A1401" s="39"/>
      <c r="B1401" s="40"/>
      <c r="C1401" s="219" t="s">
        <v>1602</v>
      </c>
      <c r="D1401" s="219" t="s">
        <v>152</v>
      </c>
      <c r="E1401" s="220" t="s">
        <v>1603</v>
      </c>
      <c r="F1401" s="221" t="s">
        <v>1604</v>
      </c>
      <c r="G1401" s="222" t="s">
        <v>240</v>
      </c>
      <c r="H1401" s="223">
        <v>3.6000000000000001</v>
      </c>
      <c r="I1401" s="224"/>
      <c r="J1401" s="225">
        <f>ROUND(I1401*H1401,2)</f>
        <v>0</v>
      </c>
      <c r="K1401" s="221" t="s">
        <v>156</v>
      </c>
      <c r="L1401" s="45"/>
      <c r="M1401" s="226" t="s">
        <v>1</v>
      </c>
      <c r="N1401" s="227" t="s">
        <v>42</v>
      </c>
      <c r="O1401" s="92"/>
      <c r="P1401" s="228">
        <f>O1401*H1401</f>
        <v>0</v>
      </c>
      <c r="Q1401" s="228">
        <v>0.00142</v>
      </c>
      <c r="R1401" s="228">
        <f>Q1401*H1401</f>
        <v>0.0051120000000000002</v>
      </c>
      <c r="S1401" s="228">
        <v>0</v>
      </c>
      <c r="T1401" s="229">
        <f>S1401*H1401</f>
        <v>0</v>
      </c>
      <c r="U1401" s="39"/>
      <c r="V1401" s="39"/>
      <c r="W1401" s="39"/>
      <c r="X1401" s="39"/>
      <c r="Y1401" s="39"/>
      <c r="Z1401" s="39"/>
      <c r="AA1401" s="39"/>
      <c r="AB1401" s="39"/>
      <c r="AC1401" s="39"/>
      <c r="AD1401" s="39"/>
      <c r="AE1401" s="39"/>
      <c r="AR1401" s="230" t="s">
        <v>252</v>
      </c>
      <c r="AT1401" s="230" t="s">
        <v>152</v>
      </c>
      <c r="AU1401" s="230" t="s">
        <v>87</v>
      </c>
      <c r="AY1401" s="18" t="s">
        <v>150</v>
      </c>
      <c r="BE1401" s="231">
        <f>IF(N1401="základní",J1401,0)</f>
        <v>0</v>
      </c>
      <c r="BF1401" s="231">
        <f>IF(N1401="snížená",J1401,0)</f>
        <v>0</v>
      </c>
      <c r="BG1401" s="231">
        <f>IF(N1401="zákl. přenesená",J1401,0)</f>
        <v>0</v>
      </c>
      <c r="BH1401" s="231">
        <f>IF(N1401="sníž. přenesená",J1401,0)</f>
        <v>0</v>
      </c>
      <c r="BI1401" s="231">
        <f>IF(N1401="nulová",J1401,0)</f>
        <v>0</v>
      </c>
      <c r="BJ1401" s="18" t="s">
        <v>85</v>
      </c>
      <c r="BK1401" s="231">
        <f>ROUND(I1401*H1401,2)</f>
        <v>0</v>
      </c>
      <c r="BL1401" s="18" t="s">
        <v>252</v>
      </c>
      <c r="BM1401" s="230" t="s">
        <v>1605</v>
      </c>
    </row>
    <row r="1402" s="13" customFormat="1">
      <c r="A1402" s="13"/>
      <c r="B1402" s="232"/>
      <c r="C1402" s="233"/>
      <c r="D1402" s="234" t="s">
        <v>159</v>
      </c>
      <c r="E1402" s="235" t="s">
        <v>1</v>
      </c>
      <c r="F1402" s="236" t="s">
        <v>1606</v>
      </c>
      <c r="G1402" s="233"/>
      <c r="H1402" s="235" t="s">
        <v>1</v>
      </c>
      <c r="I1402" s="237"/>
      <c r="J1402" s="233"/>
      <c r="K1402" s="233"/>
      <c r="L1402" s="238"/>
      <c r="M1402" s="239"/>
      <c r="N1402" s="240"/>
      <c r="O1402" s="240"/>
      <c r="P1402" s="240"/>
      <c r="Q1402" s="240"/>
      <c r="R1402" s="240"/>
      <c r="S1402" s="240"/>
      <c r="T1402" s="241"/>
      <c r="U1402" s="13"/>
      <c r="V1402" s="13"/>
      <c r="W1402" s="13"/>
      <c r="X1402" s="13"/>
      <c r="Y1402" s="13"/>
      <c r="Z1402" s="13"/>
      <c r="AA1402" s="13"/>
      <c r="AB1402" s="13"/>
      <c r="AC1402" s="13"/>
      <c r="AD1402" s="13"/>
      <c r="AE1402" s="13"/>
      <c r="AT1402" s="242" t="s">
        <v>159</v>
      </c>
      <c r="AU1402" s="242" t="s">
        <v>87</v>
      </c>
      <c r="AV1402" s="13" t="s">
        <v>85</v>
      </c>
      <c r="AW1402" s="13" t="s">
        <v>32</v>
      </c>
      <c r="AX1402" s="13" t="s">
        <v>77</v>
      </c>
      <c r="AY1402" s="242" t="s">
        <v>150</v>
      </c>
    </row>
    <row r="1403" s="14" customFormat="1">
      <c r="A1403" s="14"/>
      <c r="B1403" s="243"/>
      <c r="C1403" s="244"/>
      <c r="D1403" s="234" t="s">
        <v>159</v>
      </c>
      <c r="E1403" s="245" t="s">
        <v>1</v>
      </c>
      <c r="F1403" s="246" t="s">
        <v>1607</v>
      </c>
      <c r="G1403" s="244"/>
      <c r="H1403" s="247">
        <v>2.52</v>
      </c>
      <c r="I1403" s="248"/>
      <c r="J1403" s="244"/>
      <c r="K1403" s="244"/>
      <c r="L1403" s="249"/>
      <c r="M1403" s="250"/>
      <c r="N1403" s="251"/>
      <c r="O1403" s="251"/>
      <c r="P1403" s="251"/>
      <c r="Q1403" s="251"/>
      <c r="R1403" s="251"/>
      <c r="S1403" s="251"/>
      <c r="T1403" s="252"/>
      <c r="U1403" s="14"/>
      <c r="V1403" s="14"/>
      <c r="W1403" s="14"/>
      <c r="X1403" s="14"/>
      <c r="Y1403" s="14"/>
      <c r="Z1403" s="14"/>
      <c r="AA1403" s="14"/>
      <c r="AB1403" s="14"/>
      <c r="AC1403" s="14"/>
      <c r="AD1403" s="14"/>
      <c r="AE1403" s="14"/>
      <c r="AT1403" s="253" t="s">
        <v>159</v>
      </c>
      <c r="AU1403" s="253" t="s">
        <v>87</v>
      </c>
      <c r="AV1403" s="14" t="s">
        <v>87</v>
      </c>
      <c r="AW1403" s="14" t="s">
        <v>32</v>
      </c>
      <c r="AX1403" s="14" t="s">
        <v>77</v>
      </c>
      <c r="AY1403" s="253" t="s">
        <v>150</v>
      </c>
    </row>
    <row r="1404" s="13" customFormat="1">
      <c r="A1404" s="13"/>
      <c r="B1404" s="232"/>
      <c r="C1404" s="233"/>
      <c r="D1404" s="234" t="s">
        <v>159</v>
      </c>
      <c r="E1404" s="235" t="s">
        <v>1</v>
      </c>
      <c r="F1404" s="236" t="s">
        <v>632</v>
      </c>
      <c r="G1404" s="233"/>
      <c r="H1404" s="235" t="s">
        <v>1</v>
      </c>
      <c r="I1404" s="237"/>
      <c r="J1404" s="233"/>
      <c r="K1404" s="233"/>
      <c r="L1404" s="238"/>
      <c r="M1404" s="239"/>
      <c r="N1404" s="240"/>
      <c r="O1404" s="240"/>
      <c r="P1404" s="240"/>
      <c r="Q1404" s="240"/>
      <c r="R1404" s="240"/>
      <c r="S1404" s="240"/>
      <c r="T1404" s="241"/>
      <c r="U1404" s="13"/>
      <c r="V1404" s="13"/>
      <c r="W1404" s="13"/>
      <c r="X1404" s="13"/>
      <c r="Y1404" s="13"/>
      <c r="Z1404" s="13"/>
      <c r="AA1404" s="13"/>
      <c r="AB1404" s="13"/>
      <c r="AC1404" s="13"/>
      <c r="AD1404" s="13"/>
      <c r="AE1404" s="13"/>
      <c r="AT1404" s="242" t="s">
        <v>159</v>
      </c>
      <c r="AU1404" s="242" t="s">
        <v>87</v>
      </c>
      <c r="AV1404" s="13" t="s">
        <v>85</v>
      </c>
      <c r="AW1404" s="13" t="s">
        <v>32</v>
      </c>
      <c r="AX1404" s="13" t="s">
        <v>77</v>
      </c>
      <c r="AY1404" s="242" t="s">
        <v>150</v>
      </c>
    </row>
    <row r="1405" s="14" customFormat="1">
      <c r="A1405" s="14"/>
      <c r="B1405" s="243"/>
      <c r="C1405" s="244"/>
      <c r="D1405" s="234" t="s">
        <v>159</v>
      </c>
      <c r="E1405" s="245" t="s">
        <v>1</v>
      </c>
      <c r="F1405" s="246" t="s">
        <v>1608</v>
      </c>
      <c r="G1405" s="244"/>
      <c r="H1405" s="247">
        <v>1.0800000000000001</v>
      </c>
      <c r="I1405" s="248"/>
      <c r="J1405" s="244"/>
      <c r="K1405" s="244"/>
      <c r="L1405" s="249"/>
      <c r="M1405" s="250"/>
      <c r="N1405" s="251"/>
      <c r="O1405" s="251"/>
      <c r="P1405" s="251"/>
      <c r="Q1405" s="251"/>
      <c r="R1405" s="251"/>
      <c r="S1405" s="251"/>
      <c r="T1405" s="252"/>
      <c r="U1405" s="14"/>
      <c r="V1405" s="14"/>
      <c r="W1405" s="14"/>
      <c r="X1405" s="14"/>
      <c r="Y1405" s="14"/>
      <c r="Z1405" s="14"/>
      <c r="AA1405" s="14"/>
      <c r="AB1405" s="14"/>
      <c r="AC1405" s="14"/>
      <c r="AD1405" s="14"/>
      <c r="AE1405" s="14"/>
      <c r="AT1405" s="253" t="s">
        <v>159</v>
      </c>
      <c r="AU1405" s="253" t="s">
        <v>87</v>
      </c>
      <c r="AV1405" s="14" t="s">
        <v>87</v>
      </c>
      <c r="AW1405" s="14" t="s">
        <v>32</v>
      </c>
      <c r="AX1405" s="14" t="s">
        <v>77</v>
      </c>
      <c r="AY1405" s="253" t="s">
        <v>150</v>
      </c>
    </row>
    <row r="1406" s="15" customFormat="1">
      <c r="A1406" s="15"/>
      <c r="B1406" s="254"/>
      <c r="C1406" s="255"/>
      <c r="D1406" s="234" t="s">
        <v>159</v>
      </c>
      <c r="E1406" s="256" t="s">
        <v>1</v>
      </c>
      <c r="F1406" s="257" t="s">
        <v>169</v>
      </c>
      <c r="G1406" s="255"/>
      <c r="H1406" s="258">
        <v>3.6000000000000001</v>
      </c>
      <c r="I1406" s="259"/>
      <c r="J1406" s="255"/>
      <c r="K1406" s="255"/>
      <c r="L1406" s="260"/>
      <c r="M1406" s="261"/>
      <c r="N1406" s="262"/>
      <c r="O1406" s="262"/>
      <c r="P1406" s="262"/>
      <c r="Q1406" s="262"/>
      <c r="R1406" s="262"/>
      <c r="S1406" s="262"/>
      <c r="T1406" s="263"/>
      <c r="U1406" s="15"/>
      <c r="V1406" s="15"/>
      <c r="W1406" s="15"/>
      <c r="X1406" s="15"/>
      <c r="Y1406" s="15"/>
      <c r="Z1406" s="15"/>
      <c r="AA1406" s="15"/>
      <c r="AB1406" s="15"/>
      <c r="AC1406" s="15"/>
      <c r="AD1406" s="15"/>
      <c r="AE1406" s="15"/>
      <c r="AT1406" s="264" t="s">
        <v>159</v>
      </c>
      <c r="AU1406" s="264" t="s">
        <v>87</v>
      </c>
      <c r="AV1406" s="15" t="s">
        <v>157</v>
      </c>
      <c r="AW1406" s="15" t="s">
        <v>32</v>
      </c>
      <c r="AX1406" s="15" t="s">
        <v>85</v>
      </c>
      <c r="AY1406" s="264" t="s">
        <v>150</v>
      </c>
    </row>
    <row r="1407" s="2" customFormat="1" ht="24.15" customHeight="1">
      <c r="A1407" s="39"/>
      <c r="B1407" s="40"/>
      <c r="C1407" s="265" t="s">
        <v>1609</v>
      </c>
      <c r="D1407" s="265" t="s">
        <v>203</v>
      </c>
      <c r="E1407" s="266" t="s">
        <v>1610</v>
      </c>
      <c r="F1407" s="267" t="s">
        <v>1611</v>
      </c>
      <c r="G1407" s="268" t="s">
        <v>240</v>
      </c>
      <c r="H1407" s="269">
        <v>3.96</v>
      </c>
      <c r="I1407" s="270"/>
      <c r="J1407" s="271">
        <f>ROUND(I1407*H1407,2)</f>
        <v>0</v>
      </c>
      <c r="K1407" s="267" t="s">
        <v>156</v>
      </c>
      <c r="L1407" s="272"/>
      <c r="M1407" s="273" t="s">
        <v>1</v>
      </c>
      <c r="N1407" s="274" t="s">
        <v>42</v>
      </c>
      <c r="O1407" s="92"/>
      <c r="P1407" s="228">
        <f>O1407*H1407</f>
        <v>0</v>
      </c>
      <c r="Q1407" s="228">
        <v>0.01</v>
      </c>
      <c r="R1407" s="228">
        <f>Q1407*H1407</f>
        <v>0.039600000000000003</v>
      </c>
      <c r="S1407" s="228">
        <v>0</v>
      </c>
      <c r="T1407" s="229">
        <f>S1407*H1407</f>
        <v>0</v>
      </c>
      <c r="U1407" s="39"/>
      <c r="V1407" s="39"/>
      <c r="W1407" s="39"/>
      <c r="X1407" s="39"/>
      <c r="Y1407" s="39"/>
      <c r="Z1407" s="39"/>
      <c r="AA1407" s="39"/>
      <c r="AB1407" s="39"/>
      <c r="AC1407" s="39"/>
      <c r="AD1407" s="39"/>
      <c r="AE1407" s="39"/>
      <c r="AR1407" s="230" t="s">
        <v>400</v>
      </c>
      <c r="AT1407" s="230" t="s">
        <v>203</v>
      </c>
      <c r="AU1407" s="230" t="s">
        <v>87</v>
      </c>
      <c r="AY1407" s="18" t="s">
        <v>150</v>
      </c>
      <c r="BE1407" s="231">
        <f>IF(N1407="základní",J1407,0)</f>
        <v>0</v>
      </c>
      <c r="BF1407" s="231">
        <f>IF(N1407="snížená",J1407,0)</f>
        <v>0</v>
      </c>
      <c r="BG1407" s="231">
        <f>IF(N1407="zákl. přenesená",J1407,0)</f>
        <v>0</v>
      </c>
      <c r="BH1407" s="231">
        <f>IF(N1407="sníž. přenesená",J1407,0)</f>
        <v>0</v>
      </c>
      <c r="BI1407" s="231">
        <f>IF(N1407="nulová",J1407,0)</f>
        <v>0</v>
      </c>
      <c r="BJ1407" s="18" t="s">
        <v>85</v>
      </c>
      <c r="BK1407" s="231">
        <f>ROUND(I1407*H1407,2)</f>
        <v>0</v>
      </c>
      <c r="BL1407" s="18" t="s">
        <v>252</v>
      </c>
      <c r="BM1407" s="230" t="s">
        <v>1612</v>
      </c>
    </row>
    <row r="1408" s="14" customFormat="1">
      <c r="A1408" s="14"/>
      <c r="B1408" s="243"/>
      <c r="C1408" s="244"/>
      <c r="D1408" s="234" t="s">
        <v>159</v>
      </c>
      <c r="E1408" s="244"/>
      <c r="F1408" s="246" t="s">
        <v>1613</v>
      </c>
      <c r="G1408" s="244"/>
      <c r="H1408" s="247">
        <v>3.96</v>
      </c>
      <c r="I1408" s="248"/>
      <c r="J1408" s="244"/>
      <c r="K1408" s="244"/>
      <c r="L1408" s="249"/>
      <c r="M1408" s="250"/>
      <c r="N1408" s="251"/>
      <c r="O1408" s="251"/>
      <c r="P1408" s="251"/>
      <c r="Q1408" s="251"/>
      <c r="R1408" s="251"/>
      <c r="S1408" s="251"/>
      <c r="T1408" s="252"/>
      <c r="U1408" s="14"/>
      <c r="V1408" s="14"/>
      <c r="W1408" s="14"/>
      <c r="X1408" s="14"/>
      <c r="Y1408" s="14"/>
      <c r="Z1408" s="14"/>
      <c r="AA1408" s="14"/>
      <c r="AB1408" s="14"/>
      <c r="AC1408" s="14"/>
      <c r="AD1408" s="14"/>
      <c r="AE1408" s="14"/>
      <c r="AT1408" s="253" t="s">
        <v>159</v>
      </c>
      <c r="AU1408" s="253" t="s">
        <v>87</v>
      </c>
      <c r="AV1408" s="14" t="s">
        <v>87</v>
      </c>
      <c r="AW1408" s="14" t="s">
        <v>4</v>
      </c>
      <c r="AX1408" s="14" t="s">
        <v>85</v>
      </c>
      <c r="AY1408" s="253" t="s">
        <v>150</v>
      </c>
    </row>
    <row r="1409" s="2" customFormat="1" ht="16.5" customHeight="1">
      <c r="A1409" s="39"/>
      <c r="B1409" s="40"/>
      <c r="C1409" s="219" t="s">
        <v>1614</v>
      </c>
      <c r="D1409" s="219" t="s">
        <v>152</v>
      </c>
      <c r="E1409" s="220" t="s">
        <v>1615</v>
      </c>
      <c r="F1409" s="221" t="s">
        <v>1616</v>
      </c>
      <c r="G1409" s="222" t="s">
        <v>255</v>
      </c>
      <c r="H1409" s="223">
        <v>76.200000000000003</v>
      </c>
      <c r="I1409" s="224"/>
      <c r="J1409" s="225">
        <f>ROUND(I1409*H1409,2)</f>
        <v>0</v>
      </c>
      <c r="K1409" s="221" t="s">
        <v>156</v>
      </c>
      <c r="L1409" s="45"/>
      <c r="M1409" s="226" t="s">
        <v>1</v>
      </c>
      <c r="N1409" s="227" t="s">
        <v>42</v>
      </c>
      <c r="O1409" s="92"/>
      <c r="P1409" s="228">
        <f>O1409*H1409</f>
        <v>0</v>
      </c>
      <c r="Q1409" s="228">
        <v>9.0000000000000006E-05</v>
      </c>
      <c r="R1409" s="228">
        <f>Q1409*H1409</f>
        <v>0.0068580000000000004</v>
      </c>
      <c r="S1409" s="228">
        <v>0</v>
      </c>
      <c r="T1409" s="229">
        <f>S1409*H1409</f>
        <v>0</v>
      </c>
      <c r="U1409" s="39"/>
      <c r="V1409" s="39"/>
      <c r="W1409" s="39"/>
      <c r="X1409" s="39"/>
      <c r="Y1409" s="39"/>
      <c r="Z1409" s="39"/>
      <c r="AA1409" s="39"/>
      <c r="AB1409" s="39"/>
      <c r="AC1409" s="39"/>
      <c r="AD1409" s="39"/>
      <c r="AE1409" s="39"/>
      <c r="AR1409" s="230" t="s">
        <v>252</v>
      </c>
      <c r="AT1409" s="230" t="s">
        <v>152</v>
      </c>
      <c r="AU1409" s="230" t="s">
        <v>87</v>
      </c>
      <c r="AY1409" s="18" t="s">
        <v>150</v>
      </c>
      <c r="BE1409" s="231">
        <f>IF(N1409="základní",J1409,0)</f>
        <v>0</v>
      </c>
      <c r="BF1409" s="231">
        <f>IF(N1409="snížená",J1409,0)</f>
        <v>0</v>
      </c>
      <c r="BG1409" s="231">
        <f>IF(N1409="zákl. přenesená",J1409,0)</f>
        <v>0</v>
      </c>
      <c r="BH1409" s="231">
        <f>IF(N1409="sníž. přenesená",J1409,0)</f>
        <v>0</v>
      </c>
      <c r="BI1409" s="231">
        <f>IF(N1409="nulová",J1409,0)</f>
        <v>0</v>
      </c>
      <c r="BJ1409" s="18" t="s">
        <v>85</v>
      </c>
      <c r="BK1409" s="231">
        <f>ROUND(I1409*H1409,2)</f>
        <v>0</v>
      </c>
      <c r="BL1409" s="18" t="s">
        <v>252</v>
      </c>
      <c r="BM1409" s="230" t="s">
        <v>1617</v>
      </c>
    </row>
    <row r="1410" s="13" customFormat="1">
      <c r="A1410" s="13"/>
      <c r="B1410" s="232"/>
      <c r="C1410" s="233"/>
      <c r="D1410" s="234" t="s">
        <v>159</v>
      </c>
      <c r="E1410" s="235" t="s">
        <v>1</v>
      </c>
      <c r="F1410" s="236" t="s">
        <v>581</v>
      </c>
      <c r="G1410" s="233"/>
      <c r="H1410" s="235" t="s">
        <v>1</v>
      </c>
      <c r="I1410" s="237"/>
      <c r="J1410" s="233"/>
      <c r="K1410" s="233"/>
      <c r="L1410" s="238"/>
      <c r="M1410" s="239"/>
      <c r="N1410" s="240"/>
      <c r="O1410" s="240"/>
      <c r="P1410" s="240"/>
      <c r="Q1410" s="240"/>
      <c r="R1410" s="240"/>
      <c r="S1410" s="240"/>
      <c r="T1410" s="241"/>
      <c r="U1410" s="13"/>
      <c r="V1410" s="13"/>
      <c r="W1410" s="13"/>
      <c r="X1410" s="13"/>
      <c r="Y1410" s="13"/>
      <c r="Z1410" s="13"/>
      <c r="AA1410" s="13"/>
      <c r="AB1410" s="13"/>
      <c r="AC1410" s="13"/>
      <c r="AD1410" s="13"/>
      <c r="AE1410" s="13"/>
      <c r="AT1410" s="242" t="s">
        <v>159</v>
      </c>
      <c r="AU1410" s="242" t="s">
        <v>87</v>
      </c>
      <c r="AV1410" s="13" t="s">
        <v>85</v>
      </c>
      <c r="AW1410" s="13" t="s">
        <v>32</v>
      </c>
      <c r="AX1410" s="13" t="s">
        <v>77</v>
      </c>
      <c r="AY1410" s="242" t="s">
        <v>150</v>
      </c>
    </row>
    <row r="1411" s="14" customFormat="1">
      <c r="A1411" s="14"/>
      <c r="B1411" s="243"/>
      <c r="C1411" s="244"/>
      <c r="D1411" s="234" t="s">
        <v>159</v>
      </c>
      <c r="E1411" s="245" t="s">
        <v>1</v>
      </c>
      <c r="F1411" s="246" t="s">
        <v>1618</v>
      </c>
      <c r="G1411" s="244"/>
      <c r="H1411" s="247">
        <v>61.799999999999997</v>
      </c>
      <c r="I1411" s="248"/>
      <c r="J1411" s="244"/>
      <c r="K1411" s="244"/>
      <c r="L1411" s="249"/>
      <c r="M1411" s="250"/>
      <c r="N1411" s="251"/>
      <c r="O1411" s="251"/>
      <c r="P1411" s="251"/>
      <c r="Q1411" s="251"/>
      <c r="R1411" s="251"/>
      <c r="S1411" s="251"/>
      <c r="T1411" s="252"/>
      <c r="U1411" s="14"/>
      <c r="V1411" s="14"/>
      <c r="W1411" s="14"/>
      <c r="X1411" s="14"/>
      <c r="Y1411" s="14"/>
      <c r="Z1411" s="14"/>
      <c r="AA1411" s="14"/>
      <c r="AB1411" s="14"/>
      <c r="AC1411" s="14"/>
      <c r="AD1411" s="14"/>
      <c r="AE1411" s="14"/>
      <c r="AT1411" s="253" t="s">
        <v>159</v>
      </c>
      <c r="AU1411" s="253" t="s">
        <v>87</v>
      </c>
      <c r="AV1411" s="14" t="s">
        <v>87</v>
      </c>
      <c r="AW1411" s="14" t="s">
        <v>32</v>
      </c>
      <c r="AX1411" s="14" t="s">
        <v>77</v>
      </c>
      <c r="AY1411" s="253" t="s">
        <v>150</v>
      </c>
    </row>
    <row r="1412" s="13" customFormat="1">
      <c r="A1412" s="13"/>
      <c r="B1412" s="232"/>
      <c r="C1412" s="233"/>
      <c r="D1412" s="234" t="s">
        <v>159</v>
      </c>
      <c r="E1412" s="235" t="s">
        <v>1</v>
      </c>
      <c r="F1412" s="236" t="s">
        <v>632</v>
      </c>
      <c r="G1412" s="233"/>
      <c r="H1412" s="235" t="s">
        <v>1</v>
      </c>
      <c r="I1412" s="237"/>
      <c r="J1412" s="233"/>
      <c r="K1412" s="233"/>
      <c r="L1412" s="238"/>
      <c r="M1412" s="239"/>
      <c r="N1412" s="240"/>
      <c r="O1412" s="240"/>
      <c r="P1412" s="240"/>
      <c r="Q1412" s="240"/>
      <c r="R1412" s="240"/>
      <c r="S1412" s="240"/>
      <c r="T1412" s="241"/>
      <c r="U1412" s="13"/>
      <c r="V1412" s="13"/>
      <c r="W1412" s="13"/>
      <c r="X1412" s="13"/>
      <c r="Y1412" s="13"/>
      <c r="Z1412" s="13"/>
      <c r="AA1412" s="13"/>
      <c r="AB1412" s="13"/>
      <c r="AC1412" s="13"/>
      <c r="AD1412" s="13"/>
      <c r="AE1412" s="13"/>
      <c r="AT1412" s="242" t="s">
        <v>159</v>
      </c>
      <c r="AU1412" s="242" t="s">
        <v>87</v>
      </c>
      <c r="AV1412" s="13" t="s">
        <v>85</v>
      </c>
      <c r="AW1412" s="13" t="s">
        <v>32</v>
      </c>
      <c r="AX1412" s="13" t="s">
        <v>77</v>
      </c>
      <c r="AY1412" s="242" t="s">
        <v>150</v>
      </c>
    </row>
    <row r="1413" s="14" customFormat="1">
      <c r="A1413" s="14"/>
      <c r="B1413" s="243"/>
      <c r="C1413" s="244"/>
      <c r="D1413" s="234" t="s">
        <v>159</v>
      </c>
      <c r="E1413" s="245" t="s">
        <v>1</v>
      </c>
      <c r="F1413" s="246" t="s">
        <v>1619</v>
      </c>
      <c r="G1413" s="244"/>
      <c r="H1413" s="247">
        <v>14.4</v>
      </c>
      <c r="I1413" s="248"/>
      <c r="J1413" s="244"/>
      <c r="K1413" s="244"/>
      <c r="L1413" s="249"/>
      <c r="M1413" s="250"/>
      <c r="N1413" s="251"/>
      <c r="O1413" s="251"/>
      <c r="P1413" s="251"/>
      <c r="Q1413" s="251"/>
      <c r="R1413" s="251"/>
      <c r="S1413" s="251"/>
      <c r="T1413" s="252"/>
      <c r="U1413" s="14"/>
      <c r="V1413" s="14"/>
      <c r="W1413" s="14"/>
      <c r="X1413" s="14"/>
      <c r="Y1413" s="14"/>
      <c r="Z1413" s="14"/>
      <c r="AA1413" s="14"/>
      <c r="AB1413" s="14"/>
      <c r="AC1413" s="14"/>
      <c r="AD1413" s="14"/>
      <c r="AE1413" s="14"/>
      <c r="AT1413" s="253" t="s">
        <v>159</v>
      </c>
      <c r="AU1413" s="253" t="s">
        <v>87</v>
      </c>
      <c r="AV1413" s="14" t="s">
        <v>87</v>
      </c>
      <c r="AW1413" s="14" t="s">
        <v>32</v>
      </c>
      <c r="AX1413" s="14" t="s">
        <v>77</v>
      </c>
      <c r="AY1413" s="253" t="s">
        <v>150</v>
      </c>
    </row>
    <row r="1414" s="15" customFormat="1">
      <c r="A1414" s="15"/>
      <c r="B1414" s="254"/>
      <c r="C1414" s="255"/>
      <c r="D1414" s="234" t="s">
        <v>159</v>
      </c>
      <c r="E1414" s="256" t="s">
        <v>1</v>
      </c>
      <c r="F1414" s="257" t="s">
        <v>169</v>
      </c>
      <c r="G1414" s="255"/>
      <c r="H1414" s="258">
        <v>76.200000000000003</v>
      </c>
      <c r="I1414" s="259"/>
      <c r="J1414" s="255"/>
      <c r="K1414" s="255"/>
      <c r="L1414" s="260"/>
      <c r="M1414" s="261"/>
      <c r="N1414" s="262"/>
      <c r="O1414" s="262"/>
      <c r="P1414" s="262"/>
      <c r="Q1414" s="262"/>
      <c r="R1414" s="262"/>
      <c r="S1414" s="262"/>
      <c r="T1414" s="263"/>
      <c r="U1414" s="15"/>
      <c r="V1414" s="15"/>
      <c r="W1414" s="15"/>
      <c r="X1414" s="15"/>
      <c r="Y1414" s="15"/>
      <c r="Z1414" s="15"/>
      <c r="AA1414" s="15"/>
      <c r="AB1414" s="15"/>
      <c r="AC1414" s="15"/>
      <c r="AD1414" s="15"/>
      <c r="AE1414" s="15"/>
      <c r="AT1414" s="264" t="s">
        <v>159</v>
      </c>
      <c r="AU1414" s="264" t="s">
        <v>87</v>
      </c>
      <c r="AV1414" s="15" t="s">
        <v>157</v>
      </c>
      <c r="AW1414" s="15" t="s">
        <v>32</v>
      </c>
      <c r="AX1414" s="15" t="s">
        <v>85</v>
      </c>
      <c r="AY1414" s="264" t="s">
        <v>150</v>
      </c>
    </row>
    <row r="1415" s="2" customFormat="1" ht="16.5" customHeight="1">
      <c r="A1415" s="39"/>
      <c r="B1415" s="40"/>
      <c r="C1415" s="219" t="s">
        <v>1620</v>
      </c>
      <c r="D1415" s="219" t="s">
        <v>152</v>
      </c>
      <c r="E1415" s="220" t="s">
        <v>1621</v>
      </c>
      <c r="F1415" s="221" t="s">
        <v>1622</v>
      </c>
      <c r="G1415" s="222" t="s">
        <v>271</v>
      </c>
      <c r="H1415" s="223">
        <v>44</v>
      </c>
      <c r="I1415" s="224"/>
      <c r="J1415" s="225">
        <f>ROUND(I1415*H1415,2)</f>
        <v>0</v>
      </c>
      <c r="K1415" s="221" t="s">
        <v>156</v>
      </c>
      <c r="L1415" s="45"/>
      <c r="M1415" s="226" t="s">
        <v>1</v>
      </c>
      <c r="N1415" s="227" t="s">
        <v>42</v>
      </c>
      <c r="O1415" s="92"/>
      <c r="P1415" s="228">
        <f>O1415*H1415</f>
        <v>0</v>
      </c>
      <c r="Q1415" s="228">
        <v>0</v>
      </c>
      <c r="R1415" s="228">
        <f>Q1415*H1415</f>
        <v>0</v>
      </c>
      <c r="S1415" s="228">
        <v>0</v>
      </c>
      <c r="T1415" s="229">
        <f>S1415*H1415</f>
        <v>0</v>
      </c>
      <c r="U1415" s="39"/>
      <c r="V1415" s="39"/>
      <c r="W1415" s="39"/>
      <c r="X1415" s="39"/>
      <c r="Y1415" s="39"/>
      <c r="Z1415" s="39"/>
      <c r="AA1415" s="39"/>
      <c r="AB1415" s="39"/>
      <c r="AC1415" s="39"/>
      <c r="AD1415" s="39"/>
      <c r="AE1415" s="39"/>
      <c r="AR1415" s="230" t="s">
        <v>252</v>
      </c>
      <c r="AT1415" s="230" t="s">
        <v>152</v>
      </c>
      <c r="AU1415" s="230" t="s">
        <v>87</v>
      </c>
      <c r="AY1415" s="18" t="s">
        <v>150</v>
      </c>
      <c r="BE1415" s="231">
        <f>IF(N1415="základní",J1415,0)</f>
        <v>0</v>
      </c>
      <c r="BF1415" s="231">
        <f>IF(N1415="snížená",J1415,0)</f>
        <v>0</v>
      </c>
      <c r="BG1415" s="231">
        <f>IF(N1415="zákl. přenesená",J1415,0)</f>
        <v>0</v>
      </c>
      <c r="BH1415" s="231">
        <f>IF(N1415="sníž. přenesená",J1415,0)</f>
        <v>0</v>
      </c>
      <c r="BI1415" s="231">
        <f>IF(N1415="nulová",J1415,0)</f>
        <v>0</v>
      </c>
      <c r="BJ1415" s="18" t="s">
        <v>85</v>
      </c>
      <c r="BK1415" s="231">
        <f>ROUND(I1415*H1415,2)</f>
        <v>0</v>
      </c>
      <c r="BL1415" s="18" t="s">
        <v>252</v>
      </c>
      <c r="BM1415" s="230" t="s">
        <v>1623</v>
      </c>
    </row>
    <row r="1416" s="13" customFormat="1">
      <c r="A1416" s="13"/>
      <c r="B1416" s="232"/>
      <c r="C1416" s="233"/>
      <c r="D1416" s="234" t="s">
        <v>159</v>
      </c>
      <c r="E1416" s="235" t="s">
        <v>1</v>
      </c>
      <c r="F1416" s="236" t="s">
        <v>581</v>
      </c>
      <c r="G1416" s="233"/>
      <c r="H1416" s="235" t="s">
        <v>1</v>
      </c>
      <c r="I1416" s="237"/>
      <c r="J1416" s="233"/>
      <c r="K1416" s="233"/>
      <c r="L1416" s="238"/>
      <c r="M1416" s="239"/>
      <c r="N1416" s="240"/>
      <c r="O1416" s="240"/>
      <c r="P1416" s="240"/>
      <c r="Q1416" s="240"/>
      <c r="R1416" s="240"/>
      <c r="S1416" s="240"/>
      <c r="T1416" s="241"/>
      <c r="U1416" s="13"/>
      <c r="V1416" s="13"/>
      <c r="W1416" s="13"/>
      <c r="X1416" s="13"/>
      <c r="Y1416" s="13"/>
      <c r="Z1416" s="13"/>
      <c r="AA1416" s="13"/>
      <c r="AB1416" s="13"/>
      <c r="AC1416" s="13"/>
      <c r="AD1416" s="13"/>
      <c r="AE1416" s="13"/>
      <c r="AT1416" s="242" t="s">
        <v>159</v>
      </c>
      <c r="AU1416" s="242" t="s">
        <v>87</v>
      </c>
      <c r="AV1416" s="13" t="s">
        <v>85</v>
      </c>
      <c r="AW1416" s="13" t="s">
        <v>32</v>
      </c>
      <c r="AX1416" s="13" t="s">
        <v>77</v>
      </c>
      <c r="AY1416" s="242" t="s">
        <v>150</v>
      </c>
    </row>
    <row r="1417" s="14" customFormat="1">
      <c r="A1417" s="14"/>
      <c r="B1417" s="243"/>
      <c r="C1417" s="244"/>
      <c r="D1417" s="234" t="s">
        <v>159</v>
      </c>
      <c r="E1417" s="245" t="s">
        <v>1</v>
      </c>
      <c r="F1417" s="246" t="s">
        <v>1624</v>
      </c>
      <c r="G1417" s="244"/>
      <c r="H1417" s="247">
        <v>34</v>
      </c>
      <c r="I1417" s="248"/>
      <c r="J1417" s="244"/>
      <c r="K1417" s="244"/>
      <c r="L1417" s="249"/>
      <c r="M1417" s="250"/>
      <c r="N1417" s="251"/>
      <c r="O1417" s="251"/>
      <c r="P1417" s="251"/>
      <c r="Q1417" s="251"/>
      <c r="R1417" s="251"/>
      <c r="S1417" s="251"/>
      <c r="T1417" s="252"/>
      <c r="U1417" s="14"/>
      <c r="V1417" s="14"/>
      <c r="W1417" s="14"/>
      <c r="X1417" s="14"/>
      <c r="Y1417" s="14"/>
      <c r="Z1417" s="14"/>
      <c r="AA1417" s="14"/>
      <c r="AB1417" s="14"/>
      <c r="AC1417" s="14"/>
      <c r="AD1417" s="14"/>
      <c r="AE1417" s="14"/>
      <c r="AT1417" s="253" t="s">
        <v>159</v>
      </c>
      <c r="AU1417" s="253" t="s">
        <v>87</v>
      </c>
      <c r="AV1417" s="14" t="s">
        <v>87</v>
      </c>
      <c r="AW1417" s="14" t="s">
        <v>32</v>
      </c>
      <c r="AX1417" s="14" t="s">
        <v>77</v>
      </c>
      <c r="AY1417" s="253" t="s">
        <v>150</v>
      </c>
    </row>
    <row r="1418" s="13" customFormat="1">
      <c r="A1418" s="13"/>
      <c r="B1418" s="232"/>
      <c r="C1418" s="233"/>
      <c r="D1418" s="234" t="s">
        <v>159</v>
      </c>
      <c r="E1418" s="235" t="s">
        <v>1</v>
      </c>
      <c r="F1418" s="236" t="s">
        <v>632</v>
      </c>
      <c r="G1418" s="233"/>
      <c r="H1418" s="235" t="s">
        <v>1</v>
      </c>
      <c r="I1418" s="237"/>
      <c r="J1418" s="233"/>
      <c r="K1418" s="233"/>
      <c r="L1418" s="238"/>
      <c r="M1418" s="239"/>
      <c r="N1418" s="240"/>
      <c r="O1418" s="240"/>
      <c r="P1418" s="240"/>
      <c r="Q1418" s="240"/>
      <c r="R1418" s="240"/>
      <c r="S1418" s="240"/>
      <c r="T1418" s="241"/>
      <c r="U1418" s="13"/>
      <c r="V1418" s="13"/>
      <c r="W1418" s="13"/>
      <c r="X1418" s="13"/>
      <c r="Y1418" s="13"/>
      <c r="Z1418" s="13"/>
      <c r="AA1418" s="13"/>
      <c r="AB1418" s="13"/>
      <c r="AC1418" s="13"/>
      <c r="AD1418" s="13"/>
      <c r="AE1418" s="13"/>
      <c r="AT1418" s="242" t="s">
        <v>159</v>
      </c>
      <c r="AU1418" s="242" t="s">
        <v>87</v>
      </c>
      <c r="AV1418" s="13" t="s">
        <v>85</v>
      </c>
      <c r="AW1418" s="13" t="s">
        <v>32</v>
      </c>
      <c r="AX1418" s="13" t="s">
        <v>77</v>
      </c>
      <c r="AY1418" s="242" t="s">
        <v>150</v>
      </c>
    </row>
    <row r="1419" s="14" customFormat="1">
      <c r="A1419" s="14"/>
      <c r="B1419" s="243"/>
      <c r="C1419" s="244"/>
      <c r="D1419" s="234" t="s">
        <v>159</v>
      </c>
      <c r="E1419" s="245" t="s">
        <v>1</v>
      </c>
      <c r="F1419" s="246" t="s">
        <v>1625</v>
      </c>
      <c r="G1419" s="244"/>
      <c r="H1419" s="247">
        <v>10</v>
      </c>
      <c r="I1419" s="248"/>
      <c r="J1419" s="244"/>
      <c r="K1419" s="244"/>
      <c r="L1419" s="249"/>
      <c r="M1419" s="250"/>
      <c r="N1419" s="251"/>
      <c r="O1419" s="251"/>
      <c r="P1419" s="251"/>
      <c r="Q1419" s="251"/>
      <c r="R1419" s="251"/>
      <c r="S1419" s="251"/>
      <c r="T1419" s="252"/>
      <c r="U1419" s="14"/>
      <c r="V1419" s="14"/>
      <c r="W1419" s="14"/>
      <c r="X1419" s="14"/>
      <c r="Y1419" s="14"/>
      <c r="Z1419" s="14"/>
      <c r="AA1419" s="14"/>
      <c r="AB1419" s="14"/>
      <c r="AC1419" s="14"/>
      <c r="AD1419" s="14"/>
      <c r="AE1419" s="14"/>
      <c r="AT1419" s="253" t="s">
        <v>159</v>
      </c>
      <c r="AU1419" s="253" t="s">
        <v>87</v>
      </c>
      <c r="AV1419" s="14" t="s">
        <v>87</v>
      </c>
      <c r="AW1419" s="14" t="s">
        <v>32</v>
      </c>
      <c r="AX1419" s="14" t="s">
        <v>77</v>
      </c>
      <c r="AY1419" s="253" t="s">
        <v>150</v>
      </c>
    </row>
    <row r="1420" s="15" customFormat="1">
      <c r="A1420" s="15"/>
      <c r="B1420" s="254"/>
      <c r="C1420" s="255"/>
      <c r="D1420" s="234" t="s">
        <v>159</v>
      </c>
      <c r="E1420" s="256" t="s">
        <v>1</v>
      </c>
      <c r="F1420" s="257" t="s">
        <v>169</v>
      </c>
      <c r="G1420" s="255"/>
      <c r="H1420" s="258">
        <v>44</v>
      </c>
      <c r="I1420" s="259"/>
      <c r="J1420" s="255"/>
      <c r="K1420" s="255"/>
      <c r="L1420" s="260"/>
      <c r="M1420" s="261"/>
      <c r="N1420" s="262"/>
      <c r="O1420" s="262"/>
      <c r="P1420" s="262"/>
      <c r="Q1420" s="262"/>
      <c r="R1420" s="262"/>
      <c r="S1420" s="262"/>
      <c r="T1420" s="263"/>
      <c r="U1420" s="15"/>
      <c r="V1420" s="15"/>
      <c r="W1420" s="15"/>
      <c r="X1420" s="15"/>
      <c r="Y1420" s="15"/>
      <c r="Z1420" s="15"/>
      <c r="AA1420" s="15"/>
      <c r="AB1420" s="15"/>
      <c r="AC1420" s="15"/>
      <c r="AD1420" s="15"/>
      <c r="AE1420" s="15"/>
      <c r="AT1420" s="264" t="s">
        <v>159</v>
      </c>
      <c r="AU1420" s="264" t="s">
        <v>87</v>
      </c>
      <c r="AV1420" s="15" t="s">
        <v>157</v>
      </c>
      <c r="AW1420" s="15" t="s">
        <v>32</v>
      </c>
      <c r="AX1420" s="15" t="s">
        <v>85</v>
      </c>
      <c r="AY1420" s="264" t="s">
        <v>150</v>
      </c>
    </row>
    <row r="1421" s="2" customFormat="1" ht="24.15" customHeight="1">
      <c r="A1421" s="39"/>
      <c r="B1421" s="40"/>
      <c r="C1421" s="219" t="s">
        <v>1626</v>
      </c>
      <c r="D1421" s="219" t="s">
        <v>152</v>
      </c>
      <c r="E1421" s="220" t="s">
        <v>1627</v>
      </c>
      <c r="F1421" s="221" t="s">
        <v>1628</v>
      </c>
      <c r="G1421" s="222" t="s">
        <v>255</v>
      </c>
      <c r="H1421" s="223">
        <v>8.4000000000000004</v>
      </c>
      <c r="I1421" s="224"/>
      <c r="J1421" s="225">
        <f>ROUND(I1421*H1421,2)</f>
        <v>0</v>
      </c>
      <c r="K1421" s="221" t="s">
        <v>156</v>
      </c>
      <c r="L1421" s="45"/>
      <c r="M1421" s="226" t="s">
        <v>1</v>
      </c>
      <c r="N1421" s="227" t="s">
        <v>42</v>
      </c>
      <c r="O1421" s="92"/>
      <c r="P1421" s="228">
        <f>O1421*H1421</f>
        <v>0</v>
      </c>
      <c r="Q1421" s="228">
        <v>0</v>
      </c>
      <c r="R1421" s="228">
        <f>Q1421*H1421</f>
        <v>0</v>
      </c>
      <c r="S1421" s="228">
        <v>0</v>
      </c>
      <c r="T1421" s="229">
        <f>S1421*H1421</f>
        <v>0</v>
      </c>
      <c r="U1421" s="39"/>
      <c r="V1421" s="39"/>
      <c r="W1421" s="39"/>
      <c r="X1421" s="39"/>
      <c r="Y1421" s="39"/>
      <c r="Z1421" s="39"/>
      <c r="AA1421" s="39"/>
      <c r="AB1421" s="39"/>
      <c r="AC1421" s="39"/>
      <c r="AD1421" s="39"/>
      <c r="AE1421" s="39"/>
      <c r="AR1421" s="230" t="s">
        <v>252</v>
      </c>
      <c r="AT1421" s="230" t="s">
        <v>152</v>
      </c>
      <c r="AU1421" s="230" t="s">
        <v>87</v>
      </c>
      <c r="AY1421" s="18" t="s">
        <v>150</v>
      </c>
      <c r="BE1421" s="231">
        <f>IF(N1421="základní",J1421,0)</f>
        <v>0</v>
      </c>
      <c r="BF1421" s="231">
        <f>IF(N1421="snížená",J1421,0)</f>
        <v>0</v>
      </c>
      <c r="BG1421" s="231">
        <f>IF(N1421="zákl. přenesená",J1421,0)</f>
        <v>0</v>
      </c>
      <c r="BH1421" s="231">
        <f>IF(N1421="sníž. přenesená",J1421,0)</f>
        <v>0</v>
      </c>
      <c r="BI1421" s="231">
        <f>IF(N1421="nulová",J1421,0)</f>
        <v>0</v>
      </c>
      <c r="BJ1421" s="18" t="s">
        <v>85</v>
      </c>
      <c r="BK1421" s="231">
        <f>ROUND(I1421*H1421,2)</f>
        <v>0</v>
      </c>
      <c r="BL1421" s="18" t="s">
        <v>252</v>
      </c>
      <c r="BM1421" s="230" t="s">
        <v>1629</v>
      </c>
    </row>
    <row r="1422" s="13" customFormat="1">
      <c r="A1422" s="13"/>
      <c r="B1422" s="232"/>
      <c r="C1422" s="233"/>
      <c r="D1422" s="234" t="s">
        <v>159</v>
      </c>
      <c r="E1422" s="235" t="s">
        <v>1</v>
      </c>
      <c r="F1422" s="236" t="s">
        <v>1630</v>
      </c>
      <c r="G1422" s="233"/>
      <c r="H1422" s="235" t="s">
        <v>1</v>
      </c>
      <c r="I1422" s="237"/>
      <c r="J1422" s="233"/>
      <c r="K1422" s="233"/>
      <c r="L1422" s="238"/>
      <c r="M1422" s="239"/>
      <c r="N1422" s="240"/>
      <c r="O1422" s="240"/>
      <c r="P1422" s="240"/>
      <c r="Q1422" s="240"/>
      <c r="R1422" s="240"/>
      <c r="S1422" s="240"/>
      <c r="T1422" s="241"/>
      <c r="U1422" s="13"/>
      <c r="V1422" s="13"/>
      <c r="W1422" s="13"/>
      <c r="X1422" s="13"/>
      <c r="Y1422" s="13"/>
      <c r="Z1422" s="13"/>
      <c r="AA1422" s="13"/>
      <c r="AB1422" s="13"/>
      <c r="AC1422" s="13"/>
      <c r="AD1422" s="13"/>
      <c r="AE1422" s="13"/>
      <c r="AT1422" s="242" t="s">
        <v>159</v>
      </c>
      <c r="AU1422" s="242" t="s">
        <v>87</v>
      </c>
      <c r="AV1422" s="13" t="s">
        <v>85</v>
      </c>
      <c r="AW1422" s="13" t="s">
        <v>32</v>
      </c>
      <c r="AX1422" s="13" t="s">
        <v>77</v>
      </c>
      <c r="AY1422" s="242" t="s">
        <v>150</v>
      </c>
    </row>
    <row r="1423" s="14" customFormat="1">
      <c r="A1423" s="14"/>
      <c r="B1423" s="243"/>
      <c r="C1423" s="244"/>
      <c r="D1423" s="234" t="s">
        <v>159</v>
      </c>
      <c r="E1423" s="245" t="s">
        <v>1</v>
      </c>
      <c r="F1423" s="246" t="s">
        <v>1631</v>
      </c>
      <c r="G1423" s="244"/>
      <c r="H1423" s="247">
        <v>8.4000000000000004</v>
      </c>
      <c r="I1423" s="248"/>
      <c r="J1423" s="244"/>
      <c r="K1423" s="244"/>
      <c r="L1423" s="249"/>
      <c r="M1423" s="250"/>
      <c r="N1423" s="251"/>
      <c r="O1423" s="251"/>
      <c r="P1423" s="251"/>
      <c r="Q1423" s="251"/>
      <c r="R1423" s="251"/>
      <c r="S1423" s="251"/>
      <c r="T1423" s="252"/>
      <c r="U1423" s="14"/>
      <c r="V1423" s="14"/>
      <c r="W1423" s="14"/>
      <c r="X1423" s="14"/>
      <c r="Y1423" s="14"/>
      <c r="Z1423" s="14"/>
      <c r="AA1423" s="14"/>
      <c r="AB1423" s="14"/>
      <c r="AC1423" s="14"/>
      <c r="AD1423" s="14"/>
      <c r="AE1423" s="14"/>
      <c r="AT1423" s="253" t="s">
        <v>159</v>
      </c>
      <c r="AU1423" s="253" t="s">
        <v>87</v>
      </c>
      <c r="AV1423" s="14" t="s">
        <v>87</v>
      </c>
      <c r="AW1423" s="14" t="s">
        <v>32</v>
      </c>
      <c r="AX1423" s="14" t="s">
        <v>85</v>
      </c>
      <c r="AY1423" s="253" t="s">
        <v>150</v>
      </c>
    </row>
    <row r="1424" s="2" customFormat="1" ht="33" customHeight="1">
      <c r="A1424" s="39"/>
      <c r="B1424" s="40"/>
      <c r="C1424" s="219" t="s">
        <v>1632</v>
      </c>
      <c r="D1424" s="219" t="s">
        <v>152</v>
      </c>
      <c r="E1424" s="220" t="s">
        <v>1633</v>
      </c>
      <c r="F1424" s="221" t="s">
        <v>1634</v>
      </c>
      <c r="G1424" s="222" t="s">
        <v>187</v>
      </c>
      <c r="H1424" s="223">
        <v>2.6160000000000001</v>
      </c>
      <c r="I1424" s="224"/>
      <c r="J1424" s="225">
        <f>ROUND(I1424*H1424,2)</f>
        <v>0</v>
      </c>
      <c r="K1424" s="221" t="s">
        <v>156</v>
      </c>
      <c r="L1424" s="45"/>
      <c r="M1424" s="226" t="s">
        <v>1</v>
      </c>
      <c r="N1424" s="227" t="s">
        <v>42</v>
      </c>
      <c r="O1424" s="92"/>
      <c r="P1424" s="228">
        <f>O1424*H1424</f>
        <v>0</v>
      </c>
      <c r="Q1424" s="228">
        <v>0</v>
      </c>
      <c r="R1424" s="228">
        <f>Q1424*H1424</f>
        <v>0</v>
      </c>
      <c r="S1424" s="228">
        <v>0</v>
      </c>
      <c r="T1424" s="229">
        <f>S1424*H1424</f>
        <v>0</v>
      </c>
      <c r="U1424" s="39"/>
      <c r="V1424" s="39"/>
      <c r="W1424" s="39"/>
      <c r="X1424" s="39"/>
      <c r="Y1424" s="39"/>
      <c r="Z1424" s="39"/>
      <c r="AA1424" s="39"/>
      <c r="AB1424" s="39"/>
      <c r="AC1424" s="39"/>
      <c r="AD1424" s="39"/>
      <c r="AE1424" s="39"/>
      <c r="AR1424" s="230" t="s">
        <v>252</v>
      </c>
      <c r="AT1424" s="230" t="s">
        <v>152</v>
      </c>
      <c r="AU1424" s="230" t="s">
        <v>87</v>
      </c>
      <c r="AY1424" s="18" t="s">
        <v>150</v>
      </c>
      <c r="BE1424" s="231">
        <f>IF(N1424="základní",J1424,0)</f>
        <v>0</v>
      </c>
      <c r="BF1424" s="231">
        <f>IF(N1424="snížená",J1424,0)</f>
        <v>0</v>
      </c>
      <c r="BG1424" s="231">
        <f>IF(N1424="zákl. přenesená",J1424,0)</f>
        <v>0</v>
      </c>
      <c r="BH1424" s="231">
        <f>IF(N1424="sníž. přenesená",J1424,0)</f>
        <v>0</v>
      </c>
      <c r="BI1424" s="231">
        <f>IF(N1424="nulová",J1424,0)</f>
        <v>0</v>
      </c>
      <c r="BJ1424" s="18" t="s">
        <v>85</v>
      </c>
      <c r="BK1424" s="231">
        <f>ROUND(I1424*H1424,2)</f>
        <v>0</v>
      </c>
      <c r="BL1424" s="18" t="s">
        <v>252</v>
      </c>
      <c r="BM1424" s="230" t="s">
        <v>1635</v>
      </c>
    </row>
    <row r="1425" s="12" customFormat="1" ht="22.8" customHeight="1">
      <c r="A1425" s="12"/>
      <c r="B1425" s="203"/>
      <c r="C1425" s="204"/>
      <c r="D1425" s="205" t="s">
        <v>76</v>
      </c>
      <c r="E1425" s="217" t="s">
        <v>1636</v>
      </c>
      <c r="F1425" s="217" t="s">
        <v>1637</v>
      </c>
      <c r="G1425" s="204"/>
      <c r="H1425" s="204"/>
      <c r="I1425" s="207"/>
      <c r="J1425" s="218">
        <f>BK1425</f>
        <v>0</v>
      </c>
      <c r="K1425" s="204"/>
      <c r="L1425" s="209"/>
      <c r="M1425" s="210"/>
      <c r="N1425" s="211"/>
      <c r="O1425" s="211"/>
      <c r="P1425" s="212">
        <f>SUM(P1426:P1428)</f>
        <v>0</v>
      </c>
      <c r="Q1425" s="211"/>
      <c r="R1425" s="212">
        <f>SUM(R1426:R1428)</f>
        <v>0</v>
      </c>
      <c r="S1425" s="211"/>
      <c r="T1425" s="213">
        <f>SUM(T1426:T1428)</f>
        <v>0.80800000000000005</v>
      </c>
      <c r="U1425" s="12"/>
      <c r="V1425" s="12"/>
      <c r="W1425" s="12"/>
      <c r="X1425" s="12"/>
      <c r="Y1425" s="12"/>
      <c r="Z1425" s="12"/>
      <c r="AA1425" s="12"/>
      <c r="AB1425" s="12"/>
      <c r="AC1425" s="12"/>
      <c r="AD1425" s="12"/>
      <c r="AE1425" s="12"/>
      <c r="AR1425" s="214" t="s">
        <v>87</v>
      </c>
      <c r="AT1425" s="215" t="s">
        <v>76</v>
      </c>
      <c r="AU1425" s="215" t="s">
        <v>85</v>
      </c>
      <c r="AY1425" s="214" t="s">
        <v>150</v>
      </c>
      <c r="BK1425" s="216">
        <f>SUM(BK1426:BK1428)</f>
        <v>0</v>
      </c>
    </row>
    <row r="1426" s="2" customFormat="1" ht="24.15" customHeight="1">
      <c r="A1426" s="39"/>
      <c r="B1426" s="40"/>
      <c r="C1426" s="219" t="s">
        <v>1638</v>
      </c>
      <c r="D1426" s="219" t="s">
        <v>152</v>
      </c>
      <c r="E1426" s="220" t="s">
        <v>1639</v>
      </c>
      <c r="F1426" s="221" t="s">
        <v>1640</v>
      </c>
      <c r="G1426" s="222" t="s">
        <v>240</v>
      </c>
      <c r="H1426" s="223">
        <v>8</v>
      </c>
      <c r="I1426" s="224"/>
      <c r="J1426" s="225">
        <f>ROUND(I1426*H1426,2)</f>
        <v>0</v>
      </c>
      <c r="K1426" s="221" t="s">
        <v>156</v>
      </c>
      <c r="L1426" s="45"/>
      <c r="M1426" s="226" t="s">
        <v>1</v>
      </c>
      <c r="N1426" s="227" t="s">
        <v>42</v>
      </c>
      <c r="O1426" s="92"/>
      <c r="P1426" s="228">
        <f>O1426*H1426</f>
        <v>0</v>
      </c>
      <c r="Q1426" s="228">
        <v>0</v>
      </c>
      <c r="R1426" s="228">
        <f>Q1426*H1426</f>
        <v>0</v>
      </c>
      <c r="S1426" s="228">
        <v>0.10100000000000001</v>
      </c>
      <c r="T1426" s="229">
        <f>S1426*H1426</f>
        <v>0.80800000000000005</v>
      </c>
      <c r="U1426" s="39"/>
      <c r="V1426" s="39"/>
      <c r="W1426" s="39"/>
      <c r="X1426" s="39"/>
      <c r="Y1426" s="39"/>
      <c r="Z1426" s="39"/>
      <c r="AA1426" s="39"/>
      <c r="AB1426" s="39"/>
      <c r="AC1426" s="39"/>
      <c r="AD1426" s="39"/>
      <c r="AE1426" s="39"/>
      <c r="AR1426" s="230" t="s">
        <v>252</v>
      </c>
      <c r="AT1426" s="230" t="s">
        <v>152</v>
      </c>
      <c r="AU1426" s="230" t="s">
        <v>87</v>
      </c>
      <c r="AY1426" s="18" t="s">
        <v>150</v>
      </c>
      <c r="BE1426" s="231">
        <f>IF(N1426="základní",J1426,0)</f>
        <v>0</v>
      </c>
      <c r="BF1426" s="231">
        <f>IF(N1426="snížená",J1426,0)</f>
        <v>0</v>
      </c>
      <c r="BG1426" s="231">
        <f>IF(N1426="zákl. přenesená",J1426,0)</f>
        <v>0</v>
      </c>
      <c r="BH1426" s="231">
        <f>IF(N1426="sníž. přenesená",J1426,0)</f>
        <v>0</v>
      </c>
      <c r="BI1426" s="231">
        <f>IF(N1426="nulová",J1426,0)</f>
        <v>0</v>
      </c>
      <c r="BJ1426" s="18" t="s">
        <v>85</v>
      </c>
      <c r="BK1426" s="231">
        <f>ROUND(I1426*H1426,2)</f>
        <v>0</v>
      </c>
      <c r="BL1426" s="18" t="s">
        <v>252</v>
      </c>
      <c r="BM1426" s="230" t="s">
        <v>1641</v>
      </c>
    </row>
    <row r="1427" s="13" customFormat="1">
      <c r="A1427" s="13"/>
      <c r="B1427" s="232"/>
      <c r="C1427" s="233"/>
      <c r="D1427" s="234" t="s">
        <v>159</v>
      </c>
      <c r="E1427" s="235" t="s">
        <v>1</v>
      </c>
      <c r="F1427" s="236" t="s">
        <v>242</v>
      </c>
      <c r="G1427" s="233"/>
      <c r="H1427" s="235" t="s">
        <v>1</v>
      </c>
      <c r="I1427" s="237"/>
      <c r="J1427" s="233"/>
      <c r="K1427" s="233"/>
      <c r="L1427" s="238"/>
      <c r="M1427" s="239"/>
      <c r="N1427" s="240"/>
      <c r="O1427" s="240"/>
      <c r="P1427" s="240"/>
      <c r="Q1427" s="240"/>
      <c r="R1427" s="240"/>
      <c r="S1427" s="240"/>
      <c r="T1427" s="241"/>
      <c r="U1427" s="13"/>
      <c r="V1427" s="13"/>
      <c r="W1427" s="13"/>
      <c r="X1427" s="13"/>
      <c r="Y1427" s="13"/>
      <c r="Z1427" s="13"/>
      <c r="AA1427" s="13"/>
      <c r="AB1427" s="13"/>
      <c r="AC1427" s="13"/>
      <c r="AD1427" s="13"/>
      <c r="AE1427" s="13"/>
      <c r="AT1427" s="242" t="s">
        <v>159</v>
      </c>
      <c r="AU1427" s="242" t="s">
        <v>87</v>
      </c>
      <c r="AV1427" s="13" t="s">
        <v>85</v>
      </c>
      <c r="AW1427" s="13" t="s">
        <v>32</v>
      </c>
      <c r="AX1427" s="13" t="s">
        <v>77</v>
      </c>
      <c r="AY1427" s="242" t="s">
        <v>150</v>
      </c>
    </row>
    <row r="1428" s="14" customFormat="1">
      <c r="A1428" s="14"/>
      <c r="B1428" s="243"/>
      <c r="C1428" s="244"/>
      <c r="D1428" s="234" t="s">
        <v>159</v>
      </c>
      <c r="E1428" s="245" t="s">
        <v>1</v>
      </c>
      <c r="F1428" s="246" t="s">
        <v>194</v>
      </c>
      <c r="G1428" s="244"/>
      <c r="H1428" s="247">
        <v>8</v>
      </c>
      <c r="I1428" s="248"/>
      <c r="J1428" s="244"/>
      <c r="K1428" s="244"/>
      <c r="L1428" s="249"/>
      <c r="M1428" s="250"/>
      <c r="N1428" s="251"/>
      <c r="O1428" s="251"/>
      <c r="P1428" s="251"/>
      <c r="Q1428" s="251"/>
      <c r="R1428" s="251"/>
      <c r="S1428" s="251"/>
      <c r="T1428" s="252"/>
      <c r="U1428" s="14"/>
      <c r="V1428" s="14"/>
      <c r="W1428" s="14"/>
      <c r="X1428" s="14"/>
      <c r="Y1428" s="14"/>
      <c r="Z1428" s="14"/>
      <c r="AA1428" s="14"/>
      <c r="AB1428" s="14"/>
      <c r="AC1428" s="14"/>
      <c r="AD1428" s="14"/>
      <c r="AE1428" s="14"/>
      <c r="AT1428" s="253" t="s">
        <v>159</v>
      </c>
      <c r="AU1428" s="253" t="s">
        <v>87</v>
      </c>
      <c r="AV1428" s="14" t="s">
        <v>87</v>
      </c>
      <c r="AW1428" s="14" t="s">
        <v>32</v>
      </c>
      <c r="AX1428" s="14" t="s">
        <v>85</v>
      </c>
      <c r="AY1428" s="253" t="s">
        <v>150</v>
      </c>
    </row>
    <row r="1429" s="12" customFormat="1" ht="22.8" customHeight="1">
      <c r="A1429" s="12"/>
      <c r="B1429" s="203"/>
      <c r="C1429" s="204"/>
      <c r="D1429" s="205" t="s">
        <v>76</v>
      </c>
      <c r="E1429" s="217" t="s">
        <v>1642</v>
      </c>
      <c r="F1429" s="217" t="s">
        <v>1643</v>
      </c>
      <c r="G1429" s="204"/>
      <c r="H1429" s="204"/>
      <c r="I1429" s="207"/>
      <c r="J1429" s="218">
        <f>BK1429</f>
        <v>0</v>
      </c>
      <c r="K1429" s="204"/>
      <c r="L1429" s="209"/>
      <c r="M1429" s="210"/>
      <c r="N1429" s="211"/>
      <c r="O1429" s="211"/>
      <c r="P1429" s="212">
        <f>SUM(P1430:P1472)</f>
        <v>0</v>
      </c>
      <c r="Q1429" s="211"/>
      <c r="R1429" s="212">
        <f>SUM(R1430:R1472)</f>
        <v>0.021174799999999994</v>
      </c>
      <c r="S1429" s="211"/>
      <c r="T1429" s="213">
        <f>SUM(T1430:T1472)</f>
        <v>0</v>
      </c>
      <c r="U1429" s="12"/>
      <c r="V1429" s="12"/>
      <c r="W1429" s="12"/>
      <c r="X1429" s="12"/>
      <c r="Y1429" s="12"/>
      <c r="Z1429" s="12"/>
      <c r="AA1429" s="12"/>
      <c r="AB1429" s="12"/>
      <c r="AC1429" s="12"/>
      <c r="AD1429" s="12"/>
      <c r="AE1429" s="12"/>
      <c r="AR1429" s="214" t="s">
        <v>87</v>
      </c>
      <c r="AT1429" s="215" t="s">
        <v>76</v>
      </c>
      <c r="AU1429" s="215" t="s">
        <v>85</v>
      </c>
      <c r="AY1429" s="214" t="s">
        <v>150</v>
      </c>
      <c r="BK1429" s="216">
        <f>SUM(BK1430:BK1472)</f>
        <v>0</v>
      </c>
    </row>
    <row r="1430" s="2" customFormat="1" ht="24.15" customHeight="1">
      <c r="A1430" s="39"/>
      <c r="B1430" s="40"/>
      <c r="C1430" s="219" t="s">
        <v>1644</v>
      </c>
      <c r="D1430" s="219" t="s">
        <v>152</v>
      </c>
      <c r="E1430" s="220" t="s">
        <v>1645</v>
      </c>
      <c r="F1430" s="221" t="s">
        <v>1646</v>
      </c>
      <c r="G1430" s="222" t="s">
        <v>240</v>
      </c>
      <c r="H1430" s="223">
        <v>26.239999999999998</v>
      </c>
      <c r="I1430" s="224"/>
      <c r="J1430" s="225">
        <f>ROUND(I1430*H1430,2)</f>
        <v>0</v>
      </c>
      <c r="K1430" s="221" t="s">
        <v>156</v>
      </c>
      <c r="L1430" s="45"/>
      <c r="M1430" s="226" t="s">
        <v>1</v>
      </c>
      <c r="N1430" s="227" t="s">
        <v>42</v>
      </c>
      <c r="O1430" s="92"/>
      <c r="P1430" s="228">
        <f>O1430*H1430</f>
        <v>0</v>
      </c>
      <c r="Q1430" s="228">
        <v>2.0000000000000002E-05</v>
      </c>
      <c r="R1430" s="228">
        <f>Q1430*H1430</f>
        <v>0.00052479999999999996</v>
      </c>
      <c r="S1430" s="228">
        <v>0</v>
      </c>
      <c r="T1430" s="229">
        <f>S1430*H1430</f>
        <v>0</v>
      </c>
      <c r="U1430" s="39"/>
      <c r="V1430" s="39"/>
      <c r="W1430" s="39"/>
      <c r="X1430" s="39"/>
      <c r="Y1430" s="39"/>
      <c r="Z1430" s="39"/>
      <c r="AA1430" s="39"/>
      <c r="AB1430" s="39"/>
      <c r="AC1430" s="39"/>
      <c r="AD1430" s="39"/>
      <c r="AE1430" s="39"/>
      <c r="AR1430" s="230" t="s">
        <v>252</v>
      </c>
      <c r="AT1430" s="230" t="s">
        <v>152</v>
      </c>
      <c r="AU1430" s="230" t="s">
        <v>87</v>
      </c>
      <c r="AY1430" s="18" t="s">
        <v>150</v>
      </c>
      <c r="BE1430" s="231">
        <f>IF(N1430="základní",J1430,0)</f>
        <v>0</v>
      </c>
      <c r="BF1430" s="231">
        <f>IF(N1430="snížená",J1430,0)</f>
        <v>0</v>
      </c>
      <c r="BG1430" s="231">
        <f>IF(N1430="zákl. přenesená",J1430,0)</f>
        <v>0</v>
      </c>
      <c r="BH1430" s="231">
        <f>IF(N1430="sníž. přenesená",J1430,0)</f>
        <v>0</v>
      </c>
      <c r="BI1430" s="231">
        <f>IF(N1430="nulová",J1430,0)</f>
        <v>0</v>
      </c>
      <c r="BJ1430" s="18" t="s">
        <v>85</v>
      </c>
      <c r="BK1430" s="231">
        <f>ROUND(I1430*H1430,2)</f>
        <v>0</v>
      </c>
      <c r="BL1430" s="18" t="s">
        <v>252</v>
      </c>
      <c r="BM1430" s="230" t="s">
        <v>1647</v>
      </c>
    </row>
    <row r="1431" s="13" customFormat="1">
      <c r="A1431" s="13"/>
      <c r="B1431" s="232"/>
      <c r="C1431" s="233"/>
      <c r="D1431" s="234" t="s">
        <v>159</v>
      </c>
      <c r="E1431" s="235" t="s">
        <v>1</v>
      </c>
      <c r="F1431" s="236" t="s">
        <v>404</v>
      </c>
      <c r="G1431" s="233"/>
      <c r="H1431" s="235" t="s">
        <v>1</v>
      </c>
      <c r="I1431" s="237"/>
      <c r="J1431" s="233"/>
      <c r="K1431" s="233"/>
      <c r="L1431" s="238"/>
      <c r="M1431" s="239"/>
      <c r="N1431" s="240"/>
      <c r="O1431" s="240"/>
      <c r="P1431" s="240"/>
      <c r="Q1431" s="240"/>
      <c r="R1431" s="240"/>
      <c r="S1431" s="240"/>
      <c r="T1431" s="241"/>
      <c r="U1431" s="13"/>
      <c r="V1431" s="13"/>
      <c r="W1431" s="13"/>
      <c r="X1431" s="13"/>
      <c r="Y1431" s="13"/>
      <c r="Z1431" s="13"/>
      <c r="AA1431" s="13"/>
      <c r="AB1431" s="13"/>
      <c r="AC1431" s="13"/>
      <c r="AD1431" s="13"/>
      <c r="AE1431" s="13"/>
      <c r="AT1431" s="242" t="s">
        <v>159</v>
      </c>
      <c r="AU1431" s="242" t="s">
        <v>87</v>
      </c>
      <c r="AV1431" s="13" t="s">
        <v>85</v>
      </c>
      <c r="AW1431" s="13" t="s">
        <v>32</v>
      </c>
      <c r="AX1431" s="13" t="s">
        <v>77</v>
      </c>
      <c r="AY1431" s="242" t="s">
        <v>150</v>
      </c>
    </row>
    <row r="1432" s="14" customFormat="1">
      <c r="A1432" s="14"/>
      <c r="B1432" s="243"/>
      <c r="C1432" s="244"/>
      <c r="D1432" s="234" t="s">
        <v>159</v>
      </c>
      <c r="E1432" s="245" t="s">
        <v>1</v>
      </c>
      <c r="F1432" s="246" t="s">
        <v>1648</v>
      </c>
      <c r="G1432" s="244"/>
      <c r="H1432" s="247">
        <v>26.239999999999998</v>
      </c>
      <c r="I1432" s="248"/>
      <c r="J1432" s="244"/>
      <c r="K1432" s="244"/>
      <c r="L1432" s="249"/>
      <c r="M1432" s="250"/>
      <c r="N1432" s="251"/>
      <c r="O1432" s="251"/>
      <c r="P1432" s="251"/>
      <c r="Q1432" s="251"/>
      <c r="R1432" s="251"/>
      <c r="S1432" s="251"/>
      <c r="T1432" s="252"/>
      <c r="U1432" s="14"/>
      <c r="V1432" s="14"/>
      <c r="W1432" s="14"/>
      <c r="X1432" s="14"/>
      <c r="Y1432" s="14"/>
      <c r="Z1432" s="14"/>
      <c r="AA1432" s="14"/>
      <c r="AB1432" s="14"/>
      <c r="AC1432" s="14"/>
      <c r="AD1432" s="14"/>
      <c r="AE1432" s="14"/>
      <c r="AT1432" s="253" t="s">
        <v>159</v>
      </c>
      <c r="AU1432" s="253" t="s">
        <v>87</v>
      </c>
      <c r="AV1432" s="14" t="s">
        <v>87</v>
      </c>
      <c r="AW1432" s="14" t="s">
        <v>32</v>
      </c>
      <c r="AX1432" s="14" t="s">
        <v>85</v>
      </c>
      <c r="AY1432" s="253" t="s">
        <v>150</v>
      </c>
    </row>
    <row r="1433" s="2" customFormat="1" ht="24.15" customHeight="1">
      <c r="A1433" s="39"/>
      <c r="B1433" s="40"/>
      <c r="C1433" s="219" t="s">
        <v>1649</v>
      </c>
      <c r="D1433" s="219" t="s">
        <v>152</v>
      </c>
      <c r="E1433" s="220" t="s">
        <v>1650</v>
      </c>
      <c r="F1433" s="221" t="s">
        <v>1651</v>
      </c>
      <c r="G1433" s="222" t="s">
        <v>240</v>
      </c>
      <c r="H1433" s="223">
        <v>26.239999999999998</v>
      </c>
      <c r="I1433" s="224"/>
      <c r="J1433" s="225">
        <f>ROUND(I1433*H1433,2)</f>
        <v>0</v>
      </c>
      <c r="K1433" s="221" t="s">
        <v>156</v>
      </c>
      <c r="L1433" s="45"/>
      <c r="M1433" s="226" t="s">
        <v>1</v>
      </c>
      <c r="N1433" s="227" t="s">
        <v>42</v>
      </c>
      <c r="O1433" s="92"/>
      <c r="P1433" s="228">
        <f>O1433*H1433</f>
        <v>0</v>
      </c>
      <c r="Q1433" s="228">
        <v>0.00025000000000000001</v>
      </c>
      <c r="R1433" s="228">
        <f>Q1433*H1433</f>
        <v>0.0065599999999999999</v>
      </c>
      <c r="S1433" s="228">
        <v>0</v>
      </c>
      <c r="T1433" s="229">
        <f>S1433*H1433</f>
        <v>0</v>
      </c>
      <c r="U1433" s="39"/>
      <c r="V1433" s="39"/>
      <c r="W1433" s="39"/>
      <c r="X1433" s="39"/>
      <c r="Y1433" s="39"/>
      <c r="Z1433" s="39"/>
      <c r="AA1433" s="39"/>
      <c r="AB1433" s="39"/>
      <c r="AC1433" s="39"/>
      <c r="AD1433" s="39"/>
      <c r="AE1433" s="39"/>
      <c r="AR1433" s="230" t="s">
        <v>252</v>
      </c>
      <c r="AT1433" s="230" t="s">
        <v>152</v>
      </c>
      <c r="AU1433" s="230" t="s">
        <v>87</v>
      </c>
      <c r="AY1433" s="18" t="s">
        <v>150</v>
      </c>
      <c r="BE1433" s="231">
        <f>IF(N1433="základní",J1433,0)</f>
        <v>0</v>
      </c>
      <c r="BF1433" s="231">
        <f>IF(N1433="snížená",J1433,0)</f>
        <v>0</v>
      </c>
      <c r="BG1433" s="231">
        <f>IF(N1433="zákl. přenesená",J1433,0)</f>
        <v>0</v>
      </c>
      <c r="BH1433" s="231">
        <f>IF(N1433="sníž. přenesená",J1433,0)</f>
        <v>0</v>
      </c>
      <c r="BI1433" s="231">
        <f>IF(N1433="nulová",J1433,0)</f>
        <v>0</v>
      </c>
      <c r="BJ1433" s="18" t="s">
        <v>85</v>
      </c>
      <c r="BK1433" s="231">
        <f>ROUND(I1433*H1433,2)</f>
        <v>0</v>
      </c>
      <c r="BL1433" s="18" t="s">
        <v>252</v>
      </c>
      <c r="BM1433" s="230" t="s">
        <v>1652</v>
      </c>
    </row>
    <row r="1434" s="2" customFormat="1" ht="16.5" customHeight="1">
      <c r="A1434" s="39"/>
      <c r="B1434" s="40"/>
      <c r="C1434" s="219" t="s">
        <v>1653</v>
      </c>
      <c r="D1434" s="219" t="s">
        <v>152</v>
      </c>
      <c r="E1434" s="220" t="s">
        <v>1654</v>
      </c>
      <c r="F1434" s="221" t="s">
        <v>1655</v>
      </c>
      <c r="G1434" s="222" t="s">
        <v>240</v>
      </c>
      <c r="H1434" s="223">
        <v>33</v>
      </c>
      <c r="I1434" s="224"/>
      <c r="J1434" s="225">
        <f>ROUND(I1434*H1434,2)</f>
        <v>0</v>
      </c>
      <c r="K1434" s="221" t="s">
        <v>156</v>
      </c>
      <c r="L1434" s="45"/>
      <c r="M1434" s="226" t="s">
        <v>1</v>
      </c>
      <c r="N1434" s="227" t="s">
        <v>42</v>
      </c>
      <c r="O1434" s="92"/>
      <c r="P1434" s="228">
        <f>O1434*H1434</f>
        <v>0</v>
      </c>
      <c r="Q1434" s="228">
        <v>0</v>
      </c>
      <c r="R1434" s="228">
        <f>Q1434*H1434</f>
        <v>0</v>
      </c>
      <c r="S1434" s="228">
        <v>0</v>
      </c>
      <c r="T1434" s="229">
        <f>S1434*H1434</f>
        <v>0</v>
      </c>
      <c r="U1434" s="39"/>
      <c r="V1434" s="39"/>
      <c r="W1434" s="39"/>
      <c r="X1434" s="39"/>
      <c r="Y1434" s="39"/>
      <c r="Z1434" s="39"/>
      <c r="AA1434" s="39"/>
      <c r="AB1434" s="39"/>
      <c r="AC1434" s="39"/>
      <c r="AD1434" s="39"/>
      <c r="AE1434" s="39"/>
      <c r="AR1434" s="230" t="s">
        <v>252</v>
      </c>
      <c r="AT1434" s="230" t="s">
        <v>152</v>
      </c>
      <c r="AU1434" s="230" t="s">
        <v>87</v>
      </c>
      <c r="AY1434" s="18" t="s">
        <v>150</v>
      </c>
      <c r="BE1434" s="231">
        <f>IF(N1434="základní",J1434,0)</f>
        <v>0</v>
      </c>
      <c r="BF1434" s="231">
        <f>IF(N1434="snížená",J1434,0)</f>
        <v>0</v>
      </c>
      <c r="BG1434" s="231">
        <f>IF(N1434="zákl. přenesená",J1434,0)</f>
        <v>0</v>
      </c>
      <c r="BH1434" s="231">
        <f>IF(N1434="sníž. přenesená",J1434,0)</f>
        <v>0</v>
      </c>
      <c r="BI1434" s="231">
        <f>IF(N1434="nulová",J1434,0)</f>
        <v>0</v>
      </c>
      <c r="BJ1434" s="18" t="s">
        <v>85</v>
      </c>
      <c r="BK1434" s="231">
        <f>ROUND(I1434*H1434,2)</f>
        <v>0</v>
      </c>
      <c r="BL1434" s="18" t="s">
        <v>252</v>
      </c>
      <c r="BM1434" s="230" t="s">
        <v>1656</v>
      </c>
    </row>
    <row r="1435" s="13" customFormat="1">
      <c r="A1435" s="13"/>
      <c r="B1435" s="232"/>
      <c r="C1435" s="233"/>
      <c r="D1435" s="234" t="s">
        <v>159</v>
      </c>
      <c r="E1435" s="235" t="s">
        <v>1</v>
      </c>
      <c r="F1435" s="236" t="s">
        <v>1657</v>
      </c>
      <c r="G1435" s="233"/>
      <c r="H1435" s="235" t="s">
        <v>1</v>
      </c>
      <c r="I1435" s="237"/>
      <c r="J1435" s="233"/>
      <c r="K1435" s="233"/>
      <c r="L1435" s="238"/>
      <c r="M1435" s="239"/>
      <c r="N1435" s="240"/>
      <c r="O1435" s="240"/>
      <c r="P1435" s="240"/>
      <c r="Q1435" s="240"/>
      <c r="R1435" s="240"/>
      <c r="S1435" s="240"/>
      <c r="T1435" s="241"/>
      <c r="U1435" s="13"/>
      <c r="V1435" s="13"/>
      <c r="W1435" s="13"/>
      <c r="X1435" s="13"/>
      <c r="Y1435" s="13"/>
      <c r="Z1435" s="13"/>
      <c r="AA1435" s="13"/>
      <c r="AB1435" s="13"/>
      <c r="AC1435" s="13"/>
      <c r="AD1435" s="13"/>
      <c r="AE1435" s="13"/>
      <c r="AT1435" s="242" t="s">
        <v>159</v>
      </c>
      <c r="AU1435" s="242" t="s">
        <v>87</v>
      </c>
      <c r="AV1435" s="13" t="s">
        <v>85</v>
      </c>
      <c r="AW1435" s="13" t="s">
        <v>32</v>
      </c>
      <c r="AX1435" s="13" t="s">
        <v>77</v>
      </c>
      <c r="AY1435" s="242" t="s">
        <v>150</v>
      </c>
    </row>
    <row r="1436" s="14" customFormat="1">
      <c r="A1436" s="14"/>
      <c r="B1436" s="243"/>
      <c r="C1436" s="244"/>
      <c r="D1436" s="234" t="s">
        <v>159</v>
      </c>
      <c r="E1436" s="245" t="s">
        <v>1</v>
      </c>
      <c r="F1436" s="246" t="s">
        <v>1658</v>
      </c>
      <c r="G1436" s="244"/>
      <c r="H1436" s="247">
        <v>13.5</v>
      </c>
      <c r="I1436" s="248"/>
      <c r="J1436" s="244"/>
      <c r="K1436" s="244"/>
      <c r="L1436" s="249"/>
      <c r="M1436" s="250"/>
      <c r="N1436" s="251"/>
      <c r="O1436" s="251"/>
      <c r="P1436" s="251"/>
      <c r="Q1436" s="251"/>
      <c r="R1436" s="251"/>
      <c r="S1436" s="251"/>
      <c r="T1436" s="252"/>
      <c r="U1436" s="14"/>
      <c r="V1436" s="14"/>
      <c r="W1436" s="14"/>
      <c r="X1436" s="14"/>
      <c r="Y1436" s="14"/>
      <c r="Z1436" s="14"/>
      <c r="AA1436" s="14"/>
      <c r="AB1436" s="14"/>
      <c r="AC1436" s="14"/>
      <c r="AD1436" s="14"/>
      <c r="AE1436" s="14"/>
      <c r="AT1436" s="253" t="s">
        <v>159</v>
      </c>
      <c r="AU1436" s="253" t="s">
        <v>87</v>
      </c>
      <c r="AV1436" s="14" t="s">
        <v>87</v>
      </c>
      <c r="AW1436" s="14" t="s">
        <v>32</v>
      </c>
      <c r="AX1436" s="14" t="s">
        <v>77</v>
      </c>
      <c r="AY1436" s="253" t="s">
        <v>150</v>
      </c>
    </row>
    <row r="1437" s="13" customFormat="1">
      <c r="A1437" s="13"/>
      <c r="B1437" s="232"/>
      <c r="C1437" s="233"/>
      <c r="D1437" s="234" t="s">
        <v>159</v>
      </c>
      <c r="E1437" s="235" t="s">
        <v>1</v>
      </c>
      <c r="F1437" s="236" t="s">
        <v>1659</v>
      </c>
      <c r="G1437" s="233"/>
      <c r="H1437" s="235" t="s">
        <v>1</v>
      </c>
      <c r="I1437" s="237"/>
      <c r="J1437" s="233"/>
      <c r="K1437" s="233"/>
      <c r="L1437" s="238"/>
      <c r="M1437" s="239"/>
      <c r="N1437" s="240"/>
      <c r="O1437" s="240"/>
      <c r="P1437" s="240"/>
      <c r="Q1437" s="240"/>
      <c r="R1437" s="240"/>
      <c r="S1437" s="240"/>
      <c r="T1437" s="241"/>
      <c r="U1437" s="13"/>
      <c r="V1437" s="13"/>
      <c r="W1437" s="13"/>
      <c r="X1437" s="13"/>
      <c r="Y1437" s="13"/>
      <c r="Z1437" s="13"/>
      <c r="AA1437" s="13"/>
      <c r="AB1437" s="13"/>
      <c r="AC1437" s="13"/>
      <c r="AD1437" s="13"/>
      <c r="AE1437" s="13"/>
      <c r="AT1437" s="242" t="s">
        <v>159</v>
      </c>
      <c r="AU1437" s="242" t="s">
        <v>87</v>
      </c>
      <c r="AV1437" s="13" t="s">
        <v>85</v>
      </c>
      <c r="AW1437" s="13" t="s">
        <v>32</v>
      </c>
      <c r="AX1437" s="13" t="s">
        <v>77</v>
      </c>
      <c r="AY1437" s="242" t="s">
        <v>150</v>
      </c>
    </row>
    <row r="1438" s="14" customFormat="1">
      <c r="A1438" s="14"/>
      <c r="B1438" s="243"/>
      <c r="C1438" s="244"/>
      <c r="D1438" s="234" t="s">
        <v>159</v>
      </c>
      <c r="E1438" s="245" t="s">
        <v>1</v>
      </c>
      <c r="F1438" s="246" t="s">
        <v>1660</v>
      </c>
      <c r="G1438" s="244"/>
      <c r="H1438" s="247">
        <v>9</v>
      </c>
      <c r="I1438" s="248"/>
      <c r="J1438" s="244"/>
      <c r="K1438" s="244"/>
      <c r="L1438" s="249"/>
      <c r="M1438" s="250"/>
      <c r="N1438" s="251"/>
      <c r="O1438" s="251"/>
      <c r="P1438" s="251"/>
      <c r="Q1438" s="251"/>
      <c r="R1438" s="251"/>
      <c r="S1438" s="251"/>
      <c r="T1438" s="252"/>
      <c r="U1438" s="14"/>
      <c r="V1438" s="14"/>
      <c r="W1438" s="14"/>
      <c r="X1438" s="14"/>
      <c r="Y1438" s="14"/>
      <c r="Z1438" s="14"/>
      <c r="AA1438" s="14"/>
      <c r="AB1438" s="14"/>
      <c r="AC1438" s="14"/>
      <c r="AD1438" s="14"/>
      <c r="AE1438" s="14"/>
      <c r="AT1438" s="253" t="s">
        <v>159</v>
      </c>
      <c r="AU1438" s="253" t="s">
        <v>87</v>
      </c>
      <c r="AV1438" s="14" t="s">
        <v>87</v>
      </c>
      <c r="AW1438" s="14" t="s">
        <v>32</v>
      </c>
      <c r="AX1438" s="14" t="s">
        <v>77</v>
      </c>
      <c r="AY1438" s="253" t="s">
        <v>150</v>
      </c>
    </row>
    <row r="1439" s="13" customFormat="1">
      <c r="A1439" s="13"/>
      <c r="B1439" s="232"/>
      <c r="C1439" s="233"/>
      <c r="D1439" s="234" t="s">
        <v>159</v>
      </c>
      <c r="E1439" s="235" t="s">
        <v>1</v>
      </c>
      <c r="F1439" s="236" t="s">
        <v>632</v>
      </c>
      <c r="G1439" s="233"/>
      <c r="H1439" s="235" t="s">
        <v>1</v>
      </c>
      <c r="I1439" s="237"/>
      <c r="J1439" s="233"/>
      <c r="K1439" s="233"/>
      <c r="L1439" s="238"/>
      <c r="M1439" s="239"/>
      <c r="N1439" s="240"/>
      <c r="O1439" s="240"/>
      <c r="P1439" s="240"/>
      <c r="Q1439" s="240"/>
      <c r="R1439" s="240"/>
      <c r="S1439" s="240"/>
      <c r="T1439" s="241"/>
      <c r="U1439" s="13"/>
      <c r="V1439" s="13"/>
      <c r="W1439" s="13"/>
      <c r="X1439" s="13"/>
      <c r="Y1439" s="13"/>
      <c r="Z1439" s="13"/>
      <c r="AA1439" s="13"/>
      <c r="AB1439" s="13"/>
      <c r="AC1439" s="13"/>
      <c r="AD1439" s="13"/>
      <c r="AE1439" s="13"/>
      <c r="AT1439" s="242" t="s">
        <v>159</v>
      </c>
      <c r="AU1439" s="242" t="s">
        <v>87</v>
      </c>
      <c r="AV1439" s="13" t="s">
        <v>85</v>
      </c>
      <c r="AW1439" s="13" t="s">
        <v>32</v>
      </c>
      <c r="AX1439" s="13" t="s">
        <v>77</v>
      </c>
      <c r="AY1439" s="242" t="s">
        <v>150</v>
      </c>
    </row>
    <row r="1440" s="14" customFormat="1">
      <c r="A1440" s="14"/>
      <c r="B1440" s="243"/>
      <c r="C1440" s="244"/>
      <c r="D1440" s="234" t="s">
        <v>159</v>
      </c>
      <c r="E1440" s="245" t="s">
        <v>1</v>
      </c>
      <c r="F1440" s="246" t="s">
        <v>1661</v>
      </c>
      <c r="G1440" s="244"/>
      <c r="H1440" s="247">
        <v>10.5</v>
      </c>
      <c r="I1440" s="248"/>
      <c r="J1440" s="244"/>
      <c r="K1440" s="244"/>
      <c r="L1440" s="249"/>
      <c r="M1440" s="250"/>
      <c r="N1440" s="251"/>
      <c r="O1440" s="251"/>
      <c r="P1440" s="251"/>
      <c r="Q1440" s="251"/>
      <c r="R1440" s="251"/>
      <c r="S1440" s="251"/>
      <c r="T1440" s="252"/>
      <c r="U1440" s="14"/>
      <c r="V1440" s="14"/>
      <c r="W1440" s="14"/>
      <c r="X1440" s="14"/>
      <c r="Y1440" s="14"/>
      <c r="Z1440" s="14"/>
      <c r="AA1440" s="14"/>
      <c r="AB1440" s="14"/>
      <c r="AC1440" s="14"/>
      <c r="AD1440" s="14"/>
      <c r="AE1440" s="14"/>
      <c r="AT1440" s="253" t="s">
        <v>159</v>
      </c>
      <c r="AU1440" s="253" t="s">
        <v>87</v>
      </c>
      <c r="AV1440" s="14" t="s">
        <v>87</v>
      </c>
      <c r="AW1440" s="14" t="s">
        <v>32</v>
      </c>
      <c r="AX1440" s="14" t="s">
        <v>77</v>
      </c>
      <c r="AY1440" s="253" t="s">
        <v>150</v>
      </c>
    </row>
    <row r="1441" s="15" customFormat="1">
      <c r="A1441" s="15"/>
      <c r="B1441" s="254"/>
      <c r="C1441" s="255"/>
      <c r="D1441" s="234" t="s">
        <v>159</v>
      </c>
      <c r="E1441" s="256" t="s">
        <v>1</v>
      </c>
      <c r="F1441" s="257" t="s">
        <v>169</v>
      </c>
      <c r="G1441" s="255"/>
      <c r="H1441" s="258">
        <v>33</v>
      </c>
      <c r="I1441" s="259"/>
      <c r="J1441" s="255"/>
      <c r="K1441" s="255"/>
      <c r="L1441" s="260"/>
      <c r="M1441" s="261"/>
      <c r="N1441" s="262"/>
      <c r="O1441" s="262"/>
      <c r="P1441" s="262"/>
      <c r="Q1441" s="262"/>
      <c r="R1441" s="262"/>
      <c r="S1441" s="262"/>
      <c r="T1441" s="263"/>
      <c r="U1441" s="15"/>
      <c r="V1441" s="15"/>
      <c r="W1441" s="15"/>
      <c r="X1441" s="15"/>
      <c r="Y1441" s="15"/>
      <c r="Z1441" s="15"/>
      <c r="AA1441" s="15"/>
      <c r="AB1441" s="15"/>
      <c r="AC1441" s="15"/>
      <c r="AD1441" s="15"/>
      <c r="AE1441" s="15"/>
      <c r="AT1441" s="264" t="s">
        <v>159</v>
      </c>
      <c r="AU1441" s="264" t="s">
        <v>87</v>
      </c>
      <c r="AV1441" s="15" t="s">
        <v>157</v>
      </c>
      <c r="AW1441" s="15" t="s">
        <v>32</v>
      </c>
      <c r="AX1441" s="15" t="s">
        <v>85</v>
      </c>
      <c r="AY1441" s="264" t="s">
        <v>150</v>
      </c>
    </row>
    <row r="1442" s="2" customFormat="1" ht="24.15" customHeight="1">
      <c r="A1442" s="39"/>
      <c r="B1442" s="40"/>
      <c r="C1442" s="219" t="s">
        <v>1662</v>
      </c>
      <c r="D1442" s="219" t="s">
        <v>152</v>
      </c>
      <c r="E1442" s="220" t="s">
        <v>1663</v>
      </c>
      <c r="F1442" s="221" t="s">
        <v>1664</v>
      </c>
      <c r="G1442" s="222" t="s">
        <v>240</v>
      </c>
      <c r="H1442" s="223">
        <v>19.5</v>
      </c>
      <c r="I1442" s="224"/>
      <c r="J1442" s="225">
        <f>ROUND(I1442*H1442,2)</f>
        <v>0</v>
      </c>
      <c r="K1442" s="221" t="s">
        <v>156</v>
      </c>
      <c r="L1442" s="45"/>
      <c r="M1442" s="226" t="s">
        <v>1</v>
      </c>
      <c r="N1442" s="227" t="s">
        <v>42</v>
      </c>
      <c r="O1442" s="92"/>
      <c r="P1442" s="228">
        <f>O1442*H1442</f>
        <v>0</v>
      </c>
      <c r="Q1442" s="228">
        <v>6.0000000000000002E-05</v>
      </c>
      <c r="R1442" s="228">
        <f>Q1442*H1442</f>
        <v>0.00117</v>
      </c>
      <c r="S1442" s="228">
        <v>0</v>
      </c>
      <c r="T1442" s="229">
        <f>S1442*H1442</f>
        <v>0</v>
      </c>
      <c r="U1442" s="39"/>
      <c r="V1442" s="39"/>
      <c r="W1442" s="39"/>
      <c r="X1442" s="39"/>
      <c r="Y1442" s="39"/>
      <c r="Z1442" s="39"/>
      <c r="AA1442" s="39"/>
      <c r="AB1442" s="39"/>
      <c r="AC1442" s="39"/>
      <c r="AD1442" s="39"/>
      <c r="AE1442" s="39"/>
      <c r="AR1442" s="230" t="s">
        <v>252</v>
      </c>
      <c r="AT1442" s="230" t="s">
        <v>152</v>
      </c>
      <c r="AU1442" s="230" t="s">
        <v>87</v>
      </c>
      <c r="AY1442" s="18" t="s">
        <v>150</v>
      </c>
      <c r="BE1442" s="231">
        <f>IF(N1442="základní",J1442,0)</f>
        <v>0</v>
      </c>
      <c r="BF1442" s="231">
        <f>IF(N1442="snížená",J1442,0)</f>
        <v>0</v>
      </c>
      <c r="BG1442" s="231">
        <f>IF(N1442="zákl. přenesená",J1442,0)</f>
        <v>0</v>
      </c>
      <c r="BH1442" s="231">
        <f>IF(N1442="sníž. přenesená",J1442,0)</f>
        <v>0</v>
      </c>
      <c r="BI1442" s="231">
        <f>IF(N1442="nulová",J1442,0)</f>
        <v>0</v>
      </c>
      <c r="BJ1442" s="18" t="s">
        <v>85</v>
      </c>
      <c r="BK1442" s="231">
        <f>ROUND(I1442*H1442,2)</f>
        <v>0</v>
      </c>
      <c r="BL1442" s="18" t="s">
        <v>252</v>
      </c>
      <c r="BM1442" s="230" t="s">
        <v>1665</v>
      </c>
    </row>
    <row r="1443" s="13" customFormat="1">
      <c r="A1443" s="13"/>
      <c r="B1443" s="232"/>
      <c r="C1443" s="233"/>
      <c r="D1443" s="234" t="s">
        <v>159</v>
      </c>
      <c r="E1443" s="235" t="s">
        <v>1</v>
      </c>
      <c r="F1443" s="236" t="s">
        <v>1659</v>
      </c>
      <c r="G1443" s="233"/>
      <c r="H1443" s="235" t="s">
        <v>1</v>
      </c>
      <c r="I1443" s="237"/>
      <c r="J1443" s="233"/>
      <c r="K1443" s="233"/>
      <c r="L1443" s="238"/>
      <c r="M1443" s="239"/>
      <c r="N1443" s="240"/>
      <c r="O1443" s="240"/>
      <c r="P1443" s="240"/>
      <c r="Q1443" s="240"/>
      <c r="R1443" s="240"/>
      <c r="S1443" s="240"/>
      <c r="T1443" s="241"/>
      <c r="U1443" s="13"/>
      <c r="V1443" s="13"/>
      <c r="W1443" s="13"/>
      <c r="X1443" s="13"/>
      <c r="Y1443" s="13"/>
      <c r="Z1443" s="13"/>
      <c r="AA1443" s="13"/>
      <c r="AB1443" s="13"/>
      <c r="AC1443" s="13"/>
      <c r="AD1443" s="13"/>
      <c r="AE1443" s="13"/>
      <c r="AT1443" s="242" t="s">
        <v>159</v>
      </c>
      <c r="AU1443" s="242" t="s">
        <v>87</v>
      </c>
      <c r="AV1443" s="13" t="s">
        <v>85</v>
      </c>
      <c r="AW1443" s="13" t="s">
        <v>32</v>
      </c>
      <c r="AX1443" s="13" t="s">
        <v>77</v>
      </c>
      <c r="AY1443" s="242" t="s">
        <v>150</v>
      </c>
    </row>
    <row r="1444" s="14" customFormat="1">
      <c r="A1444" s="14"/>
      <c r="B1444" s="243"/>
      <c r="C1444" s="244"/>
      <c r="D1444" s="234" t="s">
        <v>159</v>
      </c>
      <c r="E1444" s="245" t="s">
        <v>1</v>
      </c>
      <c r="F1444" s="246" t="s">
        <v>1660</v>
      </c>
      <c r="G1444" s="244"/>
      <c r="H1444" s="247">
        <v>9</v>
      </c>
      <c r="I1444" s="248"/>
      <c r="J1444" s="244"/>
      <c r="K1444" s="244"/>
      <c r="L1444" s="249"/>
      <c r="M1444" s="250"/>
      <c r="N1444" s="251"/>
      <c r="O1444" s="251"/>
      <c r="P1444" s="251"/>
      <c r="Q1444" s="251"/>
      <c r="R1444" s="251"/>
      <c r="S1444" s="251"/>
      <c r="T1444" s="252"/>
      <c r="U1444" s="14"/>
      <c r="V1444" s="14"/>
      <c r="W1444" s="14"/>
      <c r="X1444" s="14"/>
      <c r="Y1444" s="14"/>
      <c r="Z1444" s="14"/>
      <c r="AA1444" s="14"/>
      <c r="AB1444" s="14"/>
      <c r="AC1444" s="14"/>
      <c r="AD1444" s="14"/>
      <c r="AE1444" s="14"/>
      <c r="AT1444" s="253" t="s">
        <v>159</v>
      </c>
      <c r="AU1444" s="253" t="s">
        <v>87</v>
      </c>
      <c r="AV1444" s="14" t="s">
        <v>87</v>
      </c>
      <c r="AW1444" s="14" t="s">
        <v>32</v>
      </c>
      <c r="AX1444" s="14" t="s">
        <v>77</v>
      </c>
      <c r="AY1444" s="253" t="s">
        <v>150</v>
      </c>
    </row>
    <row r="1445" s="13" customFormat="1">
      <c r="A1445" s="13"/>
      <c r="B1445" s="232"/>
      <c r="C1445" s="233"/>
      <c r="D1445" s="234" t="s">
        <v>159</v>
      </c>
      <c r="E1445" s="235" t="s">
        <v>1</v>
      </c>
      <c r="F1445" s="236" t="s">
        <v>632</v>
      </c>
      <c r="G1445" s="233"/>
      <c r="H1445" s="235" t="s">
        <v>1</v>
      </c>
      <c r="I1445" s="237"/>
      <c r="J1445" s="233"/>
      <c r="K1445" s="233"/>
      <c r="L1445" s="238"/>
      <c r="M1445" s="239"/>
      <c r="N1445" s="240"/>
      <c r="O1445" s="240"/>
      <c r="P1445" s="240"/>
      <c r="Q1445" s="240"/>
      <c r="R1445" s="240"/>
      <c r="S1445" s="240"/>
      <c r="T1445" s="241"/>
      <c r="U1445" s="13"/>
      <c r="V1445" s="13"/>
      <c r="W1445" s="13"/>
      <c r="X1445" s="13"/>
      <c r="Y1445" s="13"/>
      <c r="Z1445" s="13"/>
      <c r="AA1445" s="13"/>
      <c r="AB1445" s="13"/>
      <c r="AC1445" s="13"/>
      <c r="AD1445" s="13"/>
      <c r="AE1445" s="13"/>
      <c r="AT1445" s="242" t="s">
        <v>159</v>
      </c>
      <c r="AU1445" s="242" t="s">
        <v>87</v>
      </c>
      <c r="AV1445" s="13" t="s">
        <v>85</v>
      </c>
      <c r="AW1445" s="13" t="s">
        <v>32</v>
      </c>
      <c r="AX1445" s="13" t="s">
        <v>77</v>
      </c>
      <c r="AY1445" s="242" t="s">
        <v>150</v>
      </c>
    </row>
    <row r="1446" s="14" customFormat="1">
      <c r="A1446" s="14"/>
      <c r="B1446" s="243"/>
      <c r="C1446" s="244"/>
      <c r="D1446" s="234" t="s">
        <v>159</v>
      </c>
      <c r="E1446" s="245" t="s">
        <v>1</v>
      </c>
      <c r="F1446" s="246" t="s">
        <v>1661</v>
      </c>
      <c r="G1446" s="244"/>
      <c r="H1446" s="247">
        <v>10.5</v>
      </c>
      <c r="I1446" s="248"/>
      <c r="J1446" s="244"/>
      <c r="K1446" s="244"/>
      <c r="L1446" s="249"/>
      <c r="M1446" s="250"/>
      <c r="N1446" s="251"/>
      <c r="O1446" s="251"/>
      <c r="P1446" s="251"/>
      <c r="Q1446" s="251"/>
      <c r="R1446" s="251"/>
      <c r="S1446" s="251"/>
      <c r="T1446" s="252"/>
      <c r="U1446" s="14"/>
      <c r="V1446" s="14"/>
      <c r="W1446" s="14"/>
      <c r="X1446" s="14"/>
      <c r="Y1446" s="14"/>
      <c r="Z1446" s="14"/>
      <c r="AA1446" s="14"/>
      <c r="AB1446" s="14"/>
      <c r="AC1446" s="14"/>
      <c r="AD1446" s="14"/>
      <c r="AE1446" s="14"/>
      <c r="AT1446" s="253" t="s">
        <v>159</v>
      </c>
      <c r="AU1446" s="253" t="s">
        <v>87</v>
      </c>
      <c r="AV1446" s="14" t="s">
        <v>87</v>
      </c>
      <c r="AW1446" s="14" t="s">
        <v>32</v>
      </c>
      <c r="AX1446" s="14" t="s">
        <v>77</v>
      </c>
      <c r="AY1446" s="253" t="s">
        <v>150</v>
      </c>
    </row>
    <row r="1447" s="15" customFormat="1">
      <c r="A1447" s="15"/>
      <c r="B1447" s="254"/>
      <c r="C1447" s="255"/>
      <c r="D1447" s="234" t="s">
        <v>159</v>
      </c>
      <c r="E1447" s="256" t="s">
        <v>1</v>
      </c>
      <c r="F1447" s="257" t="s">
        <v>169</v>
      </c>
      <c r="G1447" s="255"/>
      <c r="H1447" s="258">
        <v>19.5</v>
      </c>
      <c r="I1447" s="259"/>
      <c r="J1447" s="255"/>
      <c r="K1447" s="255"/>
      <c r="L1447" s="260"/>
      <c r="M1447" s="261"/>
      <c r="N1447" s="262"/>
      <c r="O1447" s="262"/>
      <c r="P1447" s="262"/>
      <c r="Q1447" s="262"/>
      <c r="R1447" s="262"/>
      <c r="S1447" s="262"/>
      <c r="T1447" s="263"/>
      <c r="U1447" s="15"/>
      <c r="V1447" s="15"/>
      <c r="W1447" s="15"/>
      <c r="X1447" s="15"/>
      <c r="Y1447" s="15"/>
      <c r="Z1447" s="15"/>
      <c r="AA1447" s="15"/>
      <c r="AB1447" s="15"/>
      <c r="AC1447" s="15"/>
      <c r="AD1447" s="15"/>
      <c r="AE1447" s="15"/>
      <c r="AT1447" s="264" t="s">
        <v>159</v>
      </c>
      <c r="AU1447" s="264" t="s">
        <v>87</v>
      </c>
      <c r="AV1447" s="15" t="s">
        <v>157</v>
      </c>
      <c r="AW1447" s="15" t="s">
        <v>32</v>
      </c>
      <c r="AX1447" s="15" t="s">
        <v>85</v>
      </c>
      <c r="AY1447" s="264" t="s">
        <v>150</v>
      </c>
    </row>
    <row r="1448" s="2" customFormat="1" ht="24.15" customHeight="1">
      <c r="A1448" s="39"/>
      <c r="B1448" s="40"/>
      <c r="C1448" s="219" t="s">
        <v>1666</v>
      </c>
      <c r="D1448" s="219" t="s">
        <v>152</v>
      </c>
      <c r="E1448" s="220" t="s">
        <v>1667</v>
      </c>
      <c r="F1448" s="221" t="s">
        <v>1668</v>
      </c>
      <c r="G1448" s="222" t="s">
        <v>240</v>
      </c>
      <c r="H1448" s="223">
        <v>33</v>
      </c>
      <c r="I1448" s="224"/>
      <c r="J1448" s="225">
        <f>ROUND(I1448*H1448,2)</f>
        <v>0</v>
      </c>
      <c r="K1448" s="221" t="s">
        <v>156</v>
      </c>
      <c r="L1448" s="45"/>
      <c r="M1448" s="226" t="s">
        <v>1</v>
      </c>
      <c r="N1448" s="227" t="s">
        <v>42</v>
      </c>
      <c r="O1448" s="92"/>
      <c r="P1448" s="228">
        <f>O1448*H1448</f>
        <v>0</v>
      </c>
      <c r="Q1448" s="228">
        <v>0.00013999999999999999</v>
      </c>
      <c r="R1448" s="228">
        <f>Q1448*H1448</f>
        <v>0.00462</v>
      </c>
      <c r="S1448" s="228">
        <v>0</v>
      </c>
      <c r="T1448" s="229">
        <f>S1448*H1448</f>
        <v>0</v>
      </c>
      <c r="U1448" s="39"/>
      <c r="V1448" s="39"/>
      <c r="W1448" s="39"/>
      <c r="X1448" s="39"/>
      <c r="Y1448" s="39"/>
      <c r="Z1448" s="39"/>
      <c r="AA1448" s="39"/>
      <c r="AB1448" s="39"/>
      <c r="AC1448" s="39"/>
      <c r="AD1448" s="39"/>
      <c r="AE1448" s="39"/>
      <c r="AR1448" s="230" t="s">
        <v>252</v>
      </c>
      <c r="AT1448" s="230" t="s">
        <v>152</v>
      </c>
      <c r="AU1448" s="230" t="s">
        <v>87</v>
      </c>
      <c r="AY1448" s="18" t="s">
        <v>150</v>
      </c>
      <c r="BE1448" s="231">
        <f>IF(N1448="základní",J1448,0)</f>
        <v>0</v>
      </c>
      <c r="BF1448" s="231">
        <f>IF(N1448="snížená",J1448,0)</f>
        <v>0</v>
      </c>
      <c r="BG1448" s="231">
        <f>IF(N1448="zákl. přenesená",J1448,0)</f>
        <v>0</v>
      </c>
      <c r="BH1448" s="231">
        <f>IF(N1448="sníž. přenesená",J1448,0)</f>
        <v>0</v>
      </c>
      <c r="BI1448" s="231">
        <f>IF(N1448="nulová",J1448,0)</f>
        <v>0</v>
      </c>
      <c r="BJ1448" s="18" t="s">
        <v>85</v>
      </c>
      <c r="BK1448" s="231">
        <f>ROUND(I1448*H1448,2)</f>
        <v>0</v>
      </c>
      <c r="BL1448" s="18" t="s">
        <v>252</v>
      </c>
      <c r="BM1448" s="230" t="s">
        <v>1669</v>
      </c>
    </row>
    <row r="1449" s="13" customFormat="1">
      <c r="A1449" s="13"/>
      <c r="B1449" s="232"/>
      <c r="C1449" s="233"/>
      <c r="D1449" s="234" t="s">
        <v>159</v>
      </c>
      <c r="E1449" s="235" t="s">
        <v>1</v>
      </c>
      <c r="F1449" s="236" t="s">
        <v>1657</v>
      </c>
      <c r="G1449" s="233"/>
      <c r="H1449" s="235" t="s">
        <v>1</v>
      </c>
      <c r="I1449" s="237"/>
      <c r="J1449" s="233"/>
      <c r="K1449" s="233"/>
      <c r="L1449" s="238"/>
      <c r="M1449" s="239"/>
      <c r="N1449" s="240"/>
      <c r="O1449" s="240"/>
      <c r="P1449" s="240"/>
      <c r="Q1449" s="240"/>
      <c r="R1449" s="240"/>
      <c r="S1449" s="240"/>
      <c r="T1449" s="241"/>
      <c r="U1449" s="13"/>
      <c r="V1449" s="13"/>
      <c r="W1449" s="13"/>
      <c r="X1449" s="13"/>
      <c r="Y1449" s="13"/>
      <c r="Z1449" s="13"/>
      <c r="AA1449" s="13"/>
      <c r="AB1449" s="13"/>
      <c r="AC1449" s="13"/>
      <c r="AD1449" s="13"/>
      <c r="AE1449" s="13"/>
      <c r="AT1449" s="242" t="s">
        <v>159</v>
      </c>
      <c r="AU1449" s="242" t="s">
        <v>87</v>
      </c>
      <c r="AV1449" s="13" t="s">
        <v>85</v>
      </c>
      <c r="AW1449" s="13" t="s">
        <v>32</v>
      </c>
      <c r="AX1449" s="13" t="s">
        <v>77</v>
      </c>
      <c r="AY1449" s="242" t="s">
        <v>150</v>
      </c>
    </row>
    <row r="1450" s="14" customFormat="1">
      <c r="A1450" s="14"/>
      <c r="B1450" s="243"/>
      <c r="C1450" s="244"/>
      <c r="D1450" s="234" t="s">
        <v>159</v>
      </c>
      <c r="E1450" s="245" t="s">
        <v>1</v>
      </c>
      <c r="F1450" s="246" t="s">
        <v>1658</v>
      </c>
      <c r="G1450" s="244"/>
      <c r="H1450" s="247">
        <v>13.5</v>
      </c>
      <c r="I1450" s="248"/>
      <c r="J1450" s="244"/>
      <c r="K1450" s="244"/>
      <c r="L1450" s="249"/>
      <c r="M1450" s="250"/>
      <c r="N1450" s="251"/>
      <c r="O1450" s="251"/>
      <c r="P1450" s="251"/>
      <c r="Q1450" s="251"/>
      <c r="R1450" s="251"/>
      <c r="S1450" s="251"/>
      <c r="T1450" s="252"/>
      <c r="U1450" s="14"/>
      <c r="V1450" s="14"/>
      <c r="W1450" s="14"/>
      <c r="X1450" s="14"/>
      <c r="Y1450" s="14"/>
      <c r="Z1450" s="14"/>
      <c r="AA1450" s="14"/>
      <c r="AB1450" s="14"/>
      <c r="AC1450" s="14"/>
      <c r="AD1450" s="14"/>
      <c r="AE1450" s="14"/>
      <c r="AT1450" s="253" t="s">
        <v>159</v>
      </c>
      <c r="AU1450" s="253" t="s">
        <v>87</v>
      </c>
      <c r="AV1450" s="14" t="s">
        <v>87</v>
      </c>
      <c r="AW1450" s="14" t="s">
        <v>32</v>
      </c>
      <c r="AX1450" s="14" t="s">
        <v>77</v>
      </c>
      <c r="AY1450" s="253" t="s">
        <v>150</v>
      </c>
    </row>
    <row r="1451" s="13" customFormat="1">
      <c r="A1451" s="13"/>
      <c r="B1451" s="232"/>
      <c r="C1451" s="233"/>
      <c r="D1451" s="234" t="s">
        <v>159</v>
      </c>
      <c r="E1451" s="235" t="s">
        <v>1</v>
      </c>
      <c r="F1451" s="236" t="s">
        <v>1659</v>
      </c>
      <c r="G1451" s="233"/>
      <c r="H1451" s="235" t="s">
        <v>1</v>
      </c>
      <c r="I1451" s="237"/>
      <c r="J1451" s="233"/>
      <c r="K1451" s="233"/>
      <c r="L1451" s="238"/>
      <c r="M1451" s="239"/>
      <c r="N1451" s="240"/>
      <c r="O1451" s="240"/>
      <c r="P1451" s="240"/>
      <c r="Q1451" s="240"/>
      <c r="R1451" s="240"/>
      <c r="S1451" s="240"/>
      <c r="T1451" s="241"/>
      <c r="U1451" s="13"/>
      <c r="V1451" s="13"/>
      <c r="W1451" s="13"/>
      <c r="X1451" s="13"/>
      <c r="Y1451" s="13"/>
      <c r="Z1451" s="13"/>
      <c r="AA1451" s="13"/>
      <c r="AB1451" s="13"/>
      <c r="AC1451" s="13"/>
      <c r="AD1451" s="13"/>
      <c r="AE1451" s="13"/>
      <c r="AT1451" s="242" t="s">
        <v>159</v>
      </c>
      <c r="AU1451" s="242" t="s">
        <v>87</v>
      </c>
      <c r="AV1451" s="13" t="s">
        <v>85</v>
      </c>
      <c r="AW1451" s="13" t="s">
        <v>32</v>
      </c>
      <c r="AX1451" s="13" t="s">
        <v>77</v>
      </c>
      <c r="AY1451" s="242" t="s">
        <v>150</v>
      </c>
    </row>
    <row r="1452" s="14" customFormat="1">
      <c r="A1452" s="14"/>
      <c r="B1452" s="243"/>
      <c r="C1452" s="244"/>
      <c r="D1452" s="234" t="s">
        <v>159</v>
      </c>
      <c r="E1452" s="245" t="s">
        <v>1</v>
      </c>
      <c r="F1452" s="246" t="s">
        <v>1660</v>
      </c>
      <c r="G1452" s="244"/>
      <c r="H1452" s="247">
        <v>9</v>
      </c>
      <c r="I1452" s="248"/>
      <c r="J1452" s="244"/>
      <c r="K1452" s="244"/>
      <c r="L1452" s="249"/>
      <c r="M1452" s="250"/>
      <c r="N1452" s="251"/>
      <c r="O1452" s="251"/>
      <c r="P1452" s="251"/>
      <c r="Q1452" s="251"/>
      <c r="R1452" s="251"/>
      <c r="S1452" s="251"/>
      <c r="T1452" s="252"/>
      <c r="U1452" s="14"/>
      <c r="V1452" s="14"/>
      <c r="W1452" s="14"/>
      <c r="X1452" s="14"/>
      <c r="Y1452" s="14"/>
      <c r="Z1452" s="14"/>
      <c r="AA1452" s="14"/>
      <c r="AB1452" s="14"/>
      <c r="AC1452" s="14"/>
      <c r="AD1452" s="14"/>
      <c r="AE1452" s="14"/>
      <c r="AT1452" s="253" t="s">
        <v>159</v>
      </c>
      <c r="AU1452" s="253" t="s">
        <v>87</v>
      </c>
      <c r="AV1452" s="14" t="s">
        <v>87</v>
      </c>
      <c r="AW1452" s="14" t="s">
        <v>32</v>
      </c>
      <c r="AX1452" s="14" t="s">
        <v>77</v>
      </c>
      <c r="AY1452" s="253" t="s">
        <v>150</v>
      </c>
    </row>
    <row r="1453" s="13" customFormat="1">
      <c r="A1453" s="13"/>
      <c r="B1453" s="232"/>
      <c r="C1453" s="233"/>
      <c r="D1453" s="234" t="s">
        <v>159</v>
      </c>
      <c r="E1453" s="235" t="s">
        <v>1</v>
      </c>
      <c r="F1453" s="236" t="s">
        <v>632</v>
      </c>
      <c r="G1453" s="233"/>
      <c r="H1453" s="235" t="s">
        <v>1</v>
      </c>
      <c r="I1453" s="237"/>
      <c r="J1453" s="233"/>
      <c r="K1453" s="233"/>
      <c r="L1453" s="238"/>
      <c r="M1453" s="239"/>
      <c r="N1453" s="240"/>
      <c r="O1453" s="240"/>
      <c r="P1453" s="240"/>
      <c r="Q1453" s="240"/>
      <c r="R1453" s="240"/>
      <c r="S1453" s="240"/>
      <c r="T1453" s="241"/>
      <c r="U1453" s="13"/>
      <c r="V1453" s="13"/>
      <c r="W1453" s="13"/>
      <c r="X1453" s="13"/>
      <c r="Y1453" s="13"/>
      <c r="Z1453" s="13"/>
      <c r="AA1453" s="13"/>
      <c r="AB1453" s="13"/>
      <c r="AC1453" s="13"/>
      <c r="AD1453" s="13"/>
      <c r="AE1453" s="13"/>
      <c r="AT1453" s="242" t="s">
        <v>159</v>
      </c>
      <c r="AU1453" s="242" t="s">
        <v>87</v>
      </c>
      <c r="AV1453" s="13" t="s">
        <v>85</v>
      </c>
      <c r="AW1453" s="13" t="s">
        <v>32</v>
      </c>
      <c r="AX1453" s="13" t="s">
        <v>77</v>
      </c>
      <c r="AY1453" s="242" t="s">
        <v>150</v>
      </c>
    </row>
    <row r="1454" s="14" customFormat="1">
      <c r="A1454" s="14"/>
      <c r="B1454" s="243"/>
      <c r="C1454" s="244"/>
      <c r="D1454" s="234" t="s">
        <v>159</v>
      </c>
      <c r="E1454" s="245" t="s">
        <v>1</v>
      </c>
      <c r="F1454" s="246" t="s">
        <v>1661</v>
      </c>
      <c r="G1454" s="244"/>
      <c r="H1454" s="247">
        <v>10.5</v>
      </c>
      <c r="I1454" s="248"/>
      <c r="J1454" s="244"/>
      <c r="K1454" s="244"/>
      <c r="L1454" s="249"/>
      <c r="M1454" s="250"/>
      <c r="N1454" s="251"/>
      <c r="O1454" s="251"/>
      <c r="P1454" s="251"/>
      <c r="Q1454" s="251"/>
      <c r="R1454" s="251"/>
      <c r="S1454" s="251"/>
      <c r="T1454" s="252"/>
      <c r="U1454" s="14"/>
      <c r="V1454" s="14"/>
      <c r="W1454" s="14"/>
      <c r="X1454" s="14"/>
      <c r="Y1454" s="14"/>
      <c r="Z1454" s="14"/>
      <c r="AA1454" s="14"/>
      <c r="AB1454" s="14"/>
      <c r="AC1454" s="14"/>
      <c r="AD1454" s="14"/>
      <c r="AE1454" s="14"/>
      <c r="AT1454" s="253" t="s">
        <v>159</v>
      </c>
      <c r="AU1454" s="253" t="s">
        <v>87</v>
      </c>
      <c r="AV1454" s="14" t="s">
        <v>87</v>
      </c>
      <c r="AW1454" s="14" t="s">
        <v>32</v>
      </c>
      <c r="AX1454" s="14" t="s">
        <v>77</v>
      </c>
      <c r="AY1454" s="253" t="s">
        <v>150</v>
      </c>
    </row>
    <row r="1455" s="15" customFormat="1">
      <c r="A1455" s="15"/>
      <c r="B1455" s="254"/>
      <c r="C1455" s="255"/>
      <c r="D1455" s="234" t="s">
        <v>159</v>
      </c>
      <c r="E1455" s="256" t="s">
        <v>1</v>
      </c>
      <c r="F1455" s="257" t="s">
        <v>169</v>
      </c>
      <c r="G1455" s="255"/>
      <c r="H1455" s="258">
        <v>33</v>
      </c>
      <c r="I1455" s="259"/>
      <c r="J1455" s="255"/>
      <c r="K1455" s="255"/>
      <c r="L1455" s="260"/>
      <c r="M1455" s="261"/>
      <c r="N1455" s="262"/>
      <c r="O1455" s="262"/>
      <c r="P1455" s="262"/>
      <c r="Q1455" s="262"/>
      <c r="R1455" s="262"/>
      <c r="S1455" s="262"/>
      <c r="T1455" s="263"/>
      <c r="U1455" s="15"/>
      <c r="V1455" s="15"/>
      <c r="W1455" s="15"/>
      <c r="X1455" s="15"/>
      <c r="Y1455" s="15"/>
      <c r="Z1455" s="15"/>
      <c r="AA1455" s="15"/>
      <c r="AB1455" s="15"/>
      <c r="AC1455" s="15"/>
      <c r="AD1455" s="15"/>
      <c r="AE1455" s="15"/>
      <c r="AT1455" s="264" t="s">
        <v>159</v>
      </c>
      <c r="AU1455" s="264" t="s">
        <v>87</v>
      </c>
      <c r="AV1455" s="15" t="s">
        <v>157</v>
      </c>
      <c r="AW1455" s="15" t="s">
        <v>32</v>
      </c>
      <c r="AX1455" s="15" t="s">
        <v>85</v>
      </c>
      <c r="AY1455" s="264" t="s">
        <v>150</v>
      </c>
    </row>
    <row r="1456" s="2" customFormat="1" ht="24.15" customHeight="1">
      <c r="A1456" s="39"/>
      <c r="B1456" s="40"/>
      <c r="C1456" s="219" t="s">
        <v>1670</v>
      </c>
      <c r="D1456" s="219" t="s">
        <v>152</v>
      </c>
      <c r="E1456" s="220" t="s">
        <v>1671</v>
      </c>
      <c r="F1456" s="221" t="s">
        <v>1672</v>
      </c>
      <c r="G1456" s="222" t="s">
        <v>240</v>
      </c>
      <c r="H1456" s="223">
        <v>33</v>
      </c>
      <c r="I1456" s="224"/>
      <c r="J1456" s="225">
        <f>ROUND(I1456*H1456,2)</f>
        <v>0</v>
      </c>
      <c r="K1456" s="221" t="s">
        <v>156</v>
      </c>
      <c r="L1456" s="45"/>
      <c r="M1456" s="226" t="s">
        <v>1</v>
      </c>
      <c r="N1456" s="227" t="s">
        <v>42</v>
      </c>
      <c r="O1456" s="92"/>
      <c r="P1456" s="228">
        <f>O1456*H1456</f>
        <v>0</v>
      </c>
      <c r="Q1456" s="228">
        <v>0.00012</v>
      </c>
      <c r="R1456" s="228">
        <f>Q1456*H1456</f>
        <v>0.00396</v>
      </c>
      <c r="S1456" s="228">
        <v>0</v>
      </c>
      <c r="T1456" s="229">
        <f>S1456*H1456</f>
        <v>0</v>
      </c>
      <c r="U1456" s="39"/>
      <c r="V1456" s="39"/>
      <c r="W1456" s="39"/>
      <c r="X1456" s="39"/>
      <c r="Y1456" s="39"/>
      <c r="Z1456" s="39"/>
      <c r="AA1456" s="39"/>
      <c r="AB1456" s="39"/>
      <c r="AC1456" s="39"/>
      <c r="AD1456" s="39"/>
      <c r="AE1456" s="39"/>
      <c r="AR1456" s="230" t="s">
        <v>252</v>
      </c>
      <c r="AT1456" s="230" t="s">
        <v>152</v>
      </c>
      <c r="AU1456" s="230" t="s">
        <v>87</v>
      </c>
      <c r="AY1456" s="18" t="s">
        <v>150</v>
      </c>
      <c r="BE1456" s="231">
        <f>IF(N1456="základní",J1456,0)</f>
        <v>0</v>
      </c>
      <c r="BF1456" s="231">
        <f>IF(N1456="snížená",J1456,0)</f>
        <v>0</v>
      </c>
      <c r="BG1456" s="231">
        <f>IF(N1456="zákl. přenesená",J1456,0)</f>
        <v>0</v>
      </c>
      <c r="BH1456" s="231">
        <f>IF(N1456="sníž. přenesená",J1456,0)</f>
        <v>0</v>
      </c>
      <c r="BI1456" s="231">
        <f>IF(N1456="nulová",J1456,0)</f>
        <v>0</v>
      </c>
      <c r="BJ1456" s="18" t="s">
        <v>85</v>
      </c>
      <c r="BK1456" s="231">
        <f>ROUND(I1456*H1456,2)</f>
        <v>0</v>
      </c>
      <c r="BL1456" s="18" t="s">
        <v>252</v>
      </c>
      <c r="BM1456" s="230" t="s">
        <v>1673</v>
      </c>
    </row>
    <row r="1457" s="13" customFormat="1">
      <c r="A1457" s="13"/>
      <c r="B1457" s="232"/>
      <c r="C1457" s="233"/>
      <c r="D1457" s="234" t="s">
        <v>159</v>
      </c>
      <c r="E1457" s="235" t="s">
        <v>1</v>
      </c>
      <c r="F1457" s="236" t="s">
        <v>1657</v>
      </c>
      <c r="G1457" s="233"/>
      <c r="H1457" s="235" t="s">
        <v>1</v>
      </c>
      <c r="I1457" s="237"/>
      <c r="J1457" s="233"/>
      <c r="K1457" s="233"/>
      <c r="L1457" s="238"/>
      <c r="M1457" s="239"/>
      <c r="N1457" s="240"/>
      <c r="O1457" s="240"/>
      <c r="P1457" s="240"/>
      <c r="Q1457" s="240"/>
      <c r="R1457" s="240"/>
      <c r="S1457" s="240"/>
      <c r="T1457" s="241"/>
      <c r="U1457" s="13"/>
      <c r="V1457" s="13"/>
      <c r="W1457" s="13"/>
      <c r="X1457" s="13"/>
      <c r="Y1457" s="13"/>
      <c r="Z1457" s="13"/>
      <c r="AA1457" s="13"/>
      <c r="AB1457" s="13"/>
      <c r="AC1457" s="13"/>
      <c r="AD1457" s="13"/>
      <c r="AE1457" s="13"/>
      <c r="AT1457" s="242" t="s">
        <v>159</v>
      </c>
      <c r="AU1457" s="242" t="s">
        <v>87</v>
      </c>
      <c r="AV1457" s="13" t="s">
        <v>85</v>
      </c>
      <c r="AW1457" s="13" t="s">
        <v>32</v>
      </c>
      <c r="AX1457" s="13" t="s">
        <v>77</v>
      </c>
      <c r="AY1457" s="242" t="s">
        <v>150</v>
      </c>
    </row>
    <row r="1458" s="14" customFormat="1">
      <c r="A1458" s="14"/>
      <c r="B1458" s="243"/>
      <c r="C1458" s="244"/>
      <c r="D1458" s="234" t="s">
        <v>159</v>
      </c>
      <c r="E1458" s="245" t="s">
        <v>1</v>
      </c>
      <c r="F1458" s="246" t="s">
        <v>1658</v>
      </c>
      <c r="G1458" s="244"/>
      <c r="H1458" s="247">
        <v>13.5</v>
      </c>
      <c r="I1458" s="248"/>
      <c r="J1458" s="244"/>
      <c r="K1458" s="244"/>
      <c r="L1458" s="249"/>
      <c r="M1458" s="250"/>
      <c r="N1458" s="251"/>
      <c r="O1458" s="251"/>
      <c r="P1458" s="251"/>
      <c r="Q1458" s="251"/>
      <c r="R1458" s="251"/>
      <c r="S1458" s="251"/>
      <c r="T1458" s="252"/>
      <c r="U1458" s="14"/>
      <c r="V1458" s="14"/>
      <c r="W1458" s="14"/>
      <c r="X1458" s="14"/>
      <c r="Y1458" s="14"/>
      <c r="Z1458" s="14"/>
      <c r="AA1458" s="14"/>
      <c r="AB1458" s="14"/>
      <c r="AC1458" s="14"/>
      <c r="AD1458" s="14"/>
      <c r="AE1458" s="14"/>
      <c r="AT1458" s="253" t="s">
        <v>159</v>
      </c>
      <c r="AU1458" s="253" t="s">
        <v>87</v>
      </c>
      <c r="AV1458" s="14" t="s">
        <v>87</v>
      </c>
      <c r="AW1458" s="14" t="s">
        <v>32</v>
      </c>
      <c r="AX1458" s="14" t="s">
        <v>77</v>
      </c>
      <c r="AY1458" s="253" t="s">
        <v>150</v>
      </c>
    </row>
    <row r="1459" s="13" customFormat="1">
      <c r="A1459" s="13"/>
      <c r="B1459" s="232"/>
      <c r="C1459" s="233"/>
      <c r="D1459" s="234" t="s">
        <v>159</v>
      </c>
      <c r="E1459" s="235" t="s">
        <v>1</v>
      </c>
      <c r="F1459" s="236" t="s">
        <v>1659</v>
      </c>
      <c r="G1459" s="233"/>
      <c r="H1459" s="235" t="s">
        <v>1</v>
      </c>
      <c r="I1459" s="237"/>
      <c r="J1459" s="233"/>
      <c r="K1459" s="233"/>
      <c r="L1459" s="238"/>
      <c r="M1459" s="239"/>
      <c r="N1459" s="240"/>
      <c r="O1459" s="240"/>
      <c r="P1459" s="240"/>
      <c r="Q1459" s="240"/>
      <c r="R1459" s="240"/>
      <c r="S1459" s="240"/>
      <c r="T1459" s="241"/>
      <c r="U1459" s="13"/>
      <c r="V1459" s="13"/>
      <c r="W1459" s="13"/>
      <c r="X1459" s="13"/>
      <c r="Y1459" s="13"/>
      <c r="Z1459" s="13"/>
      <c r="AA1459" s="13"/>
      <c r="AB1459" s="13"/>
      <c r="AC1459" s="13"/>
      <c r="AD1459" s="13"/>
      <c r="AE1459" s="13"/>
      <c r="AT1459" s="242" t="s">
        <v>159</v>
      </c>
      <c r="AU1459" s="242" t="s">
        <v>87</v>
      </c>
      <c r="AV1459" s="13" t="s">
        <v>85</v>
      </c>
      <c r="AW1459" s="13" t="s">
        <v>32</v>
      </c>
      <c r="AX1459" s="13" t="s">
        <v>77</v>
      </c>
      <c r="AY1459" s="242" t="s">
        <v>150</v>
      </c>
    </row>
    <row r="1460" s="14" customFormat="1">
      <c r="A1460" s="14"/>
      <c r="B1460" s="243"/>
      <c r="C1460" s="244"/>
      <c r="D1460" s="234" t="s">
        <v>159</v>
      </c>
      <c r="E1460" s="245" t="s">
        <v>1</v>
      </c>
      <c r="F1460" s="246" t="s">
        <v>1660</v>
      </c>
      <c r="G1460" s="244"/>
      <c r="H1460" s="247">
        <v>9</v>
      </c>
      <c r="I1460" s="248"/>
      <c r="J1460" s="244"/>
      <c r="K1460" s="244"/>
      <c r="L1460" s="249"/>
      <c r="M1460" s="250"/>
      <c r="N1460" s="251"/>
      <c r="O1460" s="251"/>
      <c r="P1460" s="251"/>
      <c r="Q1460" s="251"/>
      <c r="R1460" s="251"/>
      <c r="S1460" s="251"/>
      <c r="T1460" s="252"/>
      <c r="U1460" s="14"/>
      <c r="V1460" s="14"/>
      <c r="W1460" s="14"/>
      <c r="X1460" s="14"/>
      <c r="Y1460" s="14"/>
      <c r="Z1460" s="14"/>
      <c r="AA1460" s="14"/>
      <c r="AB1460" s="14"/>
      <c r="AC1460" s="14"/>
      <c r="AD1460" s="14"/>
      <c r="AE1460" s="14"/>
      <c r="AT1460" s="253" t="s">
        <v>159</v>
      </c>
      <c r="AU1460" s="253" t="s">
        <v>87</v>
      </c>
      <c r="AV1460" s="14" t="s">
        <v>87</v>
      </c>
      <c r="AW1460" s="14" t="s">
        <v>32</v>
      </c>
      <c r="AX1460" s="14" t="s">
        <v>77</v>
      </c>
      <c r="AY1460" s="253" t="s">
        <v>150</v>
      </c>
    </row>
    <row r="1461" s="13" customFormat="1">
      <c r="A1461" s="13"/>
      <c r="B1461" s="232"/>
      <c r="C1461" s="233"/>
      <c r="D1461" s="234" t="s">
        <v>159</v>
      </c>
      <c r="E1461" s="235" t="s">
        <v>1</v>
      </c>
      <c r="F1461" s="236" t="s">
        <v>632</v>
      </c>
      <c r="G1461" s="233"/>
      <c r="H1461" s="235" t="s">
        <v>1</v>
      </c>
      <c r="I1461" s="237"/>
      <c r="J1461" s="233"/>
      <c r="K1461" s="233"/>
      <c r="L1461" s="238"/>
      <c r="M1461" s="239"/>
      <c r="N1461" s="240"/>
      <c r="O1461" s="240"/>
      <c r="P1461" s="240"/>
      <c r="Q1461" s="240"/>
      <c r="R1461" s="240"/>
      <c r="S1461" s="240"/>
      <c r="T1461" s="241"/>
      <c r="U1461" s="13"/>
      <c r="V1461" s="13"/>
      <c r="W1461" s="13"/>
      <c r="X1461" s="13"/>
      <c r="Y1461" s="13"/>
      <c r="Z1461" s="13"/>
      <c r="AA1461" s="13"/>
      <c r="AB1461" s="13"/>
      <c r="AC1461" s="13"/>
      <c r="AD1461" s="13"/>
      <c r="AE1461" s="13"/>
      <c r="AT1461" s="242" t="s">
        <v>159</v>
      </c>
      <c r="AU1461" s="242" t="s">
        <v>87</v>
      </c>
      <c r="AV1461" s="13" t="s">
        <v>85</v>
      </c>
      <c r="AW1461" s="13" t="s">
        <v>32</v>
      </c>
      <c r="AX1461" s="13" t="s">
        <v>77</v>
      </c>
      <c r="AY1461" s="242" t="s">
        <v>150</v>
      </c>
    </row>
    <row r="1462" s="14" customFormat="1">
      <c r="A1462" s="14"/>
      <c r="B1462" s="243"/>
      <c r="C1462" s="244"/>
      <c r="D1462" s="234" t="s">
        <v>159</v>
      </c>
      <c r="E1462" s="245" t="s">
        <v>1</v>
      </c>
      <c r="F1462" s="246" t="s">
        <v>1661</v>
      </c>
      <c r="G1462" s="244"/>
      <c r="H1462" s="247">
        <v>10.5</v>
      </c>
      <c r="I1462" s="248"/>
      <c r="J1462" s="244"/>
      <c r="K1462" s="244"/>
      <c r="L1462" s="249"/>
      <c r="M1462" s="250"/>
      <c r="N1462" s="251"/>
      <c r="O1462" s="251"/>
      <c r="P1462" s="251"/>
      <c r="Q1462" s="251"/>
      <c r="R1462" s="251"/>
      <c r="S1462" s="251"/>
      <c r="T1462" s="252"/>
      <c r="U1462" s="14"/>
      <c r="V1462" s="14"/>
      <c r="W1462" s="14"/>
      <c r="X1462" s="14"/>
      <c r="Y1462" s="14"/>
      <c r="Z1462" s="14"/>
      <c r="AA1462" s="14"/>
      <c r="AB1462" s="14"/>
      <c r="AC1462" s="14"/>
      <c r="AD1462" s="14"/>
      <c r="AE1462" s="14"/>
      <c r="AT1462" s="253" t="s">
        <v>159</v>
      </c>
      <c r="AU1462" s="253" t="s">
        <v>87</v>
      </c>
      <c r="AV1462" s="14" t="s">
        <v>87</v>
      </c>
      <c r="AW1462" s="14" t="s">
        <v>32</v>
      </c>
      <c r="AX1462" s="14" t="s">
        <v>77</v>
      </c>
      <c r="AY1462" s="253" t="s">
        <v>150</v>
      </c>
    </row>
    <row r="1463" s="15" customFormat="1">
      <c r="A1463" s="15"/>
      <c r="B1463" s="254"/>
      <c r="C1463" s="255"/>
      <c r="D1463" s="234" t="s">
        <v>159</v>
      </c>
      <c r="E1463" s="256" t="s">
        <v>1</v>
      </c>
      <c r="F1463" s="257" t="s">
        <v>169</v>
      </c>
      <c r="G1463" s="255"/>
      <c r="H1463" s="258">
        <v>33</v>
      </c>
      <c r="I1463" s="259"/>
      <c r="J1463" s="255"/>
      <c r="K1463" s="255"/>
      <c r="L1463" s="260"/>
      <c r="M1463" s="261"/>
      <c r="N1463" s="262"/>
      <c r="O1463" s="262"/>
      <c r="P1463" s="262"/>
      <c r="Q1463" s="262"/>
      <c r="R1463" s="262"/>
      <c r="S1463" s="262"/>
      <c r="T1463" s="263"/>
      <c r="U1463" s="15"/>
      <c r="V1463" s="15"/>
      <c r="W1463" s="15"/>
      <c r="X1463" s="15"/>
      <c r="Y1463" s="15"/>
      <c r="Z1463" s="15"/>
      <c r="AA1463" s="15"/>
      <c r="AB1463" s="15"/>
      <c r="AC1463" s="15"/>
      <c r="AD1463" s="15"/>
      <c r="AE1463" s="15"/>
      <c r="AT1463" s="264" t="s">
        <v>159</v>
      </c>
      <c r="AU1463" s="264" t="s">
        <v>87</v>
      </c>
      <c r="AV1463" s="15" t="s">
        <v>157</v>
      </c>
      <c r="AW1463" s="15" t="s">
        <v>32</v>
      </c>
      <c r="AX1463" s="15" t="s">
        <v>85</v>
      </c>
      <c r="AY1463" s="264" t="s">
        <v>150</v>
      </c>
    </row>
    <row r="1464" s="2" customFormat="1" ht="24.15" customHeight="1">
      <c r="A1464" s="39"/>
      <c r="B1464" s="40"/>
      <c r="C1464" s="219" t="s">
        <v>1674</v>
      </c>
      <c r="D1464" s="219" t="s">
        <v>152</v>
      </c>
      <c r="E1464" s="220" t="s">
        <v>1675</v>
      </c>
      <c r="F1464" s="221" t="s">
        <v>1676</v>
      </c>
      <c r="G1464" s="222" t="s">
        <v>240</v>
      </c>
      <c r="H1464" s="223">
        <v>33</v>
      </c>
      <c r="I1464" s="224"/>
      <c r="J1464" s="225">
        <f>ROUND(I1464*H1464,2)</f>
        <v>0</v>
      </c>
      <c r="K1464" s="221" t="s">
        <v>156</v>
      </c>
      <c r="L1464" s="45"/>
      <c r="M1464" s="226" t="s">
        <v>1</v>
      </c>
      <c r="N1464" s="227" t="s">
        <v>42</v>
      </c>
      <c r="O1464" s="92"/>
      <c r="P1464" s="228">
        <f>O1464*H1464</f>
        <v>0</v>
      </c>
      <c r="Q1464" s="228">
        <v>0.00012</v>
      </c>
      <c r="R1464" s="228">
        <f>Q1464*H1464</f>
        <v>0.00396</v>
      </c>
      <c r="S1464" s="228">
        <v>0</v>
      </c>
      <c r="T1464" s="229">
        <f>S1464*H1464</f>
        <v>0</v>
      </c>
      <c r="U1464" s="39"/>
      <c r="V1464" s="39"/>
      <c r="W1464" s="39"/>
      <c r="X1464" s="39"/>
      <c r="Y1464" s="39"/>
      <c r="Z1464" s="39"/>
      <c r="AA1464" s="39"/>
      <c r="AB1464" s="39"/>
      <c r="AC1464" s="39"/>
      <c r="AD1464" s="39"/>
      <c r="AE1464" s="39"/>
      <c r="AR1464" s="230" t="s">
        <v>252</v>
      </c>
      <c r="AT1464" s="230" t="s">
        <v>152</v>
      </c>
      <c r="AU1464" s="230" t="s">
        <v>87</v>
      </c>
      <c r="AY1464" s="18" t="s">
        <v>150</v>
      </c>
      <c r="BE1464" s="231">
        <f>IF(N1464="základní",J1464,0)</f>
        <v>0</v>
      </c>
      <c r="BF1464" s="231">
        <f>IF(N1464="snížená",J1464,0)</f>
        <v>0</v>
      </c>
      <c r="BG1464" s="231">
        <f>IF(N1464="zákl. přenesená",J1464,0)</f>
        <v>0</v>
      </c>
      <c r="BH1464" s="231">
        <f>IF(N1464="sníž. přenesená",J1464,0)</f>
        <v>0</v>
      </c>
      <c r="BI1464" s="231">
        <f>IF(N1464="nulová",J1464,0)</f>
        <v>0</v>
      </c>
      <c r="BJ1464" s="18" t="s">
        <v>85</v>
      </c>
      <c r="BK1464" s="231">
        <f>ROUND(I1464*H1464,2)</f>
        <v>0</v>
      </c>
      <c r="BL1464" s="18" t="s">
        <v>252</v>
      </c>
      <c r="BM1464" s="230" t="s">
        <v>1677</v>
      </c>
    </row>
    <row r="1465" s="13" customFormat="1">
      <c r="A1465" s="13"/>
      <c r="B1465" s="232"/>
      <c r="C1465" s="233"/>
      <c r="D1465" s="234" t="s">
        <v>159</v>
      </c>
      <c r="E1465" s="235" t="s">
        <v>1</v>
      </c>
      <c r="F1465" s="236" t="s">
        <v>1657</v>
      </c>
      <c r="G1465" s="233"/>
      <c r="H1465" s="235" t="s">
        <v>1</v>
      </c>
      <c r="I1465" s="237"/>
      <c r="J1465" s="233"/>
      <c r="K1465" s="233"/>
      <c r="L1465" s="238"/>
      <c r="M1465" s="239"/>
      <c r="N1465" s="240"/>
      <c r="O1465" s="240"/>
      <c r="P1465" s="240"/>
      <c r="Q1465" s="240"/>
      <c r="R1465" s="240"/>
      <c r="S1465" s="240"/>
      <c r="T1465" s="241"/>
      <c r="U1465" s="13"/>
      <c r="V1465" s="13"/>
      <c r="W1465" s="13"/>
      <c r="X1465" s="13"/>
      <c r="Y1465" s="13"/>
      <c r="Z1465" s="13"/>
      <c r="AA1465" s="13"/>
      <c r="AB1465" s="13"/>
      <c r="AC1465" s="13"/>
      <c r="AD1465" s="13"/>
      <c r="AE1465" s="13"/>
      <c r="AT1465" s="242" t="s">
        <v>159</v>
      </c>
      <c r="AU1465" s="242" t="s">
        <v>87</v>
      </c>
      <c r="AV1465" s="13" t="s">
        <v>85</v>
      </c>
      <c r="AW1465" s="13" t="s">
        <v>32</v>
      </c>
      <c r="AX1465" s="13" t="s">
        <v>77</v>
      </c>
      <c r="AY1465" s="242" t="s">
        <v>150</v>
      </c>
    </row>
    <row r="1466" s="14" customFormat="1">
      <c r="A1466" s="14"/>
      <c r="B1466" s="243"/>
      <c r="C1466" s="244"/>
      <c r="D1466" s="234" t="s">
        <v>159</v>
      </c>
      <c r="E1466" s="245" t="s">
        <v>1</v>
      </c>
      <c r="F1466" s="246" t="s">
        <v>1658</v>
      </c>
      <c r="G1466" s="244"/>
      <c r="H1466" s="247">
        <v>13.5</v>
      </c>
      <c r="I1466" s="248"/>
      <c r="J1466" s="244"/>
      <c r="K1466" s="244"/>
      <c r="L1466" s="249"/>
      <c r="M1466" s="250"/>
      <c r="N1466" s="251"/>
      <c r="O1466" s="251"/>
      <c r="P1466" s="251"/>
      <c r="Q1466" s="251"/>
      <c r="R1466" s="251"/>
      <c r="S1466" s="251"/>
      <c r="T1466" s="252"/>
      <c r="U1466" s="14"/>
      <c r="V1466" s="14"/>
      <c r="W1466" s="14"/>
      <c r="X1466" s="14"/>
      <c r="Y1466" s="14"/>
      <c r="Z1466" s="14"/>
      <c r="AA1466" s="14"/>
      <c r="AB1466" s="14"/>
      <c r="AC1466" s="14"/>
      <c r="AD1466" s="14"/>
      <c r="AE1466" s="14"/>
      <c r="AT1466" s="253" t="s">
        <v>159</v>
      </c>
      <c r="AU1466" s="253" t="s">
        <v>87</v>
      </c>
      <c r="AV1466" s="14" t="s">
        <v>87</v>
      </c>
      <c r="AW1466" s="14" t="s">
        <v>32</v>
      </c>
      <c r="AX1466" s="14" t="s">
        <v>77</v>
      </c>
      <c r="AY1466" s="253" t="s">
        <v>150</v>
      </c>
    </row>
    <row r="1467" s="13" customFormat="1">
      <c r="A1467" s="13"/>
      <c r="B1467" s="232"/>
      <c r="C1467" s="233"/>
      <c r="D1467" s="234" t="s">
        <v>159</v>
      </c>
      <c r="E1467" s="235" t="s">
        <v>1</v>
      </c>
      <c r="F1467" s="236" t="s">
        <v>1659</v>
      </c>
      <c r="G1467" s="233"/>
      <c r="H1467" s="235" t="s">
        <v>1</v>
      </c>
      <c r="I1467" s="237"/>
      <c r="J1467" s="233"/>
      <c r="K1467" s="233"/>
      <c r="L1467" s="238"/>
      <c r="M1467" s="239"/>
      <c r="N1467" s="240"/>
      <c r="O1467" s="240"/>
      <c r="P1467" s="240"/>
      <c r="Q1467" s="240"/>
      <c r="R1467" s="240"/>
      <c r="S1467" s="240"/>
      <c r="T1467" s="241"/>
      <c r="U1467" s="13"/>
      <c r="V1467" s="13"/>
      <c r="W1467" s="13"/>
      <c r="X1467" s="13"/>
      <c r="Y1467" s="13"/>
      <c r="Z1467" s="13"/>
      <c r="AA1467" s="13"/>
      <c r="AB1467" s="13"/>
      <c r="AC1467" s="13"/>
      <c r="AD1467" s="13"/>
      <c r="AE1467" s="13"/>
      <c r="AT1467" s="242" t="s">
        <v>159</v>
      </c>
      <c r="AU1467" s="242" t="s">
        <v>87</v>
      </c>
      <c r="AV1467" s="13" t="s">
        <v>85</v>
      </c>
      <c r="AW1467" s="13" t="s">
        <v>32</v>
      </c>
      <c r="AX1467" s="13" t="s">
        <v>77</v>
      </c>
      <c r="AY1467" s="242" t="s">
        <v>150</v>
      </c>
    </row>
    <row r="1468" s="14" customFormat="1">
      <c r="A1468" s="14"/>
      <c r="B1468" s="243"/>
      <c r="C1468" s="244"/>
      <c r="D1468" s="234" t="s">
        <v>159</v>
      </c>
      <c r="E1468" s="245" t="s">
        <v>1</v>
      </c>
      <c r="F1468" s="246" t="s">
        <v>1660</v>
      </c>
      <c r="G1468" s="244"/>
      <c r="H1468" s="247">
        <v>9</v>
      </c>
      <c r="I1468" s="248"/>
      <c r="J1468" s="244"/>
      <c r="K1468" s="244"/>
      <c r="L1468" s="249"/>
      <c r="M1468" s="250"/>
      <c r="N1468" s="251"/>
      <c r="O1468" s="251"/>
      <c r="P1468" s="251"/>
      <c r="Q1468" s="251"/>
      <c r="R1468" s="251"/>
      <c r="S1468" s="251"/>
      <c r="T1468" s="252"/>
      <c r="U1468" s="14"/>
      <c r="V1468" s="14"/>
      <c r="W1468" s="14"/>
      <c r="X1468" s="14"/>
      <c r="Y1468" s="14"/>
      <c r="Z1468" s="14"/>
      <c r="AA1468" s="14"/>
      <c r="AB1468" s="14"/>
      <c r="AC1468" s="14"/>
      <c r="AD1468" s="14"/>
      <c r="AE1468" s="14"/>
      <c r="AT1468" s="253" t="s">
        <v>159</v>
      </c>
      <c r="AU1468" s="253" t="s">
        <v>87</v>
      </c>
      <c r="AV1468" s="14" t="s">
        <v>87</v>
      </c>
      <c r="AW1468" s="14" t="s">
        <v>32</v>
      </c>
      <c r="AX1468" s="14" t="s">
        <v>77</v>
      </c>
      <c r="AY1468" s="253" t="s">
        <v>150</v>
      </c>
    </row>
    <row r="1469" s="13" customFormat="1">
      <c r="A1469" s="13"/>
      <c r="B1469" s="232"/>
      <c r="C1469" s="233"/>
      <c r="D1469" s="234" t="s">
        <v>159</v>
      </c>
      <c r="E1469" s="235" t="s">
        <v>1</v>
      </c>
      <c r="F1469" s="236" t="s">
        <v>632</v>
      </c>
      <c r="G1469" s="233"/>
      <c r="H1469" s="235" t="s">
        <v>1</v>
      </c>
      <c r="I1469" s="237"/>
      <c r="J1469" s="233"/>
      <c r="K1469" s="233"/>
      <c r="L1469" s="238"/>
      <c r="M1469" s="239"/>
      <c r="N1469" s="240"/>
      <c r="O1469" s="240"/>
      <c r="P1469" s="240"/>
      <c r="Q1469" s="240"/>
      <c r="R1469" s="240"/>
      <c r="S1469" s="240"/>
      <c r="T1469" s="241"/>
      <c r="U1469" s="13"/>
      <c r="V1469" s="13"/>
      <c r="W1469" s="13"/>
      <c r="X1469" s="13"/>
      <c r="Y1469" s="13"/>
      <c r="Z1469" s="13"/>
      <c r="AA1469" s="13"/>
      <c r="AB1469" s="13"/>
      <c r="AC1469" s="13"/>
      <c r="AD1469" s="13"/>
      <c r="AE1469" s="13"/>
      <c r="AT1469" s="242" t="s">
        <v>159</v>
      </c>
      <c r="AU1469" s="242" t="s">
        <v>87</v>
      </c>
      <c r="AV1469" s="13" t="s">
        <v>85</v>
      </c>
      <c r="AW1469" s="13" t="s">
        <v>32</v>
      </c>
      <c r="AX1469" s="13" t="s">
        <v>77</v>
      </c>
      <c r="AY1469" s="242" t="s">
        <v>150</v>
      </c>
    </row>
    <row r="1470" s="14" customFormat="1">
      <c r="A1470" s="14"/>
      <c r="B1470" s="243"/>
      <c r="C1470" s="244"/>
      <c r="D1470" s="234" t="s">
        <v>159</v>
      </c>
      <c r="E1470" s="245" t="s">
        <v>1</v>
      </c>
      <c r="F1470" s="246" t="s">
        <v>1661</v>
      </c>
      <c r="G1470" s="244"/>
      <c r="H1470" s="247">
        <v>10.5</v>
      </c>
      <c r="I1470" s="248"/>
      <c r="J1470" s="244"/>
      <c r="K1470" s="244"/>
      <c r="L1470" s="249"/>
      <c r="M1470" s="250"/>
      <c r="N1470" s="251"/>
      <c r="O1470" s="251"/>
      <c r="P1470" s="251"/>
      <c r="Q1470" s="251"/>
      <c r="R1470" s="251"/>
      <c r="S1470" s="251"/>
      <c r="T1470" s="252"/>
      <c r="U1470" s="14"/>
      <c r="V1470" s="14"/>
      <c r="W1470" s="14"/>
      <c r="X1470" s="14"/>
      <c r="Y1470" s="14"/>
      <c r="Z1470" s="14"/>
      <c r="AA1470" s="14"/>
      <c r="AB1470" s="14"/>
      <c r="AC1470" s="14"/>
      <c r="AD1470" s="14"/>
      <c r="AE1470" s="14"/>
      <c r="AT1470" s="253" t="s">
        <v>159</v>
      </c>
      <c r="AU1470" s="253" t="s">
        <v>87</v>
      </c>
      <c r="AV1470" s="14" t="s">
        <v>87</v>
      </c>
      <c r="AW1470" s="14" t="s">
        <v>32</v>
      </c>
      <c r="AX1470" s="14" t="s">
        <v>77</v>
      </c>
      <c r="AY1470" s="253" t="s">
        <v>150</v>
      </c>
    </row>
    <row r="1471" s="15" customFormat="1">
      <c r="A1471" s="15"/>
      <c r="B1471" s="254"/>
      <c r="C1471" s="255"/>
      <c r="D1471" s="234" t="s">
        <v>159</v>
      </c>
      <c r="E1471" s="256" t="s">
        <v>1</v>
      </c>
      <c r="F1471" s="257" t="s">
        <v>169</v>
      </c>
      <c r="G1471" s="255"/>
      <c r="H1471" s="258">
        <v>33</v>
      </c>
      <c r="I1471" s="259"/>
      <c r="J1471" s="255"/>
      <c r="K1471" s="255"/>
      <c r="L1471" s="260"/>
      <c r="M1471" s="261"/>
      <c r="N1471" s="262"/>
      <c r="O1471" s="262"/>
      <c r="P1471" s="262"/>
      <c r="Q1471" s="262"/>
      <c r="R1471" s="262"/>
      <c r="S1471" s="262"/>
      <c r="T1471" s="263"/>
      <c r="U1471" s="15"/>
      <c r="V1471" s="15"/>
      <c r="W1471" s="15"/>
      <c r="X1471" s="15"/>
      <c r="Y1471" s="15"/>
      <c r="Z1471" s="15"/>
      <c r="AA1471" s="15"/>
      <c r="AB1471" s="15"/>
      <c r="AC1471" s="15"/>
      <c r="AD1471" s="15"/>
      <c r="AE1471" s="15"/>
      <c r="AT1471" s="264" t="s">
        <v>159</v>
      </c>
      <c r="AU1471" s="264" t="s">
        <v>87</v>
      </c>
      <c r="AV1471" s="15" t="s">
        <v>157</v>
      </c>
      <c r="AW1471" s="15" t="s">
        <v>32</v>
      </c>
      <c r="AX1471" s="15" t="s">
        <v>85</v>
      </c>
      <c r="AY1471" s="264" t="s">
        <v>150</v>
      </c>
    </row>
    <row r="1472" s="2" customFormat="1" ht="16.5" customHeight="1">
      <c r="A1472" s="39"/>
      <c r="B1472" s="40"/>
      <c r="C1472" s="219" t="s">
        <v>1678</v>
      </c>
      <c r="D1472" s="219" t="s">
        <v>152</v>
      </c>
      <c r="E1472" s="220" t="s">
        <v>1679</v>
      </c>
      <c r="F1472" s="221" t="s">
        <v>1680</v>
      </c>
      <c r="G1472" s="222" t="s">
        <v>972</v>
      </c>
      <c r="H1472" s="223">
        <v>2</v>
      </c>
      <c r="I1472" s="224"/>
      <c r="J1472" s="225">
        <f>ROUND(I1472*H1472,2)</f>
        <v>0</v>
      </c>
      <c r="K1472" s="221" t="s">
        <v>1</v>
      </c>
      <c r="L1472" s="45"/>
      <c r="M1472" s="226" t="s">
        <v>1</v>
      </c>
      <c r="N1472" s="227" t="s">
        <v>42</v>
      </c>
      <c r="O1472" s="92"/>
      <c r="P1472" s="228">
        <f>O1472*H1472</f>
        <v>0</v>
      </c>
      <c r="Q1472" s="228">
        <v>0.00019000000000000001</v>
      </c>
      <c r="R1472" s="228">
        <f>Q1472*H1472</f>
        <v>0.00038000000000000002</v>
      </c>
      <c r="S1472" s="228">
        <v>0</v>
      </c>
      <c r="T1472" s="229">
        <f>S1472*H1472</f>
        <v>0</v>
      </c>
      <c r="U1472" s="39"/>
      <c r="V1472" s="39"/>
      <c r="W1472" s="39"/>
      <c r="X1472" s="39"/>
      <c r="Y1472" s="39"/>
      <c r="Z1472" s="39"/>
      <c r="AA1472" s="39"/>
      <c r="AB1472" s="39"/>
      <c r="AC1472" s="39"/>
      <c r="AD1472" s="39"/>
      <c r="AE1472" s="39"/>
      <c r="AR1472" s="230" t="s">
        <v>252</v>
      </c>
      <c r="AT1472" s="230" t="s">
        <v>152</v>
      </c>
      <c r="AU1472" s="230" t="s">
        <v>87</v>
      </c>
      <c r="AY1472" s="18" t="s">
        <v>150</v>
      </c>
      <c r="BE1472" s="231">
        <f>IF(N1472="základní",J1472,0)</f>
        <v>0</v>
      </c>
      <c r="BF1472" s="231">
        <f>IF(N1472="snížená",J1472,0)</f>
        <v>0</v>
      </c>
      <c r="BG1472" s="231">
        <f>IF(N1472="zákl. přenesená",J1472,0)</f>
        <v>0</v>
      </c>
      <c r="BH1472" s="231">
        <f>IF(N1472="sníž. přenesená",J1472,0)</f>
        <v>0</v>
      </c>
      <c r="BI1472" s="231">
        <f>IF(N1472="nulová",J1472,0)</f>
        <v>0</v>
      </c>
      <c r="BJ1472" s="18" t="s">
        <v>85</v>
      </c>
      <c r="BK1472" s="231">
        <f>ROUND(I1472*H1472,2)</f>
        <v>0</v>
      </c>
      <c r="BL1472" s="18" t="s">
        <v>252</v>
      </c>
      <c r="BM1472" s="230" t="s">
        <v>1681</v>
      </c>
    </row>
    <row r="1473" s="12" customFormat="1" ht="22.8" customHeight="1">
      <c r="A1473" s="12"/>
      <c r="B1473" s="203"/>
      <c r="C1473" s="204"/>
      <c r="D1473" s="205" t="s">
        <v>76</v>
      </c>
      <c r="E1473" s="217" t="s">
        <v>1682</v>
      </c>
      <c r="F1473" s="217" t="s">
        <v>1683</v>
      </c>
      <c r="G1473" s="204"/>
      <c r="H1473" s="204"/>
      <c r="I1473" s="207"/>
      <c r="J1473" s="218">
        <f>BK1473</f>
        <v>0</v>
      </c>
      <c r="K1473" s="204"/>
      <c r="L1473" s="209"/>
      <c r="M1473" s="210"/>
      <c r="N1473" s="211"/>
      <c r="O1473" s="211"/>
      <c r="P1473" s="212">
        <f>SUM(P1474:P1487)</f>
        <v>0</v>
      </c>
      <c r="Q1473" s="211"/>
      <c r="R1473" s="212">
        <f>SUM(R1474:R1487)</f>
        <v>0.63213844000000008</v>
      </c>
      <c r="S1473" s="211"/>
      <c r="T1473" s="213">
        <f>SUM(T1474:T1487)</f>
        <v>0</v>
      </c>
      <c r="U1473" s="12"/>
      <c r="V1473" s="12"/>
      <c r="W1473" s="12"/>
      <c r="X1473" s="12"/>
      <c r="Y1473" s="12"/>
      <c r="Z1473" s="12"/>
      <c r="AA1473" s="12"/>
      <c r="AB1473" s="12"/>
      <c r="AC1473" s="12"/>
      <c r="AD1473" s="12"/>
      <c r="AE1473" s="12"/>
      <c r="AR1473" s="214" t="s">
        <v>87</v>
      </c>
      <c r="AT1473" s="215" t="s">
        <v>76</v>
      </c>
      <c r="AU1473" s="215" t="s">
        <v>85</v>
      </c>
      <c r="AY1473" s="214" t="s">
        <v>150</v>
      </c>
      <c r="BK1473" s="216">
        <f>SUM(BK1474:BK1487)</f>
        <v>0</v>
      </c>
    </row>
    <row r="1474" s="2" customFormat="1" ht="24.15" customHeight="1">
      <c r="A1474" s="39"/>
      <c r="B1474" s="40"/>
      <c r="C1474" s="219" t="s">
        <v>1684</v>
      </c>
      <c r="D1474" s="219" t="s">
        <v>152</v>
      </c>
      <c r="E1474" s="220" t="s">
        <v>1685</v>
      </c>
      <c r="F1474" s="221" t="s">
        <v>1686</v>
      </c>
      <c r="G1474" s="222" t="s">
        <v>240</v>
      </c>
      <c r="H1474" s="223">
        <v>1205.4280000000001</v>
      </c>
      <c r="I1474" s="224"/>
      <c r="J1474" s="225">
        <f>ROUND(I1474*H1474,2)</f>
        <v>0</v>
      </c>
      <c r="K1474" s="221" t="s">
        <v>156</v>
      </c>
      <c r="L1474" s="45"/>
      <c r="M1474" s="226" t="s">
        <v>1</v>
      </c>
      <c r="N1474" s="227" t="s">
        <v>42</v>
      </c>
      <c r="O1474" s="92"/>
      <c r="P1474" s="228">
        <f>O1474*H1474</f>
        <v>0</v>
      </c>
      <c r="Q1474" s="228">
        <v>0</v>
      </c>
      <c r="R1474" s="228">
        <f>Q1474*H1474</f>
        <v>0</v>
      </c>
      <c r="S1474" s="228">
        <v>0</v>
      </c>
      <c r="T1474" s="229">
        <f>S1474*H1474</f>
        <v>0</v>
      </c>
      <c r="U1474" s="39"/>
      <c r="V1474" s="39"/>
      <c r="W1474" s="39"/>
      <c r="X1474" s="39"/>
      <c r="Y1474" s="39"/>
      <c r="Z1474" s="39"/>
      <c r="AA1474" s="39"/>
      <c r="AB1474" s="39"/>
      <c r="AC1474" s="39"/>
      <c r="AD1474" s="39"/>
      <c r="AE1474" s="39"/>
      <c r="AR1474" s="230" t="s">
        <v>252</v>
      </c>
      <c r="AT1474" s="230" t="s">
        <v>152</v>
      </c>
      <c r="AU1474" s="230" t="s">
        <v>87</v>
      </c>
      <c r="AY1474" s="18" t="s">
        <v>150</v>
      </c>
      <c r="BE1474" s="231">
        <f>IF(N1474="základní",J1474,0)</f>
        <v>0</v>
      </c>
      <c r="BF1474" s="231">
        <f>IF(N1474="snížená",J1474,0)</f>
        <v>0</v>
      </c>
      <c r="BG1474" s="231">
        <f>IF(N1474="zákl. přenesená",J1474,0)</f>
        <v>0</v>
      </c>
      <c r="BH1474" s="231">
        <f>IF(N1474="sníž. přenesená",J1474,0)</f>
        <v>0</v>
      </c>
      <c r="BI1474" s="231">
        <f>IF(N1474="nulová",J1474,0)</f>
        <v>0</v>
      </c>
      <c r="BJ1474" s="18" t="s">
        <v>85</v>
      </c>
      <c r="BK1474" s="231">
        <f>ROUND(I1474*H1474,2)</f>
        <v>0</v>
      </c>
      <c r="BL1474" s="18" t="s">
        <v>252</v>
      </c>
      <c r="BM1474" s="230" t="s">
        <v>1687</v>
      </c>
    </row>
    <row r="1475" s="13" customFormat="1">
      <c r="A1475" s="13"/>
      <c r="B1475" s="232"/>
      <c r="C1475" s="233"/>
      <c r="D1475" s="234" t="s">
        <v>159</v>
      </c>
      <c r="E1475" s="235" t="s">
        <v>1</v>
      </c>
      <c r="F1475" s="236" t="s">
        <v>581</v>
      </c>
      <c r="G1475" s="233"/>
      <c r="H1475" s="235" t="s">
        <v>1</v>
      </c>
      <c r="I1475" s="237"/>
      <c r="J1475" s="233"/>
      <c r="K1475" s="233"/>
      <c r="L1475" s="238"/>
      <c r="M1475" s="239"/>
      <c r="N1475" s="240"/>
      <c r="O1475" s="240"/>
      <c r="P1475" s="240"/>
      <c r="Q1475" s="240"/>
      <c r="R1475" s="240"/>
      <c r="S1475" s="240"/>
      <c r="T1475" s="241"/>
      <c r="U1475" s="13"/>
      <c r="V1475" s="13"/>
      <c r="W1475" s="13"/>
      <c r="X1475" s="13"/>
      <c r="Y1475" s="13"/>
      <c r="Z1475" s="13"/>
      <c r="AA1475" s="13"/>
      <c r="AB1475" s="13"/>
      <c r="AC1475" s="13"/>
      <c r="AD1475" s="13"/>
      <c r="AE1475" s="13"/>
      <c r="AT1475" s="242" t="s">
        <v>159</v>
      </c>
      <c r="AU1475" s="242" t="s">
        <v>87</v>
      </c>
      <c r="AV1475" s="13" t="s">
        <v>85</v>
      </c>
      <c r="AW1475" s="13" t="s">
        <v>32</v>
      </c>
      <c r="AX1475" s="13" t="s">
        <v>77</v>
      </c>
      <c r="AY1475" s="242" t="s">
        <v>150</v>
      </c>
    </row>
    <row r="1476" s="14" customFormat="1">
      <c r="A1476" s="14"/>
      <c r="B1476" s="243"/>
      <c r="C1476" s="244"/>
      <c r="D1476" s="234" t="s">
        <v>159</v>
      </c>
      <c r="E1476" s="245" t="s">
        <v>1</v>
      </c>
      <c r="F1476" s="246" t="s">
        <v>1688</v>
      </c>
      <c r="G1476" s="244"/>
      <c r="H1476" s="247">
        <v>830.83299999999997</v>
      </c>
      <c r="I1476" s="248"/>
      <c r="J1476" s="244"/>
      <c r="K1476" s="244"/>
      <c r="L1476" s="249"/>
      <c r="M1476" s="250"/>
      <c r="N1476" s="251"/>
      <c r="O1476" s="251"/>
      <c r="P1476" s="251"/>
      <c r="Q1476" s="251"/>
      <c r="R1476" s="251"/>
      <c r="S1476" s="251"/>
      <c r="T1476" s="252"/>
      <c r="U1476" s="14"/>
      <c r="V1476" s="14"/>
      <c r="W1476" s="14"/>
      <c r="X1476" s="14"/>
      <c r="Y1476" s="14"/>
      <c r="Z1476" s="14"/>
      <c r="AA1476" s="14"/>
      <c r="AB1476" s="14"/>
      <c r="AC1476" s="14"/>
      <c r="AD1476" s="14"/>
      <c r="AE1476" s="14"/>
      <c r="AT1476" s="253" t="s">
        <v>159</v>
      </c>
      <c r="AU1476" s="253" t="s">
        <v>87</v>
      </c>
      <c r="AV1476" s="14" t="s">
        <v>87</v>
      </c>
      <c r="AW1476" s="14" t="s">
        <v>32</v>
      </c>
      <c r="AX1476" s="14" t="s">
        <v>77</v>
      </c>
      <c r="AY1476" s="253" t="s">
        <v>150</v>
      </c>
    </row>
    <row r="1477" s="13" customFormat="1">
      <c r="A1477" s="13"/>
      <c r="B1477" s="232"/>
      <c r="C1477" s="233"/>
      <c r="D1477" s="234" t="s">
        <v>159</v>
      </c>
      <c r="E1477" s="235" t="s">
        <v>1</v>
      </c>
      <c r="F1477" s="236" t="s">
        <v>632</v>
      </c>
      <c r="G1477" s="233"/>
      <c r="H1477" s="235" t="s">
        <v>1</v>
      </c>
      <c r="I1477" s="237"/>
      <c r="J1477" s="233"/>
      <c r="K1477" s="233"/>
      <c r="L1477" s="238"/>
      <c r="M1477" s="239"/>
      <c r="N1477" s="240"/>
      <c r="O1477" s="240"/>
      <c r="P1477" s="240"/>
      <c r="Q1477" s="240"/>
      <c r="R1477" s="240"/>
      <c r="S1477" s="240"/>
      <c r="T1477" s="241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T1477" s="242" t="s">
        <v>159</v>
      </c>
      <c r="AU1477" s="242" t="s">
        <v>87</v>
      </c>
      <c r="AV1477" s="13" t="s">
        <v>85</v>
      </c>
      <c r="AW1477" s="13" t="s">
        <v>32</v>
      </c>
      <c r="AX1477" s="13" t="s">
        <v>77</v>
      </c>
      <c r="AY1477" s="242" t="s">
        <v>150</v>
      </c>
    </row>
    <row r="1478" s="14" customFormat="1">
      <c r="A1478" s="14"/>
      <c r="B1478" s="243"/>
      <c r="C1478" s="244"/>
      <c r="D1478" s="234" t="s">
        <v>159</v>
      </c>
      <c r="E1478" s="245" t="s">
        <v>1</v>
      </c>
      <c r="F1478" s="246" t="s">
        <v>1689</v>
      </c>
      <c r="G1478" s="244"/>
      <c r="H1478" s="247">
        <v>374.59500000000003</v>
      </c>
      <c r="I1478" s="248"/>
      <c r="J1478" s="244"/>
      <c r="K1478" s="244"/>
      <c r="L1478" s="249"/>
      <c r="M1478" s="250"/>
      <c r="N1478" s="251"/>
      <c r="O1478" s="251"/>
      <c r="P1478" s="251"/>
      <c r="Q1478" s="251"/>
      <c r="R1478" s="251"/>
      <c r="S1478" s="251"/>
      <c r="T1478" s="252"/>
      <c r="U1478" s="14"/>
      <c r="V1478" s="14"/>
      <c r="W1478" s="14"/>
      <c r="X1478" s="14"/>
      <c r="Y1478" s="14"/>
      <c r="Z1478" s="14"/>
      <c r="AA1478" s="14"/>
      <c r="AB1478" s="14"/>
      <c r="AC1478" s="14"/>
      <c r="AD1478" s="14"/>
      <c r="AE1478" s="14"/>
      <c r="AT1478" s="253" t="s">
        <v>159</v>
      </c>
      <c r="AU1478" s="253" t="s">
        <v>87</v>
      </c>
      <c r="AV1478" s="14" t="s">
        <v>87</v>
      </c>
      <c r="AW1478" s="14" t="s">
        <v>32</v>
      </c>
      <c r="AX1478" s="14" t="s">
        <v>77</v>
      </c>
      <c r="AY1478" s="253" t="s">
        <v>150</v>
      </c>
    </row>
    <row r="1479" s="15" customFormat="1">
      <c r="A1479" s="15"/>
      <c r="B1479" s="254"/>
      <c r="C1479" s="255"/>
      <c r="D1479" s="234" t="s">
        <v>159</v>
      </c>
      <c r="E1479" s="256" t="s">
        <v>1</v>
      </c>
      <c r="F1479" s="257" t="s">
        <v>169</v>
      </c>
      <c r="G1479" s="255"/>
      <c r="H1479" s="258">
        <v>1205.4280000000001</v>
      </c>
      <c r="I1479" s="259"/>
      <c r="J1479" s="255"/>
      <c r="K1479" s="255"/>
      <c r="L1479" s="260"/>
      <c r="M1479" s="261"/>
      <c r="N1479" s="262"/>
      <c r="O1479" s="262"/>
      <c r="P1479" s="262"/>
      <c r="Q1479" s="262"/>
      <c r="R1479" s="262"/>
      <c r="S1479" s="262"/>
      <c r="T1479" s="263"/>
      <c r="U1479" s="15"/>
      <c r="V1479" s="15"/>
      <c r="W1479" s="15"/>
      <c r="X1479" s="15"/>
      <c r="Y1479" s="15"/>
      <c r="Z1479" s="15"/>
      <c r="AA1479" s="15"/>
      <c r="AB1479" s="15"/>
      <c r="AC1479" s="15"/>
      <c r="AD1479" s="15"/>
      <c r="AE1479" s="15"/>
      <c r="AT1479" s="264" t="s">
        <v>159</v>
      </c>
      <c r="AU1479" s="264" t="s">
        <v>87</v>
      </c>
      <c r="AV1479" s="15" t="s">
        <v>157</v>
      </c>
      <c r="AW1479" s="15" t="s">
        <v>32</v>
      </c>
      <c r="AX1479" s="15" t="s">
        <v>85</v>
      </c>
      <c r="AY1479" s="264" t="s">
        <v>150</v>
      </c>
    </row>
    <row r="1480" s="2" customFormat="1" ht="24.15" customHeight="1">
      <c r="A1480" s="39"/>
      <c r="B1480" s="40"/>
      <c r="C1480" s="219" t="s">
        <v>1690</v>
      </c>
      <c r="D1480" s="219" t="s">
        <v>152</v>
      </c>
      <c r="E1480" s="220" t="s">
        <v>1691</v>
      </c>
      <c r="F1480" s="221" t="s">
        <v>1692</v>
      </c>
      <c r="G1480" s="222" t="s">
        <v>240</v>
      </c>
      <c r="H1480" s="223">
        <v>1205.4280000000001</v>
      </c>
      <c r="I1480" s="224"/>
      <c r="J1480" s="225">
        <f>ROUND(I1480*H1480,2)</f>
        <v>0</v>
      </c>
      <c r="K1480" s="221" t="s">
        <v>156</v>
      </c>
      <c r="L1480" s="45"/>
      <c r="M1480" s="226" t="s">
        <v>1</v>
      </c>
      <c r="N1480" s="227" t="s">
        <v>42</v>
      </c>
      <c r="O1480" s="92"/>
      <c r="P1480" s="228">
        <f>O1480*H1480</f>
        <v>0</v>
      </c>
      <c r="Q1480" s="228">
        <v>0.00021000000000000001</v>
      </c>
      <c r="R1480" s="228">
        <f>Q1480*H1480</f>
        <v>0.25313988000000004</v>
      </c>
      <c r="S1480" s="228">
        <v>0</v>
      </c>
      <c r="T1480" s="229">
        <f>S1480*H1480</f>
        <v>0</v>
      </c>
      <c r="U1480" s="39"/>
      <c r="V1480" s="39"/>
      <c r="W1480" s="39"/>
      <c r="X1480" s="39"/>
      <c r="Y1480" s="39"/>
      <c r="Z1480" s="39"/>
      <c r="AA1480" s="39"/>
      <c r="AB1480" s="39"/>
      <c r="AC1480" s="39"/>
      <c r="AD1480" s="39"/>
      <c r="AE1480" s="39"/>
      <c r="AR1480" s="230" t="s">
        <v>252</v>
      </c>
      <c r="AT1480" s="230" t="s">
        <v>152</v>
      </c>
      <c r="AU1480" s="230" t="s">
        <v>87</v>
      </c>
      <c r="AY1480" s="18" t="s">
        <v>150</v>
      </c>
      <c r="BE1480" s="231">
        <f>IF(N1480="základní",J1480,0)</f>
        <v>0</v>
      </c>
      <c r="BF1480" s="231">
        <f>IF(N1480="snížená",J1480,0)</f>
        <v>0</v>
      </c>
      <c r="BG1480" s="231">
        <f>IF(N1480="zákl. přenesená",J1480,0)</f>
        <v>0</v>
      </c>
      <c r="BH1480" s="231">
        <f>IF(N1480="sníž. přenesená",J1480,0)</f>
        <v>0</v>
      </c>
      <c r="BI1480" s="231">
        <f>IF(N1480="nulová",J1480,0)</f>
        <v>0</v>
      </c>
      <c r="BJ1480" s="18" t="s">
        <v>85</v>
      </c>
      <c r="BK1480" s="231">
        <f>ROUND(I1480*H1480,2)</f>
        <v>0</v>
      </c>
      <c r="BL1480" s="18" t="s">
        <v>252</v>
      </c>
      <c r="BM1480" s="230" t="s">
        <v>1693</v>
      </c>
    </row>
    <row r="1481" s="2" customFormat="1" ht="33" customHeight="1">
      <c r="A1481" s="39"/>
      <c r="B1481" s="40"/>
      <c r="C1481" s="219" t="s">
        <v>1694</v>
      </c>
      <c r="D1481" s="219" t="s">
        <v>152</v>
      </c>
      <c r="E1481" s="220" t="s">
        <v>1695</v>
      </c>
      <c r="F1481" s="221" t="s">
        <v>1696</v>
      </c>
      <c r="G1481" s="222" t="s">
        <v>240</v>
      </c>
      <c r="H1481" s="223">
        <v>1205.4280000000001</v>
      </c>
      <c r="I1481" s="224"/>
      <c r="J1481" s="225">
        <f>ROUND(I1481*H1481,2)</f>
        <v>0</v>
      </c>
      <c r="K1481" s="221" t="s">
        <v>156</v>
      </c>
      <c r="L1481" s="45"/>
      <c r="M1481" s="226" t="s">
        <v>1</v>
      </c>
      <c r="N1481" s="227" t="s">
        <v>42</v>
      </c>
      <c r="O1481" s="92"/>
      <c r="P1481" s="228">
        <f>O1481*H1481</f>
        <v>0</v>
      </c>
      <c r="Q1481" s="228">
        <v>0.00029999999999999997</v>
      </c>
      <c r="R1481" s="228">
        <f>Q1481*H1481</f>
        <v>0.36162840000000002</v>
      </c>
      <c r="S1481" s="228">
        <v>0</v>
      </c>
      <c r="T1481" s="229">
        <f>S1481*H1481</f>
        <v>0</v>
      </c>
      <c r="U1481" s="39"/>
      <c r="V1481" s="39"/>
      <c r="W1481" s="39"/>
      <c r="X1481" s="39"/>
      <c r="Y1481" s="39"/>
      <c r="Z1481" s="39"/>
      <c r="AA1481" s="39"/>
      <c r="AB1481" s="39"/>
      <c r="AC1481" s="39"/>
      <c r="AD1481" s="39"/>
      <c r="AE1481" s="39"/>
      <c r="AR1481" s="230" t="s">
        <v>252</v>
      </c>
      <c r="AT1481" s="230" t="s">
        <v>152</v>
      </c>
      <c r="AU1481" s="230" t="s">
        <v>87</v>
      </c>
      <c r="AY1481" s="18" t="s">
        <v>150</v>
      </c>
      <c r="BE1481" s="231">
        <f>IF(N1481="základní",J1481,0)</f>
        <v>0</v>
      </c>
      <c r="BF1481" s="231">
        <f>IF(N1481="snížená",J1481,0)</f>
        <v>0</v>
      </c>
      <c r="BG1481" s="231">
        <f>IF(N1481="zákl. přenesená",J1481,0)</f>
        <v>0</v>
      </c>
      <c r="BH1481" s="231">
        <f>IF(N1481="sníž. přenesená",J1481,0)</f>
        <v>0</v>
      </c>
      <c r="BI1481" s="231">
        <f>IF(N1481="nulová",J1481,0)</f>
        <v>0</v>
      </c>
      <c r="BJ1481" s="18" t="s">
        <v>85</v>
      </c>
      <c r="BK1481" s="231">
        <f>ROUND(I1481*H1481,2)</f>
        <v>0</v>
      </c>
      <c r="BL1481" s="18" t="s">
        <v>252</v>
      </c>
      <c r="BM1481" s="230" t="s">
        <v>1697</v>
      </c>
    </row>
    <row r="1482" s="2" customFormat="1" ht="37.8" customHeight="1">
      <c r="A1482" s="39"/>
      <c r="B1482" s="40"/>
      <c r="C1482" s="219" t="s">
        <v>1698</v>
      </c>
      <c r="D1482" s="219" t="s">
        <v>152</v>
      </c>
      <c r="E1482" s="220" t="s">
        <v>1699</v>
      </c>
      <c r="F1482" s="221" t="s">
        <v>1700</v>
      </c>
      <c r="G1482" s="222" t="s">
        <v>240</v>
      </c>
      <c r="H1482" s="223">
        <v>868.50800000000004</v>
      </c>
      <c r="I1482" s="224"/>
      <c r="J1482" s="225">
        <f>ROUND(I1482*H1482,2)</f>
        <v>0</v>
      </c>
      <c r="K1482" s="221" t="s">
        <v>156</v>
      </c>
      <c r="L1482" s="45"/>
      <c r="M1482" s="226" t="s">
        <v>1</v>
      </c>
      <c r="N1482" s="227" t="s">
        <v>42</v>
      </c>
      <c r="O1482" s="92"/>
      <c r="P1482" s="228">
        <f>O1482*H1482</f>
        <v>0</v>
      </c>
      <c r="Q1482" s="228">
        <v>2.0000000000000002E-05</v>
      </c>
      <c r="R1482" s="228">
        <f>Q1482*H1482</f>
        <v>0.017370160000000003</v>
      </c>
      <c r="S1482" s="228">
        <v>0</v>
      </c>
      <c r="T1482" s="229">
        <f>S1482*H1482</f>
        <v>0</v>
      </c>
      <c r="U1482" s="39"/>
      <c r="V1482" s="39"/>
      <c r="W1482" s="39"/>
      <c r="X1482" s="39"/>
      <c r="Y1482" s="39"/>
      <c r="Z1482" s="39"/>
      <c r="AA1482" s="39"/>
      <c r="AB1482" s="39"/>
      <c r="AC1482" s="39"/>
      <c r="AD1482" s="39"/>
      <c r="AE1482" s="39"/>
      <c r="AR1482" s="230" t="s">
        <v>252</v>
      </c>
      <c r="AT1482" s="230" t="s">
        <v>152</v>
      </c>
      <c r="AU1482" s="230" t="s">
        <v>87</v>
      </c>
      <c r="AY1482" s="18" t="s">
        <v>150</v>
      </c>
      <c r="BE1482" s="231">
        <f>IF(N1482="základní",J1482,0)</f>
        <v>0</v>
      </c>
      <c r="BF1482" s="231">
        <f>IF(N1482="snížená",J1482,0)</f>
        <v>0</v>
      </c>
      <c r="BG1482" s="231">
        <f>IF(N1482="zákl. přenesená",J1482,0)</f>
        <v>0</v>
      </c>
      <c r="BH1482" s="231">
        <f>IF(N1482="sníž. přenesená",J1482,0)</f>
        <v>0</v>
      </c>
      <c r="BI1482" s="231">
        <f>IF(N1482="nulová",J1482,0)</f>
        <v>0</v>
      </c>
      <c r="BJ1482" s="18" t="s">
        <v>85</v>
      </c>
      <c r="BK1482" s="231">
        <f>ROUND(I1482*H1482,2)</f>
        <v>0</v>
      </c>
      <c r="BL1482" s="18" t="s">
        <v>252</v>
      </c>
      <c r="BM1482" s="230" t="s">
        <v>1701</v>
      </c>
    </row>
    <row r="1483" s="13" customFormat="1">
      <c r="A1483" s="13"/>
      <c r="B1483" s="232"/>
      <c r="C1483" s="233"/>
      <c r="D1483" s="234" t="s">
        <v>159</v>
      </c>
      <c r="E1483" s="235" t="s">
        <v>1</v>
      </c>
      <c r="F1483" s="236" t="s">
        <v>1702</v>
      </c>
      <c r="G1483" s="233"/>
      <c r="H1483" s="235" t="s">
        <v>1</v>
      </c>
      <c r="I1483" s="237"/>
      <c r="J1483" s="233"/>
      <c r="K1483" s="233"/>
      <c r="L1483" s="238"/>
      <c r="M1483" s="239"/>
      <c r="N1483" s="240"/>
      <c r="O1483" s="240"/>
      <c r="P1483" s="240"/>
      <c r="Q1483" s="240"/>
      <c r="R1483" s="240"/>
      <c r="S1483" s="240"/>
      <c r="T1483" s="241"/>
      <c r="U1483" s="13"/>
      <c r="V1483" s="13"/>
      <c r="W1483" s="13"/>
      <c r="X1483" s="13"/>
      <c r="Y1483" s="13"/>
      <c r="Z1483" s="13"/>
      <c r="AA1483" s="13"/>
      <c r="AB1483" s="13"/>
      <c r="AC1483" s="13"/>
      <c r="AD1483" s="13"/>
      <c r="AE1483" s="13"/>
      <c r="AT1483" s="242" t="s">
        <v>159</v>
      </c>
      <c r="AU1483" s="242" t="s">
        <v>87</v>
      </c>
      <c r="AV1483" s="13" t="s">
        <v>85</v>
      </c>
      <c r="AW1483" s="13" t="s">
        <v>32</v>
      </c>
      <c r="AX1483" s="13" t="s">
        <v>77</v>
      </c>
      <c r="AY1483" s="242" t="s">
        <v>150</v>
      </c>
    </row>
    <row r="1484" s="14" customFormat="1">
      <c r="A1484" s="14"/>
      <c r="B1484" s="243"/>
      <c r="C1484" s="244"/>
      <c r="D1484" s="234" t="s">
        <v>159</v>
      </c>
      <c r="E1484" s="245" t="s">
        <v>1</v>
      </c>
      <c r="F1484" s="246" t="s">
        <v>1703</v>
      </c>
      <c r="G1484" s="244"/>
      <c r="H1484" s="247">
        <v>597.77300000000002</v>
      </c>
      <c r="I1484" s="248"/>
      <c r="J1484" s="244"/>
      <c r="K1484" s="244"/>
      <c r="L1484" s="249"/>
      <c r="M1484" s="250"/>
      <c r="N1484" s="251"/>
      <c r="O1484" s="251"/>
      <c r="P1484" s="251"/>
      <c r="Q1484" s="251"/>
      <c r="R1484" s="251"/>
      <c r="S1484" s="251"/>
      <c r="T1484" s="252"/>
      <c r="U1484" s="14"/>
      <c r="V1484" s="14"/>
      <c r="W1484" s="14"/>
      <c r="X1484" s="14"/>
      <c r="Y1484" s="14"/>
      <c r="Z1484" s="14"/>
      <c r="AA1484" s="14"/>
      <c r="AB1484" s="14"/>
      <c r="AC1484" s="14"/>
      <c r="AD1484" s="14"/>
      <c r="AE1484" s="14"/>
      <c r="AT1484" s="253" t="s">
        <v>159</v>
      </c>
      <c r="AU1484" s="253" t="s">
        <v>87</v>
      </c>
      <c r="AV1484" s="14" t="s">
        <v>87</v>
      </c>
      <c r="AW1484" s="14" t="s">
        <v>32</v>
      </c>
      <c r="AX1484" s="14" t="s">
        <v>77</v>
      </c>
      <c r="AY1484" s="253" t="s">
        <v>150</v>
      </c>
    </row>
    <row r="1485" s="13" customFormat="1">
      <c r="A1485" s="13"/>
      <c r="B1485" s="232"/>
      <c r="C1485" s="233"/>
      <c r="D1485" s="234" t="s">
        <v>159</v>
      </c>
      <c r="E1485" s="235" t="s">
        <v>1</v>
      </c>
      <c r="F1485" s="236" t="s">
        <v>1704</v>
      </c>
      <c r="G1485" s="233"/>
      <c r="H1485" s="235" t="s">
        <v>1</v>
      </c>
      <c r="I1485" s="237"/>
      <c r="J1485" s="233"/>
      <c r="K1485" s="233"/>
      <c r="L1485" s="238"/>
      <c r="M1485" s="239"/>
      <c r="N1485" s="240"/>
      <c r="O1485" s="240"/>
      <c r="P1485" s="240"/>
      <c r="Q1485" s="240"/>
      <c r="R1485" s="240"/>
      <c r="S1485" s="240"/>
      <c r="T1485" s="241"/>
      <c r="U1485" s="13"/>
      <c r="V1485" s="13"/>
      <c r="W1485" s="13"/>
      <c r="X1485" s="13"/>
      <c r="Y1485" s="13"/>
      <c r="Z1485" s="13"/>
      <c r="AA1485" s="13"/>
      <c r="AB1485" s="13"/>
      <c r="AC1485" s="13"/>
      <c r="AD1485" s="13"/>
      <c r="AE1485" s="13"/>
      <c r="AT1485" s="242" t="s">
        <v>159</v>
      </c>
      <c r="AU1485" s="242" t="s">
        <v>87</v>
      </c>
      <c r="AV1485" s="13" t="s">
        <v>85</v>
      </c>
      <c r="AW1485" s="13" t="s">
        <v>32</v>
      </c>
      <c r="AX1485" s="13" t="s">
        <v>77</v>
      </c>
      <c r="AY1485" s="242" t="s">
        <v>150</v>
      </c>
    </row>
    <row r="1486" s="14" customFormat="1">
      <c r="A1486" s="14"/>
      <c r="B1486" s="243"/>
      <c r="C1486" s="244"/>
      <c r="D1486" s="234" t="s">
        <v>159</v>
      </c>
      <c r="E1486" s="245" t="s">
        <v>1</v>
      </c>
      <c r="F1486" s="246" t="s">
        <v>353</v>
      </c>
      <c r="G1486" s="244"/>
      <c r="H1486" s="247">
        <v>270.73500000000001</v>
      </c>
      <c r="I1486" s="248"/>
      <c r="J1486" s="244"/>
      <c r="K1486" s="244"/>
      <c r="L1486" s="249"/>
      <c r="M1486" s="250"/>
      <c r="N1486" s="251"/>
      <c r="O1486" s="251"/>
      <c r="P1486" s="251"/>
      <c r="Q1486" s="251"/>
      <c r="R1486" s="251"/>
      <c r="S1486" s="251"/>
      <c r="T1486" s="252"/>
      <c r="U1486" s="14"/>
      <c r="V1486" s="14"/>
      <c r="W1486" s="14"/>
      <c r="X1486" s="14"/>
      <c r="Y1486" s="14"/>
      <c r="Z1486" s="14"/>
      <c r="AA1486" s="14"/>
      <c r="AB1486" s="14"/>
      <c r="AC1486" s="14"/>
      <c r="AD1486" s="14"/>
      <c r="AE1486" s="14"/>
      <c r="AT1486" s="253" t="s">
        <v>159</v>
      </c>
      <c r="AU1486" s="253" t="s">
        <v>87</v>
      </c>
      <c r="AV1486" s="14" t="s">
        <v>87</v>
      </c>
      <c r="AW1486" s="14" t="s">
        <v>32</v>
      </c>
      <c r="AX1486" s="14" t="s">
        <v>77</v>
      </c>
      <c r="AY1486" s="253" t="s">
        <v>150</v>
      </c>
    </row>
    <row r="1487" s="15" customFormat="1">
      <c r="A1487" s="15"/>
      <c r="B1487" s="254"/>
      <c r="C1487" s="255"/>
      <c r="D1487" s="234" t="s">
        <v>159</v>
      </c>
      <c r="E1487" s="256" t="s">
        <v>1</v>
      </c>
      <c r="F1487" s="257" t="s">
        <v>169</v>
      </c>
      <c r="G1487" s="255"/>
      <c r="H1487" s="258">
        <v>868.50800000000004</v>
      </c>
      <c r="I1487" s="259"/>
      <c r="J1487" s="255"/>
      <c r="K1487" s="255"/>
      <c r="L1487" s="260"/>
      <c r="M1487" s="286"/>
      <c r="N1487" s="287"/>
      <c r="O1487" s="287"/>
      <c r="P1487" s="287"/>
      <c r="Q1487" s="287"/>
      <c r="R1487" s="287"/>
      <c r="S1487" s="287"/>
      <c r="T1487" s="288"/>
      <c r="U1487" s="15"/>
      <c r="V1487" s="15"/>
      <c r="W1487" s="15"/>
      <c r="X1487" s="15"/>
      <c r="Y1487" s="15"/>
      <c r="Z1487" s="15"/>
      <c r="AA1487" s="15"/>
      <c r="AB1487" s="15"/>
      <c r="AC1487" s="15"/>
      <c r="AD1487" s="15"/>
      <c r="AE1487" s="15"/>
      <c r="AT1487" s="264" t="s">
        <v>159</v>
      </c>
      <c r="AU1487" s="264" t="s">
        <v>87</v>
      </c>
      <c r="AV1487" s="15" t="s">
        <v>157</v>
      </c>
      <c r="AW1487" s="15" t="s">
        <v>32</v>
      </c>
      <c r="AX1487" s="15" t="s">
        <v>85</v>
      </c>
      <c r="AY1487" s="264" t="s">
        <v>150</v>
      </c>
    </row>
    <row r="1488" s="2" customFormat="1" ht="6.96" customHeight="1">
      <c r="A1488" s="39"/>
      <c r="B1488" s="67"/>
      <c r="C1488" s="68"/>
      <c r="D1488" s="68"/>
      <c r="E1488" s="68"/>
      <c r="F1488" s="68"/>
      <c r="G1488" s="68"/>
      <c r="H1488" s="68"/>
      <c r="I1488" s="68"/>
      <c r="J1488" s="68"/>
      <c r="K1488" s="68"/>
      <c r="L1488" s="45"/>
      <c r="M1488" s="39"/>
      <c r="O1488" s="39"/>
      <c r="P1488" s="39"/>
      <c r="Q1488" s="39"/>
      <c r="R1488" s="39"/>
      <c r="S1488" s="39"/>
      <c r="T1488" s="39"/>
      <c r="U1488" s="39"/>
      <c r="V1488" s="39"/>
      <c r="W1488" s="39"/>
      <c r="X1488" s="39"/>
      <c r="Y1488" s="39"/>
      <c r="Z1488" s="39"/>
      <c r="AA1488" s="39"/>
      <c r="AB1488" s="39"/>
      <c r="AC1488" s="39"/>
      <c r="AD1488" s="39"/>
      <c r="AE1488" s="39"/>
    </row>
  </sheetData>
  <sheetProtection sheet="1" autoFilter="0" formatColumns="0" formatRows="0" objects="1" scenarios="1" spinCount="100000" saltValue="OgMJtoFlOiklDJU2DL25+TlTCedVMZ7Sxtj4LVg0do58lEdXoNDIg44EmFi9sLtV7Ac8Tv5WsebibdWhhSf4pg==" hashValue="UT8YofDMunSsQQQic/qRdRUL1Elo5WBokWxgaVkAm+q4b32sxXb0dKKyzC/gmeI6yNr5ugBy5DtmBNVL8w2GlQ==" algorithmName="SHA-512" password="CC35"/>
  <autoFilter ref="C139:K1487"/>
  <mergeCells count="9">
    <mergeCell ref="E7:H7"/>
    <mergeCell ref="E9:H9"/>
    <mergeCell ref="E18:H18"/>
    <mergeCell ref="E27:H27"/>
    <mergeCell ref="E85:H85"/>
    <mergeCell ref="E87:H87"/>
    <mergeCell ref="E130:H130"/>
    <mergeCell ref="E132:H13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87</v>
      </c>
    </row>
    <row r="4" s="1" customFormat="1" ht="24.96" customHeight="1">
      <c r="B4" s="21"/>
      <c r="D4" s="139" t="s">
        <v>103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Stavební úpravy-nová škola v objektu bývalé sokolovny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1705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2. 12. 2024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34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35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37</v>
      </c>
      <c r="E30" s="39"/>
      <c r="F30" s="39"/>
      <c r="G30" s="39"/>
      <c r="H30" s="39"/>
      <c r="I30" s="39"/>
      <c r="J30" s="152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39</v>
      </c>
      <c r="G32" s="39"/>
      <c r="H32" s="39"/>
      <c r="I32" s="153" t="s">
        <v>38</v>
      </c>
      <c r="J32" s="153" t="s">
        <v>40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41</v>
      </c>
      <c r="E33" s="141" t="s">
        <v>42</v>
      </c>
      <c r="F33" s="155">
        <f>ROUND((SUM(BE123:BE283)),  2)</f>
        <v>0</v>
      </c>
      <c r="G33" s="39"/>
      <c r="H33" s="39"/>
      <c r="I33" s="156">
        <v>0.20999999999999999</v>
      </c>
      <c r="J33" s="155">
        <f>ROUND(((SUM(BE123:BE283))*I33),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43</v>
      </c>
      <c r="F34" s="155">
        <f>ROUND((SUM(BF123:BF283)),  2)</f>
        <v>0</v>
      </c>
      <c r="G34" s="39"/>
      <c r="H34" s="39"/>
      <c r="I34" s="156">
        <v>0.12</v>
      </c>
      <c r="J34" s="155">
        <f>ROUND(((SUM(BF123:BF283))*I34),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44</v>
      </c>
      <c r="F35" s="155">
        <f>ROUND((SUM(BG123:BG283)),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45</v>
      </c>
      <c r="F36" s="155">
        <f>ROUND((SUM(BH123:BH283)),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46</v>
      </c>
      <c r="F37" s="155">
        <f>ROUND((SUM(BI123:BI283)),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47</v>
      </c>
      <c r="E39" s="159"/>
      <c r="F39" s="159"/>
      <c r="G39" s="160" t="s">
        <v>48</v>
      </c>
      <c r="H39" s="161" t="s">
        <v>49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50</v>
      </c>
      <c r="E50" s="165"/>
      <c r="F50" s="165"/>
      <c r="G50" s="164" t="s">
        <v>51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52</v>
      </c>
      <c r="E61" s="167"/>
      <c r="F61" s="168" t="s">
        <v>53</v>
      </c>
      <c r="G61" s="166" t="s">
        <v>52</v>
      </c>
      <c r="H61" s="167"/>
      <c r="I61" s="167"/>
      <c r="J61" s="169" t="s">
        <v>53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54</v>
      </c>
      <c r="E65" s="170"/>
      <c r="F65" s="170"/>
      <c r="G65" s="164" t="s">
        <v>55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52</v>
      </c>
      <c r="E76" s="167"/>
      <c r="F76" s="168" t="s">
        <v>53</v>
      </c>
      <c r="G76" s="166" t="s">
        <v>52</v>
      </c>
      <c r="H76" s="167"/>
      <c r="I76" s="167"/>
      <c r="J76" s="169" t="s">
        <v>53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Stavební úpravy-nová škola v objektu bývalé sokolovny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02 - Zdravotně technické instalace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Planá u M.L</v>
      </c>
      <c r="G89" s="41"/>
      <c r="H89" s="41"/>
      <c r="I89" s="33" t="s">
        <v>22</v>
      </c>
      <c r="J89" s="80" t="str">
        <f>IF(J12="","",J12)</f>
        <v>2. 12. 2024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Planá</v>
      </c>
      <c r="G91" s="41"/>
      <c r="H91" s="41"/>
      <c r="I91" s="33" t="s">
        <v>30</v>
      </c>
      <c r="J91" s="37" t="str">
        <f>E21</f>
        <v>ing.Pavel Kodýtek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Sadílek Ladislav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107</v>
      </c>
      <c r="D94" s="177"/>
      <c r="E94" s="177"/>
      <c r="F94" s="177"/>
      <c r="G94" s="177"/>
      <c r="H94" s="177"/>
      <c r="I94" s="177"/>
      <c r="J94" s="178" t="s">
        <v>108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109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110</v>
      </c>
    </row>
    <row r="97" s="9" customFormat="1" ht="24.96" customHeight="1">
      <c r="A97" s="9"/>
      <c r="B97" s="180"/>
      <c r="C97" s="181"/>
      <c r="D97" s="182" t="s">
        <v>111</v>
      </c>
      <c r="E97" s="183"/>
      <c r="F97" s="183"/>
      <c r="G97" s="183"/>
      <c r="H97" s="183"/>
      <c r="I97" s="183"/>
      <c r="J97" s="184">
        <f>J124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117</v>
      </c>
      <c r="E98" s="189"/>
      <c r="F98" s="189"/>
      <c r="G98" s="189"/>
      <c r="H98" s="189"/>
      <c r="I98" s="189"/>
      <c r="J98" s="190">
        <f>J125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0"/>
      <c r="C99" s="181"/>
      <c r="D99" s="182" t="s">
        <v>119</v>
      </c>
      <c r="E99" s="183"/>
      <c r="F99" s="183"/>
      <c r="G99" s="183"/>
      <c r="H99" s="183"/>
      <c r="I99" s="183"/>
      <c r="J99" s="184">
        <f>J131</f>
        <v>0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6"/>
      <c r="C100" s="187"/>
      <c r="D100" s="188" t="s">
        <v>1706</v>
      </c>
      <c r="E100" s="189"/>
      <c r="F100" s="189"/>
      <c r="G100" s="189"/>
      <c r="H100" s="189"/>
      <c r="I100" s="189"/>
      <c r="J100" s="190">
        <f>J132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1707</v>
      </c>
      <c r="E101" s="189"/>
      <c r="F101" s="189"/>
      <c r="G101" s="189"/>
      <c r="H101" s="189"/>
      <c r="I101" s="189"/>
      <c r="J101" s="190">
        <f>J154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1708</v>
      </c>
      <c r="E102" s="189"/>
      <c r="F102" s="189"/>
      <c r="G102" s="189"/>
      <c r="H102" s="189"/>
      <c r="I102" s="189"/>
      <c r="J102" s="190">
        <f>J170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1709</v>
      </c>
      <c r="E103" s="189"/>
      <c r="F103" s="189"/>
      <c r="G103" s="189"/>
      <c r="H103" s="189"/>
      <c r="I103" s="189"/>
      <c r="J103" s="190">
        <f>J174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135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75" t="str">
        <f>E7</f>
        <v>Stavební úpravy-nová škola v objektu bývalé sokolovny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104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SO 02 - Zdravotně technické instalace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>Planá u M.L</v>
      </c>
      <c r="G117" s="41"/>
      <c r="H117" s="41"/>
      <c r="I117" s="33" t="s">
        <v>22</v>
      </c>
      <c r="J117" s="80" t="str">
        <f>IF(J12="","",J12)</f>
        <v>2. 12. 2024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E15</f>
        <v>Město Planá</v>
      </c>
      <c r="G119" s="41"/>
      <c r="H119" s="41"/>
      <c r="I119" s="33" t="s">
        <v>30</v>
      </c>
      <c r="J119" s="37" t="str">
        <f>E21</f>
        <v>ing.Pavel Kodýtek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28</v>
      </c>
      <c r="D120" s="41"/>
      <c r="E120" s="41"/>
      <c r="F120" s="28" t="str">
        <f>IF(E18="","",E18)</f>
        <v>Vyplň údaj</v>
      </c>
      <c r="G120" s="41"/>
      <c r="H120" s="41"/>
      <c r="I120" s="33" t="s">
        <v>33</v>
      </c>
      <c r="J120" s="37" t="str">
        <f>E24</f>
        <v>Sadílek Ladislav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192"/>
      <c r="B122" s="193"/>
      <c r="C122" s="194" t="s">
        <v>136</v>
      </c>
      <c r="D122" s="195" t="s">
        <v>62</v>
      </c>
      <c r="E122" s="195" t="s">
        <v>58</v>
      </c>
      <c r="F122" s="195" t="s">
        <v>59</v>
      </c>
      <c r="G122" s="195" t="s">
        <v>137</v>
      </c>
      <c r="H122" s="195" t="s">
        <v>138</v>
      </c>
      <c r="I122" s="195" t="s">
        <v>139</v>
      </c>
      <c r="J122" s="195" t="s">
        <v>108</v>
      </c>
      <c r="K122" s="196" t="s">
        <v>140</v>
      </c>
      <c r="L122" s="197"/>
      <c r="M122" s="101" t="s">
        <v>1</v>
      </c>
      <c r="N122" s="102" t="s">
        <v>41</v>
      </c>
      <c r="O122" s="102" t="s">
        <v>141</v>
      </c>
      <c r="P122" s="102" t="s">
        <v>142</v>
      </c>
      <c r="Q122" s="102" t="s">
        <v>143</v>
      </c>
      <c r="R122" s="102" t="s">
        <v>144</v>
      </c>
      <c r="S122" s="102" t="s">
        <v>145</v>
      </c>
      <c r="T122" s="103" t="s">
        <v>146</v>
      </c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</row>
    <row r="123" s="2" customFormat="1" ht="22.8" customHeight="1">
      <c r="A123" s="39"/>
      <c r="B123" s="40"/>
      <c r="C123" s="108" t="s">
        <v>147</v>
      </c>
      <c r="D123" s="41"/>
      <c r="E123" s="41"/>
      <c r="F123" s="41"/>
      <c r="G123" s="41"/>
      <c r="H123" s="41"/>
      <c r="I123" s="41"/>
      <c r="J123" s="198">
        <f>BK123</f>
        <v>0</v>
      </c>
      <c r="K123" s="41"/>
      <c r="L123" s="45"/>
      <c r="M123" s="104"/>
      <c r="N123" s="199"/>
      <c r="O123" s="105"/>
      <c r="P123" s="200">
        <f>P124+P131</f>
        <v>0</v>
      </c>
      <c r="Q123" s="105"/>
      <c r="R123" s="200">
        <f>R124+R131</f>
        <v>0.82269750000000019</v>
      </c>
      <c r="S123" s="105"/>
      <c r="T123" s="201">
        <f>T124+T131</f>
        <v>0.42954000000000003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76</v>
      </c>
      <c r="AU123" s="18" t="s">
        <v>110</v>
      </c>
      <c r="BK123" s="202">
        <f>BK124+BK131</f>
        <v>0</v>
      </c>
    </row>
    <row r="124" s="12" customFormat="1" ht="25.92" customHeight="1">
      <c r="A124" s="12"/>
      <c r="B124" s="203"/>
      <c r="C124" s="204"/>
      <c r="D124" s="205" t="s">
        <v>76</v>
      </c>
      <c r="E124" s="206" t="s">
        <v>148</v>
      </c>
      <c r="F124" s="206" t="s">
        <v>149</v>
      </c>
      <c r="G124" s="204"/>
      <c r="H124" s="204"/>
      <c r="I124" s="207"/>
      <c r="J124" s="208">
        <f>BK124</f>
        <v>0</v>
      </c>
      <c r="K124" s="204"/>
      <c r="L124" s="209"/>
      <c r="M124" s="210"/>
      <c r="N124" s="211"/>
      <c r="O124" s="211"/>
      <c r="P124" s="212">
        <f>P125</f>
        <v>0</v>
      </c>
      <c r="Q124" s="211"/>
      <c r="R124" s="212">
        <f>R125</f>
        <v>0</v>
      </c>
      <c r="S124" s="211"/>
      <c r="T124" s="213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85</v>
      </c>
      <c r="AT124" s="215" t="s">
        <v>76</v>
      </c>
      <c r="AU124" s="215" t="s">
        <v>77</v>
      </c>
      <c r="AY124" s="214" t="s">
        <v>150</v>
      </c>
      <c r="BK124" s="216">
        <f>BK125</f>
        <v>0</v>
      </c>
    </row>
    <row r="125" s="12" customFormat="1" ht="22.8" customHeight="1">
      <c r="A125" s="12"/>
      <c r="B125" s="203"/>
      <c r="C125" s="204"/>
      <c r="D125" s="205" t="s">
        <v>76</v>
      </c>
      <c r="E125" s="217" t="s">
        <v>812</v>
      </c>
      <c r="F125" s="217" t="s">
        <v>813</v>
      </c>
      <c r="G125" s="204"/>
      <c r="H125" s="204"/>
      <c r="I125" s="207"/>
      <c r="J125" s="218">
        <f>BK125</f>
        <v>0</v>
      </c>
      <c r="K125" s="204"/>
      <c r="L125" s="209"/>
      <c r="M125" s="210"/>
      <c r="N125" s="211"/>
      <c r="O125" s="211"/>
      <c r="P125" s="212">
        <f>SUM(P126:P130)</f>
        <v>0</v>
      </c>
      <c r="Q125" s="211"/>
      <c r="R125" s="212">
        <f>SUM(R126:R130)</f>
        <v>0</v>
      </c>
      <c r="S125" s="211"/>
      <c r="T125" s="213">
        <f>SUM(T126:T130)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85</v>
      </c>
      <c r="AT125" s="215" t="s">
        <v>76</v>
      </c>
      <c r="AU125" s="215" t="s">
        <v>85</v>
      </c>
      <c r="AY125" s="214" t="s">
        <v>150</v>
      </c>
      <c r="BK125" s="216">
        <f>SUM(BK126:BK130)</f>
        <v>0</v>
      </c>
    </row>
    <row r="126" s="2" customFormat="1" ht="33" customHeight="1">
      <c r="A126" s="39"/>
      <c r="B126" s="40"/>
      <c r="C126" s="219" t="s">
        <v>85</v>
      </c>
      <c r="D126" s="219" t="s">
        <v>152</v>
      </c>
      <c r="E126" s="220" t="s">
        <v>815</v>
      </c>
      <c r="F126" s="221" t="s">
        <v>816</v>
      </c>
      <c r="G126" s="222" t="s">
        <v>187</v>
      </c>
      <c r="H126" s="223">
        <v>0.42999999999999999</v>
      </c>
      <c r="I126" s="224"/>
      <c r="J126" s="225">
        <f>ROUND(I126*H126,2)</f>
        <v>0</v>
      </c>
      <c r="K126" s="221" t="s">
        <v>156</v>
      </c>
      <c r="L126" s="45"/>
      <c r="M126" s="226" t="s">
        <v>1</v>
      </c>
      <c r="N126" s="227" t="s">
        <v>42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157</v>
      </c>
      <c r="AT126" s="230" t="s">
        <v>152</v>
      </c>
      <c r="AU126" s="230" t="s">
        <v>87</v>
      </c>
      <c r="AY126" s="18" t="s">
        <v>150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85</v>
      </c>
      <c r="BK126" s="231">
        <f>ROUND(I126*H126,2)</f>
        <v>0</v>
      </c>
      <c r="BL126" s="18" t="s">
        <v>157</v>
      </c>
      <c r="BM126" s="230" t="s">
        <v>1710</v>
      </c>
    </row>
    <row r="127" s="2" customFormat="1" ht="24.15" customHeight="1">
      <c r="A127" s="39"/>
      <c r="B127" s="40"/>
      <c r="C127" s="219" t="s">
        <v>87</v>
      </c>
      <c r="D127" s="219" t="s">
        <v>152</v>
      </c>
      <c r="E127" s="220" t="s">
        <v>819</v>
      </c>
      <c r="F127" s="221" t="s">
        <v>820</v>
      </c>
      <c r="G127" s="222" t="s">
        <v>187</v>
      </c>
      <c r="H127" s="223">
        <v>0.42999999999999999</v>
      </c>
      <c r="I127" s="224"/>
      <c r="J127" s="225">
        <f>ROUND(I127*H127,2)</f>
        <v>0</v>
      </c>
      <c r="K127" s="221" t="s">
        <v>156</v>
      </c>
      <c r="L127" s="45"/>
      <c r="M127" s="226" t="s">
        <v>1</v>
      </c>
      <c r="N127" s="227" t="s">
        <v>42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157</v>
      </c>
      <c r="AT127" s="230" t="s">
        <v>152</v>
      </c>
      <c r="AU127" s="230" t="s">
        <v>87</v>
      </c>
      <c r="AY127" s="18" t="s">
        <v>150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85</v>
      </c>
      <c r="BK127" s="231">
        <f>ROUND(I127*H127,2)</f>
        <v>0</v>
      </c>
      <c r="BL127" s="18" t="s">
        <v>157</v>
      </c>
      <c r="BM127" s="230" t="s">
        <v>1711</v>
      </c>
    </row>
    <row r="128" s="2" customFormat="1" ht="24.15" customHeight="1">
      <c r="A128" s="39"/>
      <c r="B128" s="40"/>
      <c r="C128" s="219" t="s">
        <v>170</v>
      </c>
      <c r="D128" s="219" t="s">
        <v>152</v>
      </c>
      <c r="E128" s="220" t="s">
        <v>823</v>
      </c>
      <c r="F128" s="221" t="s">
        <v>824</v>
      </c>
      <c r="G128" s="222" t="s">
        <v>187</v>
      </c>
      <c r="H128" s="223">
        <v>6.0199999999999996</v>
      </c>
      <c r="I128" s="224"/>
      <c r="J128" s="225">
        <f>ROUND(I128*H128,2)</f>
        <v>0</v>
      </c>
      <c r="K128" s="221" t="s">
        <v>156</v>
      </c>
      <c r="L128" s="45"/>
      <c r="M128" s="226" t="s">
        <v>1</v>
      </c>
      <c r="N128" s="227" t="s">
        <v>42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157</v>
      </c>
      <c r="AT128" s="230" t="s">
        <v>152</v>
      </c>
      <c r="AU128" s="230" t="s">
        <v>87</v>
      </c>
      <c r="AY128" s="18" t="s">
        <v>150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85</v>
      </c>
      <c r="BK128" s="231">
        <f>ROUND(I128*H128,2)</f>
        <v>0</v>
      </c>
      <c r="BL128" s="18" t="s">
        <v>157</v>
      </c>
      <c r="BM128" s="230" t="s">
        <v>1712</v>
      </c>
    </row>
    <row r="129" s="14" customFormat="1">
      <c r="A129" s="14"/>
      <c r="B129" s="243"/>
      <c r="C129" s="244"/>
      <c r="D129" s="234" t="s">
        <v>159</v>
      </c>
      <c r="E129" s="244"/>
      <c r="F129" s="246" t="s">
        <v>1713</v>
      </c>
      <c r="G129" s="244"/>
      <c r="H129" s="247">
        <v>6.0199999999999996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3" t="s">
        <v>159</v>
      </c>
      <c r="AU129" s="253" t="s">
        <v>87</v>
      </c>
      <c r="AV129" s="14" t="s">
        <v>87</v>
      </c>
      <c r="AW129" s="14" t="s">
        <v>4</v>
      </c>
      <c r="AX129" s="14" t="s">
        <v>85</v>
      </c>
      <c r="AY129" s="253" t="s">
        <v>150</v>
      </c>
    </row>
    <row r="130" s="2" customFormat="1" ht="33" customHeight="1">
      <c r="A130" s="39"/>
      <c r="B130" s="40"/>
      <c r="C130" s="219" t="s">
        <v>157</v>
      </c>
      <c r="D130" s="219" t="s">
        <v>152</v>
      </c>
      <c r="E130" s="220" t="s">
        <v>828</v>
      </c>
      <c r="F130" s="221" t="s">
        <v>829</v>
      </c>
      <c r="G130" s="222" t="s">
        <v>187</v>
      </c>
      <c r="H130" s="223">
        <v>0.42999999999999999</v>
      </c>
      <c r="I130" s="224"/>
      <c r="J130" s="225">
        <f>ROUND(I130*H130,2)</f>
        <v>0</v>
      </c>
      <c r="K130" s="221" t="s">
        <v>156</v>
      </c>
      <c r="L130" s="45"/>
      <c r="M130" s="226" t="s">
        <v>1</v>
      </c>
      <c r="N130" s="227" t="s">
        <v>42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157</v>
      </c>
      <c r="AT130" s="230" t="s">
        <v>152</v>
      </c>
      <c r="AU130" s="230" t="s">
        <v>87</v>
      </c>
      <c r="AY130" s="18" t="s">
        <v>150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85</v>
      </c>
      <c r="BK130" s="231">
        <f>ROUND(I130*H130,2)</f>
        <v>0</v>
      </c>
      <c r="BL130" s="18" t="s">
        <v>157</v>
      </c>
      <c r="BM130" s="230" t="s">
        <v>1714</v>
      </c>
    </row>
    <row r="131" s="12" customFormat="1" ht="25.92" customHeight="1">
      <c r="A131" s="12"/>
      <c r="B131" s="203"/>
      <c r="C131" s="204"/>
      <c r="D131" s="205" t="s">
        <v>76</v>
      </c>
      <c r="E131" s="206" t="s">
        <v>837</v>
      </c>
      <c r="F131" s="206" t="s">
        <v>838</v>
      </c>
      <c r="G131" s="204"/>
      <c r="H131" s="204"/>
      <c r="I131" s="207"/>
      <c r="J131" s="208">
        <f>BK131</f>
        <v>0</v>
      </c>
      <c r="K131" s="204"/>
      <c r="L131" s="209"/>
      <c r="M131" s="210"/>
      <c r="N131" s="211"/>
      <c r="O131" s="211"/>
      <c r="P131" s="212">
        <f>P132+P154+P170+P174</f>
        <v>0</v>
      </c>
      <c r="Q131" s="211"/>
      <c r="R131" s="212">
        <f>R132+R154+R170+R174</f>
        <v>0.82269750000000019</v>
      </c>
      <c r="S131" s="211"/>
      <c r="T131" s="213">
        <f>T132+T154+T170+T174</f>
        <v>0.42954000000000003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4" t="s">
        <v>87</v>
      </c>
      <c r="AT131" s="215" t="s">
        <v>76</v>
      </c>
      <c r="AU131" s="215" t="s">
        <v>77</v>
      </c>
      <c r="AY131" s="214" t="s">
        <v>150</v>
      </c>
      <c r="BK131" s="216">
        <f>BK132+BK154+BK170+BK174</f>
        <v>0</v>
      </c>
    </row>
    <row r="132" s="12" customFormat="1" ht="22.8" customHeight="1">
      <c r="A132" s="12"/>
      <c r="B132" s="203"/>
      <c r="C132" s="204"/>
      <c r="D132" s="205" t="s">
        <v>76</v>
      </c>
      <c r="E132" s="217" t="s">
        <v>1715</v>
      </c>
      <c r="F132" s="217" t="s">
        <v>1716</v>
      </c>
      <c r="G132" s="204"/>
      <c r="H132" s="204"/>
      <c r="I132" s="207"/>
      <c r="J132" s="218">
        <f>BK132</f>
        <v>0</v>
      </c>
      <c r="K132" s="204"/>
      <c r="L132" s="209"/>
      <c r="M132" s="210"/>
      <c r="N132" s="211"/>
      <c r="O132" s="211"/>
      <c r="P132" s="212">
        <f>SUM(P133:P153)</f>
        <v>0</v>
      </c>
      <c r="Q132" s="211"/>
      <c r="R132" s="212">
        <f>SUM(R133:R153)</f>
        <v>0.087437499999999987</v>
      </c>
      <c r="S132" s="211"/>
      <c r="T132" s="213">
        <f>SUM(T133:T153)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4" t="s">
        <v>87</v>
      </c>
      <c r="AT132" s="215" t="s">
        <v>76</v>
      </c>
      <c r="AU132" s="215" t="s">
        <v>85</v>
      </c>
      <c r="AY132" s="214" t="s">
        <v>150</v>
      </c>
      <c r="BK132" s="216">
        <f>SUM(BK133:BK153)</f>
        <v>0</v>
      </c>
    </row>
    <row r="133" s="2" customFormat="1" ht="16.5" customHeight="1">
      <c r="A133" s="39"/>
      <c r="B133" s="40"/>
      <c r="C133" s="219" t="s">
        <v>179</v>
      </c>
      <c r="D133" s="219" t="s">
        <v>152</v>
      </c>
      <c r="E133" s="220" t="s">
        <v>1717</v>
      </c>
      <c r="F133" s="221" t="s">
        <v>1718</v>
      </c>
      <c r="G133" s="222" t="s">
        <v>255</v>
      </c>
      <c r="H133" s="223">
        <v>10.5</v>
      </c>
      <c r="I133" s="224"/>
      <c r="J133" s="225">
        <f>ROUND(I133*H133,2)</f>
        <v>0</v>
      </c>
      <c r="K133" s="221" t="s">
        <v>156</v>
      </c>
      <c r="L133" s="45"/>
      <c r="M133" s="226" t="s">
        <v>1</v>
      </c>
      <c r="N133" s="227" t="s">
        <v>42</v>
      </c>
      <c r="O133" s="92"/>
      <c r="P133" s="228">
        <f>O133*H133</f>
        <v>0</v>
      </c>
      <c r="Q133" s="228">
        <v>0.00076000000000000004</v>
      </c>
      <c r="R133" s="228">
        <f>Q133*H133</f>
        <v>0.007980000000000001</v>
      </c>
      <c r="S133" s="228">
        <v>0</v>
      </c>
      <c r="T133" s="22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252</v>
      </c>
      <c r="AT133" s="230" t="s">
        <v>152</v>
      </c>
      <c r="AU133" s="230" t="s">
        <v>87</v>
      </c>
      <c r="AY133" s="18" t="s">
        <v>150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85</v>
      </c>
      <c r="BK133" s="231">
        <f>ROUND(I133*H133,2)</f>
        <v>0</v>
      </c>
      <c r="BL133" s="18" t="s">
        <v>252</v>
      </c>
      <c r="BM133" s="230" t="s">
        <v>1719</v>
      </c>
    </row>
    <row r="134" s="14" customFormat="1">
      <c r="A134" s="14"/>
      <c r="B134" s="243"/>
      <c r="C134" s="244"/>
      <c r="D134" s="234" t="s">
        <v>159</v>
      </c>
      <c r="E134" s="245" t="s">
        <v>1</v>
      </c>
      <c r="F134" s="246" t="s">
        <v>1720</v>
      </c>
      <c r="G134" s="244"/>
      <c r="H134" s="247">
        <v>10.5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159</v>
      </c>
      <c r="AU134" s="253" t="s">
        <v>87</v>
      </c>
      <c r="AV134" s="14" t="s">
        <v>87</v>
      </c>
      <c r="AW134" s="14" t="s">
        <v>32</v>
      </c>
      <c r="AX134" s="14" t="s">
        <v>85</v>
      </c>
      <c r="AY134" s="253" t="s">
        <v>150</v>
      </c>
    </row>
    <row r="135" s="2" customFormat="1" ht="16.5" customHeight="1">
      <c r="A135" s="39"/>
      <c r="B135" s="40"/>
      <c r="C135" s="219" t="s">
        <v>184</v>
      </c>
      <c r="D135" s="219" t="s">
        <v>152</v>
      </c>
      <c r="E135" s="220" t="s">
        <v>1721</v>
      </c>
      <c r="F135" s="221" t="s">
        <v>1722</v>
      </c>
      <c r="G135" s="222" t="s">
        <v>255</v>
      </c>
      <c r="H135" s="223">
        <v>14.5</v>
      </c>
      <c r="I135" s="224"/>
      <c r="J135" s="225">
        <f>ROUND(I135*H135,2)</f>
        <v>0</v>
      </c>
      <c r="K135" s="221" t="s">
        <v>156</v>
      </c>
      <c r="L135" s="45"/>
      <c r="M135" s="226" t="s">
        <v>1</v>
      </c>
      <c r="N135" s="227" t="s">
        <v>42</v>
      </c>
      <c r="O135" s="92"/>
      <c r="P135" s="228">
        <f>O135*H135</f>
        <v>0</v>
      </c>
      <c r="Q135" s="228">
        <v>0.0013699999999999999</v>
      </c>
      <c r="R135" s="228">
        <f>Q135*H135</f>
        <v>0.019864999999999997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252</v>
      </c>
      <c r="AT135" s="230" t="s">
        <v>152</v>
      </c>
      <c r="AU135" s="230" t="s">
        <v>87</v>
      </c>
      <c r="AY135" s="18" t="s">
        <v>150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85</v>
      </c>
      <c r="BK135" s="231">
        <f>ROUND(I135*H135,2)</f>
        <v>0</v>
      </c>
      <c r="BL135" s="18" t="s">
        <v>252</v>
      </c>
      <c r="BM135" s="230" t="s">
        <v>1723</v>
      </c>
    </row>
    <row r="136" s="14" customFormat="1">
      <c r="A136" s="14"/>
      <c r="B136" s="243"/>
      <c r="C136" s="244"/>
      <c r="D136" s="234" t="s">
        <v>159</v>
      </c>
      <c r="E136" s="245" t="s">
        <v>1</v>
      </c>
      <c r="F136" s="246" t="s">
        <v>1724</v>
      </c>
      <c r="G136" s="244"/>
      <c r="H136" s="247">
        <v>14.5</v>
      </c>
      <c r="I136" s="248"/>
      <c r="J136" s="244"/>
      <c r="K136" s="244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159</v>
      </c>
      <c r="AU136" s="253" t="s">
        <v>87</v>
      </c>
      <c r="AV136" s="14" t="s">
        <v>87</v>
      </c>
      <c r="AW136" s="14" t="s">
        <v>32</v>
      </c>
      <c r="AX136" s="14" t="s">
        <v>85</v>
      </c>
      <c r="AY136" s="253" t="s">
        <v>150</v>
      </c>
    </row>
    <row r="137" s="2" customFormat="1" ht="16.5" customHeight="1">
      <c r="A137" s="39"/>
      <c r="B137" s="40"/>
      <c r="C137" s="219" t="s">
        <v>190</v>
      </c>
      <c r="D137" s="219" t="s">
        <v>152</v>
      </c>
      <c r="E137" s="220" t="s">
        <v>1725</v>
      </c>
      <c r="F137" s="221" t="s">
        <v>1726</v>
      </c>
      <c r="G137" s="222" t="s">
        <v>255</v>
      </c>
      <c r="H137" s="223">
        <v>13.75</v>
      </c>
      <c r="I137" s="224"/>
      <c r="J137" s="225">
        <f>ROUND(I137*H137,2)</f>
        <v>0</v>
      </c>
      <c r="K137" s="221" t="s">
        <v>156</v>
      </c>
      <c r="L137" s="45"/>
      <c r="M137" s="226" t="s">
        <v>1</v>
      </c>
      <c r="N137" s="227" t="s">
        <v>42</v>
      </c>
      <c r="O137" s="92"/>
      <c r="P137" s="228">
        <f>O137*H137</f>
        <v>0</v>
      </c>
      <c r="Q137" s="228">
        <v>0.00141</v>
      </c>
      <c r="R137" s="228">
        <f>Q137*H137</f>
        <v>0.019387499999999998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252</v>
      </c>
      <c r="AT137" s="230" t="s">
        <v>152</v>
      </c>
      <c r="AU137" s="230" t="s">
        <v>87</v>
      </c>
      <c r="AY137" s="18" t="s">
        <v>150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85</v>
      </c>
      <c r="BK137" s="231">
        <f>ROUND(I137*H137,2)</f>
        <v>0</v>
      </c>
      <c r="BL137" s="18" t="s">
        <v>252</v>
      </c>
      <c r="BM137" s="230" t="s">
        <v>1727</v>
      </c>
    </row>
    <row r="138" s="14" customFormat="1">
      <c r="A138" s="14"/>
      <c r="B138" s="243"/>
      <c r="C138" s="244"/>
      <c r="D138" s="234" t="s">
        <v>159</v>
      </c>
      <c r="E138" s="245" t="s">
        <v>1</v>
      </c>
      <c r="F138" s="246" t="s">
        <v>1728</v>
      </c>
      <c r="G138" s="244"/>
      <c r="H138" s="247">
        <v>13.75</v>
      </c>
      <c r="I138" s="248"/>
      <c r="J138" s="244"/>
      <c r="K138" s="244"/>
      <c r="L138" s="249"/>
      <c r="M138" s="250"/>
      <c r="N138" s="251"/>
      <c r="O138" s="251"/>
      <c r="P138" s="251"/>
      <c r="Q138" s="251"/>
      <c r="R138" s="251"/>
      <c r="S138" s="251"/>
      <c r="T138" s="25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3" t="s">
        <v>159</v>
      </c>
      <c r="AU138" s="253" t="s">
        <v>87</v>
      </c>
      <c r="AV138" s="14" t="s">
        <v>87</v>
      </c>
      <c r="AW138" s="14" t="s">
        <v>32</v>
      </c>
      <c r="AX138" s="14" t="s">
        <v>85</v>
      </c>
      <c r="AY138" s="253" t="s">
        <v>150</v>
      </c>
    </row>
    <row r="139" s="2" customFormat="1" ht="16.5" customHeight="1">
      <c r="A139" s="39"/>
      <c r="B139" s="40"/>
      <c r="C139" s="219" t="s">
        <v>194</v>
      </c>
      <c r="D139" s="219" t="s">
        <v>152</v>
      </c>
      <c r="E139" s="220" t="s">
        <v>1729</v>
      </c>
      <c r="F139" s="221" t="s">
        <v>1730</v>
      </c>
      <c r="G139" s="222" t="s">
        <v>255</v>
      </c>
      <c r="H139" s="223">
        <v>3</v>
      </c>
      <c r="I139" s="224"/>
      <c r="J139" s="225">
        <f>ROUND(I139*H139,2)</f>
        <v>0</v>
      </c>
      <c r="K139" s="221" t="s">
        <v>156</v>
      </c>
      <c r="L139" s="45"/>
      <c r="M139" s="226" t="s">
        <v>1</v>
      </c>
      <c r="N139" s="227" t="s">
        <v>42</v>
      </c>
      <c r="O139" s="92"/>
      <c r="P139" s="228">
        <f>O139*H139</f>
        <v>0</v>
      </c>
      <c r="Q139" s="228">
        <v>0.0015900000000000001</v>
      </c>
      <c r="R139" s="228">
        <f>Q139*H139</f>
        <v>0.0047699999999999999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252</v>
      </c>
      <c r="AT139" s="230" t="s">
        <v>152</v>
      </c>
      <c r="AU139" s="230" t="s">
        <v>87</v>
      </c>
      <c r="AY139" s="18" t="s">
        <v>150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85</v>
      </c>
      <c r="BK139" s="231">
        <f>ROUND(I139*H139,2)</f>
        <v>0</v>
      </c>
      <c r="BL139" s="18" t="s">
        <v>252</v>
      </c>
      <c r="BM139" s="230" t="s">
        <v>1731</v>
      </c>
    </row>
    <row r="140" s="2" customFormat="1" ht="16.5" customHeight="1">
      <c r="A140" s="39"/>
      <c r="B140" s="40"/>
      <c r="C140" s="219" t="s">
        <v>202</v>
      </c>
      <c r="D140" s="219" t="s">
        <v>152</v>
      </c>
      <c r="E140" s="220" t="s">
        <v>1732</v>
      </c>
      <c r="F140" s="221" t="s">
        <v>1733</v>
      </c>
      <c r="G140" s="222" t="s">
        <v>255</v>
      </c>
      <c r="H140" s="223">
        <v>8</v>
      </c>
      <c r="I140" s="224"/>
      <c r="J140" s="225">
        <f>ROUND(I140*H140,2)</f>
        <v>0</v>
      </c>
      <c r="K140" s="221" t="s">
        <v>156</v>
      </c>
      <c r="L140" s="45"/>
      <c r="M140" s="226" t="s">
        <v>1</v>
      </c>
      <c r="N140" s="227" t="s">
        <v>42</v>
      </c>
      <c r="O140" s="92"/>
      <c r="P140" s="228">
        <f>O140*H140</f>
        <v>0</v>
      </c>
      <c r="Q140" s="228">
        <v>0.0012999999999999999</v>
      </c>
      <c r="R140" s="228">
        <f>Q140*H140</f>
        <v>0.0104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252</v>
      </c>
      <c r="AT140" s="230" t="s">
        <v>152</v>
      </c>
      <c r="AU140" s="230" t="s">
        <v>87</v>
      </c>
      <c r="AY140" s="18" t="s">
        <v>150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85</v>
      </c>
      <c r="BK140" s="231">
        <f>ROUND(I140*H140,2)</f>
        <v>0</v>
      </c>
      <c r="BL140" s="18" t="s">
        <v>252</v>
      </c>
      <c r="BM140" s="230" t="s">
        <v>1734</v>
      </c>
    </row>
    <row r="141" s="2" customFormat="1" ht="16.5" customHeight="1">
      <c r="A141" s="39"/>
      <c r="B141" s="40"/>
      <c r="C141" s="219" t="s">
        <v>209</v>
      </c>
      <c r="D141" s="219" t="s">
        <v>152</v>
      </c>
      <c r="E141" s="220" t="s">
        <v>1735</v>
      </c>
      <c r="F141" s="221" t="s">
        <v>1736</v>
      </c>
      <c r="G141" s="222" t="s">
        <v>255</v>
      </c>
      <c r="H141" s="223">
        <v>15.5</v>
      </c>
      <c r="I141" s="224"/>
      <c r="J141" s="225">
        <f>ROUND(I141*H141,2)</f>
        <v>0</v>
      </c>
      <c r="K141" s="221" t="s">
        <v>156</v>
      </c>
      <c r="L141" s="45"/>
      <c r="M141" s="226" t="s">
        <v>1</v>
      </c>
      <c r="N141" s="227" t="s">
        <v>42</v>
      </c>
      <c r="O141" s="92"/>
      <c r="P141" s="228">
        <f>O141*H141</f>
        <v>0</v>
      </c>
      <c r="Q141" s="228">
        <v>0.00042999999999999999</v>
      </c>
      <c r="R141" s="228">
        <f>Q141*H141</f>
        <v>0.0066649999999999999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252</v>
      </c>
      <c r="AT141" s="230" t="s">
        <v>152</v>
      </c>
      <c r="AU141" s="230" t="s">
        <v>87</v>
      </c>
      <c r="AY141" s="18" t="s">
        <v>150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85</v>
      </c>
      <c r="BK141" s="231">
        <f>ROUND(I141*H141,2)</f>
        <v>0</v>
      </c>
      <c r="BL141" s="18" t="s">
        <v>252</v>
      </c>
      <c r="BM141" s="230" t="s">
        <v>1737</v>
      </c>
    </row>
    <row r="142" s="14" customFormat="1">
      <c r="A142" s="14"/>
      <c r="B142" s="243"/>
      <c r="C142" s="244"/>
      <c r="D142" s="234" t="s">
        <v>159</v>
      </c>
      <c r="E142" s="245" t="s">
        <v>1</v>
      </c>
      <c r="F142" s="246" t="s">
        <v>1738</v>
      </c>
      <c r="G142" s="244"/>
      <c r="H142" s="247">
        <v>15.5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159</v>
      </c>
      <c r="AU142" s="253" t="s">
        <v>87</v>
      </c>
      <c r="AV142" s="14" t="s">
        <v>87</v>
      </c>
      <c r="AW142" s="14" t="s">
        <v>32</v>
      </c>
      <c r="AX142" s="14" t="s">
        <v>85</v>
      </c>
      <c r="AY142" s="253" t="s">
        <v>150</v>
      </c>
    </row>
    <row r="143" s="2" customFormat="1" ht="16.5" customHeight="1">
      <c r="A143" s="39"/>
      <c r="B143" s="40"/>
      <c r="C143" s="219" t="s">
        <v>215</v>
      </c>
      <c r="D143" s="219" t="s">
        <v>152</v>
      </c>
      <c r="E143" s="220" t="s">
        <v>1739</v>
      </c>
      <c r="F143" s="221" t="s">
        <v>1740</v>
      </c>
      <c r="G143" s="222" t="s">
        <v>255</v>
      </c>
      <c r="H143" s="223">
        <v>24</v>
      </c>
      <c r="I143" s="224"/>
      <c r="J143" s="225">
        <f>ROUND(I143*H143,2)</f>
        <v>0</v>
      </c>
      <c r="K143" s="221" t="s">
        <v>156</v>
      </c>
      <c r="L143" s="45"/>
      <c r="M143" s="226" t="s">
        <v>1</v>
      </c>
      <c r="N143" s="227" t="s">
        <v>42</v>
      </c>
      <c r="O143" s="92"/>
      <c r="P143" s="228">
        <f>O143*H143</f>
        <v>0</v>
      </c>
      <c r="Q143" s="228">
        <v>0.00050000000000000001</v>
      </c>
      <c r="R143" s="228">
        <f>Q143*H143</f>
        <v>0.012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252</v>
      </c>
      <c r="AT143" s="230" t="s">
        <v>152</v>
      </c>
      <c r="AU143" s="230" t="s">
        <v>87</v>
      </c>
      <c r="AY143" s="18" t="s">
        <v>150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85</v>
      </c>
      <c r="BK143" s="231">
        <f>ROUND(I143*H143,2)</f>
        <v>0</v>
      </c>
      <c r="BL143" s="18" t="s">
        <v>252</v>
      </c>
      <c r="BM143" s="230" t="s">
        <v>1741</v>
      </c>
    </row>
    <row r="144" s="14" customFormat="1">
      <c r="A144" s="14"/>
      <c r="B144" s="243"/>
      <c r="C144" s="244"/>
      <c r="D144" s="234" t="s">
        <v>159</v>
      </c>
      <c r="E144" s="245" t="s">
        <v>1</v>
      </c>
      <c r="F144" s="246" t="s">
        <v>1742</v>
      </c>
      <c r="G144" s="244"/>
      <c r="H144" s="247">
        <v>24</v>
      </c>
      <c r="I144" s="248"/>
      <c r="J144" s="244"/>
      <c r="K144" s="244"/>
      <c r="L144" s="249"/>
      <c r="M144" s="250"/>
      <c r="N144" s="251"/>
      <c r="O144" s="251"/>
      <c r="P144" s="251"/>
      <c r="Q144" s="251"/>
      <c r="R144" s="251"/>
      <c r="S144" s="251"/>
      <c r="T144" s="25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3" t="s">
        <v>159</v>
      </c>
      <c r="AU144" s="253" t="s">
        <v>87</v>
      </c>
      <c r="AV144" s="14" t="s">
        <v>87</v>
      </c>
      <c r="AW144" s="14" t="s">
        <v>32</v>
      </c>
      <c r="AX144" s="14" t="s">
        <v>85</v>
      </c>
      <c r="AY144" s="253" t="s">
        <v>150</v>
      </c>
    </row>
    <row r="145" s="2" customFormat="1" ht="16.5" customHeight="1">
      <c r="A145" s="39"/>
      <c r="B145" s="40"/>
      <c r="C145" s="219" t="s">
        <v>8</v>
      </c>
      <c r="D145" s="219" t="s">
        <v>152</v>
      </c>
      <c r="E145" s="220" t="s">
        <v>1743</v>
      </c>
      <c r="F145" s="221" t="s">
        <v>1744</v>
      </c>
      <c r="G145" s="222" t="s">
        <v>255</v>
      </c>
      <c r="H145" s="223">
        <v>8</v>
      </c>
      <c r="I145" s="224"/>
      <c r="J145" s="225">
        <f>ROUND(I145*H145,2)</f>
        <v>0</v>
      </c>
      <c r="K145" s="221" t="s">
        <v>156</v>
      </c>
      <c r="L145" s="45"/>
      <c r="M145" s="226" t="s">
        <v>1</v>
      </c>
      <c r="N145" s="227" t="s">
        <v>42</v>
      </c>
      <c r="O145" s="92"/>
      <c r="P145" s="228">
        <f>O145*H145</f>
        <v>0</v>
      </c>
      <c r="Q145" s="228">
        <v>0.00076000000000000004</v>
      </c>
      <c r="R145" s="228">
        <f>Q145*H145</f>
        <v>0.0060800000000000003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252</v>
      </c>
      <c r="AT145" s="230" t="s">
        <v>152</v>
      </c>
      <c r="AU145" s="230" t="s">
        <v>87</v>
      </c>
      <c r="AY145" s="18" t="s">
        <v>150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85</v>
      </c>
      <c r="BK145" s="231">
        <f>ROUND(I145*H145,2)</f>
        <v>0</v>
      </c>
      <c r="BL145" s="18" t="s">
        <v>252</v>
      </c>
      <c r="BM145" s="230" t="s">
        <v>1745</v>
      </c>
    </row>
    <row r="146" s="13" customFormat="1">
      <c r="A146" s="13"/>
      <c r="B146" s="232"/>
      <c r="C146" s="233"/>
      <c r="D146" s="234" t="s">
        <v>159</v>
      </c>
      <c r="E146" s="235" t="s">
        <v>1</v>
      </c>
      <c r="F146" s="236" t="s">
        <v>1746</v>
      </c>
      <c r="G146" s="233"/>
      <c r="H146" s="235" t="s">
        <v>1</v>
      </c>
      <c r="I146" s="237"/>
      <c r="J146" s="233"/>
      <c r="K146" s="233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159</v>
      </c>
      <c r="AU146" s="242" t="s">
        <v>87</v>
      </c>
      <c r="AV146" s="13" t="s">
        <v>85</v>
      </c>
      <c r="AW146" s="13" t="s">
        <v>32</v>
      </c>
      <c r="AX146" s="13" t="s">
        <v>77</v>
      </c>
      <c r="AY146" s="242" t="s">
        <v>150</v>
      </c>
    </row>
    <row r="147" s="14" customFormat="1">
      <c r="A147" s="14"/>
      <c r="B147" s="243"/>
      <c r="C147" s="244"/>
      <c r="D147" s="234" t="s">
        <v>159</v>
      </c>
      <c r="E147" s="245" t="s">
        <v>1</v>
      </c>
      <c r="F147" s="246" t="s">
        <v>194</v>
      </c>
      <c r="G147" s="244"/>
      <c r="H147" s="247">
        <v>8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159</v>
      </c>
      <c r="AU147" s="253" t="s">
        <v>87</v>
      </c>
      <c r="AV147" s="14" t="s">
        <v>87</v>
      </c>
      <c r="AW147" s="14" t="s">
        <v>32</v>
      </c>
      <c r="AX147" s="14" t="s">
        <v>85</v>
      </c>
      <c r="AY147" s="253" t="s">
        <v>150</v>
      </c>
    </row>
    <row r="148" s="2" customFormat="1" ht="16.5" customHeight="1">
      <c r="A148" s="39"/>
      <c r="B148" s="40"/>
      <c r="C148" s="219" t="s">
        <v>231</v>
      </c>
      <c r="D148" s="219" t="s">
        <v>152</v>
      </c>
      <c r="E148" s="220" t="s">
        <v>1747</v>
      </c>
      <c r="F148" s="221" t="s">
        <v>1748</v>
      </c>
      <c r="G148" s="222" t="s">
        <v>271</v>
      </c>
      <c r="H148" s="223">
        <v>1</v>
      </c>
      <c r="I148" s="224"/>
      <c r="J148" s="225">
        <f>ROUND(I148*H148,2)</f>
        <v>0</v>
      </c>
      <c r="K148" s="221" t="s">
        <v>156</v>
      </c>
      <c r="L148" s="45"/>
      <c r="M148" s="226" t="s">
        <v>1</v>
      </c>
      <c r="N148" s="227" t="s">
        <v>42</v>
      </c>
      <c r="O148" s="92"/>
      <c r="P148" s="228">
        <f>O148*H148</f>
        <v>0</v>
      </c>
      <c r="Q148" s="228">
        <v>0.00029</v>
      </c>
      <c r="R148" s="228">
        <f>Q148*H148</f>
        <v>0.00029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252</v>
      </c>
      <c r="AT148" s="230" t="s">
        <v>152</v>
      </c>
      <c r="AU148" s="230" t="s">
        <v>87</v>
      </c>
      <c r="AY148" s="18" t="s">
        <v>150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85</v>
      </c>
      <c r="BK148" s="231">
        <f>ROUND(I148*H148,2)</f>
        <v>0</v>
      </c>
      <c r="BL148" s="18" t="s">
        <v>252</v>
      </c>
      <c r="BM148" s="230" t="s">
        <v>1749</v>
      </c>
    </row>
    <row r="149" s="2" customFormat="1" ht="21.75" customHeight="1">
      <c r="A149" s="39"/>
      <c r="B149" s="40"/>
      <c r="C149" s="219" t="s">
        <v>237</v>
      </c>
      <c r="D149" s="219" t="s">
        <v>152</v>
      </c>
      <c r="E149" s="220" t="s">
        <v>1750</v>
      </c>
      <c r="F149" s="221" t="s">
        <v>1751</v>
      </c>
      <c r="G149" s="222" t="s">
        <v>255</v>
      </c>
      <c r="H149" s="223">
        <v>94.25</v>
      </c>
      <c r="I149" s="224"/>
      <c r="J149" s="225">
        <f>ROUND(I149*H149,2)</f>
        <v>0</v>
      </c>
      <c r="K149" s="221" t="s">
        <v>156</v>
      </c>
      <c r="L149" s="45"/>
      <c r="M149" s="226" t="s">
        <v>1</v>
      </c>
      <c r="N149" s="227" t="s">
        <v>42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252</v>
      </c>
      <c r="AT149" s="230" t="s">
        <v>152</v>
      </c>
      <c r="AU149" s="230" t="s">
        <v>87</v>
      </c>
      <c r="AY149" s="18" t="s">
        <v>150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85</v>
      </c>
      <c r="BK149" s="231">
        <f>ROUND(I149*H149,2)</f>
        <v>0</v>
      </c>
      <c r="BL149" s="18" t="s">
        <v>252</v>
      </c>
      <c r="BM149" s="230" t="s">
        <v>1752</v>
      </c>
    </row>
    <row r="150" s="14" customFormat="1">
      <c r="A150" s="14"/>
      <c r="B150" s="243"/>
      <c r="C150" s="244"/>
      <c r="D150" s="234" t="s">
        <v>159</v>
      </c>
      <c r="E150" s="245" t="s">
        <v>1</v>
      </c>
      <c r="F150" s="246" t="s">
        <v>1753</v>
      </c>
      <c r="G150" s="244"/>
      <c r="H150" s="247">
        <v>94.25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159</v>
      </c>
      <c r="AU150" s="253" t="s">
        <v>87</v>
      </c>
      <c r="AV150" s="14" t="s">
        <v>87</v>
      </c>
      <c r="AW150" s="14" t="s">
        <v>32</v>
      </c>
      <c r="AX150" s="14" t="s">
        <v>85</v>
      </c>
      <c r="AY150" s="253" t="s">
        <v>150</v>
      </c>
    </row>
    <row r="151" s="2" customFormat="1" ht="24.15" customHeight="1">
      <c r="A151" s="39"/>
      <c r="B151" s="40"/>
      <c r="C151" s="219" t="s">
        <v>246</v>
      </c>
      <c r="D151" s="219" t="s">
        <v>152</v>
      </c>
      <c r="E151" s="220" t="s">
        <v>1754</v>
      </c>
      <c r="F151" s="221" t="s">
        <v>1755</v>
      </c>
      <c r="G151" s="222" t="s">
        <v>255</v>
      </c>
      <c r="H151" s="223">
        <v>3</v>
      </c>
      <c r="I151" s="224"/>
      <c r="J151" s="225">
        <f>ROUND(I151*H151,2)</f>
        <v>0</v>
      </c>
      <c r="K151" s="221" t="s">
        <v>156</v>
      </c>
      <c r="L151" s="45"/>
      <c r="M151" s="226" t="s">
        <v>1</v>
      </c>
      <c r="N151" s="227" t="s">
        <v>42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252</v>
      </c>
      <c r="AT151" s="230" t="s">
        <v>152</v>
      </c>
      <c r="AU151" s="230" t="s">
        <v>87</v>
      </c>
      <c r="AY151" s="18" t="s">
        <v>150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85</v>
      </c>
      <c r="BK151" s="231">
        <f>ROUND(I151*H151,2)</f>
        <v>0</v>
      </c>
      <c r="BL151" s="18" t="s">
        <v>252</v>
      </c>
      <c r="BM151" s="230" t="s">
        <v>1756</v>
      </c>
    </row>
    <row r="152" s="2" customFormat="1" ht="16.5" customHeight="1">
      <c r="A152" s="39"/>
      <c r="B152" s="40"/>
      <c r="C152" s="219" t="s">
        <v>252</v>
      </c>
      <c r="D152" s="219" t="s">
        <v>152</v>
      </c>
      <c r="E152" s="220" t="s">
        <v>1757</v>
      </c>
      <c r="F152" s="221" t="s">
        <v>1758</v>
      </c>
      <c r="G152" s="222" t="s">
        <v>255</v>
      </c>
      <c r="H152" s="223">
        <v>1</v>
      </c>
      <c r="I152" s="224"/>
      <c r="J152" s="225">
        <f>ROUND(I152*H152,2)</f>
        <v>0</v>
      </c>
      <c r="K152" s="221" t="s">
        <v>1</v>
      </c>
      <c r="L152" s="45"/>
      <c r="M152" s="226" t="s">
        <v>1</v>
      </c>
      <c r="N152" s="227" t="s">
        <v>42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252</v>
      </c>
      <c r="AT152" s="230" t="s">
        <v>152</v>
      </c>
      <c r="AU152" s="230" t="s">
        <v>87</v>
      </c>
      <c r="AY152" s="18" t="s">
        <v>150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85</v>
      </c>
      <c r="BK152" s="231">
        <f>ROUND(I152*H152,2)</f>
        <v>0</v>
      </c>
      <c r="BL152" s="18" t="s">
        <v>252</v>
      </c>
      <c r="BM152" s="230" t="s">
        <v>1759</v>
      </c>
    </row>
    <row r="153" s="2" customFormat="1" ht="33" customHeight="1">
      <c r="A153" s="39"/>
      <c r="B153" s="40"/>
      <c r="C153" s="219" t="s">
        <v>258</v>
      </c>
      <c r="D153" s="219" t="s">
        <v>152</v>
      </c>
      <c r="E153" s="220" t="s">
        <v>1760</v>
      </c>
      <c r="F153" s="221" t="s">
        <v>1761</v>
      </c>
      <c r="G153" s="222" t="s">
        <v>187</v>
      </c>
      <c r="H153" s="223">
        <v>0.086999999999999994</v>
      </c>
      <c r="I153" s="224"/>
      <c r="J153" s="225">
        <f>ROUND(I153*H153,2)</f>
        <v>0</v>
      </c>
      <c r="K153" s="221" t="s">
        <v>156</v>
      </c>
      <c r="L153" s="45"/>
      <c r="M153" s="226" t="s">
        <v>1</v>
      </c>
      <c r="N153" s="227" t="s">
        <v>42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252</v>
      </c>
      <c r="AT153" s="230" t="s">
        <v>152</v>
      </c>
      <c r="AU153" s="230" t="s">
        <v>87</v>
      </c>
      <c r="AY153" s="18" t="s">
        <v>150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85</v>
      </c>
      <c r="BK153" s="231">
        <f>ROUND(I153*H153,2)</f>
        <v>0</v>
      </c>
      <c r="BL153" s="18" t="s">
        <v>252</v>
      </c>
      <c r="BM153" s="230" t="s">
        <v>1762</v>
      </c>
    </row>
    <row r="154" s="12" customFormat="1" ht="22.8" customHeight="1">
      <c r="A154" s="12"/>
      <c r="B154" s="203"/>
      <c r="C154" s="204"/>
      <c r="D154" s="205" t="s">
        <v>76</v>
      </c>
      <c r="E154" s="217" t="s">
        <v>1763</v>
      </c>
      <c r="F154" s="217" t="s">
        <v>1764</v>
      </c>
      <c r="G154" s="204"/>
      <c r="H154" s="204"/>
      <c r="I154" s="207"/>
      <c r="J154" s="218">
        <f>BK154</f>
        <v>0</v>
      </c>
      <c r="K154" s="204"/>
      <c r="L154" s="209"/>
      <c r="M154" s="210"/>
      <c r="N154" s="211"/>
      <c r="O154" s="211"/>
      <c r="P154" s="212">
        <f>SUM(P155:P169)</f>
        <v>0</v>
      </c>
      <c r="Q154" s="211"/>
      <c r="R154" s="212">
        <f>SUM(R155:R169)</f>
        <v>0.12306</v>
      </c>
      <c r="S154" s="211"/>
      <c r="T154" s="213">
        <f>SUM(T155:T169)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4" t="s">
        <v>87</v>
      </c>
      <c r="AT154" s="215" t="s">
        <v>76</v>
      </c>
      <c r="AU154" s="215" t="s">
        <v>85</v>
      </c>
      <c r="AY154" s="214" t="s">
        <v>150</v>
      </c>
      <c r="BK154" s="216">
        <f>SUM(BK155:BK169)</f>
        <v>0</v>
      </c>
    </row>
    <row r="155" s="2" customFormat="1" ht="24.15" customHeight="1">
      <c r="A155" s="39"/>
      <c r="B155" s="40"/>
      <c r="C155" s="219" t="s">
        <v>268</v>
      </c>
      <c r="D155" s="219" t="s">
        <v>152</v>
      </c>
      <c r="E155" s="220" t="s">
        <v>1765</v>
      </c>
      <c r="F155" s="221" t="s">
        <v>1766</v>
      </c>
      <c r="G155" s="222" t="s">
        <v>255</v>
      </c>
      <c r="H155" s="223">
        <v>87.5</v>
      </c>
      <c r="I155" s="224"/>
      <c r="J155" s="225">
        <f>ROUND(I155*H155,2)</f>
        <v>0</v>
      </c>
      <c r="K155" s="221" t="s">
        <v>156</v>
      </c>
      <c r="L155" s="45"/>
      <c r="M155" s="226" t="s">
        <v>1</v>
      </c>
      <c r="N155" s="227" t="s">
        <v>42</v>
      </c>
      <c r="O155" s="92"/>
      <c r="P155" s="228">
        <f>O155*H155</f>
        <v>0</v>
      </c>
      <c r="Q155" s="228">
        <v>0.00075000000000000002</v>
      </c>
      <c r="R155" s="228">
        <f>Q155*H155</f>
        <v>0.065625000000000003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252</v>
      </c>
      <c r="AT155" s="230" t="s">
        <v>152</v>
      </c>
      <c r="AU155" s="230" t="s">
        <v>87</v>
      </c>
      <c r="AY155" s="18" t="s">
        <v>150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85</v>
      </c>
      <c r="BK155" s="231">
        <f>ROUND(I155*H155,2)</f>
        <v>0</v>
      </c>
      <c r="BL155" s="18" t="s">
        <v>252</v>
      </c>
      <c r="BM155" s="230" t="s">
        <v>1767</v>
      </c>
    </row>
    <row r="156" s="14" customFormat="1">
      <c r="A156" s="14"/>
      <c r="B156" s="243"/>
      <c r="C156" s="244"/>
      <c r="D156" s="234" t="s">
        <v>159</v>
      </c>
      <c r="E156" s="245" t="s">
        <v>1</v>
      </c>
      <c r="F156" s="246" t="s">
        <v>1768</v>
      </c>
      <c r="G156" s="244"/>
      <c r="H156" s="247">
        <v>87.5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159</v>
      </c>
      <c r="AU156" s="253" t="s">
        <v>87</v>
      </c>
      <c r="AV156" s="14" t="s">
        <v>87</v>
      </c>
      <c r="AW156" s="14" t="s">
        <v>32</v>
      </c>
      <c r="AX156" s="14" t="s">
        <v>85</v>
      </c>
      <c r="AY156" s="253" t="s">
        <v>150</v>
      </c>
    </row>
    <row r="157" s="2" customFormat="1" ht="24.15" customHeight="1">
      <c r="A157" s="39"/>
      <c r="B157" s="40"/>
      <c r="C157" s="219" t="s">
        <v>275</v>
      </c>
      <c r="D157" s="219" t="s">
        <v>152</v>
      </c>
      <c r="E157" s="220" t="s">
        <v>1769</v>
      </c>
      <c r="F157" s="221" t="s">
        <v>1770</v>
      </c>
      <c r="G157" s="222" t="s">
        <v>255</v>
      </c>
      <c r="H157" s="223">
        <v>29.5</v>
      </c>
      <c r="I157" s="224"/>
      <c r="J157" s="225">
        <f>ROUND(I157*H157,2)</f>
        <v>0</v>
      </c>
      <c r="K157" s="221" t="s">
        <v>156</v>
      </c>
      <c r="L157" s="45"/>
      <c r="M157" s="226" t="s">
        <v>1</v>
      </c>
      <c r="N157" s="227" t="s">
        <v>42</v>
      </c>
      <c r="O157" s="92"/>
      <c r="P157" s="228">
        <f>O157*H157</f>
        <v>0</v>
      </c>
      <c r="Q157" s="228">
        <v>0.00115</v>
      </c>
      <c r="R157" s="228">
        <f>Q157*H157</f>
        <v>0.033924999999999997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252</v>
      </c>
      <c r="AT157" s="230" t="s">
        <v>152</v>
      </c>
      <c r="AU157" s="230" t="s">
        <v>87</v>
      </c>
      <c r="AY157" s="18" t="s">
        <v>150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85</v>
      </c>
      <c r="BK157" s="231">
        <f>ROUND(I157*H157,2)</f>
        <v>0</v>
      </c>
      <c r="BL157" s="18" t="s">
        <v>252</v>
      </c>
      <c r="BM157" s="230" t="s">
        <v>1771</v>
      </c>
    </row>
    <row r="158" s="14" customFormat="1">
      <c r="A158" s="14"/>
      <c r="B158" s="243"/>
      <c r="C158" s="244"/>
      <c r="D158" s="234" t="s">
        <v>159</v>
      </c>
      <c r="E158" s="245" t="s">
        <v>1</v>
      </c>
      <c r="F158" s="246" t="s">
        <v>1772</v>
      </c>
      <c r="G158" s="244"/>
      <c r="H158" s="247">
        <v>29.5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159</v>
      </c>
      <c r="AU158" s="253" t="s">
        <v>87</v>
      </c>
      <c r="AV158" s="14" t="s">
        <v>87</v>
      </c>
      <c r="AW158" s="14" t="s">
        <v>32</v>
      </c>
      <c r="AX158" s="14" t="s">
        <v>85</v>
      </c>
      <c r="AY158" s="253" t="s">
        <v>150</v>
      </c>
    </row>
    <row r="159" s="2" customFormat="1" ht="24.15" customHeight="1">
      <c r="A159" s="39"/>
      <c r="B159" s="40"/>
      <c r="C159" s="219" t="s">
        <v>281</v>
      </c>
      <c r="D159" s="219" t="s">
        <v>152</v>
      </c>
      <c r="E159" s="220" t="s">
        <v>1773</v>
      </c>
      <c r="F159" s="221" t="s">
        <v>1774</v>
      </c>
      <c r="G159" s="222" t="s">
        <v>255</v>
      </c>
      <c r="H159" s="223">
        <v>9</v>
      </c>
      <c r="I159" s="224"/>
      <c r="J159" s="225">
        <f>ROUND(I159*H159,2)</f>
        <v>0</v>
      </c>
      <c r="K159" s="221" t="s">
        <v>156</v>
      </c>
      <c r="L159" s="45"/>
      <c r="M159" s="226" t="s">
        <v>1</v>
      </c>
      <c r="N159" s="227" t="s">
        <v>42</v>
      </c>
      <c r="O159" s="92"/>
      <c r="P159" s="228">
        <f>O159*H159</f>
        <v>0</v>
      </c>
      <c r="Q159" s="228">
        <v>0.0012999999999999999</v>
      </c>
      <c r="R159" s="228">
        <f>Q159*H159</f>
        <v>0.011699999999999999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252</v>
      </c>
      <c r="AT159" s="230" t="s">
        <v>152</v>
      </c>
      <c r="AU159" s="230" t="s">
        <v>87</v>
      </c>
      <c r="AY159" s="18" t="s">
        <v>150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85</v>
      </c>
      <c r="BK159" s="231">
        <f>ROUND(I159*H159,2)</f>
        <v>0</v>
      </c>
      <c r="BL159" s="18" t="s">
        <v>252</v>
      </c>
      <c r="BM159" s="230" t="s">
        <v>1775</v>
      </c>
    </row>
    <row r="160" s="14" customFormat="1">
      <c r="A160" s="14"/>
      <c r="B160" s="243"/>
      <c r="C160" s="244"/>
      <c r="D160" s="234" t="s">
        <v>159</v>
      </c>
      <c r="E160" s="245" t="s">
        <v>1</v>
      </c>
      <c r="F160" s="246" t="s">
        <v>1776</v>
      </c>
      <c r="G160" s="244"/>
      <c r="H160" s="247">
        <v>9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159</v>
      </c>
      <c r="AU160" s="253" t="s">
        <v>87</v>
      </c>
      <c r="AV160" s="14" t="s">
        <v>87</v>
      </c>
      <c r="AW160" s="14" t="s">
        <v>32</v>
      </c>
      <c r="AX160" s="14" t="s">
        <v>85</v>
      </c>
      <c r="AY160" s="253" t="s">
        <v>150</v>
      </c>
    </row>
    <row r="161" s="2" customFormat="1" ht="37.8" customHeight="1">
      <c r="A161" s="39"/>
      <c r="B161" s="40"/>
      <c r="C161" s="219" t="s">
        <v>7</v>
      </c>
      <c r="D161" s="219" t="s">
        <v>152</v>
      </c>
      <c r="E161" s="220" t="s">
        <v>1777</v>
      </c>
      <c r="F161" s="221" t="s">
        <v>1778</v>
      </c>
      <c r="G161" s="222" t="s">
        <v>255</v>
      </c>
      <c r="H161" s="223">
        <v>87.5</v>
      </c>
      <c r="I161" s="224"/>
      <c r="J161" s="225">
        <f>ROUND(I161*H161,2)</f>
        <v>0</v>
      </c>
      <c r="K161" s="221" t="s">
        <v>156</v>
      </c>
      <c r="L161" s="45"/>
      <c r="M161" s="226" t="s">
        <v>1</v>
      </c>
      <c r="N161" s="227" t="s">
        <v>42</v>
      </c>
      <c r="O161" s="92"/>
      <c r="P161" s="228">
        <f>O161*H161</f>
        <v>0</v>
      </c>
      <c r="Q161" s="228">
        <v>4.0000000000000003E-05</v>
      </c>
      <c r="R161" s="228">
        <f>Q161*H161</f>
        <v>0.0035000000000000001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252</v>
      </c>
      <c r="AT161" s="230" t="s">
        <v>152</v>
      </c>
      <c r="AU161" s="230" t="s">
        <v>87</v>
      </c>
      <c r="AY161" s="18" t="s">
        <v>150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85</v>
      </c>
      <c r="BK161" s="231">
        <f>ROUND(I161*H161,2)</f>
        <v>0</v>
      </c>
      <c r="BL161" s="18" t="s">
        <v>252</v>
      </c>
      <c r="BM161" s="230" t="s">
        <v>1779</v>
      </c>
    </row>
    <row r="162" s="2" customFormat="1" ht="37.8" customHeight="1">
      <c r="A162" s="39"/>
      <c r="B162" s="40"/>
      <c r="C162" s="219" t="s">
        <v>290</v>
      </c>
      <c r="D162" s="219" t="s">
        <v>152</v>
      </c>
      <c r="E162" s="220" t="s">
        <v>1780</v>
      </c>
      <c r="F162" s="221" t="s">
        <v>1781</v>
      </c>
      <c r="G162" s="222" t="s">
        <v>255</v>
      </c>
      <c r="H162" s="223">
        <v>38.5</v>
      </c>
      <c r="I162" s="224"/>
      <c r="J162" s="225">
        <f>ROUND(I162*H162,2)</f>
        <v>0</v>
      </c>
      <c r="K162" s="221" t="s">
        <v>156</v>
      </c>
      <c r="L162" s="45"/>
      <c r="M162" s="226" t="s">
        <v>1</v>
      </c>
      <c r="N162" s="227" t="s">
        <v>42</v>
      </c>
      <c r="O162" s="92"/>
      <c r="P162" s="228">
        <f>O162*H162</f>
        <v>0</v>
      </c>
      <c r="Q162" s="228">
        <v>8.0000000000000007E-05</v>
      </c>
      <c r="R162" s="228">
        <f>Q162*H162</f>
        <v>0.0030800000000000003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252</v>
      </c>
      <c r="AT162" s="230" t="s">
        <v>152</v>
      </c>
      <c r="AU162" s="230" t="s">
        <v>87</v>
      </c>
      <c r="AY162" s="18" t="s">
        <v>150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85</v>
      </c>
      <c r="BK162" s="231">
        <f>ROUND(I162*H162,2)</f>
        <v>0</v>
      </c>
      <c r="BL162" s="18" t="s">
        <v>252</v>
      </c>
      <c r="BM162" s="230" t="s">
        <v>1782</v>
      </c>
    </row>
    <row r="163" s="14" customFormat="1">
      <c r="A163" s="14"/>
      <c r="B163" s="243"/>
      <c r="C163" s="244"/>
      <c r="D163" s="234" t="s">
        <v>159</v>
      </c>
      <c r="E163" s="245" t="s">
        <v>1</v>
      </c>
      <c r="F163" s="246" t="s">
        <v>1783</v>
      </c>
      <c r="G163" s="244"/>
      <c r="H163" s="247">
        <v>38.5</v>
      </c>
      <c r="I163" s="248"/>
      <c r="J163" s="244"/>
      <c r="K163" s="244"/>
      <c r="L163" s="249"/>
      <c r="M163" s="250"/>
      <c r="N163" s="251"/>
      <c r="O163" s="251"/>
      <c r="P163" s="251"/>
      <c r="Q163" s="251"/>
      <c r="R163" s="251"/>
      <c r="S163" s="251"/>
      <c r="T163" s="25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3" t="s">
        <v>159</v>
      </c>
      <c r="AU163" s="253" t="s">
        <v>87</v>
      </c>
      <c r="AV163" s="14" t="s">
        <v>87</v>
      </c>
      <c r="AW163" s="14" t="s">
        <v>32</v>
      </c>
      <c r="AX163" s="14" t="s">
        <v>85</v>
      </c>
      <c r="AY163" s="253" t="s">
        <v>150</v>
      </c>
    </row>
    <row r="164" s="2" customFormat="1" ht="16.5" customHeight="1">
      <c r="A164" s="39"/>
      <c r="B164" s="40"/>
      <c r="C164" s="219" t="s">
        <v>294</v>
      </c>
      <c r="D164" s="219" t="s">
        <v>152</v>
      </c>
      <c r="E164" s="220" t="s">
        <v>1784</v>
      </c>
      <c r="F164" s="221" t="s">
        <v>1785</v>
      </c>
      <c r="G164" s="222" t="s">
        <v>271</v>
      </c>
      <c r="H164" s="223">
        <v>2</v>
      </c>
      <c r="I164" s="224"/>
      <c r="J164" s="225">
        <f>ROUND(I164*H164,2)</f>
        <v>0</v>
      </c>
      <c r="K164" s="221" t="s">
        <v>156</v>
      </c>
      <c r="L164" s="45"/>
      <c r="M164" s="226" t="s">
        <v>1</v>
      </c>
      <c r="N164" s="227" t="s">
        <v>42</v>
      </c>
      <c r="O164" s="92"/>
      <c r="P164" s="228">
        <f>O164*H164</f>
        <v>0</v>
      </c>
      <c r="Q164" s="228">
        <v>0.00072000000000000005</v>
      </c>
      <c r="R164" s="228">
        <f>Q164*H164</f>
        <v>0.0014400000000000001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252</v>
      </c>
      <c r="AT164" s="230" t="s">
        <v>152</v>
      </c>
      <c r="AU164" s="230" t="s">
        <v>87</v>
      </c>
      <c r="AY164" s="18" t="s">
        <v>150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85</v>
      </c>
      <c r="BK164" s="231">
        <f>ROUND(I164*H164,2)</f>
        <v>0</v>
      </c>
      <c r="BL164" s="18" t="s">
        <v>252</v>
      </c>
      <c r="BM164" s="230" t="s">
        <v>1786</v>
      </c>
    </row>
    <row r="165" s="2" customFormat="1" ht="21.75" customHeight="1">
      <c r="A165" s="39"/>
      <c r="B165" s="40"/>
      <c r="C165" s="219" t="s">
        <v>299</v>
      </c>
      <c r="D165" s="219" t="s">
        <v>152</v>
      </c>
      <c r="E165" s="220" t="s">
        <v>1787</v>
      </c>
      <c r="F165" s="221" t="s">
        <v>1788</v>
      </c>
      <c r="G165" s="222" t="s">
        <v>255</v>
      </c>
      <c r="H165" s="223">
        <v>126</v>
      </c>
      <c r="I165" s="224"/>
      <c r="J165" s="225">
        <f>ROUND(I165*H165,2)</f>
        <v>0</v>
      </c>
      <c r="K165" s="221" t="s">
        <v>156</v>
      </c>
      <c r="L165" s="45"/>
      <c r="M165" s="226" t="s">
        <v>1</v>
      </c>
      <c r="N165" s="227" t="s">
        <v>42</v>
      </c>
      <c r="O165" s="92"/>
      <c r="P165" s="228">
        <f>O165*H165</f>
        <v>0</v>
      </c>
      <c r="Q165" s="228">
        <v>1.0000000000000001E-05</v>
      </c>
      <c r="R165" s="228">
        <f>Q165*H165</f>
        <v>0.0012600000000000001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252</v>
      </c>
      <c r="AT165" s="230" t="s">
        <v>152</v>
      </c>
      <c r="AU165" s="230" t="s">
        <v>87</v>
      </c>
      <c r="AY165" s="18" t="s">
        <v>150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85</v>
      </c>
      <c r="BK165" s="231">
        <f>ROUND(I165*H165,2)</f>
        <v>0</v>
      </c>
      <c r="BL165" s="18" t="s">
        <v>252</v>
      </c>
      <c r="BM165" s="230" t="s">
        <v>1789</v>
      </c>
    </row>
    <row r="166" s="2" customFormat="1" ht="24.15" customHeight="1">
      <c r="A166" s="39"/>
      <c r="B166" s="40"/>
      <c r="C166" s="219" t="s">
        <v>303</v>
      </c>
      <c r="D166" s="219" t="s">
        <v>152</v>
      </c>
      <c r="E166" s="220" t="s">
        <v>1790</v>
      </c>
      <c r="F166" s="221" t="s">
        <v>1791</v>
      </c>
      <c r="G166" s="222" t="s">
        <v>255</v>
      </c>
      <c r="H166" s="223">
        <v>126</v>
      </c>
      <c r="I166" s="224"/>
      <c r="J166" s="225">
        <f>ROUND(I166*H166,2)</f>
        <v>0</v>
      </c>
      <c r="K166" s="221" t="s">
        <v>156</v>
      </c>
      <c r="L166" s="45"/>
      <c r="M166" s="226" t="s">
        <v>1</v>
      </c>
      <c r="N166" s="227" t="s">
        <v>42</v>
      </c>
      <c r="O166" s="92"/>
      <c r="P166" s="228">
        <f>O166*H166</f>
        <v>0</v>
      </c>
      <c r="Q166" s="228">
        <v>2.0000000000000002E-05</v>
      </c>
      <c r="R166" s="228">
        <f>Q166*H166</f>
        <v>0.0025200000000000001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252</v>
      </c>
      <c r="AT166" s="230" t="s">
        <v>152</v>
      </c>
      <c r="AU166" s="230" t="s">
        <v>87</v>
      </c>
      <c r="AY166" s="18" t="s">
        <v>150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85</v>
      </c>
      <c r="BK166" s="231">
        <f>ROUND(I166*H166,2)</f>
        <v>0</v>
      </c>
      <c r="BL166" s="18" t="s">
        <v>252</v>
      </c>
      <c r="BM166" s="230" t="s">
        <v>1792</v>
      </c>
    </row>
    <row r="167" s="14" customFormat="1">
      <c r="A167" s="14"/>
      <c r="B167" s="243"/>
      <c r="C167" s="244"/>
      <c r="D167" s="234" t="s">
        <v>159</v>
      </c>
      <c r="E167" s="245" t="s">
        <v>1</v>
      </c>
      <c r="F167" s="246" t="s">
        <v>1793</v>
      </c>
      <c r="G167" s="244"/>
      <c r="H167" s="247">
        <v>126</v>
      </c>
      <c r="I167" s="248"/>
      <c r="J167" s="244"/>
      <c r="K167" s="244"/>
      <c r="L167" s="249"/>
      <c r="M167" s="250"/>
      <c r="N167" s="251"/>
      <c r="O167" s="251"/>
      <c r="P167" s="251"/>
      <c r="Q167" s="251"/>
      <c r="R167" s="251"/>
      <c r="S167" s="251"/>
      <c r="T167" s="25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3" t="s">
        <v>159</v>
      </c>
      <c r="AU167" s="253" t="s">
        <v>87</v>
      </c>
      <c r="AV167" s="14" t="s">
        <v>87</v>
      </c>
      <c r="AW167" s="14" t="s">
        <v>32</v>
      </c>
      <c r="AX167" s="14" t="s">
        <v>85</v>
      </c>
      <c r="AY167" s="253" t="s">
        <v>150</v>
      </c>
    </row>
    <row r="168" s="2" customFormat="1" ht="16.5" customHeight="1">
      <c r="A168" s="39"/>
      <c r="B168" s="40"/>
      <c r="C168" s="219" t="s">
        <v>309</v>
      </c>
      <c r="D168" s="219" t="s">
        <v>152</v>
      </c>
      <c r="E168" s="220" t="s">
        <v>1794</v>
      </c>
      <c r="F168" s="221" t="s">
        <v>1795</v>
      </c>
      <c r="G168" s="222" t="s">
        <v>972</v>
      </c>
      <c r="H168" s="223">
        <v>1</v>
      </c>
      <c r="I168" s="224"/>
      <c r="J168" s="225">
        <f>ROUND(I168*H168,2)</f>
        <v>0</v>
      </c>
      <c r="K168" s="221" t="s">
        <v>1</v>
      </c>
      <c r="L168" s="45"/>
      <c r="M168" s="226" t="s">
        <v>1</v>
      </c>
      <c r="N168" s="227" t="s">
        <v>42</v>
      </c>
      <c r="O168" s="92"/>
      <c r="P168" s="228">
        <f>O168*H168</f>
        <v>0</v>
      </c>
      <c r="Q168" s="228">
        <v>1.0000000000000001E-05</v>
      </c>
      <c r="R168" s="228">
        <f>Q168*H168</f>
        <v>1.0000000000000001E-05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252</v>
      </c>
      <c r="AT168" s="230" t="s">
        <v>152</v>
      </c>
      <c r="AU168" s="230" t="s">
        <v>87</v>
      </c>
      <c r="AY168" s="18" t="s">
        <v>150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85</v>
      </c>
      <c r="BK168" s="231">
        <f>ROUND(I168*H168,2)</f>
        <v>0</v>
      </c>
      <c r="BL168" s="18" t="s">
        <v>252</v>
      </c>
      <c r="BM168" s="230" t="s">
        <v>1796</v>
      </c>
    </row>
    <row r="169" s="2" customFormat="1" ht="33" customHeight="1">
      <c r="A169" s="39"/>
      <c r="B169" s="40"/>
      <c r="C169" s="219" t="s">
        <v>336</v>
      </c>
      <c r="D169" s="219" t="s">
        <v>152</v>
      </c>
      <c r="E169" s="220" t="s">
        <v>1797</v>
      </c>
      <c r="F169" s="221" t="s">
        <v>1798</v>
      </c>
      <c r="G169" s="222" t="s">
        <v>187</v>
      </c>
      <c r="H169" s="223">
        <v>0.123</v>
      </c>
      <c r="I169" s="224"/>
      <c r="J169" s="225">
        <f>ROUND(I169*H169,2)</f>
        <v>0</v>
      </c>
      <c r="K169" s="221" t="s">
        <v>156</v>
      </c>
      <c r="L169" s="45"/>
      <c r="M169" s="226" t="s">
        <v>1</v>
      </c>
      <c r="N169" s="227" t="s">
        <v>42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252</v>
      </c>
      <c r="AT169" s="230" t="s">
        <v>152</v>
      </c>
      <c r="AU169" s="230" t="s">
        <v>87</v>
      </c>
      <c r="AY169" s="18" t="s">
        <v>150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85</v>
      </c>
      <c r="BK169" s="231">
        <f>ROUND(I169*H169,2)</f>
        <v>0</v>
      </c>
      <c r="BL169" s="18" t="s">
        <v>252</v>
      </c>
      <c r="BM169" s="230" t="s">
        <v>1799</v>
      </c>
    </row>
    <row r="170" s="12" customFormat="1" ht="22.8" customHeight="1">
      <c r="A170" s="12"/>
      <c r="B170" s="203"/>
      <c r="C170" s="204"/>
      <c r="D170" s="205" t="s">
        <v>76</v>
      </c>
      <c r="E170" s="217" t="s">
        <v>1800</v>
      </c>
      <c r="F170" s="217" t="s">
        <v>1801</v>
      </c>
      <c r="G170" s="204"/>
      <c r="H170" s="204"/>
      <c r="I170" s="207"/>
      <c r="J170" s="218">
        <f>BK170</f>
        <v>0</v>
      </c>
      <c r="K170" s="204"/>
      <c r="L170" s="209"/>
      <c r="M170" s="210"/>
      <c r="N170" s="211"/>
      <c r="O170" s="211"/>
      <c r="P170" s="212">
        <f>SUM(P171:P173)</f>
        <v>0</v>
      </c>
      <c r="Q170" s="211"/>
      <c r="R170" s="212">
        <f>SUM(R171:R173)</f>
        <v>0.01503</v>
      </c>
      <c r="S170" s="211"/>
      <c r="T170" s="213">
        <f>SUM(T171:T173)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4" t="s">
        <v>87</v>
      </c>
      <c r="AT170" s="215" t="s">
        <v>76</v>
      </c>
      <c r="AU170" s="215" t="s">
        <v>85</v>
      </c>
      <c r="AY170" s="214" t="s">
        <v>150</v>
      </c>
      <c r="BK170" s="216">
        <f>SUM(BK171:BK173)</f>
        <v>0</v>
      </c>
    </row>
    <row r="171" s="2" customFormat="1" ht="33" customHeight="1">
      <c r="A171" s="39"/>
      <c r="B171" s="40"/>
      <c r="C171" s="219" t="s">
        <v>340</v>
      </c>
      <c r="D171" s="219" t="s">
        <v>152</v>
      </c>
      <c r="E171" s="220" t="s">
        <v>1802</v>
      </c>
      <c r="F171" s="221" t="s">
        <v>1803</v>
      </c>
      <c r="G171" s="222" t="s">
        <v>271</v>
      </c>
      <c r="H171" s="223">
        <v>1</v>
      </c>
      <c r="I171" s="224"/>
      <c r="J171" s="225">
        <f>ROUND(I171*H171,2)</f>
        <v>0</v>
      </c>
      <c r="K171" s="221" t="s">
        <v>156</v>
      </c>
      <c r="L171" s="45"/>
      <c r="M171" s="226" t="s">
        <v>1</v>
      </c>
      <c r="N171" s="227" t="s">
        <v>42</v>
      </c>
      <c r="O171" s="92"/>
      <c r="P171" s="228">
        <f>O171*H171</f>
        <v>0</v>
      </c>
      <c r="Q171" s="228">
        <v>3.0000000000000001E-05</v>
      </c>
      <c r="R171" s="228">
        <f>Q171*H171</f>
        <v>3.0000000000000001E-05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252</v>
      </c>
      <c r="AT171" s="230" t="s">
        <v>152</v>
      </c>
      <c r="AU171" s="230" t="s">
        <v>87</v>
      </c>
      <c r="AY171" s="18" t="s">
        <v>150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85</v>
      </c>
      <c r="BK171" s="231">
        <f>ROUND(I171*H171,2)</f>
        <v>0</v>
      </c>
      <c r="BL171" s="18" t="s">
        <v>252</v>
      </c>
      <c r="BM171" s="230" t="s">
        <v>1804</v>
      </c>
    </row>
    <row r="172" s="2" customFormat="1" ht="21.75" customHeight="1">
      <c r="A172" s="39"/>
      <c r="B172" s="40"/>
      <c r="C172" s="265" t="s">
        <v>344</v>
      </c>
      <c r="D172" s="265" t="s">
        <v>203</v>
      </c>
      <c r="E172" s="266" t="s">
        <v>1805</v>
      </c>
      <c r="F172" s="267" t="s">
        <v>1806</v>
      </c>
      <c r="G172" s="268" t="s">
        <v>271</v>
      </c>
      <c r="H172" s="269">
        <v>1</v>
      </c>
      <c r="I172" s="270"/>
      <c r="J172" s="271">
        <f>ROUND(I172*H172,2)</f>
        <v>0</v>
      </c>
      <c r="K172" s="267" t="s">
        <v>156</v>
      </c>
      <c r="L172" s="272"/>
      <c r="M172" s="273" t="s">
        <v>1</v>
      </c>
      <c r="N172" s="274" t="s">
        <v>42</v>
      </c>
      <c r="O172" s="92"/>
      <c r="P172" s="228">
        <f>O172*H172</f>
        <v>0</v>
      </c>
      <c r="Q172" s="228">
        <v>0.014999999999999999</v>
      </c>
      <c r="R172" s="228">
        <f>Q172*H172</f>
        <v>0.014999999999999999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400</v>
      </c>
      <c r="AT172" s="230" t="s">
        <v>203</v>
      </c>
      <c r="AU172" s="230" t="s">
        <v>87</v>
      </c>
      <c r="AY172" s="18" t="s">
        <v>150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85</v>
      </c>
      <c r="BK172" s="231">
        <f>ROUND(I172*H172,2)</f>
        <v>0</v>
      </c>
      <c r="BL172" s="18" t="s">
        <v>252</v>
      </c>
      <c r="BM172" s="230" t="s">
        <v>1807</v>
      </c>
    </row>
    <row r="173" s="2" customFormat="1" ht="33" customHeight="1">
      <c r="A173" s="39"/>
      <c r="B173" s="40"/>
      <c r="C173" s="219" t="s">
        <v>354</v>
      </c>
      <c r="D173" s="219" t="s">
        <v>152</v>
      </c>
      <c r="E173" s="220" t="s">
        <v>1808</v>
      </c>
      <c r="F173" s="221" t="s">
        <v>1809</v>
      </c>
      <c r="G173" s="222" t="s">
        <v>187</v>
      </c>
      <c r="H173" s="223">
        <v>0.014999999999999999</v>
      </c>
      <c r="I173" s="224"/>
      <c r="J173" s="225">
        <f>ROUND(I173*H173,2)</f>
        <v>0</v>
      </c>
      <c r="K173" s="221" t="s">
        <v>156</v>
      </c>
      <c r="L173" s="45"/>
      <c r="M173" s="226" t="s">
        <v>1</v>
      </c>
      <c r="N173" s="227" t="s">
        <v>42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252</v>
      </c>
      <c r="AT173" s="230" t="s">
        <v>152</v>
      </c>
      <c r="AU173" s="230" t="s">
        <v>87</v>
      </c>
      <c r="AY173" s="18" t="s">
        <v>150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85</v>
      </c>
      <c r="BK173" s="231">
        <f>ROUND(I173*H173,2)</f>
        <v>0</v>
      </c>
      <c r="BL173" s="18" t="s">
        <v>252</v>
      </c>
      <c r="BM173" s="230" t="s">
        <v>1810</v>
      </c>
    </row>
    <row r="174" s="12" customFormat="1" ht="22.8" customHeight="1">
      <c r="A174" s="12"/>
      <c r="B174" s="203"/>
      <c r="C174" s="204"/>
      <c r="D174" s="205" t="s">
        <v>76</v>
      </c>
      <c r="E174" s="217" t="s">
        <v>1811</v>
      </c>
      <c r="F174" s="217" t="s">
        <v>1812</v>
      </c>
      <c r="G174" s="204"/>
      <c r="H174" s="204"/>
      <c r="I174" s="207"/>
      <c r="J174" s="218">
        <f>BK174</f>
        <v>0</v>
      </c>
      <c r="K174" s="204"/>
      <c r="L174" s="209"/>
      <c r="M174" s="210"/>
      <c r="N174" s="211"/>
      <c r="O174" s="211"/>
      <c r="P174" s="212">
        <f>SUM(P175:P283)</f>
        <v>0</v>
      </c>
      <c r="Q174" s="211"/>
      <c r="R174" s="212">
        <f>SUM(R175:R283)</f>
        <v>0.5971700000000002</v>
      </c>
      <c r="S174" s="211"/>
      <c r="T174" s="213">
        <f>SUM(T175:T283)</f>
        <v>0.42954000000000003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4" t="s">
        <v>87</v>
      </c>
      <c r="AT174" s="215" t="s">
        <v>76</v>
      </c>
      <c r="AU174" s="215" t="s">
        <v>85</v>
      </c>
      <c r="AY174" s="214" t="s">
        <v>150</v>
      </c>
      <c r="BK174" s="216">
        <f>SUM(BK175:BK283)</f>
        <v>0</v>
      </c>
    </row>
    <row r="175" s="2" customFormat="1" ht="16.5" customHeight="1">
      <c r="A175" s="39"/>
      <c r="B175" s="40"/>
      <c r="C175" s="219" t="s">
        <v>360</v>
      </c>
      <c r="D175" s="219" t="s">
        <v>152</v>
      </c>
      <c r="E175" s="220" t="s">
        <v>1813</v>
      </c>
      <c r="F175" s="221" t="s">
        <v>1814</v>
      </c>
      <c r="G175" s="222" t="s">
        <v>1815</v>
      </c>
      <c r="H175" s="223">
        <v>4</v>
      </c>
      <c r="I175" s="224"/>
      <c r="J175" s="225">
        <f>ROUND(I175*H175,2)</f>
        <v>0</v>
      </c>
      <c r="K175" s="221" t="s">
        <v>156</v>
      </c>
      <c r="L175" s="45"/>
      <c r="M175" s="226" t="s">
        <v>1</v>
      </c>
      <c r="N175" s="227" t="s">
        <v>42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0.034200000000000001</v>
      </c>
      <c r="T175" s="229">
        <f>S175*H175</f>
        <v>0.13680000000000001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252</v>
      </c>
      <c r="AT175" s="230" t="s">
        <v>152</v>
      </c>
      <c r="AU175" s="230" t="s">
        <v>87</v>
      </c>
      <c r="AY175" s="18" t="s">
        <v>150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85</v>
      </c>
      <c r="BK175" s="231">
        <f>ROUND(I175*H175,2)</f>
        <v>0</v>
      </c>
      <c r="BL175" s="18" t="s">
        <v>252</v>
      </c>
      <c r="BM175" s="230" t="s">
        <v>1816</v>
      </c>
    </row>
    <row r="176" s="13" customFormat="1">
      <c r="A176" s="13"/>
      <c r="B176" s="232"/>
      <c r="C176" s="233"/>
      <c r="D176" s="234" t="s">
        <v>159</v>
      </c>
      <c r="E176" s="235" t="s">
        <v>1</v>
      </c>
      <c r="F176" s="236" t="s">
        <v>581</v>
      </c>
      <c r="G176" s="233"/>
      <c r="H176" s="235" t="s">
        <v>1</v>
      </c>
      <c r="I176" s="237"/>
      <c r="J176" s="233"/>
      <c r="K176" s="233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159</v>
      </c>
      <c r="AU176" s="242" t="s">
        <v>87</v>
      </c>
      <c r="AV176" s="13" t="s">
        <v>85</v>
      </c>
      <c r="AW176" s="13" t="s">
        <v>32</v>
      </c>
      <c r="AX176" s="13" t="s">
        <v>77</v>
      </c>
      <c r="AY176" s="242" t="s">
        <v>150</v>
      </c>
    </row>
    <row r="177" s="14" customFormat="1">
      <c r="A177" s="14"/>
      <c r="B177" s="243"/>
      <c r="C177" s="244"/>
      <c r="D177" s="234" t="s">
        <v>159</v>
      </c>
      <c r="E177" s="245" t="s">
        <v>1</v>
      </c>
      <c r="F177" s="246" t="s">
        <v>170</v>
      </c>
      <c r="G177" s="244"/>
      <c r="H177" s="247">
        <v>3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3" t="s">
        <v>159</v>
      </c>
      <c r="AU177" s="253" t="s">
        <v>87</v>
      </c>
      <c r="AV177" s="14" t="s">
        <v>87</v>
      </c>
      <c r="AW177" s="14" t="s">
        <v>32</v>
      </c>
      <c r="AX177" s="14" t="s">
        <v>77</v>
      </c>
      <c r="AY177" s="253" t="s">
        <v>150</v>
      </c>
    </row>
    <row r="178" s="13" customFormat="1">
      <c r="A178" s="13"/>
      <c r="B178" s="232"/>
      <c r="C178" s="233"/>
      <c r="D178" s="234" t="s">
        <v>159</v>
      </c>
      <c r="E178" s="235" t="s">
        <v>1</v>
      </c>
      <c r="F178" s="236" t="s">
        <v>632</v>
      </c>
      <c r="G178" s="233"/>
      <c r="H178" s="235" t="s">
        <v>1</v>
      </c>
      <c r="I178" s="237"/>
      <c r="J178" s="233"/>
      <c r="K178" s="233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159</v>
      </c>
      <c r="AU178" s="242" t="s">
        <v>87</v>
      </c>
      <c r="AV178" s="13" t="s">
        <v>85</v>
      </c>
      <c r="AW178" s="13" t="s">
        <v>32</v>
      </c>
      <c r="AX178" s="13" t="s">
        <v>77</v>
      </c>
      <c r="AY178" s="242" t="s">
        <v>150</v>
      </c>
    </row>
    <row r="179" s="14" customFormat="1">
      <c r="A179" s="14"/>
      <c r="B179" s="243"/>
      <c r="C179" s="244"/>
      <c r="D179" s="234" t="s">
        <v>159</v>
      </c>
      <c r="E179" s="245" t="s">
        <v>1</v>
      </c>
      <c r="F179" s="246" t="s">
        <v>85</v>
      </c>
      <c r="G179" s="244"/>
      <c r="H179" s="247">
        <v>1</v>
      </c>
      <c r="I179" s="248"/>
      <c r="J179" s="244"/>
      <c r="K179" s="244"/>
      <c r="L179" s="249"/>
      <c r="M179" s="250"/>
      <c r="N179" s="251"/>
      <c r="O179" s="251"/>
      <c r="P179" s="251"/>
      <c r="Q179" s="251"/>
      <c r="R179" s="251"/>
      <c r="S179" s="251"/>
      <c r="T179" s="25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3" t="s">
        <v>159</v>
      </c>
      <c r="AU179" s="253" t="s">
        <v>87</v>
      </c>
      <c r="AV179" s="14" t="s">
        <v>87</v>
      </c>
      <c r="AW179" s="14" t="s">
        <v>32</v>
      </c>
      <c r="AX179" s="14" t="s">
        <v>77</v>
      </c>
      <c r="AY179" s="253" t="s">
        <v>150</v>
      </c>
    </row>
    <row r="180" s="15" customFormat="1">
      <c r="A180" s="15"/>
      <c r="B180" s="254"/>
      <c r="C180" s="255"/>
      <c r="D180" s="234" t="s">
        <v>159</v>
      </c>
      <c r="E180" s="256" t="s">
        <v>1</v>
      </c>
      <c r="F180" s="257" t="s">
        <v>169</v>
      </c>
      <c r="G180" s="255"/>
      <c r="H180" s="258">
        <v>4</v>
      </c>
      <c r="I180" s="259"/>
      <c r="J180" s="255"/>
      <c r="K180" s="255"/>
      <c r="L180" s="260"/>
      <c r="M180" s="261"/>
      <c r="N180" s="262"/>
      <c r="O180" s="262"/>
      <c r="P180" s="262"/>
      <c r="Q180" s="262"/>
      <c r="R180" s="262"/>
      <c r="S180" s="262"/>
      <c r="T180" s="263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4" t="s">
        <v>159</v>
      </c>
      <c r="AU180" s="264" t="s">
        <v>87</v>
      </c>
      <c r="AV180" s="15" t="s">
        <v>157</v>
      </c>
      <c r="AW180" s="15" t="s">
        <v>32</v>
      </c>
      <c r="AX180" s="15" t="s">
        <v>85</v>
      </c>
      <c r="AY180" s="264" t="s">
        <v>150</v>
      </c>
    </row>
    <row r="181" s="2" customFormat="1" ht="24.15" customHeight="1">
      <c r="A181" s="39"/>
      <c r="B181" s="40"/>
      <c r="C181" s="219" t="s">
        <v>400</v>
      </c>
      <c r="D181" s="219" t="s">
        <v>152</v>
      </c>
      <c r="E181" s="220" t="s">
        <v>1817</v>
      </c>
      <c r="F181" s="221" t="s">
        <v>1818</v>
      </c>
      <c r="G181" s="222" t="s">
        <v>1815</v>
      </c>
      <c r="H181" s="223">
        <v>4</v>
      </c>
      <c r="I181" s="224"/>
      <c r="J181" s="225">
        <f>ROUND(I181*H181,2)</f>
        <v>0</v>
      </c>
      <c r="K181" s="221" t="s">
        <v>156</v>
      </c>
      <c r="L181" s="45"/>
      <c r="M181" s="226" t="s">
        <v>1</v>
      </c>
      <c r="N181" s="227" t="s">
        <v>42</v>
      </c>
      <c r="O181" s="92"/>
      <c r="P181" s="228">
        <f>O181*H181</f>
        <v>0</v>
      </c>
      <c r="Q181" s="228">
        <v>0.010789999999999999</v>
      </c>
      <c r="R181" s="228">
        <f>Q181*H181</f>
        <v>0.043159999999999997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252</v>
      </c>
      <c r="AT181" s="230" t="s">
        <v>152</v>
      </c>
      <c r="AU181" s="230" t="s">
        <v>87</v>
      </c>
      <c r="AY181" s="18" t="s">
        <v>150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85</v>
      </c>
      <c r="BK181" s="231">
        <f>ROUND(I181*H181,2)</f>
        <v>0</v>
      </c>
      <c r="BL181" s="18" t="s">
        <v>252</v>
      </c>
      <c r="BM181" s="230" t="s">
        <v>1819</v>
      </c>
    </row>
    <row r="182" s="13" customFormat="1">
      <c r="A182" s="13"/>
      <c r="B182" s="232"/>
      <c r="C182" s="233"/>
      <c r="D182" s="234" t="s">
        <v>159</v>
      </c>
      <c r="E182" s="235" t="s">
        <v>1</v>
      </c>
      <c r="F182" s="236" t="s">
        <v>581</v>
      </c>
      <c r="G182" s="233"/>
      <c r="H182" s="235" t="s">
        <v>1</v>
      </c>
      <c r="I182" s="237"/>
      <c r="J182" s="233"/>
      <c r="K182" s="233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159</v>
      </c>
      <c r="AU182" s="242" t="s">
        <v>87</v>
      </c>
      <c r="AV182" s="13" t="s">
        <v>85</v>
      </c>
      <c r="AW182" s="13" t="s">
        <v>32</v>
      </c>
      <c r="AX182" s="13" t="s">
        <v>77</v>
      </c>
      <c r="AY182" s="242" t="s">
        <v>150</v>
      </c>
    </row>
    <row r="183" s="14" customFormat="1">
      <c r="A183" s="14"/>
      <c r="B183" s="243"/>
      <c r="C183" s="244"/>
      <c r="D183" s="234" t="s">
        <v>159</v>
      </c>
      <c r="E183" s="245" t="s">
        <v>1</v>
      </c>
      <c r="F183" s="246" t="s">
        <v>170</v>
      </c>
      <c r="G183" s="244"/>
      <c r="H183" s="247">
        <v>3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3" t="s">
        <v>159</v>
      </c>
      <c r="AU183" s="253" t="s">
        <v>87</v>
      </c>
      <c r="AV183" s="14" t="s">
        <v>87</v>
      </c>
      <c r="AW183" s="14" t="s">
        <v>32</v>
      </c>
      <c r="AX183" s="14" t="s">
        <v>77</v>
      </c>
      <c r="AY183" s="253" t="s">
        <v>150</v>
      </c>
    </row>
    <row r="184" s="13" customFormat="1">
      <c r="A184" s="13"/>
      <c r="B184" s="232"/>
      <c r="C184" s="233"/>
      <c r="D184" s="234" t="s">
        <v>159</v>
      </c>
      <c r="E184" s="235" t="s">
        <v>1</v>
      </c>
      <c r="F184" s="236" t="s">
        <v>632</v>
      </c>
      <c r="G184" s="233"/>
      <c r="H184" s="235" t="s">
        <v>1</v>
      </c>
      <c r="I184" s="237"/>
      <c r="J184" s="233"/>
      <c r="K184" s="233"/>
      <c r="L184" s="238"/>
      <c r="M184" s="239"/>
      <c r="N184" s="240"/>
      <c r="O184" s="240"/>
      <c r="P184" s="240"/>
      <c r="Q184" s="240"/>
      <c r="R184" s="240"/>
      <c r="S184" s="240"/>
      <c r="T184" s="24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2" t="s">
        <v>159</v>
      </c>
      <c r="AU184" s="242" t="s">
        <v>87</v>
      </c>
      <c r="AV184" s="13" t="s">
        <v>85</v>
      </c>
      <c r="AW184" s="13" t="s">
        <v>32</v>
      </c>
      <c r="AX184" s="13" t="s">
        <v>77</v>
      </c>
      <c r="AY184" s="242" t="s">
        <v>150</v>
      </c>
    </row>
    <row r="185" s="14" customFormat="1">
      <c r="A185" s="14"/>
      <c r="B185" s="243"/>
      <c r="C185" s="244"/>
      <c r="D185" s="234" t="s">
        <v>159</v>
      </c>
      <c r="E185" s="245" t="s">
        <v>1</v>
      </c>
      <c r="F185" s="246" t="s">
        <v>85</v>
      </c>
      <c r="G185" s="244"/>
      <c r="H185" s="247">
        <v>1</v>
      </c>
      <c r="I185" s="248"/>
      <c r="J185" s="244"/>
      <c r="K185" s="244"/>
      <c r="L185" s="249"/>
      <c r="M185" s="250"/>
      <c r="N185" s="251"/>
      <c r="O185" s="251"/>
      <c r="P185" s="251"/>
      <c r="Q185" s="251"/>
      <c r="R185" s="251"/>
      <c r="S185" s="251"/>
      <c r="T185" s="25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3" t="s">
        <v>159</v>
      </c>
      <c r="AU185" s="253" t="s">
        <v>87</v>
      </c>
      <c r="AV185" s="14" t="s">
        <v>87</v>
      </c>
      <c r="AW185" s="14" t="s">
        <v>32</v>
      </c>
      <c r="AX185" s="14" t="s">
        <v>77</v>
      </c>
      <c r="AY185" s="253" t="s">
        <v>150</v>
      </c>
    </row>
    <row r="186" s="15" customFormat="1">
      <c r="A186" s="15"/>
      <c r="B186" s="254"/>
      <c r="C186" s="255"/>
      <c r="D186" s="234" t="s">
        <v>159</v>
      </c>
      <c r="E186" s="256" t="s">
        <v>1</v>
      </c>
      <c r="F186" s="257" t="s">
        <v>169</v>
      </c>
      <c r="G186" s="255"/>
      <c r="H186" s="258">
        <v>4</v>
      </c>
      <c r="I186" s="259"/>
      <c r="J186" s="255"/>
      <c r="K186" s="255"/>
      <c r="L186" s="260"/>
      <c r="M186" s="261"/>
      <c r="N186" s="262"/>
      <c r="O186" s="262"/>
      <c r="P186" s="262"/>
      <c r="Q186" s="262"/>
      <c r="R186" s="262"/>
      <c r="S186" s="262"/>
      <c r="T186" s="263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4" t="s">
        <v>159</v>
      </c>
      <c r="AU186" s="264" t="s">
        <v>87</v>
      </c>
      <c r="AV186" s="15" t="s">
        <v>157</v>
      </c>
      <c r="AW186" s="15" t="s">
        <v>32</v>
      </c>
      <c r="AX186" s="15" t="s">
        <v>85</v>
      </c>
      <c r="AY186" s="264" t="s">
        <v>150</v>
      </c>
    </row>
    <row r="187" s="2" customFormat="1" ht="24.15" customHeight="1">
      <c r="A187" s="39"/>
      <c r="B187" s="40"/>
      <c r="C187" s="219" t="s">
        <v>406</v>
      </c>
      <c r="D187" s="219" t="s">
        <v>152</v>
      </c>
      <c r="E187" s="220" t="s">
        <v>1820</v>
      </c>
      <c r="F187" s="221" t="s">
        <v>1821</v>
      </c>
      <c r="G187" s="222" t="s">
        <v>1815</v>
      </c>
      <c r="H187" s="223">
        <v>4</v>
      </c>
      <c r="I187" s="224"/>
      <c r="J187" s="225">
        <f>ROUND(I187*H187,2)</f>
        <v>0</v>
      </c>
      <c r="K187" s="221" t="s">
        <v>156</v>
      </c>
      <c r="L187" s="45"/>
      <c r="M187" s="226" t="s">
        <v>1</v>
      </c>
      <c r="N187" s="227" t="s">
        <v>42</v>
      </c>
      <c r="O187" s="92"/>
      <c r="P187" s="228">
        <f>O187*H187</f>
        <v>0</v>
      </c>
      <c r="Q187" s="228">
        <v>0.015259999999999999</v>
      </c>
      <c r="R187" s="228">
        <f>Q187*H187</f>
        <v>0.061039999999999997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252</v>
      </c>
      <c r="AT187" s="230" t="s">
        <v>152</v>
      </c>
      <c r="AU187" s="230" t="s">
        <v>87</v>
      </c>
      <c r="AY187" s="18" t="s">
        <v>150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85</v>
      </c>
      <c r="BK187" s="231">
        <f>ROUND(I187*H187,2)</f>
        <v>0</v>
      </c>
      <c r="BL187" s="18" t="s">
        <v>252</v>
      </c>
      <c r="BM187" s="230" t="s">
        <v>1822</v>
      </c>
    </row>
    <row r="188" s="13" customFormat="1">
      <c r="A188" s="13"/>
      <c r="B188" s="232"/>
      <c r="C188" s="233"/>
      <c r="D188" s="234" t="s">
        <v>159</v>
      </c>
      <c r="E188" s="235" t="s">
        <v>1</v>
      </c>
      <c r="F188" s="236" t="s">
        <v>581</v>
      </c>
      <c r="G188" s="233"/>
      <c r="H188" s="235" t="s">
        <v>1</v>
      </c>
      <c r="I188" s="237"/>
      <c r="J188" s="233"/>
      <c r="K188" s="233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159</v>
      </c>
      <c r="AU188" s="242" t="s">
        <v>87</v>
      </c>
      <c r="AV188" s="13" t="s">
        <v>85</v>
      </c>
      <c r="AW188" s="13" t="s">
        <v>32</v>
      </c>
      <c r="AX188" s="13" t="s">
        <v>77</v>
      </c>
      <c r="AY188" s="242" t="s">
        <v>150</v>
      </c>
    </row>
    <row r="189" s="14" customFormat="1">
      <c r="A189" s="14"/>
      <c r="B189" s="243"/>
      <c r="C189" s="244"/>
      <c r="D189" s="234" t="s">
        <v>159</v>
      </c>
      <c r="E189" s="245" t="s">
        <v>1</v>
      </c>
      <c r="F189" s="246" t="s">
        <v>170</v>
      </c>
      <c r="G189" s="244"/>
      <c r="H189" s="247">
        <v>3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159</v>
      </c>
      <c r="AU189" s="253" t="s">
        <v>87</v>
      </c>
      <c r="AV189" s="14" t="s">
        <v>87</v>
      </c>
      <c r="AW189" s="14" t="s">
        <v>32</v>
      </c>
      <c r="AX189" s="14" t="s">
        <v>77</v>
      </c>
      <c r="AY189" s="253" t="s">
        <v>150</v>
      </c>
    </row>
    <row r="190" s="13" customFormat="1">
      <c r="A190" s="13"/>
      <c r="B190" s="232"/>
      <c r="C190" s="233"/>
      <c r="D190" s="234" t="s">
        <v>159</v>
      </c>
      <c r="E190" s="235" t="s">
        <v>1</v>
      </c>
      <c r="F190" s="236" t="s">
        <v>632</v>
      </c>
      <c r="G190" s="233"/>
      <c r="H190" s="235" t="s">
        <v>1</v>
      </c>
      <c r="I190" s="237"/>
      <c r="J190" s="233"/>
      <c r="K190" s="233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159</v>
      </c>
      <c r="AU190" s="242" t="s">
        <v>87</v>
      </c>
      <c r="AV190" s="13" t="s">
        <v>85</v>
      </c>
      <c r="AW190" s="13" t="s">
        <v>32</v>
      </c>
      <c r="AX190" s="13" t="s">
        <v>77</v>
      </c>
      <c r="AY190" s="242" t="s">
        <v>150</v>
      </c>
    </row>
    <row r="191" s="14" customFormat="1">
      <c r="A191" s="14"/>
      <c r="B191" s="243"/>
      <c r="C191" s="244"/>
      <c r="D191" s="234" t="s">
        <v>159</v>
      </c>
      <c r="E191" s="245" t="s">
        <v>1</v>
      </c>
      <c r="F191" s="246" t="s">
        <v>85</v>
      </c>
      <c r="G191" s="244"/>
      <c r="H191" s="247">
        <v>1</v>
      </c>
      <c r="I191" s="248"/>
      <c r="J191" s="244"/>
      <c r="K191" s="244"/>
      <c r="L191" s="249"/>
      <c r="M191" s="250"/>
      <c r="N191" s="251"/>
      <c r="O191" s="251"/>
      <c r="P191" s="251"/>
      <c r="Q191" s="251"/>
      <c r="R191" s="251"/>
      <c r="S191" s="251"/>
      <c r="T191" s="25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3" t="s">
        <v>159</v>
      </c>
      <c r="AU191" s="253" t="s">
        <v>87</v>
      </c>
      <c r="AV191" s="14" t="s">
        <v>87</v>
      </c>
      <c r="AW191" s="14" t="s">
        <v>32</v>
      </c>
      <c r="AX191" s="14" t="s">
        <v>77</v>
      </c>
      <c r="AY191" s="253" t="s">
        <v>150</v>
      </c>
    </row>
    <row r="192" s="15" customFormat="1">
      <c r="A192" s="15"/>
      <c r="B192" s="254"/>
      <c r="C192" s="255"/>
      <c r="D192" s="234" t="s">
        <v>159</v>
      </c>
      <c r="E192" s="256" t="s">
        <v>1</v>
      </c>
      <c r="F192" s="257" t="s">
        <v>169</v>
      </c>
      <c r="G192" s="255"/>
      <c r="H192" s="258">
        <v>4</v>
      </c>
      <c r="I192" s="259"/>
      <c r="J192" s="255"/>
      <c r="K192" s="255"/>
      <c r="L192" s="260"/>
      <c r="M192" s="261"/>
      <c r="N192" s="262"/>
      <c r="O192" s="262"/>
      <c r="P192" s="262"/>
      <c r="Q192" s="262"/>
      <c r="R192" s="262"/>
      <c r="S192" s="262"/>
      <c r="T192" s="263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4" t="s">
        <v>159</v>
      </c>
      <c r="AU192" s="264" t="s">
        <v>87</v>
      </c>
      <c r="AV192" s="15" t="s">
        <v>157</v>
      </c>
      <c r="AW192" s="15" t="s">
        <v>32</v>
      </c>
      <c r="AX192" s="15" t="s">
        <v>85</v>
      </c>
      <c r="AY192" s="264" t="s">
        <v>150</v>
      </c>
    </row>
    <row r="193" s="2" customFormat="1" ht="24.15" customHeight="1">
      <c r="A193" s="39"/>
      <c r="B193" s="40"/>
      <c r="C193" s="219" t="s">
        <v>410</v>
      </c>
      <c r="D193" s="219" t="s">
        <v>152</v>
      </c>
      <c r="E193" s="220" t="s">
        <v>1823</v>
      </c>
      <c r="F193" s="221" t="s">
        <v>1824</v>
      </c>
      <c r="G193" s="222" t="s">
        <v>1815</v>
      </c>
      <c r="H193" s="223">
        <v>1</v>
      </c>
      <c r="I193" s="224"/>
      <c r="J193" s="225">
        <f>ROUND(I193*H193,2)</f>
        <v>0</v>
      </c>
      <c r="K193" s="221" t="s">
        <v>156</v>
      </c>
      <c r="L193" s="45"/>
      <c r="M193" s="226" t="s">
        <v>1</v>
      </c>
      <c r="N193" s="227" t="s">
        <v>42</v>
      </c>
      <c r="O193" s="92"/>
      <c r="P193" s="228">
        <f>O193*H193</f>
        <v>0</v>
      </c>
      <c r="Q193" s="228">
        <v>0.041029999999999997</v>
      </c>
      <c r="R193" s="228">
        <f>Q193*H193</f>
        <v>0.041029999999999997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252</v>
      </c>
      <c r="AT193" s="230" t="s">
        <v>152</v>
      </c>
      <c r="AU193" s="230" t="s">
        <v>87</v>
      </c>
      <c r="AY193" s="18" t="s">
        <v>150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85</v>
      </c>
      <c r="BK193" s="231">
        <f>ROUND(I193*H193,2)</f>
        <v>0</v>
      </c>
      <c r="BL193" s="18" t="s">
        <v>252</v>
      </c>
      <c r="BM193" s="230" t="s">
        <v>1825</v>
      </c>
    </row>
    <row r="194" s="13" customFormat="1">
      <c r="A194" s="13"/>
      <c r="B194" s="232"/>
      <c r="C194" s="233"/>
      <c r="D194" s="234" t="s">
        <v>159</v>
      </c>
      <c r="E194" s="235" t="s">
        <v>1</v>
      </c>
      <c r="F194" s="236" t="s">
        <v>581</v>
      </c>
      <c r="G194" s="233"/>
      <c r="H194" s="235" t="s">
        <v>1</v>
      </c>
      <c r="I194" s="237"/>
      <c r="J194" s="233"/>
      <c r="K194" s="233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159</v>
      </c>
      <c r="AU194" s="242" t="s">
        <v>87</v>
      </c>
      <c r="AV194" s="13" t="s">
        <v>85</v>
      </c>
      <c r="AW194" s="13" t="s">
        <v>32</v>
      </c>
      <c r="AX194" s="13" t="s">
        <v>77</v>
      </c>
      <c r="AY194" s="242" t="s">
        <v>150</v>
      </c>
    </row>
    <row r="195" s="14" customFormat="1">
      <c r="A195" s="14"/>
      <c r="B195" s="243"/>
      <c r="C195" s="244"/>
      <c r="D195" s="234" t="s">
        <v>159</v>
      </c>
      <c r="E195" s="245" t="s">
        <v>1</v>
      </c>
      <c r="F195" s="246" t="s">
        <v>85</v>
      </c>
      <c r="G195" s="244"/>
      <c r="H195" s="247">
        <v>1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159</v>
      </c>
      <c r="AU195" s="253" t="s">
        <v>87</v>
      </c>
      <c r="AV195" s="14" t="s">
        <v>87</v>
      </c>
      <c r="AW195" s="14" t="s">
        <v>32</v>
      </c>
      <c r="AX195" s="14" t="s">
        <v>85</v>
      </c>
      <c r="AY195" s="253" t="s">
        <v>150</v>
      </c>
    </row>
    <row r="196" s="2" customFormat="1" ht="24.15" customHeight="1">
      <c r="A196" s="39"/>
      <c r="B196" s="40"/>
      <c r="C196" s="219" t="s">
        <v>415</v>
      </c>
      <c r="D196" s="219" t="s">
        <v>152</v>
      </c>
      <c r="E196" s="220" t="s">
        <v>1826</v>
      </c>
      <c r="F196" s="221" t="s">
        <v>1827</v>
      </c>
      <c r="G196" s="222" t="s">
        <v>1815</v>
      </c>
      <c r="H196" s="223">
        <v>2</v>
      </c>
      <c r="I196" s="224"/>
      <c r="J196" s="225">
        <f>ROUND(I196*H196,2)</f>
        <v>0</v>
      </c>
      <c r="K196" s="221" t="s">
        <v>156</v>
      </c>
      <c r="L196" s="45"/>
      <c r="M196" s="226" t="s">
        <v>1</v>
      </c>
      <c r="N196" s="227" t="s">
        <v>42</v>
      </c>
      <c r="O196" s="92"/>
      <c r="P196" s="228">
        <f>O196*H196</f>
        <v>0</v>
      </c>
      <c r="Q196" s="228">
        <v>0.017690000000000001</v>
      </c>
      <c r="R196" s="228">
        <f>Q196*H196</f>
        <v>0.035380000000000002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252</v>
      </c>
      <c r="AT196" s="230" t="s">
        <v>152</v>
      </c>
      <c r="AU196" s="230" t="s">
        <v>87</v>
      </c>
      <c r="AY196" s="18" t="s">
        <v>150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85</v>
      </c>
      <c r="BK196" s="231">
        <f>ROUND(I196*H196,2)</f>
        <v>0</v>
      </c>
      <c r="BL196" s="18" t="s">
        <v>252</v>
      </c>
      <c r="BM196" s="230" t="s">
        <v>1828</v>
      </c>
    </row>
    <row r="197" s="13" customFormat="1">
      <c r="A197" s="13"/>
      <c r="B197" s="232"/>
      <c r="C197" s="233"/>
      <c r="D197" s="234" t="s">
        <v>159</v>
      </c>
      <c r="E197" s="235" t="s">
        <v>1</v>
      </c>
      <c r="F197" s="236" t="s">
        <v>581</v>
      </c>
      <c r="G197" s="233"/>
      <c r="H197" s="235" t="s">
        <v>1</v>
      </c>
      <c r="I197" s="237"/>
      <c r="J197" s="233"/>
      <c r="K197" s="233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159</v>
      </c>
      <c r="AU197" s="242" t="s">
        <v>87</v>
      </c>
      <c r="AV197" s="13" t="s">
        <v>85</v>
      </c>
      <c r="AW197" s="13" t="s">
        <v>32</v>
      </c>
      <c r="AX197" s="13" t="s">
        <v>77</v>
      </c>
      <c r="AY197" s="242" t="s">
        <v>150</v>
      </c>
    </row>
    <row r="198" s="14" customFormat="1">
      <c r="A198" s="14"/>
      <c r="B198" s="243"/>
      <c r="C198" s="244"/>
      <c r="D198" s="234" t="s">
        <v>159</v>
      </c>
      <c r="E198" s="245" t="s">
        <v>1</v>
      </c>
      <c r="F198" s="246" t="s">
        <v>87</v>
      </c>
      <c r="G198" s="244"/>
      <c r="H198" s="247">
        <v>2</v>
      </c>
      <c r="I198" s="248"/>
      <c r="J198" s="244"/>
      <c r="K198" s="244"/>
      <c r="L198" s="249"/>
      <c r="M198" s="250"/>
      <c r="N198" s="251"/>
      <c r="O198" s="251"/>
      <c r="P198" s="251"/>
      <c r="Q198" s="251"/>
      <c r="R198" s="251"/>
      <c r="S198" s="251"/>
      <c r="T198" s="25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3" t="s">
        <v>159</v>
      </c>
      <c r="AU198" s="253" t="s">
        <v>87</v>
      </c>
      <c r="AV198" s="14" t="s">
        <v>87</v>
      </c>
      <c r="AW198" s="14" t="s">
        <v>32</v>
      </c>
      <c r="AX198" s="14" t="s">
        <v>85</v>
      </c>
      <c r="AY198" s="253" t="s">
        <v>150</v>
      </c>
    </row>
    <row r="199" s="2" customFormat="1" ht="16.5" customHeight="1">
      <c r="A199" s="39"/>
      <c r="B199" s="40"/>
      <c r="C199" s="219" t="s">
        <v>419</v>
      </c>
      <c r="D199" s="219" t="s">
        <v>152</v>
      </c>
      <c r="E199" s="220" t="s">
        <v>1829</v>
      </c>
      <c r="F199" s="221" t="s">
        <v>1830</v>
      </c>
      <c r="G199" s="222" t="s">
        <v>1815</v>
      </c>
      <c r="H199" s="223">
        <v>2</v>
      </c>
      <c r="I199" s="224"/>
      <c r="J199" s="225">
        <f>ROUND(I199*H199,2)</f>
        <v>0</v>
      </c>
      <c r="K199" s="221" t="s">
        <v>156</v>
      </c>
      <c r="L199" s="45"/>
      <c r="M199" s="226" t="s">
        <v>1</v>
      </c>
      <c r="N199" s="227" t="s">
        <v>42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0.03968</v>
      </c>
      <c r="T199" s="229">
        <f>S199*H199</f>
        <v>0.07936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252</v>
      </c>
      <c r="AT199" s="230" t="s">
        <v>152</v>
      </c>
      <c r="AU199" s="230" t="s">
        <v>87</v>
      </c>
      <c r="AY199" s="18" t="s">
        <v>150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85</v>
      </c>
      <c r="BK199" s="231">
        <f>ROUND(I199*H199,2)</f>
        <v>0</v>
      </c>
      <c r="BL199" s="18" t="s">
        <v>252</v>
      </c>
      <c r="BM199" s="230" t="s">
        <v>1831</v>
      </c>
    </row>
    <row r="200" s="13" customFormat="1">
      <c r="A200" s="13"/>
      <c r="B200" s="232"/>
      <c r="C200" s="233"/>
      <c r="D200" s="234" t="s">
        <v>159</v>
      </c>
      <c r="E200" s="235" t="s">
        <v>1</v>
      </c>
      <c r="F200" s="236" t="s">
        <v>581</v>
      </c>
      <c r="G200" s="233"/>
      <c r="H200" s="235" t="s">
        <v>1</v>
      </c>
      <c r="I200" s="237"/>
      <c r="J200" s="233"/>
      <c r="K200" s="233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159</v>
      </c>
      <c r="AU200" s="242" t="s">
        <v>87</v>
      </c>
      <c r="AV200" s="13" t="s">
        <v>85</v>
      </c>
      <c r="AW200" s="13" t="s">
        <v>32</v>
      </c>
      <c r="AX200" s="13" t="s">
        <v>77</v>
      </c>
      <c r="AY200" s="242" t="s">
        <v>150</v>
      </c>
    </row>
    <row r="201" s="14" customFormat="1">
      <c r="A201" s="14"/>
      <c r="B201" s="243"/>
      <c r="C201" s="244"/>
      <c r="D201" s="234" t="s">
        <v>159</v>
      </c>
      <c r="E201" s="245" t="s">
        <v>1</v>
      </c>
      <c r="F201" s="246" t="s">
        <v>87</v>
      </c>
      <c r="G201" s="244"/>
      <c r="H201" s="247">
        <v>2</v>
      </c>
      <c r="I201" s="248"/>
      <c r="J201" s="244"/>
      <c r="K201" s="244"/>
      <c r="L201" s="249"/>
      <c r="M201" s="250"/>
      <c r="N201" s="251"/>
      <c r="O201" s="251"/>
      <c r="P201" s="251"/>
      <c r="Q201" s="251"/>
      <c r="R201" s="251"/>
      <c r="S201" s="251"/>
      <c r="T201" s="25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3" t="s">
        <v>159</v>
      </c>
      <c r="AU201" s="253" t="s">
        <v>87</v>
      </c>
      <c r="AV201" s="14" t="s">
        <v>87</v>
      </c>
      <c r="AW201" s="14" t="s">
        <v>32</v>
      </c>
      <c r="AX201" s="14" t="s">
        <v>85</v>
      </c>
      <c r="AY201" s="253" t="s">
        <v>150</v>
      </c>
    </row>
    <row r="202" s="2" customFormat="1" ht="16.5" customHeight="1">
      <c r="A202" s="39"/>
      <c r="B202" s="40"/>
      <c r="C202" s="219" t="s">
        <v>425</v>
      </c>
      <c r="D202" s="219" t="s">
        <v>152</v>
      </c>
      <c r="E202" s="220" t="s">
        <v>1832</v>
      </c>
      <c r="F202" s="221" t="s">
        <v>1833</v>
      </c>
      <c r="G202" s="222" t="s">
        <v>1815</v>
      </c>
      <c r="H202" s="223">
        <v>3</v>
      </c>
      <c r="I202" s="224"/>
      <c r="J202" s="225">
        <f>ROUND(I202*H202,2)</f>
        <v>0</v>
      </c>
      <c r="K202" s="221" t="s">
        <v>156</v>
      </c>
      <c r="L202" s="45"/>
      <c r="M202" s="226" t="s">
        <v>1</v>
      </c>
      <c r="N202" s="227" t="s">
        <v>42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0.019460000000000002</v>
      </c>
      <c r="T202" s="229">
        <f>S202*H202</f>
        <v>0.058380000000000001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252</v>
      </c>
      <c r="AT202" s="230" t="s">
        <v>152</v>
      </c>
      <c r="AU202" s="230" t="s">
        <v>87</v>
      </c>
      <c r="AY202" s="18" t="s">
        <v>150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85</v>
      </c>
      <c r="BK202" s="231">
        <f>ROUND(I202*H202,2)</f>
        <v>0</v>
      </c>
      <c r="BL202" s="18" t="s">
        <v>252</v>
      </c>
      <c r="BM202" s="230" t="s">
        <v>1834</v>
      </c>
    </row>
    <row r="203" s="13" customFormat="1">
      <c r="A203" s="13"/>
      <c r="B203" s="232"/>
      <c r="C203" s="233"/>
      <c r="D203" s="234" t="s">
        <v>159</v>
      </c>
      <c r="E203" s="235" t="s">
        <v>1</v>
      </c>
      <c r="F203" s="236" t="s">
        <v>581</v>
      </c>
      <c r="G203" s="233"/>
      <c r="H203" s="235" t="s">
        <v>1</v>
      </c>
      <c r="I203" s="237"/>
      <c r="J203" s="233"/>
      <c r="K203" s="233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159</v>
      </c>
      <c r="AU203" s="242" t="s">
        <v>87</v>
      </c>
      <c r="AV203" s="13" t="s">
        <v>85</v>
      </c>
      <c r="AW203" s="13" t="s">
        <v>32</v>
      </c>
      <c r="AX203" s="13" t="s">
        <v>77</v>
      </c>
      <c r="AY203" s="242" t="s">
        <v>150</v>
      </c>
    </row>
    <row r="204" s="14" customFormat="1">
      <c r="A204" s="14"/>
      <c r="B204" s="243"/>
      <c r="C204" s="244"/>
      <c r="D204" s="234" t="s">
        <v>159</v>
      </c>
      <c r="E204" s="245" t="s">
        <v>1</v>
      </c>
      <c r="F204" s="246" t="s">
        <v>87</v>
      </c>
      <c r="G204" s="244"/>
      <c r="H204" s="247">
        <v>2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159</v>
      </c>
      <c r="AU204" s="253" t="s">
        <v>87</v>
      </c>
      <c r="AV204" s="14" t="s">
        <v>87</v>
      </c>
      <c r="AW204" s="14" t="s">
        <v>32</v>
      </c>
      <c r="AX204" s="14" t="s">
        <v>77</v>
      </c>
      <c r="AY204" s="253" t="s">
        <v>150</v>
      </c>
    </row>
    <row r="205" s="13" customFormat="1">
      <c r="A205" s="13"/>
      <c r="B205" s="232"/>
      <c r="C205" s="233"/>
      <c r="D205" s="234" t="s">
        <v>159</v>
      </c>
      <c r="E205" s="235" t="s">
        <v>1</v>
      </c>
      <c r="F205" s="236" t="s">
        <v>632</v>
      </c>
      <c r="G205" s="233"/>
      <c r="H205" s="235" t="s">
        <v>1</v>
      </c>
      <c r="I205" s="237"/>
      <c r="J205" s="233"/>
      <c r="K205" s="233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159</v>
      </c>
      <c r="AU205" s="242" t="s">
        <v>87</v>
      </c>
      <c r="AV205" s="13" t="s">
        <v>85</v>
      </c>
      <c r="AW205" s="13" t="s">
        <v>32</v>
      </c>
      <c r="AX205" s="13" t="s">
        <v>77</v>
      </c>
      <c r="AY205" s="242" t="s">
        <v>150</v>
      </c>
    </row>
    <row r="206" s="14" customFormat="1">
      <c r="A206" s="14"/>
      <c r="B206" s="243"/>
      <c r="C206" s="244"/>
      <c r="D206" s="234" t="s">
        <v>159</v>
      </c>
      <c r="E206" s="245" t="s">
        <v>1</v>
      </c>
      <c r="F206" s="246" t="s">
        <v>85</v>
      </c>
      <c r="G206" s="244"/>
      <c r="H206" s="247">
        <v>1</v>
      </c>
      <c r="I206" s="248"/>
      <c r="J206" s="244"/>
      <c r="K206" s="244"/>
      <c r="L206" s="249"/>
      <c r="M206" s="250"/>
      <c r="N206" s="251"/>
      <c r="O206" s="251"/>
      <c r="P206" s="251"/>
      <c r="Q206" s="251"/>
      <c r="R206" s="251"/>
      <c r="S206" s="251"/>
      <c r="T206" s="25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3" t="s">
        <v>159</v>
      </c>
      <c r="AU206" s="253" t="s">
        <v>87</v>
      </c>
      <c r="AV206" s="14" t="s">
        <v>87</v>
      </c>
      <c r="AW206" s="14" t="s">
        <v>32</v>
      </c>
      <c r="AX206" s="14" t="s">
        <v>77</v>
      </c>
      <c r="AY206" s="253" t="s">
        <v>150</v>
      </c>
    </row>
    <row r="207" s="15" customFormat="1">
      <c r="A207" s="15"/>
      <c r="B207" s="254"/>
      <c r="C207" s="255"/>
      <c r="D207" s="234" t="s">
        <v>159</v>
      </c>
      <c r="E207" s="256" t="s">
        <v>1</v>
      </c>
      <c r="F207" s="257" t="s">
        <v>169</v>
      </c>
      <c r="G207" s="255"/>
      <c r="H207" s="258">
        <v>3</v>
      </c>
      <c r="I207" s="259"/>
      <c r="J207" s="255"/>
      <c r="K207" s="255"/>
      <c r="L207" s="260"/>
      <c r="M207" s="261"/>
      <c r="N207" s="262"/>
      <c r="O207" s="262"/>
      <c r="P207" s="262"/>
      <c r="Q207" s="262"/>
      <c r="R207" s="262"/>
      <c r="S207" s="262"/>
      <c r="T207" s="263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4" t="s">
        <v>159</v>
      </c>
      <c r="AU207" s="264" t="s">
        <v>87</v>
      </c>
      <c r="AV207" s="15" t="s">
        <v>157</v>
      </c>
      <c r="AW207" s="15" t="s">
        <v>32</v>
      </c>
      <c r="AX207" s="15" t="s">
        <v>85</v>
      </c>
      <c r="AY207" s="264" t="s">
        <v>150</v>
      </c>
    </row>
    <row r="208" s="2" customFormat="1" ht="24.15" customHeight="1">
      <c r="A208" s="39"/>
      <c r="B208" s="40"/>
      <c r="C208" s="219" t="s">
        <v>433</v>
      </c>
      <c r="D208" s="219" t="s">
        <v>152</v>
      </c>
      <c r="E208" s="220" t="s">
        <v>1835</v>
      </c>
      <c r="F208" s="221" t="s">
        <v>1836</v>
      </c>
      <c r="G208" s="222" t="s">
        <v>1815</v>
      </c>
      <c r="H208" s="223">
        <v>9</v>
      </c>
      <c r="I208" s="224"/>
      <c r="J208" s="225">
        <f>ROUND(I208*H208,2)</f>
        <v>0</v>
      </c>
      <c r="K208" s="221" t="s">
        <v>156</v>
      </c>
      <c r="L208" s="45"/>
      <c r="M208" s="226" t="s">
        <v>1</v>
      </c>
      <c r="N208" s="227" t="s">
        <v>42</v>
      </c>
      <c r="O208" s="92"/>
      <c r="P208" s="228">
        <f>O208*H208</f>
        <v>0</v>
      </c>
      <c r="Q208" s="228">
        <v>0.01823</v>
      </c>
      <c r="R208" s="228">
        <f>Q208*H208</f>
        <v>0.16406999999999999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252</v>
      </c>
      <c r="AT208" s="230" t="s">
        <v>152</v>
      </c>
      <c r="AU208" s="230" t="s">
        <v>87</v>
      </c>
      <c r="AY208" s="18" t="s">
        <v>150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85</v>
      </c>
      <c r="BK208" s="231">
        <f>ROUND(I208*H208,2)</f>
        <v>0</v>
      </c>
      <c r="BL208" s="18" t="s">
        <v>252</v>
      </c>
      <c r="BM208" s="230" t="s">
        <v>1837</v>
      </c>
    </row>
    <row r="209" s="13" customFormat="1">
      <c r="A209" s="13"/>
      <c r="B209" s="232"/>
      <c r="C209" s="233"/>
      <c r="D209" s="234" t="s">
        <v>159</v>
      </c>
      <c r="E209" s="235" t="s">
        <v>1</v>
      </c>
      <c r="F209" s="236" t="s">
        <v>581</v>
      </c>
      <c r="G209" s="233"/>
      <c r="H209" s="235" t="s">
        <v>1</v>
      </c>
      <c r="I209" s="237"/>
      <c r="J209" s="233"/>
      <c r="K209" s="233"/>
      <c r="L209" s="238"/>
      <c r="M209" s="239"/>
      <c r="N209" s="240"/>
      <c r="O209" s="240"/>
      <c r="P209" s="240"/>
      <c r="Q209" s="240"/>
      <c r="R209" s="240"/>
      <c r="S209" s="240"/>
      <c r="T209" s="24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2" t="s">
        <v>159</v>
      </c>
      <c r="AU209" s="242" t="s">
        <v>87</v>
      </c>
      <c r="AV209" s="13" t="s">
        <v>85</v>
      </c>
      <c r="AW209" s="13" t="s">
        <v>32</v>
      </c>
      <c r="AX209" s="13" t="s">
        <v>77</v>
      </c>
      <c r="AY209" s="242" t="s">
        <v>150</v>
      </c>
    </row>
    <row r="210" s="14" customFormat="1">
      <c r="A210" s="14"/>
      <c r="B210" s="243"/>
      <c r="C210" s="244"/>
      <c r="D210" s="234" t="s">
        <v>159</v>
      </c>
      <c r="E210" s="245" t="s">
        <v>1</v>
      </c>
      <c r="F210" s="246" t="s">
        <v>184</v>
      </c>
      <c r="G210" s="244"/>
      <c r="H210" s="247">
        <v>6</v>
      </c>
      <c r="I210" s="248"/>
      <c r="J210" s="244"/>
      <c r="K210" s="244"/>
      <c r="L210" s="249"/>
      <c r="M210" s="250"/>
      <c r="N210" s="251"/>
      <c r="O210" s="251"/>
      <c r="P210" s="251"/>
      <c r="Q210" s="251"/>
      <c r="R210" s="251"/>
      <c r="S210" s="251"/>
      <c r="T210" s="252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3" t="s">
        <v>159</v>
      </c>
      <c r="AU210" s="253" t="s">
        <v>87</v>
      </c>
      <c r="AV210" s="14" t="s">
        <v>87</v>
      </c>
      <c r="AW210" s="14" t="s">
        <v>32</v>
      </c>
      <c r="AX210" s="14" t="s">
        <v>77</v>
      </c>
      <c r="AY210" s="253" t="s">
        <v>150</v>
      </c>
    </row>
    <row r="211" s="13" customFormat="1">
      <c r="A211" s="13"/>
      <c r="B211" s="232"/>
      <c r="C211" s="233"/>
      <c r="D211" s="234" t="s">
        <v>159</v>
      </c>
      <c r="E211" s="235" t="s">
        <v>1</v>
      </c>
      <c r="F211" s="236" t="s">
        <v>632</v>
      </c>
      <c r="G211" s="233"/>
      <c r="H211" s="235" t="s">
        <v>1</v>
      </c>
      <c r="I211" s="237"/>
      <c r="J211" s="233"/>
      <c r="K211" s="233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159</v>
      </c>
      <c r="AU211" s="242" t="s">
        <v>87</v>
      </c>
      <c r="AV211" s="13" t="s">
        <v>85</v>
      </c>
      <c r="AW211" s="13" t="s">
        <v>32</v>
      </c>
      <c r="AX211" s="13" t="s">
        <v>77</v>
      </c>
      <c r="AY211" s="242" t="s">
        <v>150</v>
      </c>
    </row>
    <row r="212" s="14" customFormat="1">
      <c r="A212" s="14"/>
      <c r="B212" s="243"/>
      <c r="C212" s="244"/>
      <c r="D212" s="234" t="s">
        <v>159</v>
      </c>
      <c r="E212" s="245" t="s">
        <v>1</v>
      </c>
      <c r="F212" s="246" t="s">
        <v>170</v>
      </c>
      <c r="G212" s="244"/>
      <c r="H212" s="247">
        <v>3</v>
      </c>
      <c r="I212" s="248"/>
      <c r="J212" s="244"/>
      <c r="K212" s="244"/>
      <c r="L212" s="249"/>
      <c r="M212" s="250"/>
      <c r="N212" s="251"/>
      <c r="O212" s="251"/>
      <c r="P212" s="251"/>
      <c r="Q212" s="251"/>
      <c r="R212" s="251"/>
      <c r="S212" s="251"/>
      <c r="T212" s="25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3" t="s">
        <v>159</v>
      </c>
      <c r="AU212" s="253" t="s">
        <v>87</v>
      </c>
      <c r="AV212" s="14" t="s">
        <v>87</v>
      </c>
      <c r="AW212" s="14" t="s">
        <v>32</v>
      </c>
      <c r="AX212" s="14" t="s">
        <v>77</v>
      </c>
      <c r="AY212" s="253" t="s">
        <v>150</v>
      </c>
    </row>
    <row r="213" s="15" customFormat="1">
      <c r="A213" s="15"/>
      <c r="B213" s="254"/>
      <c r="C213" s="255"/>
      <c r="D213" s="234" t="s">
        <v>159</v>
      </c>
      <c r="E213" s="256" t="s">
        <v>1</v>
      </c>
      <c r="F213" s="257" t="s">
        <v>169</v>
      </c>
      <c r="G213" s="255"/>
      <c r="H213" s="258">
        <v>9</v>
      </c>
      <c r="I213" s="259"/>
      <c r="J213" s="255"/>
      <c r="K213" s="255"/>
      <c r="L213" s="260"/>
      <c r="M213" s="261"/>
      <c r="N213" s="262"/>
      <c r="O213" s="262"/>
      <c r="P213" s="262"/>
      <c r="Q213" s="262"/>
      <c r="R213" s="262"/>
      <c r="S213" s="262"/>
      <c r="T213" s="263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4" t="s">
        <v>159</v>
      </c>
      <c r="AU213" s="264" t="s">
        <v>87</v>
      </c>
      <c r="AV213" s="15" t="s">
        <v>157</v>
      </c>
      <c r="AW213" s="15" t="s">
        <v>32</v>
      </c>
      <c r="AX213" s="15" t="s">
        <v>85</v>
      </c>
      <c r="AY213" s="264" t="s">
        <v>150</v>
      </c>
    </row>
    <row r="214" s="2" customFormat="1" ht="24.15" customHeight="1">
      <c r="A214" s="39"/>
      <c r="B214" s="40"/>
      <c r="C214" s="219" t="s">
        <v>438</v>
      </c>
      <c r="D214" s="219" t="s">
        <v>152</v>
      </c>
      <c r="E214" s="220" t="s">
        <v>1838</v>
      </c>
      <c r="F214" s="221" t="s">
        <v>1839</v>
      </c>
      <c r="G214" s="222" t="s">
        <v>1815</v>
      </c>
      <c r="H214" s="223">
        <v>1</v>
      </c>
      <c r="I214" s="224"/>
      <c r="J214" s="225">
        <f>ROUND(I214*H214,2)</f>
        <v>0</v>
      </c>
      <c r="K214" s="221" t="s">
        <v>156</v>
      </c>
      <c r="L214" s="45"/>
      <c r="M214" s="226" t="s">
        <v>1</v>
      </c>
      <c r="N214" s="227" t="s">
        <v>42</v>
      </c>
      <c r="O214" s="92"/>
      <c r="P214" s="228">
        <f>O214*H214</f>
        <v>0</v>
      </c>
      <c r="Q214" s="228">
        <v>0.019709999999999998</v>
      </c>
      <c r="R214" s="228">
        <f>Q214*H214</f>
        <v>0.019709999999999998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252</v>
      </c>
      <c r="AT214" s="230" t="s">
        <v>152</v>
      </c>
      <c r="AU214" s="230" t="s">
        <v>87</v>
      </c>
      <c r="AY214" s="18" t="s">
        <v>150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85</v>
      </c>
      <c r="BK214" s="231">
        <f>ROUND(I214*H214,2)</f>
        <v>0</v>
      </c>
      <c r="BL214" s="18" t="s">
        <v>252</v>
      </c>
      <c r="BM214" s="230" t="s">
        <v>1840</v>
      </c>
    </row>
    <row r="215" s="13" customFormat="1">
      <c r="A215" s="13"/>
      <c r="B215" s="232"/>
      <c r="C215" s="233"/>
      <c r="D215" s="234" t="s">
        <v>159</v>
      </c>
      <c r="E215" s="235" t="s">
        <v>1</v>
      </c>
      <c r="F215" s="236" t="s">
        <v>581</v>
      </c>
      <c r="G215" s="233"/>
      <c r="H215" s="235" t="s">
        <v>1</v>
      </c>
      <c r="I215" s="237"/>
      <c r="J215" s="233"/>
      <c r="K215" s="233"/>
      <c r="L215" s="238"/>
      <c r="M215" s="239"/>
      <c r="N215" s="240"/>
      <c r="O215" s="240"/>
      <c r="P215" s="240"/>
      <c r="Q215" s="240"/>
      <c r="R215" s="240"/>
      <c r="S215" s="240"/>
      <c r="T215" s="24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2" t="s">
        <v>159</v>
      </c>
      <c r="AU215" s="242" t="s">
        <v>87</v>
      </c>
      <c r="AV215" s="13" t="s">
        <v>85</v>
      </c>
      <c r="AW215" s="13" t="s">
        <v>32</v>
      </c>
      <c r="AX215" s="13" t="s">
        <v>77</v>
      </c>
      <c r="AY215" s="242" t="s">
        <v>150</v>
      </c>
    </row>
    <row r="216" s="14" customFormat="1">
      <c r="A216" s="14"/>
      <c r="B216" s="243"/>
      <c r="C216" s="244"/>
      <c r="D216" s="234" t="s">
        <v>159</v>
      </c>
      <c r="E216" s="245" t="s">
        <v>1</v>
      </c>
      <c r="F216" s="246" t="s">
        <v>85</v>
      </c>
      <c r="G216" s="244"/>
      <c r="H216" s="247">
        <v>1</v>
      </c>
      <c r="I216" s="248"/>
      <c r="J216" s="244"/>
      <c r="K216" s="244"/>
      <c r="L216" s="249"/>
      <c r="M216" s="250"/>
      <c r="N216" s="251"/>
      <c r="O216" s="251"/>
      <c r="P216" s="251"/>
      <c r="Q216" s="251"/>
      <c r="R216" s="251"/>
      <c r="S216" s="251"/>
      <c r="T216" s="25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3" t="s">
        <v>159</v>
      </c>
      <c r="AU216" s="253" t="s">
        <v>87</v>
      </c>
      <c r="AV216" s="14" t="s">
        <v>87</v>
      </c>
      <c r="AW216" s="14" t="s">
        <v>32</v>
      </c>
      <c r="AX216" s="14" t="s">
        <v>85</v>
      </c>
      <c r="AY216" s="253" t="s">
        <v>150</v>
      </c>
    </row>
    <row r="217" s="2" customFormat="1" ht="24.15" customHeight="1">
      <c r="A217" s="39"/>
      <c r="B217" s="40"/>
      <c r="C217" s="219" t="s">
        <v>442</v>
      </c>
      <c r="D217" s="219" t="s">
        <v>152</v>
      </c>
      <c r="E217" s="220" t="s">
        <v>1841</v>
      </c>
      <c r="F217" s="221" t="s">
        <v>1842</v>
      </c>
      <c r="G217" s="222" t="s">
        <v>1815</v>
      </c>
      <c r="H217" s="223">
        <v>1</v>
      </c>
      <c r="I217" s="224"/>
      <c r="J217" s="225">
        <f>ROUND(I217*H217,2)</f>
        <v>0</v>
      </c>
      <c r="K217" s="221" t="s">
        <v>156</v>
      </c>
      <c r="L217" s="45"/>
      <c r="M217" s="226" t="s">
        <v>1</v>
      </c>
      <c r="N217" s="227" t="s">
        <v>42</v>
      </c>
      <c r="O217" s="92"/>
      <c r="P217" s="228">
        <f>O217*H217</f>
        <v>0</v>
      </c>
      <c r="Q217" s="228">
        <v>0.035479999999999998</v>
      </c>
      <c r="R217" s="228">
        <f>Q217*H217</f>
        <v>0.035479999999999998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252</v>
      </c>
      <c r="AT217" s="230" t="s">
        <v>152</v>
      </c>
      <c r="AU217" s="230" t="s">
        <v>87</v>
      </c>
      <c r="AY217" s="18" t="s">
        <v>150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85</v>
      </c>
      <c r="BK217" s="231">
        <f>ROUND(I217*H217,2)</f>
        <v>0</v>
      </c>
      <c r="BL217" s="18" t="s">
        <v>252</v>
      </c>
      <c r="BM217" s="230" t="s">
        <v>1843</v>
      </c>
    </row>
    <row r="218" s="13" customFormat="1">
      <c r="A218" s="13"/>
      <c r="B218" s="232"/>
      <c r="C218" s="233"/>
      <c r="D218" s="234" t="s">
        <v>159</v>
      </c>
      <c r="E218" s="235" t="s">
        <v>1</v>
      </c>
      <c r="F218" s="236" t="s">
        <v>632</v>
      </c>
      <c r="G218" s="233"/>
      <c r="H218" s="235" t="s">
        <v>1</v>
      </c>
      <c r="I218" s="237"/>
      <c r="J218" s="233"/>
      <c r="K218" s="233"/>
      <c r="L218" s="238"/>
      <c r="M218" s="239"/>
      <c r="N218" s="240"/>
      <c r="O218" s="240"/>
      <c r="P218" s="240"/>
      <c r="Q218" s="240"/>
      <c r="R218" s="240"/>
      <c r="S218" s="240"/>
      <c r="T218" s="24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2" t="s">
        <v>159</v>
      </c>
      <c r="AU218" s="242" t="s">
        <v>87</v>
      </c>
      <c r="AV218" s="13" t="s">
        <v>85</v>
      </c>
      <c r="AW218" s="13" t="s">
        <v>32</v>
      </c>
      <c r="AX218" s="13" t="s">
        <v>77</v>
      </c>
      <c r="AY218" s="242" t="s">
        <v>150</v>
      </c>
    </row>
    <row r="219" s="14" customFormat="1">
      <c r="A219" s="14"/>
      <c r="B219" s="243"/>
      <c r="C219" s="244"/>
      <c r="D219" s="234" t="s">
        <v>159</v>
      </c>
      <c r="E219" s="245" t="s">
        <v>1</v>
      </c>
      <c r="F219" s="246" t="s">
        <v>85</v>
      </c>
      <c r="G219" s="244"/>
      <c r="H219" s="247">
        <v>1</v>
      </c>
      <c r="I219" s="248"/>
      <c r="J219" s="244"/>
      <c r="K219" s="244"/>
      <c r="L219" s="249"/>
      <c r="M219" s="250"/>
      <c r="N219" s="251"/>
      <c r="O219" s="251"/>
      <c r="P219" s="251"/>
      <c r="Q219" s="251"/>
      <c r="R219" s="251"/>
      <c r="S219" s="251"/>
      <c r="T219" s="25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3" t="s">
        <v>159</v>
      </c>
      <c r="AU219" s="253" t="s">
        <v>87</v>
      </c>
      <c r="AV219" s="14" t="s">
        <v>87</v>
      </c>
      <c r="AW219" s="14" t="s">
        <v>32</v>
      </c>
      <c r="AX219" s="14" t="s">
        <v>85</v>
      </c>
      <c r="AY219" s="253" t="s">
        <v>150</v>
      </c>
    </row>
    <row r="220" s="2" customFormat="1" ht="37.8" customHeight="1">
      <c r="A220" s="39"/>
      <c r="B220" s="40"/>
      <c r="C220" s="219" t="s">
        <v>447</v>
      </c>
      <c r="D220" s="219" t="s">
        <v>152</v>
      </c>
      <c r="E220" s="220" t="s">
        <v>1844</v>
      </c>
      <c r="F220" s="221" t="s">
        <v>1845</v>
      </c>
      <c r="G220" s="222" t="s">
        <v>1815</v>
      </c>
      <c r="H220" s="223">
        <v>1</v>
      </c>
      <c r="I220" s="224"/>
      <c r="J220" s="225">
        <f>ROUND(I220*H220,2)</f>
        <v>0</v>
      </c>
      <c r="K220" s="221" t="s">
        <v>156</v>
      </c>
      <c r="L220" s="45"/>
      <c r="M220" s="226" t="s">
        <v>1</v>
      </c>
      <c r="N220" s="227" t="s">
        <v>42</v>
      </c>
      <c r="O220" s="92"/>
      <c r="P220" s="228">
        <f>O220*H220</f>
        <v>0</v>
      </c>
      <c r="Q220" s="228">
        <v>0.037479999999999999</v>
      </c>
      <c r="R220" s="228">
        <f>Q220*H220</f>
        <v>0.037479999999999999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252</v>
      </c>
      <c r="AT220" s="230" t="s">
        <v>152</v>
      </c>
      <c r="AU220" s="230" t="s">
        <v>87</v>
      </c>
      <c r="AY220" s="18" t="s">
        <v>150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85</v>
      </c>
      <c r="BK220" s="231">
        <f>ROUND(I220*H220,2)</f>
        <v>0</v>
      </c>
      <c r="BL220" s="18" t="s">
        <v>252</v>
      </c>
      <c r="BM220" s="230" t="s">
        <v>1846</v>
      </c>
    </row>
    <row r="221" s="13" customFormat="1">
      <c r="A221" s="13"/>
      <c r="B221" s="232"/>
      <c r="C221" s="233"/>
      <c r="D221" s="234" t="s">
        <v>159</v>
      </c>
      <c r="E221" s="235" t="s">
        <v>1</v>
      </c>
      <c r="F221" s="236" t="s">
        <v>632</v>
      </c>
      <c r="G221" s="233"/>
      <c r="H221" s="235" t="s">
        <v>1</v>
      </c>
      <c r="I221" s="237"/>
      <c r="J221" s="233"/>
      <c r="K221" s="233"/>
      <c r="L221" s="238"/>
      <c r="M221" s="239"/>
      <c r="N221" s="240"/>
      <c r="O221" s="240"/>
      <c r="P221" s="240"/>
      <c r="Q221" s="240"/>
      <c r="R221" s="240"/>
      <c r="S221" s="240"/>
      <c r="T221" s="24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2" t="s">
        <v>159</v>
      </c>
      <c r="AU221" s="242" t="s">
        <v>87</v>
      </c>
      <c r="AV221" s="13" t="s">
        <v>85</v>
      </c>
      <c r="AW221" s="13" t="s">
        <v>32</v>
      </c>
      <c r="AX221" s="13" t="s">
        <v>77</v>
      </c>
      <c r="AY221" s="242" t="s">
        <v>150</v>
      </c>
    </row>
    <row r="222" s="14" customFormat="1">
      <c r="A222" s="14"/>
      <c r="B222" s="243"/>
      <c r="C222" s="244"/>
      <c r="D222" s="234" t="s">
        <v>159</v>
      </c>
      <c r="E222" s="245" t="s">
        <v>1</v>
      </c>
      <c r="F222" s="246" t="s">
        <v>85</v>
      </c>
      <c r="G222" s="244"/>
      <c r="H222" s="247">
        <v>1</v>
      </c>
      <c r="I222" s="248"/>
      <c r="J222" s="244"/>
      <c r="K222" s="244"/>
      <c r="L222" s="249"/>
      <c r="M222" s="250"/>
      <c r="N222" s="251"/>
      <c r="O222" s="251"/>
      <c r="P222" s="251"/>
      <c r="Q222" s="251"/>
      <c r="R222" s="251"/>
      <c r="S222" s="251"/>
      <c r="T222" s="25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3" t="s">
        <v>159</v>
      </c>
      <c r="AU222" s="253" t="s">
        <v>87</v>
      </c>
      <c r="AV222" s="14" t="s">
        <v>87</v>
      </c>
      <c r="AW222" s="14" t="s">
        <v>32</v>
      </c>
      <c r="AX222" s="14" t="s">
        <v>85</v>
      </c>
      <c r="AY222" s="253" t="s">
        <v>150</v>
      </c>
    </row>
    <row r="223" s="2" customFormat="1" ht="16.5" customHeight="1">
      <c r="A223" s="39"/>
      <c r="B223" s="40"/>
      <c r="C223" s="219" t="s">
        <v>453</v>
      </c>
      <c r="D223" s="219" t="s">
        <v>152</v>
      </c>
      <c r="E223" s="220" t="s">
        <v>1847</v>
      </c>
      <c r="F223" s="221" t="s">
        <v>1848</v>
      </c>
      <c r="G223" s="222" t="s">
        <v>271</v>
      </c>
      <c r="H223" s="223">
        <v>10</v>
      </c>
      <c r="I223" s="224"/>
      <c r="J223" s="225">
        <f>ROUND(I223*H223,2)</f>
        <v>0</v>
      </c>
      <c r="K223" s="221" t="s">
        <v>156</v>
      </c>
      <c r="L223" s="45"/>
      <c r="M223" s="226" t="s">
        <v>1</v>
      </c>
      <c r="N223" s="227" t="s">
        <v>42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252</v>
      </c>
      <c r="AT223" s="230" t="s">
        <v>152</v>
      </c>
      <c r="AU223" s="230" t="s">
        <v>87</v>
      </c>
      <c r="AY223" s="18" t="s">
        <v>150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85</v>
      </c>
      <c r="BK223" s="231">
        <f>ROUND(I223*H223,2)</f>
        <v>0</v>
      </c>
      <c r="BL223" s="18" t="s">
        <v>252</v>
      </c>
      <c r="BM223" s="230" t="s">
        <v>1849</v>
      </c>
    </row>
    <row r="224" s="13" customFormat="1">
      <c r="A224" s="13"/>
      <c r="B224" s="232"/>
      <c r="C224" s="233"/>
      <c r="D224" s="234" t="s">
        <v>159</v>
      </c>
      <c r="E224" s="235" t="s">
        <v>1</v>
      </c>
      <c r="F224" s="236" t="s">
        <v>581</v>
      </c>
      <c r="G224" s="233"/>
      <c r="H224" s="235" t="s">
        <v>1</v>
      </c>
      <c r="I224" s="237"/>
      <c r="J224" s="233"/>
      <c r="K224" s="233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159</v>
      </c>
      <c r="AU224" s="242" t="s">
        <v>87</v>
      </c>
      <c r="AV224" s="13" t="s">
        <v>85</v>
      </c>
      <c r="AW224" s="13" t="s">
        <v>32</v>
      </c>
      <c r="AX224" s="13" t="s">
        <v>77</v>
      </c>
      <c r="AY224" s="242" t="s">
        <v>150</v>
      </c>
    </row>
    <row r="225" s="14" customFormat="1">
      <c r="A225" s="14"/>
      <c r="B225" s="243"/>
      <c r="C225" s="244"/>
      <c r="D225" s="234" t="s">
        <v>159</v>
      </c>
      <c r="E225" s="245" t="s">
        <v>1</v>
      </c>
      <c r="F225" s="246" t="s">
        <v>1850</v>
      </c>
      <c r="G225" s="244"/>
      <c r="H225" s="247">
        <v>7</v>
      </c>
      <c r="I225" s="248"/>
      <c r="J225" s="244"/>
      <c r="K225" s="244"/>
      <c r="L225" s="249"/>
      <c r="M225" s="250"/>
      <c r="N225" s="251"/>
      <c r="O225" s="251"/>
      <c r="P225" s="251"/>
      <c r="Q225" s="251"/>
      <c r="R225" s="251"/>
      <c r="S225" s="251"/>
      <c r="T225" s="25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3" t="s">
        <v>159</v>
      </c>
      <c r="AU225" s="253" t="s">
        <v>87</v>
      </c>
      <c r="AV225" s="14" t="s">
        <v>87</v>
      </c>
      <c r="AW225" s="14" t="s">
        <v>32</v>
      </c>
      <c r="AX225" s="14" t="s">
        <v>77</v>
      </c>
      <c r="AY225" s="253" t="s">
        <v>150</v>
      </c>
    </row>
    <row r="226" s="13" customFormat="1">
      <c r="A226" s="13"/>
      <c r="B226" s="232"/>
      <c r="C226" s="233"/>
      <c r="D226" s="234" t="s">
        <v>159</v>
      </c>
      <c r="E226" s="235" t="s">
        <v>1</v>
      </c>
      <c r="F226" s="236" t="s">
        <v>632</v>
      </c>
      <c r="G226" s="233"/>
      <c r="H226" s="235" t="s">
        <v>1</v>
      </c>
      <c r="I226" s="237"/>
      <c r="J226" s="233"/>
      <c r="K226" s="233"/>
      <c r="L226" s="238"/>
      <c r="M226" s="239"/>
      <c r="N226" s="240"/>
      <c r="O226" s="240"/>
      <c r="P226" s="240"/>
      <c r="Q226" s="240"/>
      <c r="R226" s="240"/>
      <c r="S226" s="240"/>
      <c r="T226" s="241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2" t="s">
        <v>159</v>
      </c>
      <c r="AU226" s="242" t="s">
        <v>87</v>
      </c>
      <c r="AV226" s="13" t="s">
        <v>85</v>
      </c>
      <c r="AW226" s="13" t="s">
        <v>32</v>
      </c>
      <c r="AX226" s="13" t="s">
        <v>77</v>
      </c>
      <c r="AY226" s="242" t="s">
        <v>150</v>
      </c>
    </row>
    <row r="227" s="14" customFormat="1">
      <c r="A227" s="14"/>
      <c r="B227" s="243"/>
      <c r="C227" s="244"/>
      <c r="D227" s="234" t="s">
        <v>159</v>
      </c>
      <c r="E227" s="245" t="s">
        <v>1</v>
      </c>
      <c r="F227" s="246" t="s">
        <v>170</v>
      </c>
      <c r="G227" s="244"/>
      <c r="H227" s="247">
        <v>3</v>
      </c>
      <c r="I227" s="248"/>
      <c r="J227" s="244"/>
      <c r="K227" s="244"/>
      <c r="L227" s="249"/>
      <c r="M227" s="250"/>
      <c r="N227" s="251"/>
      <c r="O227" s="251"/>
      <c r="P227" s="251"/>
      <c r="Q227" s="251"/>
      <c r="R227" s="251"/>
      <c r="S227" s="251"/>
      <c r="T227" s="252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3" t="s">
        <v>159</v>
      </c>
      <c r="AU227" s="253" t="s">
        <v>87</v>
      </c>
      <c r="AV227" s="14" t="s">
        <v>87</v>
      </c>
      <c r="AW227" s="14" t="s">
        <v>32</v>
      </c>
      <c r="AX227" s="14" t="s">
        <v>77</v>
      </c>
      <c r="AY227" s="253" t="s">
        <v>150</v>
      </c>
    </row>
    <row r="228" s="15" customFormat="1">
      <c r="A228" s="15"/>
      <c r="B228" s="254"/>
      <c r="C228" s="255"/>
      <c r="D228" s="234" t="s">
        <v>159</v>
      </c>
      <c r="E228" s="256" t="s">
        <v>1</v>
      </c>
      <c r="F228" s="257" t="s">
        <v>169</v>
      </c>
      <c r="G228" s="255"/>
      <c r="H228" s="258">
        <v>10</v>
      </c>
      <c r="I228" s="259"/>
      <c r="J228" s="255"/>
      <c r="K228" s="255"/>
      <c r="L228" s="260"/>
      <c r="M228" s="261"/>
      <c r="N228" s="262"/>
      <c r="O228" s="262"/>
      <c r="P228" s="262"/>
      <c r="Q228" s="262"/>
      <c r="R228" s="262"/>
      <c r="S228" s="262"/>
      <c r="T228" s="263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4" t="s">
        <v>159</v>
      </c>
      <c r="AU228" s="264" t="s">
        <v>87</v>
      </c>
      <c r="AV228" s="15" t="s">
        <v>157</v>
      </c>
      <c r="AW228" s="15" t="s">
        <v>32</v>
      </c>
      <c r="AX228" s="15" t="s">
        <v>85</v>
      </c>
      <c r="AY228" s="264" t="s">
        <v>150</v>
      </c>
    </row>
    <row r="229" s="2" customFormat="1" ht="16.5" customHeight="1">
      <c r="A229" s="39"/>
      <c r="B229" s="40"/>
      <c r="C229" s="265" t="s">
        <v>458</v>
      </c>
      <c r="D229" s="265" t="s">
        <v>203</v>
      </c>
      <c r="E229" s="266" t="s">
        <v>1851</v>
      </c>
      <c r="F229" s="267" t="s">
        <v>1852</v>
      </c>
      <c r="G229" s="268" t="s">
        <v>271</v>
      </c>
      <c r="H229" s="269">
        <v>10</v>
      </c>
      <c r="I229" s="270"/>
      <c r="J229" s="271">
        <f>ROUND(I229*H229,2)</f>
        <v>0</v>
      </c>
      <c r="K229" s="267" t="s">
        <v>156</v>
      </c>
      <c r="L229" s="272"/>
      <c r="M229" s="273" t="s">
        <v>1</v>
      </c>
      <c r="N229" s="274" t="s">
        <v>42</v>
      </c>
      <c r="O229" s="92"/>
      <c r="P229" s="228">
        <f>O229*H229</f>
        <v>0</v>
      </c>
      <c r="Q229" s="228">
        <v>0.00050000000000000001</v>
      </c>
      <c r="R229" s="228">
        <f>Q229*H229</f>
        <v>0.0050000000000000001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400</v>
      </c>
      <c r="AT229" s="230" t="s">
        <v>203</v>
      </c>
      <c r="AU229" s="230" t="s">
        <v>87</v>
      </c>
      <c r="AY229" s="18" t="s">
        <v>150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85</v>
      </c>
      <c r="BK229" s="231">
        <f>ROUND(I229*H229,2)</f>
        <v>0</v>
      </c>
      <c r="BL229" s="18" t="s">
        <v>252</v>
      </c>
      <c r="BM229" s="230" t="s">
        <v>1853</v>
      </c>
    </row>
    <row r="230" s="2" customFormat="1" ht="16.5" customHeight="1">
      <c r="A230" s="39"/>
      <c r="B230" s="40"/>
      <c r="C230" s="219" t="s">
        <v>468</v>
      </c>
      <c r="D230" s="219" t="s">
        <v>152</v>
      </c>
      <c r="E230" s="220" t="s">
        <v>1854</v>
      </c>
      <c r="F230" s="221" t="s">
        <v>1855</v>
      </c>
      <c r="G230" s="222" t="s">
        <v>271</v>
      </c>
      <c r="H230" s="223">
        <v>5</v>
      </c>
      <c r="I230" s="224"/>
      <c r="J230" s="225">
        <f>ROUND(I230*H230,2)</f>
        <v>0</v>
      </c>
      <c r="K230" s="221" t="s">
        <v>156</v>
      </c>
      <c r="L230" s="45"/>
      <c r="M230" s="226" t="s">
        <v>1</v>
      </c>
      <c r="N230" s="227" t="s">
        <v>42</v>
      </c>
      <c r="O230" s="92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252</v>
      </c>
      <c r="AT230" s="230" t="s">
        <v>152</v>
      </c>
      <c r="AU230" s="230" t="s">
        <v>87</v>
      </c>
      <c r="AY230" s="18" t="s">
        <v>150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85</v>
      </c>
      <c r="BK230" s="231">
        <f>ROUND(I230*H230,2)</f>
        <v>0</v>
      </c>
      <c r="BL230" s="18" t="s">
        <v>252</v>
      </c>
      <c r="BM230" s="230" t="s">
        <v>1856</v>
      </c>
    </row>
    <row r="231" s="14" customFormat="1">
      <c r="A231" s="14"/>
      <c r="B231" s="243"/>
      <c r="C231" s="244"/>
      <c r="D231" s="234" t="s">
        <v>159</v>
      </c>
      <c r="E231" s="245" t="s">
        <v>1</v>
      </c>
      <c r="F231" s="246" t="s">
        <v>1857</v>
      </c>
      <c r="G231" s="244"/>
      <c r="H231" s="247">
        <v>5</v>
      </c>
      <c r="I231" s="248"/>
      <c r="J231" s="244"/>
      <c r="K231" s="244"/>
      <c r="L231" s="249"/>
      <c r="M231" s="250"/>
      <c r="N231" s="251"/>
      <c r="O231" s="251"/>
      <c r="P231" s="251"/>
      <c r="Q231" s="251"/>
      <c r="R231" s="251"/>
      <c r="S231" s="251"/>
      <c r="T231" s="252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3" t="s">
        <v>159</v>
      </c>
      <c r="AU231" s="253" t="s">
        <v>87</v>
      </c>
      <c r="AV231" s="14" t="s">
        <v>87</v>
      </c>
      <c r="AW231" s="14" t="s">
        <v>32</v>
      </c>
      <c r="AX231" s="14" t="s">
        <v>85</v>
      </c>
      <c r="AY231" s="253" t="s">
        <v>150</v>
      </c>
    </row>
    <row r="232" s="2" customFormat="1" ht="21.75" customHeight="1">
      <c r="A232" s="39"/>
      <c r="B232" s="40"/>
      <c r="C232" s="265" t="s">
        <v>473</v>
      </c>
      <c r="D232" s="265" t="s">
        <v>203</v>
      </c>
      <c r="E232" s="266" t="s">
        <v>1858</v>
      </c>
      <c r="F232" s="267" t="s">
        <v>1859</v>
      </c>
      <c r="G232" s="268" t="s">
        <v>271</v>
      </c>
      <c r="H232" s="269">
        <v>5</v>
      </c>
      <c r="I232" s="270"/>
      <c r="J232" s="271">
        <f>ROUND(I232*H232,2)</f>
        <v>0</v>
      </c>
      <c r="K232" s="267" t="s">
        <v>156</v>
      </c>
      <c r="L232" s="272"/>
      <c r="M232" s="273" t="s">
        <v>1</v>
      </c>
      <c r="N232" s="274" t="s">
        <v>42</v>
      </c>
      <c r="O232" s="92"/>
      <c r="P232" s="228">
        <f>O232*H232</f>
        <v>0</v>
      </c>
      <c r="Q232" s="228">
        <v>0.00050000000000000001</v>
      </c>
      <c r="R232" s="228">
        <f>Q232*H232</f>
        <v>0.0025000000000000001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400</v>
      </c>
      <c r="AT232" s="230" t="s">
        <v>203</v>
      </c>
      <c r="AU232" s="230" t="s">
        <v>87</v>
      </c>
      <c r="AY232" s="18" t="s">
        <v>150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85</v>
      </c>
      <c r="BK232" s="231">
        <f>ROUND(I232*H232,2)</f>
        <v>0</v>
      </c>
      <c r="BL232" s="18" t="s">
        <v>252</v>
      </c>
      <c r="BM232" s="230" t="s">
        <v>1860</v>
      </c>
    </row>
    <row r="233" s="2" customFormat="1" ht="16.5" customHeight="1">
      <c r="A233" s="39"/>
      <c r="B233" s="40"/>
      <c r="C233" s="219" t="s">
        <v>477</v>
      </c>
      <c r="D233" s="219" t="s">
        <v>152</v>
      </c>
      <c r="E233" s="220" t="s">
        <v>1861</v>
      </c>
      <c r="F233" s="221" t="s">
        <v>1862</v>
      </c>
      <c r="G233" s="222" t="s">
        <v>271</v>
      </c>
      <c r="H233" s="223">
        <v>10</v>
      </c>
      <c r="I233" s="224"/>
      <c r="J233" s="225">
        <f>ROUND(I233*H233,2)</f>
        <v>0</v>
      </c>
      <c r="K233" s="221" t="s">
        <v>156</v>
      </c>
      <c r="L233" s="45"/>
      <c r="M233" s="226" t="s">
        <v>1</v>
      </c>
      <c r="N233" s="227" t="s">
        <v>42</v>
      </c>
      <c r="O233" s="92"/>
      <c r="P233" s="228">
        <f>O233*H233</f>
        <v>0</v>
      </c>
      <c r="Q233" s="228">
        <v>0</v>
      </c>
      <c r="R233" s="228">
        <f>Q233*H233</f>
        <v>0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252</v>
      </c>
      <c r="AT233" s="230" t="s">
        <v>152</v>
      </c>
      <c r="AU233" s="230" t="s">
        <v>87</v>
      </c>
      <c r="AY233" s="18" t="s">
        <v>150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85</v>
      </c>
      <c r="BK233" s="231">
        <f>ROUND(I233*H233,2)</f>
        <v>0</v>
      </c>
      <c r="BL233" s="18" t="s">
        <v>252</v>
      </c>
      <c r="BM233" s="230" t="s">
        <v>1863</v>
      </c>
    </row>
    <row r="234" s="13" customFormat="1">
      <c r="A234" s="13"/>
      <c r="B234" s="232"/>
      <c r="C234" s="233"/>
      <c r="D234" s="234" t="s">
        <v>159</v>
      </c>
      <c r="E234" s="235" t="s">
        <v>1</v>
      </c>
      <c r="F234" s="236" t="s">
        <v>581</v>
      </c>
      <c r="G234" s="233"/>
      <c r="H234" s="235" t="s">
        <v>1</v>
      </c>
      <c r="I234" s="237"/>
      <c r="J234" s="233"/>
      <c r="K234" s="233"/>
      <c r="L234" s="238"/>
      <c r="M234" s="239"/>
      <c r="N234" s="240"/>
      <c r="O234" s="240"/>
      <c r="P234" s="240"/>
      <c r="Q234" s="240"/>
      <c r="R234" s="240"/>
      <c r="S234" s="240"/>
      <c r="T234" s="24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2" t="s">
        <v>159</v>
      </c>
      <c r="AU234" s="242" t="s">
        <v>87</v>
      </c>
      <c r="AV234" s="13" t="s">
        <v>85</v>
      </c>
      <c r="AW234" s="13" t="s">
        <v>32</v>
      </c>
      <c r="AX234" s="13" t="s">
        <v>77</v>
      </c>
      <c r="AY234" s="242" t="s">
        <v>150</v>
      </c>
    </row>
    <row r="235" s="14" customFormat="1">
      <c r="A235" s="14"/>
      <c r="B235" s="243"/>
      <c r="C235" s="244"/>
      <c r="D235" s="234" t="s">
        <v>159</v>
      </c>
      <c r="E235" s="245" t="s">
        <v>1</v>
      </c>
      <c r="F235" s="246" t="s">
        <v>1850</v>
      </c>
      <c r="G235" s="244"/>
      <c r="H235" s="247">
        <v>7</v>
      </c>
      <c r="I235" s="248"/>
      <c r="J235" s="244"/>
      <c r="K235" s="244"/>
      <c r="L235" s="249"/>
      <c r="M235" s="250"/>
      <c r="N235" s="251"/>
      <c r="O235" s="251"/>
      <c r="P235" s="251"/>
      <c r="Q235" s="251"/>
      <c r="R235" s="251"/>
      <c r="S235" s="251"/>
      <c r="T235" s="25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3" t="s">
        <v>159</v>
      </c>
      <c r="AU235" s="253" t="s">
        <v>87</v>
      </c>
      <c r="AV235" s="14" t="s">
        <v>87</v>
      </c>
      <c r="AW235" s="14" t="s">
        <v>32</v>
      </c>
      <c r="AX235" s="14" t="s">
        <v>77</v>
      </c>
      <c r="AY235" s="253" t="s">
        <v>150</v>
      </c>
    </row>
    <row r="236" s="13" customFormat="1">
      <c r="A236" s="13"/>
      <c r="B236" s="232"/>
      <c r="C236" s="233"/>
      <c r="D236" s="234" t="s">
        <v>159</v>
      </c>
      <c r="E236" s="235" t="s">
        <v>1</v>
      </c>
      <c r="F236" s="236" t="s">
        <v>632</v>
      </c>
      <c r="G236" s="233"/>
      <c r="H236" s="235" t="s">
        <v>1</v>
      </c>
      <c r="I236" s="237"/>
      <c r="J236" s="233"/>
      <c r="K236" s="233"/>
      <c r="L236" s="238"/>
      <c r="M236" s="239"/>
      <c r="N236" s="240"/>
      <c r="O236" s="240"/>
      <c r="P236" s="240"/>
      <c r="Q236" s="240"/>
      <c r="R236" s="240"/>
      <c r="S236" s="240"/>
      <c r="T236" s="24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2" t="s">
        <v>159</v>
      </c>
      <c r="AU236" s="242" t="s">
        <v>87</v>
      </c>
      <c r="AV236" s="13" t="s">
        <v>85</v>
      </c>
      <c r="AW236" s="13" t="s">
        <v>32</v>
      </c>
      <c r="AX236" s="13" t="s">
        <v>77</v>
      </c>
      <c r="AY236" s="242" t="s">
        <v>150</v>
      </c>
    </row>
    <row r="237" s="14" customFormat="1">
      <c r="A237" s="14"/>
      <c r="B237" s="243"/>
      <c r="C237" s="244"/>
      <c r="D237" s="234" t="s">
        <v>159</v>
      </c>
      <c r="E237" s="245" t="s">
        <v>1</v>
      </c>
      <c r="F237" s="246" t="s">
        <v>170</v>
      </c>
      <c r="G237" s="244"/>
      <c r="H237" s="247">
        <v>3</v>
      </c>
      <c r="I237" s="248"/>
      <c r="J237" s="244"/>
      <c r="K237" s="244"/>
      <c r="L237" s="249"/>
      <c r="M237" s="250"/>
      <c r="N237" s="251"/>
      <c r="O237" s="251"/>
      <c r="P237" s="251"/>
      <c r="Q237" s="251"/>
      <c r="R237" s="251"/>
      <c r="S237" s="251"/>
      <c r="T237" s="25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3" t="s">
        <v>159</v>
      </c>
      <c r="AU237" s="253" t="s">
        <v>87</v>
      </c>
      <c r="AV237" s="14" t="s">
        <v>87</v>
      </c>
      <c r="AW237" s="14" t="s">
        <v>32</v>
      </c>
      <c r="AX237" s="14" t="s">
        <v>77</v>
      </c>
      <c r="AY237" s="253" t="s">
        <v>150</v>
      </c>
    </row>
    <row r="238" s="15" customFormat="1">
      <c r="A238" s="15"/>
      <c r="B238" s="254"/>
      <c r="C238" s="255"/>
      <c r="D238" s="234" t="s">
        <v>159</v>
      </c>
      <c r="E238" s="256" t="s">
        <v>1</v>
      </c>
      <c r="F238" s="257" t="s">
        <v>169</v>
      </c>
      <c r="G238" s="255"/>
      <c r="H238" s="258">
        <v>10</v>
      </c>
      <c r="I238" s="259"/>
      <c r="J238" s="255"/>
      <c r="K238" s="255"/>
      <c r="L238" s="260"/>
      <c r="M238" s="261"/>
      <c r="N238" s="262"/>
      <c r="O238" s="262"/>
      <c r="P238" s="262"/>
      <c r="Q238" s="262"/>
      <c r="R238" s="262"/>
      <c r="S238" s="262"/>
      <c r="T238" s="263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4" t="s">
        <v>159</v>
      </c>
      <c r="AU238" s="264" t="s">
        <v>87</v>
      </c>
      <c r="AV238" s="15" t="s">
        <v>157</v>
      </c>
      <c r="AW238" s="15" t="s">
        <v>32</v>
      </c>
      <c r="AX238" s="15" t="s">
        <v>85</v>
      </c>
      <c r="AY238" s="264" t="s">
        <v>150</v>
      </c>
    </row>
    <row r="239" s="2" customFormat="1" ht="21.75" customHeight="1">
      <c r="A239" s="39"/>
      <c r="B239" s="40"/>
      <c r="C239" s="265" t="s">
        <v>480</v>
      </c>
      <c r="D239" s="265" t="s">
        <v>203</v>
      </c>
      <c r="E239" s="266" t="s">
        <v>1864</v>
      </c>
      <c r="F239" s="267" t="s">
        <v>1865</v>
      </c>
      <c r="G239" s="268" t="s">
        <v>271</v>
      </c>
      <c r="H239" s="269">
        <v>10</v>
      </c>
      <c r="I239" s="270"/>
      <c r="J239" s="271">
        <f>ROUND(I239*H239,2)</f>
        <v>0</v>
      </c>
      <c r="K239" s="267" t="s">
        <v>156</v>
      </c>
      <c r="L239" s="272"/>
      <c r="M239" s="273" t="s">
        <v>1</v>
      </c>
      <c r="N239" s="274" t="s">
        <v>42</v>
      </c>
      <c r="O239" s="92"/>
      <c r="P239" s="228">
        <f>O239*H239</f>
        <v>0</v>
      </c>
      <c r="Q239" s="228">
        <v>0.00050000000000000001</v>
      </c>
      <c r="R239" s="228">
        <f>Q239*H239</f>
        <v>0.0050000000000000001</v>
      </c>
      <c r="S239" s="228">
        <v>0</v>
      </c>
      <c r="T239" s="22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400</v>
      </c>
      <c r="AT239" s="230" t="s">
        <v>203</v>
      </c>
      <c r="AU239" s="230" t="s">
        <v>87</v>
      </c>
      <c r="AY239" s="18" t="s">
        <v>150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85</v>
      </c>
      <c r="BK239" s="231">
        <f>ROUND(I239*H239,2)</f>
        <v>0</v>
      </c>
      <c r="BL239" s="18" t="s">
        <v>252</v>
      </c>
      <c r="BM239" s="230" t="s">
        <v>1866</v>
      </c>
    </row>
    <row r="240" s="2" customFormat="1" ht="16.5" customHeight="1">
      <c r="A240" s="39"/>
      <c r="B240" s="40"/>
      <c r="C240" s="219" t="s">
        <v>484</v>
      </c>
      <c r="D240" s="219" t="s">
        <v>152</v>
      </c>
      <c r="E240" s="220" t="s">
        <v>1867</v>
      </c>
      <c r="F240" s="221" t="s">
        <v>1868</v>
      </c>
      <c r="G240" s="222" t="s">
        <v>271</v>
      </c>
      <c r="H240" s="223">
        <v>5</v>
      </c>
      <c r="I240" s="224"/>
      <c r="J240" s="225">
        <f>ROUND(I240*H240,2)</f>
        <v>0</v>
      </c>
      <c r="K240" s="221" t="s">
        <v>156</v>
      </c>
      <c r="L240" s="45"/>
      <c r="M240" s="226" t="s">
        <v>1</v>
      </c>
      <c r="N240" s="227" t="s">
        <v>42</v>
      </c>
      <c r="O240" s="92"/>
      <c r="P240" s="228">
        <f>O240*H240</f>
        <v>0</v>
      </c>
      <c r="Q240" s="228">
        <v>0</v>
      </c>
      <c r="R240" s="228">
        <f>Q240*H240</f>
        <v>0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252</v>
      </c>
      <c r="AT240" s="230" t="s">
        <v>152</v>
      </c>
      <c r="AU240" s="230" t="s">
        <v>87</v>
      </c>
      <c r="AY240" s="18" t="s">
        <v>150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85</v>
      </c>
      <c r="BK240" s="231">
        <f>ROUND(I240*H240,2)</f>
        <v>0</v>
      </c>
      <c r="BL240" s="18" t="s">
        <v>252</v>
      </c>
      <c r="BM240" s="230" t="s">
        <v>1869</v>
      </c>
    </row>
    <row r="241" s="14" customFormat="1">
      <c r="A241" s="14"/>
      <c r="B241" s="243"/>
      <c r="C241" s="244"/>
      <c r="D241" s="234" t="s">
        <v>159</v>
      </c>
      <c r="E241" s="245" t="s">
        <v>1</v>
      </c>
      <c r="F241" s="246" t="s">
        <v>1857</v>
      </c>
      <c r="G241" s="244"/>
      <c r="H241" s="247">
        <v>5</v>
      </c>
      <c r="I241" s="248"/>
      <c r="J241" s="244"/>
      <c r="K241" s="244"/>
      <c r="L241" s="249"/>
      <c r="M241" s="250"/>
      <c r="N241" s="251"/>
      <c r="O241" s="251"/>
      <c r="P241" s="251"/>
      <c r="Q241" s="251"/>
      <c r="R241" s="251"/>
      <c r="S241" s="251"/>
      <c r="T241" s="252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3" t="s">
        <v>159</v>
      </c>
      <c r="AU241" s="253" t="s">
        <v>87</v>
      </c>
      <c r="AV241" s="14" t="s">
        <v>87</v>
      </c>
      <c r="AW241" s="14" t="s">
        <v>32</v>
      </c>
      <c r="AX241" s="14" t="s">
        <v>85</v>
      </c>
      <c r="AY241" s="253" t="s">
        <v>150</v>
      </c>
    </row>
    <row r="242" s="2" customFormat="1" ht="24.15" customHeight="1">
      <c r="A242" s="39"/>
      <c r="B242" s="40"/>
      <c r="C242" s="265" t="s">
        <v>489</v>
      </c>
      <c r="D242" s="265" t="s">
        <v>203</v>
      </c>
      <c r="E242" s="266" t="s">
        <v>1870</v>
      </c>
      <c r="F242" s="267" t="s">
        <v>1871</v>
      </c>
      <c r="G242" s="268" t="s">
        <v>271</v>
      </c>
      <c r="H242" s="269">
        <v>5</v>
      </c>
      <c r="I242" s="270"/>
      <c r="J242" s="271">
        <f>ROUND(I242*H242,2)</f>
        <v>0</v>
      </c>
      <c r="K242" s="267" t="s">
        <v>156</v>
      </c>
      <c r="L242" s="272"/>
      <c r="M242" s="273" t="s">
        <v>1</v>
      </c>
      <c r="N242" s="274" t="s">
        <v>42</v>
      </c>
      <c r="O242" s="92"/>
      <c r="P242" s="228">
        <f>O242*H242</f>
        <v>0</v>
      </c>
      <c r="Q242" s="228">
        <v>0.0012999999999999999</v>
      </c>
      <c r="R242" s="228">
        <f>Q242*H242</f>
        <v>0.0064999999999999997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400</v>
      </c>
      <c r="AT242" s="230" t="s">
        <v>203</v>
      </c>
      <c r="AU242" s="230" t="s">
        <v>87</v>
      </c>
      <c r="AY242" s="18" t="s">
        <v>150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85</v>
      </c>
      <c r="BK242" s="231">
        <f>ROUND(I242*H242,2)</f>
        <v>0</v>
      </c>
      <c r="BL242" s="18" t="s">
        <v>252</v>
      </c>
      <c r="BM242" s="230" t="s">
        <v>1872</v>
      </c>
    </row>
    <row r="243" s="2" customFormat="1" ht="16.5" customHeight="1">
      <c r="A243" s="39"/>
      <c r="B243" s="40"/>
      <c r="C243" s="219" t="s">
        <v>499</v>
      </c>
      <c r="D243" s="219" t="s">
        <v>152</v>
      </c>
      <c r="E243" s="220" t="s">
        <v>1873</v>
      </c>
      <c r="F243" s="221" t="s">
        <v>1874</v>
      </c>
      <c r="G243" s="222" t="s">
        <v>271</v>
      </c>
      <c r="H243" s="223">
        <v>10</v>
      </c>
      <c r="I243" s="224"/>
      <c r="J243" s="225">
        <f>ROUND(I243*H243,2)</f>
        <v>0</v>
      </c>
      <c r="K243" s="221" t="s">
        <v>156</v>
      </c>
      <c r="L243" s="45"/>
      <c r="M243" s="226" t="s">
        <v>1</v>
      </c>
      <c r="N243" s="227" t="s">
        <v>42</v>
      </c>
      <c r="O243" s="92"/>
      <c r="P243" s="228">
        <f>O243*H243</f>
        <v>0</v>
      </c>
      <c r="Q243" s="228">
        <v>0</v>
      </c>
      <c r="R243" s="228">
        <f>Q243*H243</f>
        <v>0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252</v>
      </c>
      <c r="AT243" s="230" t="s">
        <v>152</v>
      </c>
      <c r="AU243" s="230" t="s">
        <v>87</v>
      </c>
      <c r="AY243" s="18" t="s">
        <v>150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85</v>
      </c>
      <c r="BK243" s="231">
        <f>ROUND(I243*H243,2)</f>
        <v>0</v>
      </c>
      <c r="BL243" s="18" t="s">
        <v>252</v>
      </c>
      <c r="BM243" s="230" t="s">
        <v>1875</v>
      </c>
    </row>
    <row r="244" s="14" customFormat="1">
      <c r="A244" s="14"/>
      <c r="B244" s="243"/>
      <c r="C244" s="244"/>
      <c r="D244" s="234" t="s">
        <v>159</v>
      </c>
      <c r="E244" s="245" t="s">
        <v>1</v>
      </c>
      <c r="F244" s="246" t="s">
        <v>209</v>
      </c>
      <c r="G244" s="244"/>
      <c r="H244" s="247">
        <v>10</v>
      </c>
      <c r="I244" s="248"/>
      <c r="J244" s="244"/>
      <c r="K244" s="244"/>
      <c r="L244" s="249"/>
      <c r="M244" s="250"/>
      <c r="N244" s="251"/>
      <c r="O244" s="251"/>
      <c r="P244" s="251"/>
      <c r="Q244" s="251"/>
      <c r="R244" s="251"/>
      <c r="S244" s="251"/>
      <c r="T244" s="25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3" t="s">
        <v>159</v>
      </c>
      <c r="AU244" s="253" t="s">
        <v>87</v>
      </c>
      <c r="AV244" s="14" t="s">
        <v>87</v>
      </c>
      <c r="AW244" s="14" t="s">
        <v>32</v>
      </c>
      <c r="AX244" s="14" t="s">
        <v>85</v>
      </c>
      <c r="AY244" s="253" t="s">
        <v>150</v>
      </c>
    </row>
    <row r="245" s="2" customFormat="1" ht="16.5" customHeight="1">
      <c r="A245" s="39"/>
      <c r="B245" s="40"/>
      <c r="C245" s="265" t="s">
        <v>508</v>
      </c>
      <c r="D245" s="265" t="s">
        <v>203</v>
      </c>
      <c r="E245" s="266" t="s">
        <v>1876</v>
      </c>
      <c r="F245" s="267" t="s">
        <v>1877</v>
      </c>
      <c r="G245" s="268" t="s">
        <v>271</v>
      </c>
      <c r="H245" s="269">
        <v>10</v>
      </c>
      <c r="I245" s="270"/>
      <c r="J245" s="271">
        <f>ROUND(I245*H245,2)</f>
        <v>0</v>
      </c>
      <c r="K245" s="267" t="s">
        <v>156</v>
      </c>
      <c r="L245" s="272"/>
      <c r="M245" s="273" t="s">
        <v>1</v>
      </c>
      <c r="N245" s="274" t="s">
        <v>42</v>
      </c>
      <c r="O245" s="92"/>
      <c r="P245" s="228">
        <f>O245*H245</f>
        <v>0</v>
      </c>
      <c r="Q245" s="228">
        <v>0.00012</v>
      </c>
      <c r="R245" s="228">
        <f>Q245*H245</f>
        <v>0.0012000000000000001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400</v>
      </c>
      <c r="AT245" s="230" t="s">
        <v>203</v>
      </c>
      <c r="AU245" s="230" t="s">
        <v>87</v>
      </c>
      <c r="AY245" s="18" t="s">
        <v>150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85</v>
      </c>
      <c r="BK245" s="231">
        <f>ROUND(I245*H245,2)</f>
        <v>0</v>
      </c>
      <c r="BL245" s="18" t="s">
        <v>252</v>
      </c>
      <c r="BM245" s="230" t="s">
        <v>1878</v>
      </c>
    </row>
    <row r="246" s="2" customFormat="1" ht="16.5" customHeight="1">
      <c r="A246" s="39"/>
      <c r="B246" s="40"/>
      <c r="C246" s="219" t="s">
        <v>512</v>
      </c>
      <c r="D246" s="219" t="s">
        <v>152</v>
      </c>
      <c r="E246" s="220" t="s">
        <v>1879</v>
      </c>
      <c r="F246" s="221" t="s">
        <v>1880</v>
      </c>
      <c r="G246" s="222" t="s">
        <v>271</v>
      </c>
      <c r="H246" s="223">
        <v>22</v>
      </c>
      <c r="I246" s="224"/>
      <c r="J246" s="225">
        <f>ROUND(I246*H246,2)</f>
        <v>0</v>
      </c>
      <c r="K246" s="221" t="s">
        <v>156</v>
      </c>
      <c r="L246" s="45"/>
      <c r="M246" s="226" t="s">
        <v>1</v>
      </c>
      <c r="N246" s="227" t="s">
        <v>42</v>
      </c>
      <c r="O246" s="92"/>
      <c r="P246" s="228">
        <f>O246*H246</f>
        <v>0</v>
      </c>
      <c r="Q246" s="228">
        <v>0</v>
      </c>
      <c r="R246" s="228">
        <f>Q246*H246</f>
        <v>0</v>
      </c>
      <c r="S246" s="228">
        <v>0</v>
      </c>
      <c r="T246" s="22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0" t="s">
        <v>252</v>
      </c>
      <c r="AT246" s="230" t="s">
        <v>152</v>
      </c>
      <c r="AU246" s="230" t="s">
        <v>87</v>
      </c>
      <c r="AY246" s="18" t="s">
        <v>150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8" t="s">
        <v>85</v>
      </c>
      <c r="BK246" s="231">
        <f>ROUND(I246*H246,2)</f>
        <v>0</v>
      </c>
      <c r="BL246" s="18" t="s">
        <v>252</v>
      </c>
      <c r="BM246" s="230" t="s">
        <v>1881</v>
      </c>
    </row>
    <row r="247" s="13" customFormat="1">
      <c r="A247" s="13"/>
      <c r="B247" s="232"/>
      <c r="C247" s="233"/>
      <c r="D247" s="234" t="s">
        <v>159</v>
      </c>
      <c r="E247" s="235" t="s">
        <v>1</v>
      </c>
      <c r="F247" s="236" t="s">
        <v>1882</v>
      </c>
      <c r="G247" s="233"/>
      <c r="H247" s="235" t="s">
        <v>1</v>
      </c>
      <c r="I247" s="237"/>
      <c r="J247" s="233"/>
      <c r="K247" s="233"/>
      <c r="L247" s="238"/>
      <c r="M247" s="239"/>
      <c r="N247" s="240"/>
      <c r="O247" s="240"/>
      <c r="P247" s="240"/>
      <c r="Q247" s="240"/>
      <c r="R247" s="240"/>
      <c r="S247" s="240"/>
      <c r="T247" s="24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2" t="s">
        <v>159</v>
      </c>
      <c r="AU247" s="242" t="s">
        <v>87</v>
      </c>
      <c r="AV247" s="13" t="s">
        <v>85</v>
      </c>
      <c r="AW247" s="13" t="s">
        <v>32</v>
      </c>
      <c r="AX247" s="13" t="s">
        <v>77</v>
      </c>
      <c r="AY247" s="242" t="s">
        <v>150</v>
      </c>
    </row>
    <row r="248" s="14" customFormat="1">
      <c r="A248" s="14"/>
      <c r="B248" s="243"/>
      <c r="C248" s="244"/>
      <c r="D248" s="234" t="s">
        <v>159</v>
      </c>
      <c r="E248" s="245" t="s">
        <v>1</v>
      </c>
      <c r="F248" s="246" t="s">
        <v>290</v>
      </c>
      <c r="G248" s="244"/>
      <c r="H248" s="247">
        <v>22</v>
      </c>
      <c r="I248" s="248"/>
      <c r="J248" s="244"/>
      <c r="K248" s="244"/>
      <c r="L248" s="249"/>
      <c r="M248" s="250"/>
      <c r="N248" s="251"/>
      <c r="O248" s="251"/>
      <c r="P248" s="251"/>
      <c r="Q248" s="251"/>
      <c r="R248" s="251"/>
      <c r="S248" s="251"/>
      <c r="T248" s="25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3" t="s">
        <v>159</v>
      </c>
      <c r="AU248" s="253" t="s">
        <v>87</v>
      </c>
      <c r="AV248" s="14" t="s">
        <v>87</v>
      </c>
      <c r="AW248" s="14" t="s">
        <v>32</v>
      </c>
      <c r="AX248" s="14" t="s">
        <v>85</v>
      </c>
      <c r="AY248" s="253" t="s">
        <v>150</v>
      </c>
    </row>
    <row r="249" s="2" customFormat="1" ht="24.15" customHeight="1">
      <c r="A249" s="39"/>
      <c r="B249" s="40"/>
      <c r="C249" s="265" t="s">
        <v>517</v>
      </c>
      <c r="D249" s="265" t="s">
        <v>203</v>
      </c>
      <c r="E249" s="266" t="s">
        <v>1883</v>
      </c>
      <c r="F249" s="267" t="s">
        <v>1884</v>
      </c>
      <c r="G249" s="268" t="s">
        <v>271</v>
      </c>
      <c r="H249" s="269">
        <v>22</v>
      </c>
      <c r="I249" s="270"/>
      <c r="J249" s="271">
        <f>ROUND(I249*H249,2)</f>
        <v>0</v>
      </c>
      <c r="K249" s="267" t="s">
        <v>156</v>
      </c>
      <c r="L249" s="272"/>
      <c r="M249" s="273" t="s">
        <v>1</v>
      </c>
      <c r="N249" s="274" t="s">
        <v>42</v>
      </c>
      <c r="O249" s="92"/>
      <c r="P249" s="228">
        <f>O249*H249</f>
        <v>0</v>
      </c>
      <c r="Q249" s="228">
        <v>0.00020000000000000001</v>
      </c>
      <c r="R249" s="228">
        <f>Q249*H249</f>
        <v>0.0044000000000000003</v>
      </c>
      <c r="S249" s="228">
        <v>0</v>
      </c>
      <c r="T249" s="22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0" t="s">
        <v>400</v>
      </c>
      <c r="AT249" s="230" t="s">
        <v>203</v>
      </c>
      <c r="AU249" s="230" t="s">
        <v>87</v>
      </c>
      <c r="AY249" s="18" t="s">
        <v>150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8" t="s">
        <v>85</v>
      </c>
      <c r="BK249" s="231">
        <f>ROUND(I249*H249,2)</f>
        <v>0</v>
      </c>
      <c r="BL249" s="18" t="s">
        <v>252</v>
      </c>
      <c r="BM249" s="230" t="s">
        <v>1885</v>
      </c>
    </row>
    <row r="250" s="2" customFormat="1" ht="16.5" customHeight="1">
      <c r="A250" s="39"/>
      <c r="B250" s="40"/>
      <c r="C250" s="219" t="s">
        <v>521</v>
      </c>
      <c r="D250" s="219" t="s">
        <v>152</v>
      </c>
      <c r="E250" s="220" t="s">
        <v>1886</v>
      </c>
      <c r="F250" s="221" t="s">
        <v>1887</v>
      </c>
      <c r="G250" s="222" t="s">
        <v>271</v>
      </c>
      <c r="H250" s="223">
        <v>1</v>
      </c>
      <c r="I250" s="224"/>
      <c r="J250" s="225">
        <f>ROUND(I250*H250,2)</f>
        <v>0</v>
      </c>
      <c r="K250" s="221" t="s">
        <v>156</v>
      </c>
      <c r="L250" s="45"/>
      <c r="M250" s="226" t="s">
        <v>1</v>
      </c>
      <c r="N250" s="227" t="s">
        <v>42</v>
      </c>
      <c r="O250" s="92"/>
      <c r="P250" s="228">
        <f>O250*H250</f>
        <v>0</v>
      </c>
      <c r="Q250" s="228">
        <v>0</v>
      </c>
      <c r="R250" s="228">
        <f>Q250*H250</f>
        <v>0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252</v>
      </c>
      <c r="AT250" s="230" t="s">
        <v>152</v>
      </c>
      <c r="AU250" s="230" t="s">
        <v>87</v>
      </c>
      <c r="AY250" s="18" t="s">
        <v>150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85</v>
      </c>
      <c r="BK250" s="231">
        <f>ROUND(I250*H250,2)</f>
        <v>0</v>
      </c>
      <c r="BL250" s="18" t="s">
        <v>252</v>
      </c>
      <c r="BM250" s="230" t="s">
        <v>1888</v>
      </c>
    </row>
    <row r="251" s="13" customFormat="1">
      <c r="A251" s="13"/>
      <c r="B251" s="232"/>
      <c r="C251" s="233"/>
      <c r="D251" s="234" t="s">
        <v>159</v>
      </c>
      <c r="E251" s="235" t="s">
        <v>1</v>
      </c>
      <c r="F251" s="236" t="s">
        <v>219</v>
      </c>
      <c r="G251" s="233"/>
      <c r="H251" s="235" t="s">
        <v>1</v>
      </c>
      <c r="I251" s="237"/>
      <c r="J251" s="233"/>
      <c r="K251" s="233"/>
      <c r="L251" s="238"/>
      <c r="M251" s="239"/>
      <c r="N251" s="240"/>
      <c r="O251" s="240"/>
      <c r="P251" s="240"/>
      <c r="Q251" s="240"/>
      <c r="R251" s="240"/>
      <c r="S251" s="240"/>
      <c r="T251" s="24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2" t="s">
        <v>159</v>
      </c>
      <c r="AU251" s="242" t="s">
        <v>87</v>
      </c>
      <c r="AV251" s="13" t="s">
        <v>85</v>
      </c>
      <c r="AW251" s="13" t="s">
        <v>32</v>
      </c>
      <c r="AX251" s="13" t="s">
        <v>77</v>
      </c>
      <c r="AY251" s="242" t="s">
        <v>150</v>
      </c>
    </row>
    <row r="252" s="14" customFormat="1">
      <c r="A252" s="14"/>
      <c r="B252" s="243"/>
      <c r="C252" s="244"/>
      <c r="D252" s="234" t="s">
        <v>159</v>
      </c>
      <c r="E252" s="245" t="s">
        <v>1</v>
      </c>
      <c r="F252" s="246" t="s">
        <v>85</v>
      </c>
      <c r="G252" s="244"/>
      <c r="H252" s="247">
        <v>1</v>
      </c>
      <c r="I252" s="248"/>
      <c r="J252" s="244"/>
      <c r="K252" s="244"/>
      <c r="L252" s="249"/>
      <c r="M252" s="250"/>
      <c r="N252" s="251"/>
      <c r="O252" s="251"/>
      <c r="P252" s="251"/>
      <c r="Q252" s="251"/>
      <c r="R252" s="251"/>
      <c r="S252" s="251"/>
      <c r="T252" s="252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3" t="s">
        <v>159</v>
      </c>
      <c r="AU252" s="253" t="s">
        <v>87</v>
      </c>
      <c r="AV252" s="14" t="s">
        <v>87</v>
      </c>
      <c r="AW252" s="14" t="s">
        <v>32</v>
      </c>
      <c r="AX252" s="14" t="s">
        <v>85</v>
      </c>
      <c r="AY252" s="253" t="s">
        <v>150</v>
      </c>
    </row>
    <row r="253" s="2" customFormat="1" ht="16.5" customHeight="1">
      <c r="A253" s="39"/>
      <c r="B253" s="40"/>
      <c r="C253" s="265" t="s">
        <v>525</v>
      </c>
      <c r="D253" s="265" t="s">
        <v>203</v>
      </c>
      <c r="E253" s="266" t="s">
        <v>1889</v>
      </c>
      <c r="F253" s="267" t="s">
        <v>1890</v>
      </c>
      <c r="G253" s="268" t="s">
        <v>271</v>
      </c>
      <c r="H253" s="269">
        <v>1</v>
      </c>
      <c r="I253" s="270"/>
      <c r="J253" s="271">
        <f>ROUND(I253*H253,2)</f>
        <v>0</v>
      </c>
      <c r="K253" s="267" t="s">
        <v>156</v>
      </c>
      <c r="L253" s="272"/>
      <c r="M253" s="273" t="s">
        <v>1</v>
      </c>
      <c r="N253" s="274" t="s">
        <v>42</v>
      </c>
      <c r="O253" s="92"/>
      <c r="P253" s="228">
        <f>O253*H253</f>
        <v>0</v>
      </c>
      <c r="Q253" s="228">
        <v>0.0012999999999999999</v>
      </c>
      <c r="R253" s="228">
        <f>Q253*H253</f>
        <v>0.0012999999999999999</v>
      </c>
      <c r="S253" s="228">
        <v>0</v>
      </c>
      <c r="T253" s="22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400</v>
      </c>
      <c r="AT253" s="230" t="s">
        <v>203</v>
      </c>
      <c r="AU253" s="230" t="s">
        <v>87</v>
      </c>
      <c r="AY253" s="18" t="s">
        <v>150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85</v>
      </c>
      <c r="BK253" s="231">
        <f>ROUND(I253*H253,2)</f>
        <v>0</v>
      </c>
      <c r="BL253" s="18" t="s">
        <v>252</v>
      </c>
      <c r="BM253" s="230" t="s">
        <v>1891</v>
      </c>
    </row>
    <row r="254" s="2" customFormat="1" ht="16.5" customHeight="1">
      <c r="A254" s="39"/>
      <c r="B254" s="40"/>
      <c r="C254" s="219" t="s">
        <v>530</v>
      </c>
      <c r="D254" s="219" t="s">
        <v>152</v>
      </c>
      <c r="E254" s="220" t="s">
        <v>1892</v>
      </c>
      <c r="F254" s="221" t="s">
        <v>1893</v>
      </c>
      <c r="G254" s="222" t="s">
        <v>271</v>
      </c>
      <c r="H254" s="223">
        <v>1</v>
      </c>
      <c r="I254" s="224"/>
      <c r="J254" s="225">
        <f>ROUND(I254*H254,2)</f>
        <v>0</v>
      </c>
      <c r="K254" s="221" t="s">
        <v>156</v>
      </c>
      <c r="L254" s="45"/>
      <c r="M254" s="226" t="s">
        <v>1</v>
      </c>
      <c r="N254" s="227" t="s">
        <v>42</v>
      </c>
      <c r="O254" s="92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252</v>
      </c>
      <c r="AT254" s="230" t="s">
        <v>152</v>
      </c>
      <c r="AU254" s="230" t="s">
        <v>87</v>
      </c>
      <c r="AY254" s="18" t="s">
        <v>150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85</v>
      </c>
      <c r="BK254" s="231">
        <f>ROUND(I254*H254,2)</f>
        <v>0</v>
      </c>
      <c r="BL254" s="18" t="s">
        <v>252</v>
      </c>
      <c r="BM254" s="230" t="s">
        <v>1894</v>
      </c>
    </row>
    <row r="255" s="13" customFormat="1">
      <c r="A255" s="13"/>
      <c r="B255" s="232"/>
      <c r="C255" s="233"/>
      <c r="D255" s="234" t="s">
        <v>159</v>
      </c>
      <c r="E255" s="235" t="s">
        <v>1</v>
      </c>
      <c r="F255" s="236" t="s">
        <v>219</v>
      </c>
      <c r="G255" s="233"/>
      <c r="H255" s="235" t="s">
        <v>1</v>
      </c>
      <c r="I255" s="237"/>
      <c r="J255" s="233"/>
      <c r="K255" s="233"/>
      <c r="L255" s="238"/>
      <c r="M255" s="239"/>
      <c r="N255" s="240"/>
      <c r="O255" s="240"/>
      <c r="P255" s="240"/>
      <c r="Q255" s="240"/>
      <c r="R255" s="240"/>
      <c r="S255" s="240"/>
      <c r="T255" s="24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2" t="s">
        <v>159</v>
      </c>
      <c r="AU255" s="242" t="s">
        <v>87</v>
      </c>
      <c r="AV255" s="13" t="s">
        <v>85</v>
      </c>
      <c r="AW255" s="13" t="s">
        <v>32</v>
      </c>
      <c r="AX255" s="13" t="s">
        <v>77</v>
      </c>
      <c r="AY255" s="242" t="s">
        <v>150</v>
      </c>
    </row>
    <row r="256" s="14" customFormat="1">
      <c r="A256" s="14"/>
      <c r="B256" s="243"/>
      <c r="C256" s="244"/>
      <c r="D256" s="234" t="s">
        <v>159</v>
      </c>
      <c r="E256" s="245" t="s">
        <v>1</v>
      </c>
      <c r="F256" s="246" t="s">
        <v>85</v>
      </c>
      <c r="G256" s="244"/>
      <c r="H256" s="247">
        <v>1</v>
      </c>
      <c r="I256" s="248"/>
      <c r="J256" s="244"/>
      <c r="K256" s="244"/>
      <c r="L256" s="249"/>
      <c r="M256" s="250"/>
      <c r="N256" s="251"/>
      <c r="O256" s="251"/>
      <c r="P256" s="251"/>
      <c r="Q256" s="251"/>
      <c r="R256" s="251"/>
      <c r="S256" s="251"/>
      <c r="T256" s="252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3" t="s">
        <v>159</v>
      </c>
      <c r="AU256" s="253" t="s">
        <v>87</v>
      </c>
      <c r="AV256" s="14" t="s">
        <v>87</v>
      </c>
      <c r="AW256" s="14" t="s">
        <v>32</v>
      </c>
      <c r="AX256" s="14" t="s">
        <v>85</v>
      </c>
      <c r="AY256" s="253" t="s">
        <v>150</v>
      </c>
    </row>
    <row r="257" s="2" customFormat="1" ht="16.5" customHeight="1">
      <c r="A257" s="39"/>
      <c r="B257" s="40"/>
      <c r="C257" s="265" t="s">
        <v>535</v>
      </c>
      <c r="D257" s="265" t="s">
        <v>203</v>
      </c>
      <c r="E257" s="266" t="s">
        <v>1895</v>
      </c>
      <c r="F257" s="267" t="s">
        <v>1896</v>
      </c>
      <c r="G257" s="268" t="s">
        <v>271</v>
      </c>
      <c r="H257" s="269">
        <v>1</v>
      </c>
      <c r="I257" s="270"/>
      <c r="J257" s="271">
        <f>ROUND(I257*H257,2)</f>
        <v>0</v>
      </c>
      <c r="K257" s="267" t="s">
        <v>156</v>
      </c>
      <c r="L257" s="272"/>
      <c r="M257" s="273" t="s">
        <v>1</v>
      </c>
      <c r="N257" s="274" t="s">
        <v>42</v>
      </c>
      <c r="O257" s="92"/>
      <c r="P257" s="228">
        <f>O257*H257</f>
        <v>0</v>
      </c>
      <c r="Q257" s="228">
        <v>0.00075000000000000002</v>
      </c>
      <c r="R257" s="228">
        <f>Q257*H257</f>
        <v>0.00075000000000000002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400</v>
      </c>
      <c r="AT257" s="230" t="s">
        <v>203</v>
      </c>
      <c r="AU257" s="230" t="s">
        <v>87</v>
      </c>
      <c r="AY257" s="18" t="s">
        <v>150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85</v>
      </c>
      <c r="BK257" s="231">
        <f>ROUND(I257*H257,2)</f>
        <v>0</v>
      </c>
      <c r="BL257" s="18" t="s">
        <v>252</v>
      </c>
      <c r="BM257" s="230" t="s">
        <v>1897</v>
      </c>
    </row>
    <row r="258" s="2" customFormat="1" ht="33" customHeight="1">
      <c r="A258" s="39"/>
      <c r="B258" s="40"/>
      <c r="C258" s="219" t="s">
        <v>540</v>
      </c>
      <c r="D258" s="219" t="s">
        <v>152</v>
      </c>
      <c r="E258" s="220" t="s">
        <v>1898</v>
      </c>
      <c r="F258" s="221" t="s">
        <v>1899</v>
      </c>
      <c r="G258" s="222" t="s">
        <v>1815</v>
      </c>
      <c r="H258" s="223">
        <v>1</v>
      </c>
      <c r="I258" s="224"/>
      <c r="J258" s="225">
        <f>ROUND(I258*H258,2)</f>
        <v>0</v>
      </c>
      <c r="K258" s="221" t="s">
        <v>156</v>
      </c>
      <c r="L258" s="45"/>
      <c r="M258" s="226" t="s">
        <v>1</v>
      </c>
      <c r="N258" s="227" t="s">
        <v>42</v>
      </c>
      <c r="O258" s="92"/>
      <c r="P258" s="228">
        <f>O258*H258</f>
        <v>0</v>
      </c>
      <c r="Q258" s="228">
        <v>0.01525</v>
      </c>
      <c r="R258" s="228">
        <f>Q258*H258</f>
        <v>0.01525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252</v>
      </c>
      <c r="AT258" s="230" t="s">
        <v>152</v>
      </c>
      <c r="AU258" s="230" t="s">
        <v>87</v>
      </c>
      <c r="AY258" s="18" t="s">
        <v>150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85</v>
      </c>
      <c r="BK258" s="231">
        <f>ROUND(I258*H258,2)</f>
        <v>0</v>
      </c>
      <c r="BL258" s="18" t="s">
        <v>252</v>
      </c>
      <c r="BM258" s="230" t="s">
        <v>1900</v>
      </c>
    </row>
    <row r="259" s="13" customFormat="1">
      <c r="A259" s="13"/>
      <c r="B259" s="232"/>
      <c r="C259" s="233"/>
      <c r="D259" s="234" t="s">
        <v>159</v>
      </c>
      <c r="E259" s="235" t="s">
        <v>1</v>
      </c>
      <c r="F259" s="236" t="s">
        <v>581</v>
      </c>
      <c r="G259" s="233"/>
      <c r="H259" s="235" t="s">
        <v>1</v>
      </c>
      <c r="I259" s="237"/>
      <c r="J259" s="233"/>
      <c r="K259" s="233"/>
      <c r="L259" s="238"/>
      <c r="M259" s="239"/>
      <c r="N259" s="240"/>
      <c r="O259" s="240"/>
      <c r="P259" s="240"/>
      <c r="Q259" s="240"/>
      <c r="R259" s="240"/>
      <c r="S259" s="240"/>
      <c r="T259" s="241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2" t="s">
        <v>159</v>
      </c>
      <c r="AU259" s="242" t="s">
        <v>87</v>
      </c>
      <c r="AV259" s="13" t="s">
        <v>85</v>
      </c>
      <c r="AW259" s="13" t="s">
        <v>32</v>
      </c>
      <c r="AX259" s="13" t="s">
        <v>77</v>
      </c>
      <c r="AY259" s="242" t="s">
        <v>150</v>
      </c>
    </row>
    <row r="260" s="14" customFormat="1">
      <c r="A260" s="14"/>
      <c r="B260" s="243"/>
      <c r="C260" s="244"/>
      <c r="D260" s="234" t="s">
        <v>159</v>
      </c>
      <c r="E260" s="245" t="s">
        <v>1</v>
      </c>
      <c r="F260" s="246" t="s">
        <v>85</v>
      </c>
      <c r="G260" s="244"/>
      <c r="H260" s="247">
        <v>1</v>
      </c>
      <c r="I260" s="248"/>
      <c r="J260" s="244"/>
      <c r="K260" s="244"/>
      <c r="L260" s="249"/>
      <c r="M260" s="250"/>
      <c r="N260" s="251"/>
      <c r="O260" s="251"/>
      <c r="P260" s="251"/>
      <c r="Q260" s="251"/>
      <c r="R260" s="251"/>
      <c r="S260" s="251"/>
      <c r="T260" s="252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3" t="s">
        <v>159</v>
      </c>
      <c r="AU260" s="253" t="s">
        <v>87</v>
      </c>
      <c r="AV260" s="14" t="s">
        <v>87</v>
      </c>
      <c r="AW260" s="14" t="s">
        <v>32</v>
      </c>
      <c r="AX260" s="14" t="s">
        <v>85</v>
      </c>
      <c r="AY260" s="253" t="s">
        <v>150</v>
      </c>
    </row>
    <row r="261" s="2" customFormat="1" ht="21.75" customHeight="1">
      <c r="A261" s="39"/>
      <c r="B261" s="40"/>
      <c r="C261" s="219" t="s">
        <v>546</v>
      </c>
      <c r="D261" s="219" t="s">
        <v>152</v>
      </c>
      <c r="E261" s="220" t="s">
        <v>1901</v>
      </c>
      <c r="F261" s="221" t="s">
        <v>1902</v>
      </c>
      <c r="G261" s="222" t="s">
        <v>1815</v>
      </c>
      <c r="H261" s="223">
        <v>1</v>
      </c>
      <c r="I261" s="224"/>
      <c r="J261" s="225">
        <f>ROUND(I261*H261,2)</f>
        <v>0</v>
      </c>
      <c r="K261" s="221" t="s">
        <v>156</v>
      </c>
      <c r="L261" s="45"/>
      <c r="M261" s="226" t="s">
        <v>1</v>
      </c>
      <c r="N261" s="227" t="s">
        <v>42</v>
      </c>
      <c r="O261" s="92"/>
      <c r="P261" s="228">
        <f>O261*H261</f>
        <v>0</v>
      </c>
      <c r="Q261" s="228">
        <v>0</v>
      </c>
      <c r="R261" s="228">
        <f>Q261*H261</f>
        <v>0</v>
      </c>
      <c r="S261" s="228">
        <v>0.155</v>
      </c>
      <c r="T261" s="229">
        <f>S261*H261</f>
        <v>0.155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0" t="s">
        <v>252</v>
      </c>
      <c r="AT261" s="230" t="s">
        <v>152</v>
      </c>
      <c r="AU261" s="230" t="s">
        <v>87</v>
      </c>
      <c r="AY261" s="18" t="s">
        <v>150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8" t="s">
        <v>85</v>
      </c>
      <c r="BK261" s="231">
        <f>ROUND(I261*H261,2)</f>
        <v>0</v>
      </c>
      <c r="BL261" s="18" t="s">
        <v>252</v>
      </c>
      <c r="BM261" s="230" t="s">
        <v>1903</v>
      </c>
    </row>
    <row r="262" s="13" customFormat="1">
      <c r="A262" s="13"/>
      <c r="B262" s="232"/>
      <c r="C262" s="233"/>
      <c r="D262" s="234" t="s">
        <v>159</v>
      </c>
      <c r="E262" s="235" t="s">
        <v>1</v>
      </c>
      <c r="F262" s="236" t="s">
        <v>632</v>
      </c>
      <c r="G262" s="233"/>
      <c r="H262" s="235" t="s">
        <v>1</v>
      </c>
      <c r="I262" s="237"/>
      <c r="J262" s="233"/>
      <c r="K262" s="233"/>
      <c r="L262" s="238"/>
      <c r="M262" s="239"/>
      <c r="N262" s="240"/>
      <c r="O262" s="240"/>
      <c r="P262" s="240"/>
      <c r="Q262" s="240"/>
      <c r="R262" s="240"/>
      <c r="S262" s="240"/>
      <c r="T262" s="24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2" t="s">
        <v>159</v>
      </c>
      <c r="AU262" s="242" t="s">
        <v>87</v>
      </c>
      <c r="AV262" s="13" t="s">
        <v>85</v>
      </c>
      <c r="AW262" s="13" t="s">
        <v>32</v>
      </c>
      <c r="AX262" s="13" t="s">
        <v>77</v>
      </c>
      <c r="AY262" s="242" t="s">
        <v>150</v>
      </c>
    </row>
    <row r="263" s="14" customFormat="1">
      <c r="A263" s="14"/>
      <c r="B263" s="243"/>
      <c r="C263" s="244"/>
      <c r="D263" s="234" t="s">
        <v>159</v>
      </c>
      <c r="E263" s="245" t="s">
        <v>1</v>
      </c>
      <c r="F263" s="246" t="s">
        <v>85</v>
      </c>
      <c r="G263" s="244"/>
      <c r="H263" s="247">
        <v>1</v>
      </c>
      <c r="I263" s="248"/>
      <c r="J263" s="244"/>
      <c r="K263" s="244"/>
      <c r="L263" s="249"/>
      <c r="M263" s="250"/>
      <c r="N263" s="251"/>
      <c r="O263" s="251"/>
      <c r="P263" s="251"/>
      <c r="Q263" s="251"/>
      <c r="R263" s="251"/>
      <c r="S263" s="251"/>
      <c r="T263" s="25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3" t="s">
        <v>159</v>
      </c>
      <c r="AU263" s="253" t="s">
        <v>87</v>
      </c>
      <c r="AV263" s="14" t="s">
        <v>87</v>
      </c>
      <c r="AW263" s="14" t="s">
        <v>32</v>
      </c>
      <c r="AX263" s="14" t="s">
        <v>85</v>
      </c>
      <c r="AY263" s="253" t="s">
        <v>150</v>
      </c>
    </row>
    <row r="264" s="2" customFormat="1" ht="24.15" customHeight="1">
      <c r="A264" s="39"/>
      <c r="B264" s="40"/>
      <c r="C264" s="219" t="s">
        <v>552</v>
      </c>
      <c r="D264" s="219" t="s">
        <v>152</v>
      </c>
      <c r="E264" s="220" t="s">
        <v>1904</v>
      </c>
      <c r="F264" s="221" t="s">
        <v>1905</v>
      </c>
      <c r="G264" s="222" t="s">
        <v>1815</v>
      </c>
      <c r="H264" s="223">
        <v>2</v>
      </c>
      <c r="I264" s="224"/>
      <c r="J264" s="225">
        <f>ROUND(I264*H264,2)</f>
        <v>0</v>
      </c>
      <c r="K264" s="221" t="s">
        <v>156</v>
      </c>
      <c r="L264" s="45"/>
      <c r="M264" s="226" t="s">
        <v>1</v>
      </c>
      <c r="N264" s="227" t="s">
        <v>42</v>
      </c>
      <c r="O264" s="92"/>
      <c r="P264" s="228">
        <f>O264*H264</f>
        <v>0</v>
      </c>
      <c r="Q264" s="228">
        <v>0.046339999999999999</v>
      </c>
      <c r="R264" s="228">
        <f>Q264*H264</f>
        <v>0.092679999999999998</v>
      </c>
      <c r="S264" s="228">
        <v>0</v>
      </c>
      <c r="T264" s="22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0" t="s">
        <v>252</v>
      </c>
      <c r="AT264" s="230" t="s">
        <v>152</v>
      </c>
      <c r="AU264" s="230" t="s">
        <v>87</v>
      </c>
      <c r="AY264" s="18" t="s">
        <v>150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8" t="s">
        <v>85</v>
      </c>
      <c r="BK264" s="231">
        <f>ROUND(I264*H264,2)</f>
        <v>0</v>
      </c>
      <c r="BL264" s="18" t="s">
        <v>252</v>
      </c>
      <c r="BM264" s="230" t="s">
        <v>1906</v>
      </c>
    </row>
    <row r="265" s="13" customFormat="1">
      <c r="A265" s="13"/>
      <c r="B265" s="232"/>
      <c r="C265" s="233"/>
      <c r="D265" s="234" t="s">
        <v>159</v>
      </c>
      <c r="E265" s="235" t="s">
        <v>1</v>
      </c>
      <c r="F265" s="236" t="s">
        <v>581</v>
      </c>
      <c r="G265" s="233"/>
      <c r="H265" s="235" t="s">
        <v>1</v>
      </c>
      <c r="I265" s="237"/>
      <c r="J265" s="233"/>
      <c r="K265" s="233"/>
      <c r="L265" s="238"/>
      <c r="M265" s="239"/>
      <c r="N265" s="240"/>
      <c r="O265" s="240"/>
      <c r="P265" s="240"/>
      <c r="Q265" s="240"/>
      <c r="R265" s="240"/>
      <c r="S265" s="240"/>
      <c r="T265" s="24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2" t="s">
        <v>159</v>
      </c>
      <c r="AU265" s="242" t="s">
        <v>87</v>
      </c>
      <c r="AV265" s="13" t="s">
        <v>85</v>
      </c>
      <c r="AW265" s="13" t="s">
        <v>32</v>
      </c>
      <c r="AX265" s="13" t="s">
        <v>77</v>
      </c>
      <c r="AY265" s="242" t="s">
        <v>150</v>
      </c>
    </row>
    <row r="266" s="14" customFormat="1">
      <c r="A266" s="14"/>
      <c r="B266" s="243"/>
      <c r="C266" s="244"/>
      <c r="D266" s="234" t="s">
        <v>159</v>
      </c>
      <c r="E266" s="245" t="s">
        <v>1</v>
      </c>
      <c r="F266" s="246" t="s">
        <v>85</v>
      </c>
      <c r="G266" s="244"/>
      <c r="H266" s="247">
        <v>1</v>
      </c>
      <c r="I266" s="248"/>
      <c r="J266" s="244"/>
      <c r="K266" s="244"/>
      <c r="L266" s="249"/>
      <c r="M266" s="250"/>
      <c r="N266" s="251"/>
      <c r="O266" s="251"/>
      <c r="P266" s="251"/>
      <c r="Q266" s="251"/>
      <c r="R266" s="251"/>
      <c r="S266" s="251"/>
      <c r="T266" s="252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3" t="s">
        <v>159</v>
      </c>
      <c r="AU266" s="253" t="s">
        <v>87</v>
      </c>
      <c r="AV266" s="14" t="s">
        <v>87</v>
      </c>
      <c r="AW266" s="14" t="s">
        <v>32</v>
      </c>
      <c r="AX266" s="14" t="s">
        <v>77</v>
      </c>
      <c r="AY266" s="253" t="s">
        <v>150</v>
      </c>
    </row>
    <row r="267" s="13" customFormat="1">
      <c r="A267" s="13"/>
      <c r="B267" s="232"/>
      <c r="C267" s="233"/>
      <c r="D267" s="234" t="s">
        <v>159</v>
      </c>
      <c r="E267" s="235" t="s">
        <v>1</v>
      </c>
      <c r="F267" s="236" t="s">
        <v>632</v>
      </c>
      <c r="G267" s="233"/>
      <c r="H267" s="235" t="s">
        <v>1</v>
      </c>
      <c r="I267" s="237"/>
      <c r="J267" s="233"/>
      <c r="K267" s="233"/>
      <c r="L267" s="238"/>
      <c r="M267" s="239"/>
      <c r="N267" s="240"/>
      <c r="O267" s="240"/>
      <c r="P267" s="240"/>
      <c r="Q267" s="240"/>
      <c r="R267" s="240"/>
      <c r="S267" s="240"/>
      <c r="T267" s="24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2" t="s">
        <v>159</v>
      </c>
      <c r="AU267" s="242" t="s">
        <v>87</v>
      </c>
      <c r="AV267" s="13" t="s">
        <v>85</v>
      </c>
      <c r="AW267" s="13" t="s">
        <v>32</v>
      </c>
      <c r="AX267" s="13" t="s">
        <v>77</v>
      </c>
      <c r="AY267" s="242" t="s">
        <v>150</v>
      </c>
    </row>
    <row r="268" s="14" customFormat="1">
      <c r="A268" s="14"/>
      <c r="B268" s="243"/>
      <c r="C268" s="244"/>
      <c r="D268" s="234" t="s">
        <v>159</v>
      </c>
      <c r="E268" s="245" t="s">
        <v>1</v>
      </c>
      <c r="F268" s="246" t="s">
        <v>85</v>
      </c>
      <c r="G268" s="244"/>
      <c r="H268" s="247">
        <v>1</v>
      </c>
      <c r="I268" s="248"/>
      <c r="J268" s="244"/>
      <c r="K268" s="244"/>
      <c r="L268" s="249"/>
      <c r="M268" s="250"/>
      <c r="N268" s="251"/>
      <c r="O268" s="251"/>
      <c r="P268" s="251"/>
      <c r="Q268" s="251"/>
      <c r="R268" s="251"/>
      <c r="S268" s="251"/>
      <c r="T268" s="252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3" t="s">
        <v>159</v>
      </c>
      <c r="AU268" s="253" t="s">
        <v>87</v>
      </c>
      <c r="AV268" s="14" t="s">
        <v>87</v>
      </c>
      <c r="AW268" s="14" t="s">
        <v>32</v>
      </c>
      <c r="AX268" s="14" t="s">
        <v>77</v>
      </c>
      <c r="AY268" s="253" t="s">
        <v>150</v>
      </c>
    </row>
    <row r="269" s="15" customFormat="1">
      <c r="A269" s="15"/>
      <c r="B269" s="254"/>
      <c r="C269" s="255"/>
      <c r="D269" s="234" t="s">
        <v>159</v>
      </c>
      <c r="E269" s="256" t="s">
        <v>1</v>
      </c>
      <c r="F269" s="257" t="s">
        <v>169</v>
      </c>
      <c r="G269" s="255"/>
      <c r="H269" s="258">
        <v>2</v>
      </c>
      <c r="I269" s="259"/>
      <c r="J269" s="255"/>
      <c r="K269" s="255"/>
      <c r="L269" s="260"/>
      <c r="M269" s="261"/>
      <c r="N269" s="262"/>
      <c r="O269" s="262"/>
      <c r="P269" s="262"/>
      <c r="Q269" s="262"/>
      <c r="R269" s="262"/>
      <c r="S269" s="262"/>
      <c r="T269" s="263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4" t="s">
        <v>159</v>
      </c>
      <c r="AU269" s="264" t="s">
        <v>87</v>
      </c>
      <c r="AV269" s="15" t="s">
        <v>157</v>
      </c>
      <c r="AW269" s="15" t="s">
        <v>32</v>
      </c>
      <c r="AX269" s="15" t="s">
        <v>85</v>
      </c>
      <c r="AY269" s="264" t="s">
        <v>150</v>
      </c>
    </row>
    <row r="270" s="2" customFormat="1" ht="24.15" customHeight="1">
      <c r="A270" s="39"/>
      <c r="B270" s="40"/>
      <c r="C270" s="219" t="s">
        <v>558</v>
      </c>
      <c r="D270" s="219" t="s">
        <v>152</v>
      </c>
      <c r="E270" s="220" t="s">
        <v>1907</v>
      </c>
      <c r="F270" s="221" t="s">
        <v>1908</v>
      </c>
      <c r="G270" s="222" t="s">
        <v>1815</v>
      </c>
      <c r="H270" s="223">
        <v>1</v>
      </c>
      <c r="I270" s="224"/>
      <c r="J270" s="225">
        <f>ROUND(I270*H270,2)</f>
        <v>0</v>
      </c>
      <c r="K270" s="221" t="s">
        <v>156</v>
      </c>
      <c r="L270" s="45"/>
      <c r="M270" s="226" t="s">
        <v>1</v>
      </c>
      <c r="N270" s="227" t="s">
        <v>42</v>
      </c>
      <c r="O270" s="92"/>
      <c r="P270" s="228">
        <f>O270*H270</f>
        <v>0</v>
      </c>
      <c r="Q270" s="228">
        <v>0.00172</v>
      </c>
      <c r="R270" s="228">
        <f>Q270*H270</f>
        <v>0.00172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252</v>
      </c>
      <c r="AT270" s="230" t="s">
        <v>152</v>
      </c>
      <c r="AU270" s="230" t="s">
        <v>87</v>
      </c>
      <c r="AY270" s="18" t="s">
        <v>150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85</v>
      </c>
      <c r="BK270" s="231">
        <f>ROUND(I270*H270,2)</f>
        <v>0</v>
      </c>
      <c r="BL270" s="18" t="s">
        <v>252</v>
      </c>
      <c r="BM270" s="230" t="s">
        <v>1909</v>
      </c>
    </row>
    <row r="271" s="13" customFormat="1">
      <c r="A271" s="13"/>
      <c r="B271" s="232"/>
      <c r="C271" s="233"/>
      <c r="D271" s="234" t="s">
        <v>159</v>
      </c>
      <c r="E271" s="235" t="s">
        <v>1</v>
      </c>
      <c r="F271" s="236" t="s">
        <v>1910</v>
      </c>
      <c r="G271" s="233"/>
      <c r="H271" s="235" t="s">
        <v>1</v>
      </c>
      <c r="I271" s="237"/>
      <c r="J271" s="233"/>
      <c r="K271" s="233"/>
      <c r="L271" s="238"/>
      <c r="M271" s="239"/>
      <c r="N271" s="240"/>
      <c r="O271" s="240"/>
      <c r="P271" s="240"/>
      <c r="Q271" s="240"/>
      <c r="R271" s="240"/>
      <c r="S271" s="240"/>
      <c r="T271" s="24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2" t="s">
        <v>159</v>
      </c>
      <c r="AU271" s="242" t="s">
        <v>87</v>
      </c>
      <c r="AV271" s="13" t="s">
        <v>85</v>
      </c>
      <c r="AW271" s="13" t="s">
        <v>32</v>
      </c>
      <c r="AX271" s="13" t="s">
        <v>77</v>
      </c>
      <c r="AY271" s="242" t="s">
        <v>150</v>
      </c>
    </row>
    <row r="272" s="14" customFormat="1">
      <c r="A272" s="14"/>
      <c r="B272" s="243"/>
      <c r="C272" s="244"/>
      <c r="D272" s="234" t="s">
        <v>159</v>
      </c>
      <c r="E272" s="245" t="s">
        <v>1</v>
      </c>
      <c r="F272" s="246" t="s">
        <v>85</v>
      </c>
      <c r="G272" s="244"/>
      <c r="H272" s="247">
        <v>1</v>
      </c>
      <c r="I272" s="248"/>
      <c r="J272" s="244"/>
      <c r="K272" s="244"/>
      <c r="L272" s="249"/>
      <c r="M272" s="250"/>
      <c r="N272" s="251"/>
      <c r="O272" s="251"/>
      <c r="P272" s="251"/>
      <c r="Q272" s="251"/>
      <c r="R272" s="251"/>
      <c r="S272" s="251"/>
      <c r="T272" s="252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3" t="s">
        <v>159</v>
      </c>
      <c r="AU272" s="253" t="s">
        <v>87</v>
      </c>
      <c r="AV272" s="14" t="s">
        <v>87</v>
      </c>
      <c r="AW272" s="14" t="s">
        <v>32</v>
      </c>
      <c r="AX272" s="14" t="s">
        <v>85</v>
      </c>
      <c r="AY272" s="253" t="s">
        <v>150</v>
      </c>
    </row>
    <row r="273" s="2" customFormat="1" ht="21.75" customHeight="1">
      <c r="A273" s="39"/>
      <c r="B273" s="40"/>
      <c r="C273" s="219" t="s">
        <v>564</v>
      </c>
      <c r="D273" s="219" t="s">
        <v>152</v>
      </c>
      <c r="E273" s="220" t="s">
        <v>1911</v>
      </c>
      <c r="F273" s="221" t="s">
        <v>1912</v>
      </c>
      <c r="G273" s="222" t="s">
        <v>1815</v>
      </c>
      <c r="H273" s="223">
        <v>10</v>
      </c>
      <c r="I273" s="224"/>
      <c r="J273" s="225">
        <f>ROUND(I273*H273,2)</f>
        <v>0</v>
      </c>
      <c r="K273" s="221" t="s">
        <v>156</v>
      </c>
      <c r="L273" s="45"/>
      <c r="M273" s="226" t="s">
        <v>1</v>
      </c>
      <c r="N273" s="227" t="s">
        <v>42</v>
      </c>
      <c r="O273" s="92"/>
      <c r="P273" s="228">
        <f>O273*H273</f>
        <v>0</v>
      </c>
      <c r="Q273" s="228">
        <v>0.0018</v>
      </c>
      <c r="R273" s="228">
        <f>Q273*H273</f>
        <v>0.017999999999999999</v>
      </c>
      <c r="S273" s="228">
        <v>0</v>
      </c>
      <c r="T273" s="22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0" t="s">
        <v>252</v>
      </c>
      <c r="AT273" s="230" t="s">
        <v>152</v>
      </c>
      <c r="AU273" s="230" t="s">
        <v>87</v>
      </c>
      <c r="AY273" s="18" t="s">
        <v>150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8" t="s">
        <v>85</v>
      </c>
      <c r="BK273" s="231">
        <f>ROUND(I273*H273,2)</f>
        <v>0</v>
      </c>
      <c r="BL273" s="18" t="s">
        <v>252</v>
      </c>
      <c r="BM273" s="230" t="s">
        <v>1913</v>
      </c>
    </row>
    <row r="274" s="13" customFormat="1">
      <c r="A274" s="13"/>
      <c r="B274" s="232"/>
      <c r="C274" s="233"/>
      <c r="D274" s="234" t="s">
        <v>159</v>
      </c>
      <c r="E274" s="235" t="s">
        <v>1</v>
      </c>
      <c r="F274" s="236" t="s">
        <v>581</v>
      </c>
      <c r="G274" s="233"/>
      <c r="H274" s="235" t="s">
        <v>1</v>
      </c>
      <c r="I274" s="237"/>
      <c r="J274" s="233"/>
      <c r="K274" s="233"/>
      <c r="L274" s="238"/>
      <c r="M274" s="239"/>
      <c r="N274" s="240"/>
      <c r="O274" s="240"/>
      <c r="P274" s="240"/>
      <c r="Q274" s="240"/>
      <c r="R274" s="240"/>
      <c r="S274" s="240"/>
      <c r="T274" s="24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2" t="s">
        <v>159</v>
      </c>
      <c r="AU274" s="242" t="s">
        <v>87</v>
      </c>
      <c r="AV274" s="13" t="s">
        <v>85</v>
      </c>
      <c r="AW274" s="13" t="s">
        <v>32</v>
      </c>
      <c r="AX274" s="13" t="s">
        <v>77</v>
      </c>
      <c r="AY274" s="242" t="s">
        <v>150</v>
      </c>
    </row>
    <row r="275" s="14" customFormat="1">
      <c r="A275" s="14"/>
      <c r="B275" s="243"/>
      <c r="C275" s="244"/>
      <c r="D275" s="234" t="s">
        <v>159</v>
      </c>
      <c r="E275" s="245" t="s">
        <v>1</v>
      </c>
      <c r="F275" s="246" t="s">
        <v>1850</v>
      </c>
      <c r="G275" s="244"/>
      <c r="H275" s="247">
        <v>7</v>
      </c>
      <c r="I275" s="248"/>
      <c r="J275" s="244"/>
      <c r="K275" s="244"/>
      <c r="L275" s="249"/>
      <c r="M275" s="250"/>
      <c r="N275" s="251"/>
      <c r="O275" s="251"/>
      <c r="P275" s="251"/>
      <c r="Q275" s="251"/>
      <c r="R275" s="251"/>
      <c r="S275" s="251"/>
      <c r="T275" s="25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3" t="s">
        <v>159</v>
      </c>
      <c r="AU275" s="253" t="s">
        <v>87</v>
      </c>
      <c r="AV275" s="14" t="s">
        <v>87</v>
      </c>
      <c r="AW275" s="14" t="s">
        <v>32</v>
      </c>
      <c r="AX275" s="14" t="s">
        <v>77</v>
      </c>
      <c r="AY275" s="253" t="s">
        <v>150</v>
      </c>
    </row>
    <row r="276" s="13" customFormat="1">
      <c r="A276" s="13"/>
      <c r="B276" s="232"/>
      <c r="C276" s="233"/>
      <c r="D276" s="234" t="s">
        <v>159</v>
      </c>
      <c r="E276" s="235" t="s">
        <v>1</v>
      </c>
      <c r="F276" s="236" t="s">
        <v>632</v>
      </c>
      <c r="G276" s="233"/>
      <c r="H276" s="235" t="s">
        <v>1</v>
      </c>
      <c r="I276" s="237"/>
      <c r="J276" s="233"/>
      <c r="K276" s="233"/>
      <c r="L276" s="238"/>
      <c r="M276" s="239"/>
      <c r="N276" s="240"/>
      <c r="O276" s="240"/>
      <c r="P276" s="240"/>
      <c r="Q276" s="240"/>
      <c r="R276" s="240"/>
      <c r="S276" s="240"/>
      <c r="T276" s="24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2" t="s">
        <v>159</v>
      </c>
      <c r="AU276" s="242" t="s">
        <v>87</v>
      </c>
      <c r="AV276" s="13" t="s">
        <v>85</v>
      </c>
      <c r="AW276" s="13" t="s">
        <v>32</v>
      </c>
      <c r="AX276" s="13" t="s">
        <v>77</v>
      </c>
      <c r="AY276" s="242" t="s">
        <v>150</v>
      </c>
    </row>
    <row r="277" s="14" customFormat="1">
      <c r="A277" s="14"/>
      <c r="B277" s="243"/>
      <c r="C277" s="244"/>
      <c r="D277" s="234" t="s">
        <v>159</v>
      </c>
      <c r="E277" s="245" t="s">
        <v>1</v>
      </c>
      <c r="F277" s="246" t="s">
        <v>170</v>
      </c>
      <c r="G277" s="244"/>
      <c r="H277" s="247">
        <v>3</v>
      </c>
      <c r="I277" s="248"/>
      <c r="J277" s="244"/>
      <c r="K277" s="244"/>
      <c r="L277" s="249"/>
      <c r="M277" s="250"/>
      <c r="N277" s="251"/>
      <c r="O277" s="251"/>
      <c r="P277" s="251"/>
      <c r="Q277" s="251"/>
      <c r="R277" s="251"/>
      <c r="S277" s="251"/>
      <c r="T277" s="252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3" t="s">
        <v>159</v>
      </c>
      <c r="AU277" s="253" t="s">
        <v>87</v>
      </c>
      <c r="AV277" s="14" t="s">
        <v>87</v>
      </c>
      <c r="AW277" s="14" t="s">
        <v>32</v>
      </c>
      <c r="AX277" s="14" t="s">
        <v>77</v>
      </c>
      <c r="AY277" s="253" t="s">
        <v>150</v>
      </c>
    </row>
    <row r="278" s="15" customFormat="1">
      <c r="A278" s="15"/>
      <c r="B278" s="254"/>
      <c r="C278" s="255"/>
      <c r="D278" s="234" t="s">
        <v>159</v>
      </c>
      <c r="E278" s="256" t="s">
        <v>1</v>
      </c>
      <c r="F278" s="257" t="s">
        <v>169</v>
      </c>
      <c r="G278" s="255"/>
      <c r="H278" s="258">
        <v>10</v>
      </c>
      <c r="I278" s="259"/>
      <c r="J278" s="255"/>
      <c r="K278" s="255"/>
      <c r="L278" s="260"/>
      <c r="M278" s="261"/>
      <c r="N278" s="262"/>
      <c r="O278" s="262"/>
      <c r="P278" s="262"/>
      <c r="Q278" s="262"/>
      <c r="R278" s="262"/>
      <c r="S278" s="262"/>
      <c r="T278" s="263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4" t="s">
        <v>159</v>
      </c>
      <c r="AU278" s="264" t="s">
        <v>87</v>
      </c>
      <c r="AV278" s="15" t="s">
        <v>157</v>
      </c>
      <c r="AW278" s="15" t="s">
        <v>32</v>
      </c>
      <c r="AX278" s="15" t="s">
        <v>85</v>
      </c>
      <c r="AY278" s="264" t="s">
        <v>150</v>
      </c>
    </row>
    <row r="279" s="2" customFormat="1" ht="24.15" customHeight="1">
      <c r="A279" s="39"/>
      <c r="B279" s="40"/>
      <c r="C279" s="219" t="s">
        <v>568</v>
      </c>
      <c r="D279" s="219" t="s">
        <v>152</v>
      </c>
      <c r="E279" s="220" t="s">
        <v>1914</v>
      </c>
      <c r="F279" s="221" t="s">
        <v>1915</v>
      </c>
      <c r="G279" s="222" t="s">
        <v>271</v>
      </c>
      <c r="H279" s="223">
        <v>1</v>
      </c>
      <c r="I279" s="224"/>
      <c r="J279" s="225">
        <f>ROUND(I279*H279,2)</f>
        <v>0</v>
      </c>
      <c r="K279" s="221" t="s">
        <v>156</v>
      </c>
      <c r="L279" s="45"/>
      <c r="M279" s="226" t="s">
        <v>1</v>
      </c>
      <c r="N279" s="227" t="s">
        <v>42</v>
      </c>
      <c r="O279" s="92"/>
      <c r="P279" s="228">
        <f>O279*H279</f>
        <v>0</v>
      </c>
      <c r="Q279" s="228">
        <v>0.00013999999999999999</v>
      </c>
      <c r="R279" s="228">
        <f>Q279*H279</f>
        <v>0.00013999999999999999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252</v>
      </c>
      <c r="AT279" s="230" t="s">
        <v>152</v>
      </c>
      <c r="AU279" s="230" t="s">
        <v>87</v>
      </c>
      <c r="AY279" s="18" t="s">
        <v>150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85</v>
      </c>
      <c r="BK279" s="231">
        <f>ROUND(I279*H279,2)</f>
        <v>0</v>
      </c>
      <c r="BL279" s="18" t="s">
        <v>252</v>
      </c>
      <c r="BM279" s="230" t="s">
        <v>1916</v>
      </c>
    </row>
    <row r="280" s="13" customFormat="1">
      <c r="A280" s="13"/>
      <c r="B280" s="232"/>
      <c r="C280" s="233"/>
      <c r="D280" s="234" t="s">
        <v>159</v>
      </c>
      <c r="E280" s="235" t="s">
        <v>1</v>
      </c>
      <c r="F280" s="236" t="s">
        <v>632</v>
      </c>
      <c r="G280" s="233"/>
      <c r="H280" s="235" t="s">
        <v>1</v>
      </c>
      <c r="I280" s="237"/>
      <c r="J280" s="233"/>
      <c r="K280" s="233"/>
      <c r="L280" s="238"/>
      <c r="M280" s="239"/>
      <c r="N280" s="240"/>
      <c r="O280" s="240"/>
      <c r="P280" s="240"/>
      <c r="Q280" s="240"/>
      <c r="R280" s="240"/>
      <c r="S280" s="240"/>
      <c r="T280" s="24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2" t="s">
        <v>159</v>
      </c>
      <c r="AU280" s="242" t="s">
        <v>87</v>
      </c>
      <c r="AV280" s="13" t="s">
        <v>85</v>
      </c>
      <c r="AW280" s="13" t="s">
        <v>32</v>
      </c>
      <c r="AX280" s="13" t="s">
        <v>77</v>
      </c>
      <c r="AY280" s="242" t="s">
        <v>150</v>
      </c>
    </row>
    <row r="281" s="14" customFormat="1">
      <c r="A281" s="14"/>
      <c r="B281" s="243"/>
      <c r="C281" s="244"/>
      <c r="D281" s="234" t="s">
        <v>159</v>
      </c>
      <c r="E281" s="245" t="s">
        <v>1</v>
      </c>
      <c r="F281" s="246" t="s">
        <v>85</v>
      </c>
      <c r="G281" s="244"/>
      <c r="H281" s="247">
        <v>1</v>
      </c>
      <c r="I281" s="248"/>
      <c r="J281" s="244"/>
      <c r="K281" s="244"/>
      <c r="L281" s="249"/>
      <c r="M281" s="250"/>
      <c r="N281" s="251"/>
      <c r="O281" s="251"/>
      <c r="P281" s="251"/>
      <c r="Q281" s="251"/>
      <c r="R281" s="251"/>
      <c r="S281" s="251"/>
      <c r="T281" s="25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3" t="s">
        <v>159</v>
      </c>
      <c r="AU281" s="253" t="s">
        <v>87</v>
      </c>
      <c r="AV281" s="14" t="s">
        <v>87</v>
      </c>
      <c r="AW281" s="14" t="s">
        <v>32</v>
      </c>
      <c r="AX281" s="14" t="s">
        <v>85</v>
      </c>
      <c r="AY281" s="253" t="s">
        <v>150</v>
      </c>
    </row>
    <row r="282" s="2" customFormat="1" ht="24.15" customHeight="1">
      <c r="A282" s="39"/>
      <c r="B282" s="40"/>
      <c r="C282" s="265" t="s">
        <v>572</v>
      </c>
      <c r="D282" s="265" t="s">
        <v>203</v>
      </c>
      <c r="E282" s="266" t="s">
        <v>1917</v>
      </c>
      <c r="F282" s="267" t="s">
        <v>1918</v>
      </c>
      <c r="G282" s="268" t="s">
        <v>271</v>
      </c>
      <c r="H282" s="269">
        <v>1</v>
      </c>
      <c r="I282" s="270"/>
      <c r="J282" s="271">
        <f>ROUND(I282*H282,2)</f>
        <v>0</v>
      </c>
      <c r="K282" s="267" t="s">
        <v>156</v>
      </c>
      <c r="L282" s="272"/>
      <c r="M282" s="273" t="s">
        <v>1</v>
      </c>
      <c r="N282" s="274" t="s">
        <v>42</v>
      </c>
      <c r="O282" s="92"/>
      <c r="P282" s="228">
        <f>O282*H282</f>
        <v>0</v>
      </c>
      <c r="Q282" s="228">
        <v>0.0053800000000000002</v>
      </c>
      <c r="R282" s="228">
        <f>Q282*H282</f>
        <v>0.0053800000000000002</v>
      </c>
      <c r="S282" s="228">
        <v>0</v>
      </c>
      <c r="T282" s="22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0" t="s">
        <v>400</v>
      </c>
      <c r="AT282" s="230" t="s">
        <v>203</v>
      </c>
      <c r="AU282" s="230" t="s">
        <v>87</v>
      </c>
      <c r="AY282" s="18" t="s">
        <v>150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8" t="s">
        <v>85</v>
      </c>
      <c r="BK282" s="231">
        <f>ROUND(I282*H282,2)</f>
        <v>0</v>
      </c>
      <c r="BL282" s="18" t="s">
        <v>252</v>
      </c>
      <c r="BM282" s="230" t="s">
        <v>1919</v>
      </c>
    </row>
    <row r="283" s="2" customFormat="1" ht="33" customHeight="1">
      <c r="A283" s="39"/>
      <c r="B283" s="40"/>
      <c r="C283" s="219" t="s">
        <v>577</v>
      </c>
      <c r="D283" s="219" t="s">
        <v>152</v>
      </c>
      <c r="E283" s="220" t="s">
        <v>1920</v>
      </c>
      <c r="F283" s="221" t="s">
        <v>1921</v>
      </c>
      <c r="G283" s="222" t="s">
        <v>187</v>
      </c>
      <c r="H283" s="223">
        <v>0.59699999999999998</v>
      </c>
      <c r="I283" s="224"/>
      <c r="J283" s="225">
        <f>ROUND(I283*H283,2)</f>
        <v>0</v>
      </c>
      <c r="K283" s="221" t="s">
        <v>156</v>
      </c>
      <c r="L283" s="45"/>
      <c r="M283" s="289" t="s">
        <v>1</v>
      </c>
      <c r="N283" s="290" t="s">
        <v>42</v>
      </c>
      <c r="O283" s="291"/>
      <c r="P283" s="292">
        <f>O283*H283</f>
        <v>0</v>
      </c>
      <c r="Q283" s="292">
        <v>0</v>
      </c>
      <c r="R283" s="292">
        <f>Q283*H283</f>
        <v>0</v>
      </c>
      <c r="S283" s="292">
        <v>0</v>
      </c>
      <c r="T283" s="293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252</v>
      </c>
      <c r="AT283" s="230" t="s">
        <v>152</v>
      </c>
      <c r="AU283" s="230" t="s">
        <v>87</v>
      </c>
      <c r="AY283" s="18" t="s">
        <v>150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85</v>
      </c>
      <c r="BK283" s="231">
        <f>ROUND(I283*H283,2)</f>
        <v>0</v>
      </c>
      <c r="BL283" s="18" t="s">
        <v>252</v>
      </c>
      <c r="BM283" s="230" t="s">
        <v>1922</v>
      </c>
    </row>
    <row r="284" s="2" customFormat="1" ht="6.96" customHeight="1">
      <c r="A284" s="39"/>
      <c r="B284" s="67"/>
      <c r="C284" s="68"/>
      <c r="D284" s="68"/>
      <c r="E284" s="68"/>
      <c r="F284" s="68"/>
      <c r="G284" s="68"/>
      <c r="H284" s="68"/>
      <c r="I284" s="68"/>
      <c r="J284" s="68"/>
      <c r="K284" s="68"/>
      <c r="L284" s="45"/>
      <c r="M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</row>
  </sheetData>
  <sheetProtection sheet="1" autoFilter="0" formatColumns="0" formatRows="0" objects="1" scenarios="1" spinCount="100000" saltValue="pQKkNbNBTggrLkQzs6DTdoU5UpeRh2vu1V9LHGlcmoLdqQZLuGCK9tEIfWWF6eLXt+ocwVCV4ivTfL3OTnCL7A==" hashValue="Xi5IP0AUGnGdsGDDas7naG2rgTcKfvi80zyvvlelCOzLDk4jcXG2lYAnGGLe20YEL//Jk/MBWA2KlVSNDxT0pA==" algorithmName="SHA-512" password="CC35"/>
  <autoFilter ref="C122:K283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87</v>
      </c>
    </row>
    <row r="4" s="1" customFormat="1" ht="24.96" customHeight="1">
      <c r="B4" s="21"/>
      <c r="D4" s="139" t="s">
        <v>103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Stavební úpravy-nová škola v objektu bývalé sokolovny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1923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1924</v>
      </c>
      <c r="G12" s="39"/>
      <c r="H12" s="39"/>
      <c r="I12" s="141" t="s">
        <v>22</v>
      </c>
      <c r="J12" s="145" t="str">
        <f>'Rekapitulace stavby'!AN8</f>
        <v>2. 12. 2024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1924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1924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1924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37</v>
      </c>
      <c r="E30" s="39"/>
      <c r="F30" s="39"/>
      <c r="G30" s="39"/>
      <c r="H30" s="39"/>
      <c r="I30" s="39"/>
      <c r="J30" s="152">
        <f>ROUND(J132,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39</v>
      </c>
      <c r="G32" s="39"/>
      <c r="H32" s="39"/>
      <c r="I32" s="153" t="s">
        <v>38</v>
      </c>
      <c r="J32" s="153" t="s">
        <v>40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41</v>
      </c>
      <c r="E33" s="141" t="s">
        <v>42</v>
      </c>
      <c r="F33" s="155">
        <f>ROUND((SUM(BE132:BE259)),  2)</f>
        <v>0</v>
      </c>
      <c r="G33" s="39"/>
      <c r="H33" s="39"/>
      <c r="I33" s="156">
        <v>0.20999999999999999</v>
      </c>
      <c r="J33" s="155">
        <f>ROUND(((SUM(BE132:BE259))*I33),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43</v>
      </c>
      <c r="F34" s="155">
        <f>ROUND((SUM(BF132:BF259)),  2)</f>
        <v>0</v>
      </c>
      <c r="G34" s="39"/>
      <c r="H34" s="39"/>
      <c r="I34" s="156">
        <v>0.12</v>
      </c>
      <c r="J34" s="155">
        <f>ROUND(((SUM(BF132:BF259))*I34),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44</v>
      </c>
      <c r="F35" s="155">
        <f>ROUND((SUM(BG132:BG259)),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45</v>
      </c>
      <c r="F36" s="155">
        <f>ROUND((SUM(BH132:BH259)),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46</v>
      </c>
      <c r="F37" s="155">
        <f>ROUND((SUM(BI132:BI259)),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47</v>
      </c>
      <c r="E39" s="159"/>
      <c r="F39" s="159"/>
      <c r="G39" s="160" t="s">
        <v>48</v>
      </c>
      <c r="H39" s="161" t="s">
        <v>49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50</v>
      </c>
      <c r="E50" s="165"/>
      <c r="F50" s="165"/>
      <c r="G50" s="164" t="s">
        <v>51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52</v>
      </c>
      <c r="E61" s="167"/>
      <c r="F61" s="168" t="s">
        <v>53</v>
      </c>
      <c r="G61" s="166" t="s">
        <v>52</v>
      </c>
      <c r="H61" s="167"/>
      <c r="I61" s="167"/>
      <c r="J61" s="169" t="s">
        <v>53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54</v>
      </c>
      <c r="E65" s="170"/>
      <c r="F65" s="170"/>
      <c r="G65" s="164" t="s">
        <v>55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52</v>
      </c>
      <c r="E76" s="167"/>
      <c r="F76" s="168" t="s">
        <v>53</v>
      </c>
      <c r="G76" s="166" t="s">
        <v>52</v>
      </c>
      <c r="H76" s="167"/>
      <c r="I76" s="167"/>
      <c r="J76" s="169" t="s">
        <v>53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Stavební úpravy-nová škola v objektu bývalé sokolovny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03 - ÚT, VZT, plyn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2. 12. 2024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107</v>
      </c>
      <c r="D94" s="177"/>
      <c r="E94" s="177"/>
      <c r="F94" s="177"/>
      <c r="G94" s="177"/>
      <c r="H94" s="177"/>
      <c r="I94" s="177"/>
      <c r="J94" s="178" t="s">
        <v>108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109</v>
      </c>
      <c r="D96" s="41"/>
      <c r="E96" s="41"/>
      <c r="F96" s="41"/>
      <c r="G96" s="41"/>
      <c r="H96" s="41"/>
      <c r="I96" s="41"/>
      <c r="J96" s="111">
        <f>J132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110</v>
      </c>
    </row>
    <row r="97" s="9" customFormat="1" ht="24.96" customHeight="1">
      <c r="A97" s="9"/>
      <c r="B97" s="180"/>
      <c r="C97" s="181"/>
      <c r="D97" s="182" t="s">
        <v>111</v>
      </c>
      <c r="E97" s="183"/>
      <c r="F97" s="183"/>
      <c r="G97" s="183"/>
      <c r="H97" s="183"/>
      <c r="I97" s="183"/>
      <c r="J97" s="184">
        <f>J133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112</v>
      </c>
      <c r="E98" s="189"/>
      <c r="F98" s="189"/>
      <c r="G98" s="189"/>
      <c r="H98" s="189"/>
      <c r="I98" s="189"/>
      <c r="J98" s="190">
        <f>J134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114</v>
      </c>
      <c r="E99" s="189"/>
      <c r="F99" s="189"/>
      <c r="G99" s="189"/>
      <c r="H99" s="189"/>
      <c r="I99" s="189"/>
      <c r="J99" s="190">
        <f>J158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1925</v>
      </c>
      <c r="E100" s="189"/>
      <c r="F100" s="189"/>
      <c r="G100" s="189"/>
      <c r="H100" s="189"/>
      <c r="I100" s="189"/>
      <c r="J100" s="190">
        <f>J161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0"/>
      <c r="C101" s="181"/>
      <c r="D101" s="182" t="s">
        <v>119</v>
      </c>
      <c r="E101" s="183"/>
      <c r="F101" s="183"/>
      <c r="G101" s="183"/>
      <c r="H101" s="183"/>
      <c r="I101" s="183"/>
      <c r="J101" s="184">
        <f>J166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6"/>
      <c r="C102" s="187"/>
      <c r="D102" s="188" t="s">
        <v>1707</v>
      </c>
      <c r="E102" s="189"/>
      <c r="F102" s="189"/>
      <c r="G102" s="189"/>
      <c r="H102" s="189"/>
      <c r="I102" s="189"/>
      <c r="J102" s="190">
        <f>J167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1926</v>
      </c>
      <c r="E103" s="189"/>
      <c r="F103" s="189"/>
      <c r="G103" s="189"/>
      <c r="H103" s="189"/>
      <c r="I103" s="189"/>
      <c r="J103" s="190">
        <f>J170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1927</v>
      </c>
      <c r="E104" s="189"/>
      <c r="F104" s="189"/>
      <c r="G104" s="189"/>
      <c r="H104" s="189"/>
      <c r="I104" s="189"/>
      <c r="J104" s="190">
        <f>J177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1928</v>
      </c>
      <c r="E105" s="189"/>
      <c r="F105" s="189"/>
      <c r="G105" s="189"/>
      <c r="H105" s="189"/>
      <c r="I105" s="189"/>
      <c r="J105" s="190">
        <f>J186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1929</v>
      </c>
      <c r="E106" s="189"/>
      <c r="F106" s="189"/>
      <c r="G106" s="189"/>
      <c r="H106" s="189"/>
      <c r="I106" s="189"/>
      <c r="J106" s="190">
        <f>J190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1930</v>
      </c>
      <c r="E107" s="189"/>
      <c r="F107" s="189"/>
      <c r="G107" s="189"/>
      <c r="H107" s="189"/>
      <c r="I107" s="189"/>
      <c r="J107" s="190">
        <f>J199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1931</v>
      </c>
      <c r="E108" s="189"/>
      <c r="F108" s="189"/>
      <c r="G108" s="189"/>
      <c r="H108" s="189"/>
      <c r="I108" s="189"/>
      <c r="J108" s="190">
        <f>J210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1932</v>
      </c>
      <c r="E109" s="189"/>
      <c r="F109" s="189"/>
      <c r="G109" s="189"/>
      <c r="H109" s="189"/>
      <c r="I109" s="189"/>
      <c r="J109" s="190">
        <f>J231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80"/>
      <c r="C110" s="181"/>
      <c r="D110" s="182" t="s">
        <v>1933</v>
      </c>
      <c r="E110" s="183"/>
      <c r="F110" s="183"/>
      <c r="G110" s="183"/>
      <c r="H110" s="183"/>
      <c r="I110" s="183"/>
      <c r="J110" s="184">
        <f>J250</f>
        <v>0</v>
      </c>
      <c r="K110" s="181"/>
      <c r="L110" s="185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86"/>
      <c r="C111" s="187"/>
      <c r="D111" s="188" t="s">
        <v>1934</v>
      </c>
      <c r="E111" s="189"/>
      <c r="F111" s="189"/>
      <c r="G111" s="189"/>
      <c r="H111" s="189"/>
      <c r="I111" s="189"/>
      <c r="J111" s="190">
        <f>J251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9" customFormat="1" ht="24.96" customHeight="1">
      <c r="A112" s="9"/>
      <c r="B112" s="180"/>
      <c r="C112" s="181"/>
      <c r="D112" s="182" t="s">
        <v>1935</v>
      </c>
      <c r="E112" s="183"/>
      <c r="F112" s="183"/>
      <c r="G112" s="183"/>
      <c r="H112" s="183"/>
      <c r="I112" s="183"/>
      <c r="J112" s="184">
        <f>J258</f>
        <v>0</v>
      </c>
      <c r="K112" s="181"/>
      <c r="L112" s="185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2" customFormat="1" ht="21.84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8" s="2" customFormat="1" ht="6.96" customHeight="1">
      <c r="A118" s="39"/>
      <c r="B118" s="69"/>
      <c r="C118" s="70"/>
      <c r="D118" s="70"/>
      <c r="E118" s="70"/>
      <c r="F118" s="70"/>
      <c r="G118" s="70"/>
      <c r="H118" s="70"/>
      <c r="I118" s="70"/>
      <c r="J118" s="70"/>
      <c r="K118" s="70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24.96" customHeight="1">
      <c r="A119" s="39"/>
      <c r="B119" s="40"/>
      <c r="C119" s="24" t="s">
        <v>135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16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175" t="str">
        <f>E7</f>
        <v>Stavební úpravy-nová škola v objektu bývalé sokolovny</v>
      </c>
      <c r="F122" s="33"/>
      <c r="G122" s="33"/>
      <c r="H122" s="33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104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6.5" customHeight="1">
      <c r="A124" s="39"/>
      <c r="B124" s="40"/>
      <c r="C124" s="41"/>
      <c r="D124" s="41"/>
      <c r="E124" s="77" t="str">
        <f>E9</f>
        <v>SO 03 - ÚT, VZT, plyn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20</v>
      </c>
      <c r="D126" s="41"/>
      <c r="E126" s="41"/>
      <c r="F126" s="28" t="str">
        <f>F12</f>
        <v xml:space="preserve"> </v>
      </c>
      <c r="G126" s="41"/>
      <c r="H126" s="41"/>
      <c r="I126" s="33" t="s">
        <v>22</v>
      </c>
      <c r="J126" s="80" t="str">
        <f>IF(J12="","",J12)</f>
        <v>2. 12. 2024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24</v>
      </c>
      <c r="D128" s="41"/>
      <c r="E128" s="41"/>
      <c r="F128" s="28" t="str">
        <f>E15</f>
        <v xml:space="preserve"> </v>
      </c>
      <c r="G128" s="41"/>
      <c r="H128" s="41"/>
      <c r="I128" s="33" t="s">
        <v>30</v>
      </c>
      <c r="J128" s="37" t="str">
        <f>E21</f>
        <v xml:space="preserve"> 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28</v>
      </c>
      <c r="D129" s="41"/>
      <c r="E129" s="41"/>
      <c r="F129" s="28" t="str">
        <f>IF(E18="","",E18)</f>
        <v>Vyplň údaj</v>
      </c>
      <c r="G129" s="41"/>
      <c r="H129" s="41"/>
      <c r="I129" s="33" t="s">
        <v>33</v>
      </c>
      <c r="J129" s="37" t="str">
        <f>E24</f>
        <v xml:space="preserve"> 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0.32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11" customFormat="1" ht="29.28" customHeight="1">
      <c r="A131" s="192"/>
      <c r="B131" s="193"/>
      <c r="C131" s="194" t="s">
        <v>136</v>
      </c>
      <c r="D131" s="195" t="s">
        <v>62</v>
      </c>
      <c r="E131" s="195" t="s">
        <v>58</v>
      </c>
      <c r="F131" s="195" t="s">
        <v>59</v>
      </c>
      <c r="G131" s="195" t="s">
        <v>137</v>
      </c>
      <c r="H131" s="195" t="s">
        <v>138</v>
      </c>
      <c r="I131" s="195" t="s">
        <v>139</v>
      </c>
      <c r="J131" s="195" t="s">
        <v>108</v>
      </c>
      <c r="K131" s="196" t="s">
        <v>140</v>
      </c>
      <c r="L131" s="197"/>
      <c r="M131" s="101" t="s">
        <v>1</v>
      </c>
      <c r="N131" s="102" t="s">
        <v>41</v>
      </c>
      <c r="O131" s="102" t="s">
        <v>141</v>
      </c>
      <c r="P131" s="102" t="s">
        <v>142</v>
      </c>
      <c r="Q131" s="102" t="s">
        <v>143</v>
      </c>
      <c r="R131" s="102" t="s">
        <v>144</v>
      </c>
      <c r="S131" s="102" t="s">
        <v>145</v>
      </c>
      <c r="T131" s="103" t="s">
        <v>146</v>
      </c>
      <c r="U131" s="192"/>
      <c r="V131" s="192"/>
      <c r="W131" s="192"/>
      <c r="X131" s="192"/>
      <c r="Y131" s="192"/>
      <c r="Z131" s="192"/>
      <c r="AA131" s="192"/>
      <c r="AB131" s="192"/>
      <c r="AC131" s="192"/>
      <c r="AD131" s="192"/>
      <c r="AE131" s="192"/>
    </row>
    <row r="132" s="2" customFormat="1" ht="22.8" customHeight="1">
      <c r="A132" s="39"/>
      <c r="B132" s="40"/>
      <c r="C132" s="108" t="s">
        <v>147</v>
      </c>
      <c r="D132" s="41"/>
      <c r="E132" s="41"/>
      <c r="F132" s="41"/>
      <c r="G132" s="41"/>
      <c r="H132" s="41"/>
      <c r="I132" s="41"/>
      <c r="J132" s="198">
        <f>BK132</f>
        <v>0</v>
      </c>
      <c r="K132" s="41"/>
      <c r="L132" s="45"/>
      <c r="M132" s="104"/>
      <c r="N132" s="199"/>
      <c r="O132" s="105"/>
      <c r="P132" s="200">
        <f>P133+P166+P250+P258</f>
        <v>0</v>
      </c>
      <c r="Q132" s="105"/>
      <c r="R132" s="200">
        <f>R133+R166+R250+R258</f>
        <v>21.062654999999999</v>
      </c>
      <c r="S132" s="105"/>
      <c r="T132" s="201">
        <f>T133+T166+T250+T258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76</v>
      </c>
      <c r="AU132" s="18" t="s">
        <v>110</v>
      </c>
      <c r="BK132" s="202">
        <f>BK133+BK166+BK250+BK258</f>
        <v>0</v>
      </c>
    </row>
    <row r="133" s="12" customFormat="1" ht="25.92" customHeight="1">
      <c r="A133" s="12"/>
      <c r="B133" s="203"/>
      <c r="C133" s="204"/>
      <c r="D133" s="205" t="s">
        <v>76</v>
      </c>
      <c r="E133" s="206" t="s">
        <v>148</v>
      </c>
      <c r="F133" s="206" t="s">
        <v>149</v>
      </c>
      <c r="G133" s="204"/>
      <c r="H133" s="204"/>
      <c r="I133" s="207"/>
      <c r="J133" s="208">
        <f>BK133</f>
        <v>0</v>
      </c>
      <c r="K133" s="204"/>
      <c r="L133" s="209"/>
      <c r="M133" s="210"/>
      <c r="N133" s="211"/>
      <c r="O133" s="211"/>
      <c r="P133" s="212">
        <f>P134+P158+P161</f>
        <v>0</v>
      </c>
      <c r="Q133" s="211"/>
      <c r="R133" s="212">
        <f>R134+R158+R161</f>
        <v>19.849920000000001</v>
      </c>
      <c r="S133" s="211"/>
      <c r="T133" s="213">
        <f>T134+T158+T161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4" t="s">
        <v>85</v>
      </c>
      <c r="AT133" s="215" t="s">
        <v>76</v>
      </c>
      <c r="AU133" s="215" t="s">
        <v>77</v>
      </c>
      <c r="AY133" s="214" t="s">
        <v>150</v>
      </c>
      <c r="BK133" s="216">
        <f>BK134+BK158+BK161</f>
        <v>0</v>
      </c>
    </row>
    <row r="134" s="12" customFormat="1" ht="22.8" customHeight="1">
      <c r="A134" s="12"/>
      <c r="B134" s="203"/>
      <c r="C134" s="204"/>
      <c r="D134" s="205" t="s">
        <v>76</v>
      </c>
      <c r="E134" s="217" t="s">
        <v>85</v>
      </c>
      <c r="F134" s="217" t="s">
        <v>151</v>
      </c>
      <c r="G134" s="204"/>
      <c r="H134" s="204"/>
      <c r="I134" s="207"/>
      <c r="J134" s="218">
        <f>BK134</f>
        <v>0</v>
      </c>
      <c r="K134" s="204"/>
      <c r="L134" s="209"/>
      <c r="M134" s="210"/>
      <c r="N134" s="211"/>
      <c r="O134" s="211"/>
      <c r="P134" s="212">
        <f>SUM(P135:P157)</f>
        <v>0</v>
      </c>
      <c r="Q134" s="211"/>
      <c r="R134" s="212">
        <f>SUM(R135:R157)</f>
        <v>19.84</v>
      </c>
      <c r="S134" s="211"/>
      <c r="T134" s="213">
        <f>SUM(T135:T157)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4" t="s">
        <v>85</v>
      </c>
      <c r="AT134" s="215" t="s">
        <v>76</v>
      </c>
      <c r="AU134" s="215" t="s">
        <v>85</v>
      </c>
      <c r="AY134" s="214" t="s">
        <v>150</v>
      </c>
      <c r="BK134" s="216">
        <f>SUM(BK135:BK157)</f>
        <v>0</v>
      </c>
    </row>
    <row r="135" s="2" customFormat="1" ht="33" customHeight="1">
      <c r="A135" s="39"/>
      <c r="B135" s="40"/>
      <c r="C135" s="219" t="s">
        <v>85</v>
      </c>
      <c r="D135" s="219" t="s">
        <v>152</v>
      </c>
      <c r="E135" s="220" t="s">
        <v>1936</v>
      </c>
      <c r="F135" s="221" t="s">
        <v>1937</v>
      </c>
      <c r="G135" s="222" t="s">
        <v>155</v>
      </c>
      <c r="H135" s="223">
        <v>29.760000000000002</v>
      </c>
      <c r="I135" s="224"/>
      <c r="J135" s="225">
        <f>ROUND(I135*H135,2)</f>
        <v>0</v>
      </c>
      <c r="K135" s="221" t="s">
        <v>156</v>
      </c>
      <c r="L135" s="45"/>
      <c r="M135" s="226" t="s">
        <v>1</v>
      </c>
      <c r="N135" s="227" t="s">
        <v>42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157</v>
      </c>
      <c r="AT135" s="230" t="s">
        <v>152</v>
      </c>
      <c r="AU135" s="230" t="s">
        <v>87</v>
      </c>
      <c r="AY135" s="18" t="s">
        <v>150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85</v>
      </c>
      <c r="BK135" s="231">
        <f>ROUND(I135*H135,2)</f>
        <v>0</v>
      </c>
      <c r="BL135" s="18" t="s">
        <v>157</v>
      </c>
      <c r="BM135" s="230" t="s">
        <v>1938</v>
      </c>
    </row>
    <row r="136" s="14" customFormat="1">
      <c r="A136" s="14"/>
      <c r="B136" s="243"/>
      <c r="C136" s="244"/>
      <c r="D136" s="234" t="s">
        <v>159</v>
      </c>
      <c r="E136" s="245" t="s">
        <v>1</v>
      </c>
      <c r="F136" s="246" t="s">
        <v>1939</v>
      </c>
      <c r="G136" s="244"/>
      <c r="H136" s="247">
        <v>29.760000000000002</v>
      </c>
      <c r="I136" s="248"/>
      <c r="J136" s="244"/>
      <c r="K136" s="244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159</v>
      </c>
      <c r="AU136" s="253" t="s">
        <v>87</v>
      </c>
      <c r="AV136" s="14" t="s">
        <v>87</v>
      </c>
      <c r="AW136" s="14" t="s">
        <v>32</v>
      </c>
      <c r="AX136" s="14" t="s">
        <v>85</v>
      </c>
      <c r="AY136" s="253" t="s">
        <v>150</v>
      </c>
    </row>
    <row r="137" s="2" customFormat="1" ht="24.15" customHeight="1">
      <c r="A137" s="39"/>
      <c r="B137" s="40"/>
      <c r="C137" s="219" t="s">
        <v>87</v>
      </c>
      <c r="D137" s="219" t="s">
        <v>152</v>
      </c>
      <c r="E137" s="220" t="s">
        <v>1940</v>
      </c>
      <c r="F137" s="221" t="s">
        <v>1941</v>
      </c>
      <c r="G137" s="222" t="s">
        <v>155</v>
      </c>
      <c r="H137" s="223">
        <v>34.719999999999999</v>
      </c>
      <c r="I137" s="224"/>
      <c r="J137" s="225">
        <f>ROUND(I137*H137,2)</f>
        <v>0</v>
      </c>
      <c r="K137" s="221" t="s">
        <v>156</v>
      </c>
      <c r="L137" s="45"/>
      <c r="M137" s="226" t="s">
        <v>1</v>
      </c>
      <c r="N137" s="227" t="s">
        <v>42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157</v>
      </c>
      <c r="AT137" s="230" t="s">
        <v>152</v>
      </c>
      <c r="AU137" s="230" t="s">
        <v>87</v>
      </c>
      <c r="AY137" s="18" t="s">
        <v>150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85</v>
      </c>
      <c r="BK137" s="231">
        <f>ROUND(I137*H137,2)</f>
        <v>0</v>
      </c>
      <c r="BL137" s="18" t="s">
        <v>157</v>
      </c>
      <c r="BM137" s="230" t="s">
        <v>1942</v>
      </c>
    </row>
    <row r="138" s="14" customFormat="1">
      <c r="A138" s="14"/>
      <c r="B138" s="243"/>
      <c r="C138" s="244"/>
      <c r="D138" s="234" t="s">
        <v>159</v>
      </c>
      <c r="E138" s="245" t="s">
        <v>1</v>
      </c>
      <c r="F138" s="246" t="s">
        <v>1943</v>
      </c>
      <c r="G138" s="244"/>
      <c r="H138" s="247">
        <v>17.359999999999999</v>
      </c>
      <c r="I138" s="248"/>
      <c r="J138" s="244"/>
      <c r="K138" s="244"/>
      <c r="L138" s="249"/>
      <c r="M138" s="250"/>
      <c r="N138" s="251"/>
      <c r="O138" s="251"/>
      <c r="P138" s="251"/>
      <c r="Q138" s="251"/>
      <c r="R138" s="251"/>
      <c r="S138" s="251"/>
      <c r="T138" s="25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3" t="s">
        <v>159</v>
      </c>
      <c r="AU138" s="253" t="s">
        <v>87</v>
      </c>
      <c r="AV138" s="14" t="s">
        <v>87</v>
      </c>
      <c r="AW138" s="14" t="s">
        <v>32</v>
      </c>
      <c r="AX138" s="14" t="s">
        <v>77</v>
      </c>
      <c r="AY138" s="253" t="s">
        <v>150</v>
      </c>
    </row>
    <row r="139" s="14" customFormat="1">
      <c r="A139" s="14"/>
      <c r="B139" s="243"/>
      <c r="C139" s="244"/>
      <c r="D139" s="234" t="s">
        <v>159</v>
      </c>
      <c r="E139" s="245" t="s">
        <v>1</v>
      </c>
      <c r="F139" s="246" t="s">
        <v>1944</v>
      </c>
      <c r="G139" s="244"/>
      <c r="H139" s="247">
        <v>17.359999999999999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159</v>
      </c>
      <c r="AU139" s="253" t="s">
        <v>87</v>
      </c>
      <c r="AV139" s="14" t="s">
        <v>87</v>
      </c>
      <c r="AW139" s="14" t="s">
        <v>32</v>
      </c>
      <c r="AX139" s="14" t="s">
        <v>77</v>
      </c>
      <c r="AY139" s="253" t="s">
        <v>150</v>
      </c>
    </row>
    <row r="140" s="15" customFormat="1">
      <c r="A140" s="15"/>
      <c r="B140" s="254"/>
      <c r="C140" s="255"/>
      <c r="D140" s="234" t="s">
        <v>159</v>
      </c>
      <c r="E140" s="256" t="s">
        <v>1</v>
      </c>
      <c r="F140" s="257" t="s">
        <v>169</v>
      </c>
      <c r="G140" s="255"/>
      <c r="H140" s="258">
        <v>34.719999999999999</v>
      </c>
      <c r="I140" s="259"/>
      <c r="J140" s="255"/>
      <c r="K140" s="255"/>
      <c r="L140" s="260"/>
      <c r="M140" s="261"/>
      <c r="N140" s="262"/>
      <c r="O140" s="262"/>
      <c r="P140" s="262"/>
      <c r="Q140" s="262"/>
      <c r="R140" s="262"/>
      <c r="S140" s="262"/>
      <c r="T140" s="263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4" t="s">
        <v>159</v>
      </c>
      <c r="AU140" s="264" t="s">
        <v>87</v>
      </c>
      <c r="AV140" s="15" t="s">
        <v>157</v>
      </c>
      <c r="AW140" s="15" t="s">
        <v>32</v>
      </c>
      <c r="AX140" s="15" t="s">
        <v>85</v>
      </c>
      <c r="AY140" s="264" t="s">
        <v>150</v>
      </c>
    </row>
    <row r="141" s="2" customFormat="1" ht="37.8" customHeight="1">
      <c r="A141" s="39"/>
      <c r="B141" s="40"/>
      <c r="C141" s="219" t="s">
        <v>170</v>
      </c>
      <c r="D141" s="219" t="s">
        <v>152</v>
      </c>
      <c r="E141" s="220" t="s">
        <v>174</v>
      </c>
      <c r="F141" s="221" t="s">
        <v>175</v>
      </c>
      <c r="G141" s="222" t="s">
        <v>155</v>
      </c>
      <c r="H141" s="223">
        <v>12.4</v>
      </c>
      <c r="I141" s="224"/>
      <c r="J141" s="225">
        <f>ROUND(I141*H141,2)</f>
        <v>0</v>
      </c>
      <c r="K141" s="221" t="s">
        <v>156</v>
      </c>
      <c r="L141" s="45"/>
      <c r="M141" s="226" t="s">
        <v>1</v>
      </c>
      <c r="N141" s="227" t="s">
        <v>42</v>
      </c>
      <c r="O141" s="92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157</v>
      </c>
      <c r="AT141" s="230" t="s">
        <v>152</v>
      </c>
      <c r="AU141" s="230" t="s">
        <v>87</v>
      </c>
      <c r="AY141" s="18" t="s">
        <v>150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85</v>
      </c>
      <c r="BK141" s="231">
        <f>ROUND(I141*H141,2)</f>
        <v>0</v>
      </c>
      <c r="BL141" s="18" t="s">
        <v>157</v>
      </c>
      <c r="BM141" s="230" t="s">
        <v>1945</v>
      </c>
    </row>
    <row r="142" s="14" customFormat="1">
      <c r="A142" s="14"/>
      <c r="B142" s="243"/>
      <c r="C142" s="244"/>
      <c r="D142" s="234" t="s">
        <v>159</v>
      </c>
      <c r="E142" s="245" t="s">
        <v>1</v>
      </c>
      <c r="F142" s="246" t="s">
        <v>1946</v>
      </c>
      <c r="G142" s="244"/>
      <c r="H142" s="247">
        <v>2.48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159</v>
      </c>
      <c r="AU142" s="253" t="s">
        <v>87</v>
      </c>
      <c r="AV142" s="14" t="s">
        <v>87</v>
      </c>
      <c r="AW142" s="14" t="s">
        <v>32</v>
      </c>
      <c r="AX142" s="14" t="s">
        <v>77</v>
      </c>
      <c r="AY142" s="253" t="s">
        <v>150</v>
      </c>
    </row>
    <row r="143" s="14" customFormat="1">
      <c r="A143" s="14"/>
      <c r="B143" s="243"/>
      <c r="C143" s="244"/>
      <c r="D143" s="234" t="s">
        <v>159</v>
      </c>
      <c r="E143" s="245" t="s">
        <v>1</v>
      </c>
      <c r="F143" s="246" t="s">
        <v>1947</v>
      </c>
      <c r="G143" s="244"/>
      <c r="H143" s="247">
        <v>9.9199999999999999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159</v>
      </c>
      <c r="AU143" s="253" t="s">
        <v>87</v>
      </c>
      <c r="AV143" s="14" t="s">
        <v>87</v>
      </c>
      <c r="AW143" s="14" t="s">
        <v>32</v>
      </c>
      <c r="AX143" s="14" t="s">
        <v>77</v>
      </c>
      <c r="AY143" s="253" t="s">
        <v>150</v>
      </c>
    </row>
    <row r="144" s="15" customFormat="1">
      <c r="A144" s="15"/>
      <c r="B144" s="254"/>
      <c r="C144" s="255"/>
      <c r="D144" s="234" t="s">
        <v>159</v>
      </c>
      <c r="E144" s="256" t="s">
        <v>1</v>
      </c>
      <c r="F144" s="257" t="s">
        <v>169</v>
      </c>
      <c r="G144" s="255"/>
      <c r="H144" s="258">
        <v>12.4</v>
      </c>
      <c r="I144" s="259"/>
      <c r="J144" s="255"/>
      <c r="K144" s="255"/>
      <c r="L144" s="260"/>
      <c r="M144" s="261"/>
      <c r="N144" s="262"/>
      <c r="O144" s="262"/>
      <c r="P144" s="262"/>
      <c r="Q144" s="262"/>
      <c r="R144" s="262"/>
      <c r="S144" s="262"/>
      <c r="T144" s="263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4" t="s">
        <v>159</v>
      </c>
      <c r="AU144" s="264" t="s">
        <v>87</v>
      </c>
      <c r="AV144" s="15" t="s">
        <v>157</v>
      </c>
      <c r="AW144" s="15" t="s">
        <v>32</v>
      </c>
      <c r="AX144" s="15" t="s">
        <v>85</v>
      </c>
      <c r="AY144" s="264" t="s">
        <v>150</v>
      </c>
    </row>
    <row r="145" s="2" customFormat="1" ht="24.15" customHeight="1">
      <c r="A145" s="39"/>
      <c r="B145" s="40"/>
      <c r="C145" s="219" t="s">
        <v>157</v>
      </c>
      <c r="D145" s="219" t="s">
        <v>152</v>
      </c>
      <c r="E145" s="220" t="s">
        <v>1948</v>
      </c>
      <c r="F145" s="221" t="s">
        <v>1949</v>
      </c>
      <c r="G145" s="222" t="s">
        <v>155</v>
      </c>
      <c r="H145" s="223">
        <v>17.059999999999999</v>
      </c>
      <c r="I145" s="224"/>
      <c r="J145" s="225">
        <f>ROUND(I145*H145,2)</f>
        <v>0</v>
      </c>
      <c r="K145" s="221" t="s">
        <v>156</v>
      </c>
      <c r="L145" s="45"/>
      <c r="M145" s="226" t="s">
        <v>1</v>
      </c>
      <c r="N145" s="227" t="s">
        <v>42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157</v>
      </c>
      <c r="AT145" s="230" t="s">
        <v>152</v>
      </c>
      <c r="AU145" s="230" t="s">
        <v>87</v>
      </c>
      <c r="AY145" s="18" t="s">
        <v>150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85</v>
      </c>
      <c r="BK145" s="231">
        <f>ROUND(I145*H145,2)</f>
        <v>0</v>
      </c>
      <c r="BL145" s="18" t="s">
        <v>157</v>
      </c>
      <c r="BM145" s="230" t="s">
        <v>1950</v>
      </c>
    </row>
    <row r="146" s="14" customFormat="1">
      <c r="A146" s="14"/>
      <c r="B146" s="243"/>
      <c r="C146" s="244"/>
      <c r="D146" s="234" t="s">
        <v>159</v>
      </c>
      <c r="E146" s="245" t="s">
        <v>1</v>
      </c>
      <c r="F146" s="246" t="s">
        <v>1951</v>
      </c>
      <c r="G146" s="244"/>
      <c r="H146" s="247">
        <v>17.059999999999999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3" t="s">
        <v>159</v>
      </c>
      <c r="AU146" s="253" t="s">
        <v>87</v>
      </c>
      <c r="AV146" s="14" t="s">
        <v>87</v>
      </c>
      <c r="AW146" s="14" t="s">
        <v>32</v>
      </c>
      <c r="AX146" s="14" t="s">
        <v>85</v>
      </c>
      <c r="AY146" s="253" t="s">
        <v>150</v>
      </c>
    </row>
    <row r="147" s="2" customFormat="1" ht="24.15" customHeight="1">
      <c r="A147" s="39"/>
      <c r="B147" s="40"/>
      <c r="C147" s="219" t="s">
        <v>179</v>
      </c>
      <c r="D147" s="219" t="s">
        <v>152</v>
      </c>
      <c r="E147" s="220" t="s">
        <v>1952</v>
      </c>
      <c r="F147" s="221" t="s">
        <v>1953</v>
      </c>
      <c r="G147" s="222" t="s">
        <v>187</v>
      </c>
      <c r="H147" s="223">
        <v>22.32</v>
      </c>
      <c r="I147" s="224"/>
      <c r="J147" s="225">
        <f>ROUND(I147*H147,2)</f>
        <v>0</v>
      </c>
      <c r="K147" s="221" t="s">
        <v>156</v>
      </c>
      <c r="L147" s="45"/>
      <c r="M147" s="226" t="s">
        <v>1</v>
      </c>
      <c r="N147" s="227" t="s">
        <v>42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157</v>
      </c>
      <c r="AT147" s="230" t="s">
        <v>152</v>
      </c>
      <c r="AU147" s="230" t="s">
        <v>87</v>
      </c>
      <c r="AY147" s="18" t="s">
        <v>150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85</v>
      </c>
      <c r="BK147" s="231">
        <f>ROUND(I147*H147,2)</f>
        <v>0</v>
      </c>
      <c r="BL147" s="18" t="s">
        <v>157</v>
      </c>
      <c r="BM147" s="230" t="s">
        <v>1954</v>
      </c>
    </row>
    <row r="148" s="14" customFormat="1">
      <c r="A148" s="14"/>
      <c r="B148" s="243"/>
      <c r="C148" s="244"/>
      <c r="D148" s="234" t="s">
        <v>159</v>
      </c>
      <c r="E148" s="245" t="s">
        <v>1</v>
      </c>
      <c r="F148" s="246" t="s">
        <v>1955</v>
      </c>
      <c r="G148" s="244"/>
      <c r="H148" s="247">
        <v>22.32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159</v>
      </c>
      <c r="AU148" s="253" t="s">
        <v>87</v>
      </c>
      <c r="AV148" s="14" t="s">
        <v>87</v>
      </c>
      <c r="AW148" s="14" t="s">
        <v>32</v>
      </c>
      <c r="AX148" s="14" t="s">
        <v>85</v>
      </c>
      <c r="AY148" s="253" t="s">
        <v>150</v>
      </c>
    </row>
    <row r="149" s="2" customFormat="1" ht="24.15" customHeight="1">
      <c r="A149" s="39"/>
      <c r="B149" s="40"/>
      <c r="C149" s="219" t="s">
        <v>184</v>
      </c>
      <c r="D149" s="219" t="s">
        <v>152</v>
      </c>
      <c r="E149" s="220" t="s">
        <v>1956</v>
      </c>
      <c r="F149" s="221" t="s">
        <v>1957</v>
      </c>
      <c r="G149" s="222" t="s">
        <v>155</v>
      </c>
      <c r="H149" s="223">
        <v>17.359999999999999</v>
      </c>
      <c r="I149" s="224"/>
      <c r="J149" s="225">
        <f>ROUND(I149*H149,2)</f>
        <v>0</v>
      </c>
      <c r="K149" s="221" t="s">
        <v>156</v>
      </c>
      <c r="L149" s="45"/>
      <c r="M149" s="226" t="s">
        <v>1</v>
      </c>
      <c r="N149" s="227" t="s">
        <v>42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157</v>
      </c>
      <c r="AT149" s="230" t="s">
        <v>152</v>
      </c>
      <c r="AU149" s="230" t="s">
        <v>87</v>
      </c>
      <c r="AY149" s="18" t="s">
        <v>150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85</v>
      </c>
      <c r="BK149" s="231">
        <f>ROUND(I149*H149,2)</f>
        <v>0</v>
      </c>
      <c r="BL149" s="18" t="s">
        <v>157</v>
      </c>
      <c r="BM149" s="230" t="s">
        <v>1958</v>
      </c>
    </row>
    <row r="150" s="14" customFormat="1">
      <c r="A150" s="14"/>
      <c r="B150" s="243"/>
      <c r="C150" s="244"/>
      <c r="D150" s="234" t="s">
        <v>159</v>
      </c>
      <c r="E150" s="245" t="s">
        <v>1</v>
      </c>
      <c r="F150" s="246" t="s">
        <v>1959</v>
      </c>
      <c r="G150" s="244"/>
      <c r="H150" s="247">
        <v>29.760000000000002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159</v>
      </c>
      <c r="AU150" s="253" t="s">
        <v>87</v>
      </c>
      <c r="AV150" s="14" t="s">
        <v>87</v>
      </c>
      <c r="AW150" s="14" t="s">
        <v>32</v>
      </c>
      <c r="AX150" s="14" t="s">
        <v>77</v>
      </c>
      <c r="AY150" s="253" t="s">
        <v>150</v>
      </c>
    </row>
    <row r="151" s="14" customFormat="1">
      <c r="A151" s="14"/>
      <c r="B151" s="243"/>
      <c r="C151" s="244"/>
      <c r="D151" s="234" t="s">
        <v>159</v>
      </c>
      <c r="E151" s="245" t="s">
        <v>1</v>
      </c>
      <c r="F151" s="246" t="s">
        <v>1960</v>
      </c>
      <c r="G151" s="244"/>
      <c r="H151" s="247">
        <v>-2.48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159</v>
      </c>
      <c r="AU151" s="253" t="s">
        <v>87</v>
      </c>
      <c r="AV151" s="14" t="s">
        <v>87</v>
      </c>
      <c r="AW151" s="14" t="s">
        <v>32</v>
      </c>
      <c r="AX151" s="14" t="s">
        <v>77</v>
      </c>
      <c r="AY151" s="253" t="s">
        <v>150</v>
      </c>
    </row>
    <row r="152" s="14" customFormat="1">
      <c r="A152" s="14"/>
      <c r="B152" s="243"/>
      <c r="C152" s="244"/>
      <c r="D152" s="234" t="s">
        <v>159</v>
      </c>
      <c r="E152" s="245" t="s">
        <v>1</v>
      </c>
      <c r="F152" s="246" t="s">
        <v>1961</v>
      </c>
      <c r="G152" s="244"/>
      <c r="H152" s="247">
        <v>-9.9199999999999999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159</v>
      </c>
      <c r="AU152" s="253" t="s">
        <v>87</v>
      </c>
      <c r="AV152" s="14" t="s">
        <v>87</v>
      </c>
      <c r="AW152" s="14" t="s">
        <v>32</v>
      </c>
      <c r="AX152" s="14" t="s">
        <v>77</v>
      </c>
      <c r="AY152" s="253" t="s">
        <v>150</v>
      </c>
    </row>
    <row r="153" s="15" customFormat="1">
      <c r="A153" s="15"/>
      <c r="B153" s="254"/>
      <c r="C153" s="255"/>
      <c r="D153" s="234" t="s">
        <v>159</v>
      </c>
      <c r="E153" s="256" t="s">
        <v>1</v>
      </c>
      <c r="F153" s="257" t="s">
        <v>169</v>
      </c>
      <c r="G153" s="255"/>
      <c r="H153" s="258">
        <v>17.359999999999999</v>
      </c>
      <c r="I153" s="259"/>
      <c r="J153" s="255"/>
      <c r="K153" s="255"/>
      <c r="L153" s="260"/>
      <c r="M153" s="261"/>
      <c r="N153" s="262"/>
      <c r="O153" s="262"/>
      <c r="P153" s="262"/>
      <c r="Q153" s="262"/>
      <c r="R153" s="262"/>
      <c r="S153" s="262"/>
      <c r="T153" s="263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4" t="s">
        <v>159</v>
      </c>
      <c r="AU153" s="264" t="s">
        <v>87</v>
      </c>
      <c r="AV153" s="15" t="s">
        <v>157</v>
      </c>
      <c r="AW153" s="15" t="s">
        <v>32</v>
      </c>
      <c r="AX153" s="15" t="s">
        <v>85</v>
      </c>
      <c r="AY153" s="264" t="s">
        <v>150</v>
      </c>
    </row>
    <row r="154" s="2" customFormat="1" ht="24.15" customHeight="1">
      <c r="A154" s="39"/>
      <c r="B154" s="40"/>
      <c r="C154" s="219" t="s">
        <v>190</v>
      </c>
      <c r="D154" s="219" t="s">
        <v>152</v>
      </c>
      <c r="E154" s="220" t="s">
        <v>1962</v>
      </c>
      <c r="F154" s="221" t="s">
        <v>1963</v>
      </c>
      <c r="G154" s="222" t="s">
        <v>155</v>
      </c>
      <c r="H154" s="223">
        <v>9.9199999999999999</v>
      </c>
      <c r="I154" s="224"/>
      <c r="J154" s="225">
        <f>ROUND(I154*H154,2)</f>
        <v>0</v>
      </c>
      <c r="K154" s="221" t="s">
        <v>156</v>
      </c>
      <c r="L154" s="45"/>
      <c r="M154" s="226" t="s">
        <v>1</v>
      </c>
      <c r="N154" s="227" t="s">
        <v>42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157</v>
      </c>
      <c r="AT154" s="230" t="s">
        <v>152</v>
      </c>
      <c r="AU154" s="230" t="s">
        <v>87</v>
      </c>
      <c r="AY154" s="18" t="s">
        <v>150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85</v>
      </c>
      <c r="BK154" s="231">
        <f>ROUND(I154*H154,2)</f>
        <v>0</v>
      </c>
      <c r="BL154" s="18" t="s">
        <v>157</v>
      </c>
      <c r="BM154" s="230" t="s">
        <v>1964</v>
      </c>
    </row>
    <row r="155" s="14" customFormat="1">
      <c r="A155" s="14"/>
      <c r="B155" s="243"/>
      <c r="C155" s="244"/>
      <c r="D155" s="234" t="s">
        <v>159</v>
      </c>
      <c r="E155" s="245" t="s">
        <v>1</v>
      </c>
      <c r="F155" s="246" t="s">
        <v>1965</v>
      </c>
      <c r="G155" s="244"/>
      <c r="H155" s="247">
        <v>9.9199999999999999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159</v>
      </c>
      <c r="AU155" s="253" t="s">
        <v>87</v>
      </c>
      <c r="AV155" s="14" t="s">
        <v>87</v>
      </c>
      <c r="AW155" s="14" t="s">
        <v>32</v>
      </c>
      <c r="AX155" s="14" t="s">
        <v>85</v>
      </c>
      <c r="AY155" s="253" t="s">
        <v>150</v>
      </c>
    </row>
    <row r="156" s="2" customFormat="1" ht="16.5" customHeight="1">
      <c r="A156" s="39"/>
      <c r="B156" s="40"/>
      <c r="C156" s="265" t="s">
        <v>194</v>
      </c>
      <c r="D156" s="265" t="s">
        <v>203</v>
      </c>
      <c r="E156" s="266" t="s">
        <v>204</v>
      </c>
      <c r="F156" s="267" t="s">
        <v>205</v>
      </c>
      <c r="G156" s="268" t="s">
        <v>187</v>
      </c>
      <c r="H156" s="269">
        <v>19.84</v>
      </c>
      <c r="I156" s="270"/>
      <c r="J156" s="271">
        <f>ROUND(I156*H156,2)</f>
        <v>0</v>
      </c>
      <c r="K156" s="267" t="s">
        <v>156</v>
      </c>
      <c r="L156" s="272"/>
      <c r="M156" s="273" t="s">
        <v>1</v>
      </c>
      <c r="N156" s="274" t="s">
        <v>42</v>
      </c>
      <c r="O156" s="92"/>
      <c r="P156" s="228">
        <f>O156*H156</f>
        <v>0</v>
      </c>
      <c r="Q156" s="228">
        <v>1</v>
      </c>
      <c r="R156" s="228">
        <f>Q156*H156</f>
        <v>19.84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194</v>
      </c>
      <c r="AT156" s="230" t="s">
        <v>203</v>
      </c>
      <c r="AU156" s="230" t="s">
        <v>87</v>
      </c>
      <c r="AY156" s="18" t="s">
        <v>150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85</v>
      </c>
      <c r="BK156" s="231">
        <f>ROUND(I156*H156,2)</f>
        <v>0</v>
      </c>
      <c r="BL156" s="18" t="s">
        <v>157</v>
      </c>
      <c r="BM156" s="230" t="s">
        <v>1966</v>
      </c>
    </row>
    <row r="157" s="14" customFormat="1">
      <c r="A157" s="14"/>
      <c r="B157" s="243"/>
      <c r="C157" s="244"/>
      <c r="D157" s="234" t="s">
        <v>159</v>
      </c>
      <c r="E157" s="245" t="s">
        <v>1</v>
      </c>
      <c r="F157" s="246" t="s">
        <v>1967</v>
      </c>
      <c r="G157" s="244"/>
      <c r="H157" s="247">
        <v>19.84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3" t="s">
        <v>159</v>
      </c>
      <c r="AU157" s="253" t="s">
        <v>87</v>
      </c>
      <c r="AV157" s="14" t="s">
        <v>87</v>
      </c>
      <c r="AW157" s="14" t="s">
        <v>32</v>
      </c>
      <c r="AX157" s="14" t="s">
        <v>85</v>
      </c>
      <c r="AY157" s="253" t="s">
        <v>150</v>
      </c>
    </row>
    <row r="158" s="12" customFormat="1" ht="22.8" customHeight="1">
      <c r="A158" s="12"/>
      <c r="B158" s="203"/>
      <c r="C158" s="204"/>
      <c r="D158" s="205" t="s">
        <v>76</v>
      </c>
      <c r="E158" s="217" t="s">
        <v>157</v>
      </c>
      <c r="F158" s="217" t="s">
        <v>274</v>
      </c>
      <c r="G158" s="204"/>
      <c r="H158" s="204"/>
      <c r="I158" s="207"/>
      <c r="J158" s="218">
        <f>BK158</f>
        <v>0</v>
      </c>
      <c r="K158" s="204"/>
      <c r="L158" s="209"/>
      <c r="M158" s="210"/>
      <c r="N158" s="211"/>
      <c r="O158" s="211"/>
      <c r="P158" s="212">
        <f>SUM(P159:P160)</f>
        <v>0</v>
      </c>
      <c r="Q158" s="211"/>
      <c r="R158" s="212">
        <f>SUM(R159:R160)</f>
        <v>0</v>
      </c>
      <c r="S158" s="211"/>
      <c r="T158" s="213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4" t="s">
        <v>85</v>
      </c>
      <c r="AT158" s="215" t="s">
        <v>76</v>
      </c>
      <c r="AU158" s="215" t="s">
        <v>85</v>
      </c>
      <c r="AY158" s="214" t="s">
        <v>150</v>
      </c>
      <c r="BK158" s="216">
        <f>SUM(BK159:BK160)</f>
        <v>0</v>
      </c>
    </row>
    <row r="159" s="2" customFormat="1" ht="24.15" customHeight="1">
      <c r="A159" s="39"/>
      <c r="B159" s="40"/>
      <c r="C159" s="219" t="s">
        <v>202</v>
      </c>
      <c r="D159" s="219" t="s">
        <v>152</v>
      </c>
      <c r="E159" s="220" t="s">
        <v>304</v>
      </c>
      <c r="F159" s="221" t="s">
        <v>305</v>
      </c>
      <c r="G159" s="222" t="s">
        <v>155</v>
      </c>
      <c r="H159" s="223">
        <v>2.48</v>
      </c>
      <c r="I159" s="224"/>
      <c r="J159" s="225">
        <f>ROUND(I159*H159,2)</f>
        <v>0</v>
      </c>
      <c r="K159" s="221" t="s">
        <v>156</v>
      </c>
      <c r="L159" s="45"/>
      <c r="M159" s="226" t="s">
        <v>1</v>
      </c>
      <c r="N159" s="227" t="s">
        <v>42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157</v>
      </c>
      <c r="AT159" s="230" t="s">
        <v>152</v>
      </c>
      <c r="AU159" s="230" t="s">
        <v>87</v>
      </c>
      <c r="AY159" s="18" t="s">
        <v>150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85</v>
      </c>
      <c r="BK159" s="231">
        <f>ROUND(I159*H159,2)</f>
        <v>0</v>
      </c>
      <c r="BL159" s="18" t="s">
        <v>157</v>
      </c>
      <c r="BM159" s="230" t="s">
        <v>1968</v>
      </c>
    </row>
    <row r="160" s="14" customFormat="1">
      <c r="A160" s="14"/>
      <c r="B160" s="243"/>
      <c r="C160" s="244"/>
      <c r="D160" s="234" t="s">
        <v>159</v>
      </c>
      <c r="E160" s="245" t="s">
        <v>1</v>
      </c>
      <c r="F160" s="246" t="s">
        <v>1969</v>
      </c>
      <c r="G160" s="244"/>
      <c r="H160" s="247">
        <v>2.48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159</v>
      </c>
      <c r="AU160" s="253" t="s">
        <v>87</v>
      </c>
      <c r="AV160" s="14" t="s">
        <v>87</v>
      </c>
      <c r="AW160" s="14" t="s">
        <v>32</v>
      </c>
      <c r="AX160" s="14" t="s">
        <v>85</v>
      </c>
      <c r="AY160" s="253" t="s">
        <v>150</v>
      </c>
    </row>
    <row r="161" s="12" customFormat="1" ht="22.8" customHeight="1">
      <c r="A161" s="12"/>
      <c r="B161" s="203"/>
      <c r="C161" s="204"/>
      <c r="D161" s="205" t="s">
        <v>76</v>
      </c>
      <c r="E161" s="217" t="s">
        <v>194</v>
      </c>
      <c r="F161" s="217" t="s">
        <v>1970</v>
      </c>
      <c r="G161" s="204"/>
      <c r="H161" s="204"/>
      <c r="I161" s="207"/>
      <c r="J161" s="218">
        <f>BK161</f>
        <v>0</v>
      </c>
      <c r="K161" s="204"/>
      <c r="L161" s="209"/>
      <c r="M161" s="210"/>
      <c r="N161" s="211"/>
      <c r="O161" s="211"/>
      <c r="P161" s="212">
        <f>SUM(P162:P165)</f>
        <v>0</v>
      </c>
      <c r="Q161" s="211"/>
      <c r="R161" s="212">
        <f>SUM(R162:R165)</f>
        <v>0.00992</v>
      </c>
      <c r="S161" s="211"/>
      <c r="T161" s="213">
        <f>SUM(T162:T165)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4" t="s">
        <v>85</v>
      </c>
      <c r="AT161" s="215" t="s">
        <v>76</v>
      </c>
      <c r="AU161" s="215" t="s">
        <v>85</v>
      </c>
      <c r="AY161" s="214" t="s">
        <v>150</v>
      </c>
      <c r="BK161" s="216">
        <f>SUM(BK162:BK165)</f>
        <v>0</v>
      </c>
    </row>
    <row r="162" s="2" customFormat="1" ht="16.5" customHeight="1">
      <c r="A162" s="39"/>
      <c r="B162" s="40"/>
      <c r="C162" s="219" t="s">
        <v>209</v>
      </c>
      <c r="D162" s="219" t="s">
        <v>152</v>
      </c>
      <c r="E162" s="220" t="s">
        <v>1971</v>
      </c>
      <c r="F162" s="221" t="s">
        <v>1972</v>
      </c>
      <c r="G162" s="222" t="s">
        <v>255</v>
      </c>
      <c r="H162" s="223">
        <v>31</v>
      </c>
      <c r="I162" s="224"/>
      <c r="J162" s="225">
        <f>ROUND(I162*H162,2)</f>
        <v>0</v>
      </c>
      <c r="K162" s="221" t="s">
        <v>156</v>
      </c>
      <c r="L162" s="45"/>
      <c r="M162" s="226" t="s">
        <v>1</v>
      </c>
      <c r="N162" s="227" t="s">
        <v>42</v>
      </c>
      <c r="O162" s="92"/>
      <c r="P162" s="228">
        <f>O162*H162</f>
        <v>0</v>
      </c>
      <c r="Q162" s="228">
        <v>0.00019000000000000001</v>
      </c>
      <c r="R162" s="228">
        <f>Q162*H162</f>
        <v>0.0058900000000000003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157</v>
      </c>
      <c r="AT162" s="230" t="s">
        <v>152</v>
      </c>
      <c r="AU162" s="230" t="s">
        <v>87</v>
      </c>
      <c r="AY162" s="18" t="s">
        <v>150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85</v>
      </c>
      <c r="BK162" s="231">
        <f>ROUND(I162*H162,2)</f>
        <v>0</v>
      </c>
      <c r="BL162" s="18" t="s">
        <v>157</v>
      </c>
      <c r="BM162" s="230" t="s">
        <v>1973</v>
      </c>
    </row>
    <row r="163" s="14" customFormat="1">
      <c r="A163" s="14"/>
      <c r="B163" s="243"/>
      <c r="C163" s="244"/>
      <c r="D163" s="234" t="s">
        <v>159</v>
      </c>
      <c r="E163" s="245" t="s">
        <v>1</v>
      </c>
      <c r="F163" s="246" t="s">
        <v>1974</v>
      </c>
      <c r="G163" s="244"/>
      <c r="H163" s="247">
        <v>31</v>
      </c>
      <c r="I163" s="248"/>
      <c r="J163" s="244"/>
      <c r="K163" s="244"/>
      <c r="L163" s="249"/>
      <c r="M163" s="250"/>
      <c r="N163" s="251"/>
      <c r="O163" s="251"/>
      <c r="P163" s="251"/>
      <c r="Q163" s="251"/>
      <c r="R163" s="251"/>
      <c r="S163" s="251"/>
      <c r="T163" s="25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3" t="s">
        <v>159</v>
      </c>
      <c r="AU163" s="253" t="s">
        <v>87</v>
      </c>
      <c r="AV163" s="14" t="s">
        <v>87</v>
      </c>
      <c r="AW163" s="14" t="s">
        <v>32</v>
      </c>
      <c r="AX163" s="14" t="s">
        <v>85</v>
      </c>
      <c r="AY163" s="253" t="s">
        <v>150</v>
      </c>
    </row>
    <row r="164" s="2" customFormat="1" ht="24.15" customHeight="1">
      <c r="A164" s="39"/>
      <c r="B164" s="40"/>
      <c r="C164" s="219" t="s">
        <v>215</v>
      </c>
      <c r="D164" s="219" t="s">
        <v>152</v>
      </c>
      <c r="E164" s="220" t="s">
        <v>1975</v>
      </c>
      <c r="F164" s="221" t="s">
        <v>1976</v>
      </c>
      <c r="G164" s="222" t="s">
        <v>255</v>
      </c>
      <c r="H164" s="223">
        <v>31</v>
      </c>
      <c r="I164" s="224"/>
      <c r="J164" s="225">
        <f>ROUND(I164*H164,2)</f>
        <v>0</v>
      </c>
      <c r="K164" s="221" t="s">
        <v>156</v>
      </c>
      <c r="L164" s="45"/>
      <c r="M164" s="226" t="s">
        <v>1</v>
      </c>
      <c r="N164" s="227" t="s">
        <v>42</v>
      </c>
      <c r="O164" s="92"/>
      <c r="P164" s="228">
        <f>O164*H164</f>
        <v>0</v>
      </c>
      <c r="Q164" s="228">
        <v>0.00012999999999999999</v>
      </c>
      <c r="R164" s="228">
        <f>Q164*H164</f>
        <v>0.0040299999999999997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157</v>
      </c>
      <c r="AT164" s="230" t="s">
        <v>152</v>
      </c>
      <c r="AU164" s="230" t="s">
        <v>87</v>
      </c>
      <c r="AY164" s="18" t="s">
        <v>150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85</v>
      </c>
      <c r="BK164" s="231">
        <f>ROUND(I164*H164,2)</f>
        <v>0</v>
      </c>
      <c r="BL164" s="18" t="s">
        <v>157</v>
      </c>
      <c r="BM164" s="230" t="s">
        <v>1977</v>
      </c>
    </row>
    <row r="165" s="14" customFormat="1">
      <c r="A165" s="14"/>
      <c r="B165" s="243"/>
      <c r="C165" s="244"/>
      <c r="D165" s="234" t="s">
        <v>159</v>
      </c>
      <c r="E165" s="245" t="s">
        <v>1</v>
      </c>
      <c r="F165" s="246" t="s">
        <v>1978</v>
      </c>
      <c r="G165" s="244"/>
      <c r="H165" s="247">
        <v>31</v>
      </c>
      <c r="I165" s="248"/>
      <c r="J165" s="244"/>
      <c r="K165" s="244"/>
      <c r="L165" s="249"/>
      <c r="M165" s="250"/>
      <c r="N165" s="251"/>
      <c r="O165" s="251"/>
      <c r="P165" s="251"/>
      <c r="Q165" s="251"/>
      <c r="R165" s="251"/>
      <c r="S165" s="251"/>
      <c r="T165" s="25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3" t="s">
        <v>159</v>
      </c>
      <c r="AU165" s="253" t="s">
        <v>87</v>
      </c>
      <c r="AV165" s="14" t="s">
        <v>87</v>
      </c>
      <c r="AW165" s="14" t="s">
        <v>32</v>
      </c>
      <c r="AX165" s="14" t="s">
        <v>85</v>
      </c>
      <c r="AY165" s="253" t="s">
        <v>150</v>
      </c>
    </row>
    <row r="166" s="12" customFormat="1" ht="25.92" customHeight="1">
      <c r="A166" s="12"/>
      <c r="B166" s="203"/>
      <c r="C166" s="204"/>
      <c r="D166" s="205" t="s">
        <v>76</v>
      </c>
      <c r="E166" s="206" t="s">
        <v>837</v>
      </c>
      <c r="F166" s="206" t="s">
        <v>838</v>
      </c>
      <c r="G166" s="204"/>
      <c r="H166" s="204"/>
      <c r="I166" s="207"/>
      <c r="J166" s="208">
        <f>BK166</f>
        <v>0</v>
      </c>
      <c r="K166" s="204"/>
      <c r="L166" s="209"/>
      <c r="M166" s="210"/>
      <c r="N166" s="211"/>
      <c r="O166" s="211"/>
      <c r="P166" s="212">
        <f>P167+P170+P177+P186+P190+P199+P210+P231</f>
        <v>0</v>
      </c>
      <c r="Q166" s="211"/>
      <c r="R166" s="212">
        <f>R167+R170+R177+R186+R190+R199+R210+R231</f>
        <v>1.194585</v>
      </c>
      <c r="S166" s="211"/>
      <c r="T166" s="213">
        <f>T167+T170+T177+T186+T190+T199+T210+T231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4" t="s">
        <v>87</v>
      </c>
      <c r="AT166" s="215" t="s">
        <v>76</v>
      </c>
      <c r="AU166" s="215" t="s">
        <v>77</v>
      </c>
      <c r="AY166" s="214" t="s">
        <v>150</v>
      </c>
      <c r="BK166" s="216">
        <f>BK167+BK170+BK177+BK186+BK190+BK199+BK210+BK231</f>
        <v>0</v>
      </c>
    </row>
    <row r="167" s="12" customFormat="1" ht="22.8" customHeight="1">
      <c r="A167" s="12"/>
      <c r="B167" s="203"/>
      <c r="C167" s="204"/>
      <c r="D167" s="205" t="s">
        <v>76</v>
      </c>
      <c r="E167" s="217" t="s">
        <v>1763</v>
      </c>
      <c r="F167" s="217" t="s">
        <v>1764</v>
      </c>
      <c r="G167" s="204"/>
      <c r="H167" s="204"/>
      <c r="I167" s="207"/>
      <c r="J167" s="218">
        <f>BK167</f>
        <v>0</v>
      </c>
      <c r="K167" s="204"/>
      <c r="L167" s="209"/>
      <c r="M167" s="210"/>
      <c r="N167" s="211"/>
      <c r="O167" s="211"/>
      <c r="P167" s="212">
        <f>SUM(P168:P169)</f>
        <v>0</v>
      </c>
      <c r="Q167" s="211"/>
      <c r="R167" s="212">
        <f>SUM(R168:R169)</f>
        <v>0.0027500000000000003</v>
      </c>
      <c r="S167" s="211"/>
      <c r="T167" s="213">
        <f>SUM(T168:T169)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4" t="s">
        <v>87</v>
      </c>
      <c r="AT167" s="215" t="s">
        <v>76</v>
      </c>
      <c r="AU167" s="215" t="s">
        <v>85</v>
      </c>
      <c r="AY167" s="214" t="s">
        <v>150</v>
      </c>
      <c r="BK167" s="216">
        <f>SUM(BK168:BK169)</f>
        <v>0</v>
      </c>
    </row>
    <row r="168" s="2" customFormat="1" ht="37.8" customHeight="1">
      <c r="A168" s="39"/>
      <c r="B168" s="40"/>
      <c r="C168" s="219" t="s">
        <v>8</v>
      </c>
      <c r="D168" s="219" t="s">
        <v>152</v>
      </c>
      <c r="E168" s="220" t="s">
        <v>1979</v>
      </c>
      <c r="F168" s="221" t="s">
        <v>1980</v>
      </c>
      <c r="G168" s="222" t="s">
        <v>255</v>
      </c>
      <c r="H168" s="223">
        <v>25</v>
      </c>
      <c r="I168" s="224"/>
      <c r="J168" s="225">
        <f>ROUND(I168*H168,2)</f>
        <v>0</v>
      </c>
      <c r="K168" s="221" t="s">
        <v>156</v>
      </c>
      <c r="L168" s="45"/>
      <c r="M168" s="226" t="s">
        <v>1</v>
      </c>
      <c r="N168" s="227" t="s">
        <v>42</v>
      </c>
      <c r="O168" s="92"/>
      <c r="P168" s="228">
        <f>O168*H168</f>
        <v>0</v>
      </c>
      <c r="Q168" s="228">
        <v>0.00011</v>
      </c>
      <c r="R168" s="228">
        <f>Q168*H168</f>
        <v>0.0027500000000000003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252</v>
      </c>
      <c r="AT168" s="230" t="s">
        <v>152</v>
      </c>
      <c r="AU168" s="230" t="s">
        <v>87</v>
      </c>
      <c r="AY168" s="18" t="s">
        <v>150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85</v>
      </c>
      <c r="BK168" s="231">
        <f>ROUND(I168*H168,2)</f>
        <v>0</v>
      </c>
      <c r="BL168" s="18" t="s">
        <v>252</v>
      </c>
      <c r="BM168" s="230" t="s">
        <v>1981</v>
      </c>
    </row>
    <row r="169" s="14" customFormat="1">
      <c r="A169" s="14"/>
      <c r="B169" s="243"/>
      <c r="C169" s="244"/>
      <c r="D169" s="234" t="s">
        <v>159</v>
      </c>
      <c r="E169" s="245" t="s">
        <v>1</v>
      </c>
      <c r="F169" s="246" t="s">
        <v>1982</v>
      </c>
      <c r="G169" s="244"/>
      <c r="H169" s="247">
        <v>25</v>
      </c>
      <c r="I169" s="248"/>
      <c r="J169" s="244"/>
      <c r="K169" s="244"/>
      <c r="L169" s="249"/>
      <c r="M169" s="250"/>
      <c r="N169" s="251"/>
      <c r="O169" s="251"/>
      <c r="P169" s="251"/>
      <c r="Q169" s="251"/>
      <c r="R169" s="251"/>
      <c r="S169" s="251"/>
      <c r="T169" s="25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3" t="s">
        <v>159</v>
      </c>
      <c r="AU169" s="253" t="s">
        <v>87</v>
      </c>
      <c r="AV169" s="14" t="s">
        <v>87</v>
      </c>
      <c r="AW169" s="14" t="s">
        <v>32</v>
      </c>
      <c r="AX169" s="14" t="s">
        <v>85</v>
      </c>
      <c r="AY169" s="253" t="s">
        <v>150</v>
      </c>
    </row>
    <row r="170" s="12" customFormat="1" ht="22.8" customHeight="1">
      <c r="A170" s="12"/>
      <c r="B170" s="203"/>
      <c r="C170" s="204"/>
      <c r="D170" s="205" t="s">
        <v>76</v>
      </c>
      <c r="E170" s="217" t="s">
        <v>1983</v>
      </c>
      <c r="F170" s="217" t="s">
        <v>1984</v>
      </c>
      <c r="G170" s="204"/>
      <c r="H170" s="204"/>
      <c r="I170" s="207"/>
      <c r="J170" s="218">
        <f>BK170</f>
        <v>0</v>
      </c>
      <c r="K170" s="204"/>
      <c r="L170" s="209"/>
      <c r="M170" s="210"/>
      <c r="N170" s="211"/>
      <c r="O170" s="211"/>
      <c r="P170" s="212">
        <f>SUM(P171:P176)</f>
        <v>0</v>
      </c>
      <c r="Q170" s="211"/>
      <c r="R170" s="212">
        <f>SUM(R171:R176)</f>
        <v>0.0043200000000000001</v>
      </c>
      <c r="S170" s="211"/>
      <c r="T170" s="213">
        <f>SUM(T171:T176)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4" t="s">
        <v>87</v>
      </c>
      <c r="AT170" s="215" t="s">
        <v>76</v>
      </c>
      <c r="AU170" s="215" t="s">
        <v>85</v>
      </c>
      <c r="AY170" s="214" t="s">
        <v>150</v>
      </c>
      <c r="BK170" s="216">
        <f>SUM(BK171:BK176)</f>
        <v>0</v>
      </c>
    </row>
    <row r="171" s="2" customFormat="1" ht="24.15" customHeight="1">
      <c r="A171" s="39"/>
      <c r="B171" s="40"/>
      <c r="C171" s="219" t="s">
        <v>231</v>
      </c>
      <c r="D171" s="219" t="s">
        <v>152</v>
      </c>
      <c r="E171" s="220" t="s">
        <v>1985</v>
      </c>
      <c r="F171" s="221" t="s">
        <v>1986</v>
      </c>
      <c r="G171" s="222" t="s">
        <v>255</v>
      </c>
      <c r="H171" s="223">
        <v>4</v>
      </c>
      <c r="I171" s="224"/>
      <c r="J171" s="225">
        <f>ROUND(I171*H171,2)</f>
        <v>0</v>
      </c>
      <c r="K171" s="221" t="s">
        <v>156</v>
      </c>
      <c r="L171" s="45"/>
      <c r="M171" s="226" t="s">
        <v>1</v>
      </c>
      <c r="N171" s="227" t="s">
        <v>42</v>
      </c>
      <c r="O171" s="92"/>
      <c r="P171" s="228">
        <f>O171*H171</f>
        <v>0</v>
      </c>
      <c r="Q171" s="228">
        <v>0.00069999999999999999</v>
      </c>
      <c r="R171" s="228">
        <f>Q171*H171</f>
        <v>0.0028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252</v>
      </c>
      <c r="AT171" s="230" t="s">
        <v>152</v>
      </c>
      <c r="AU171" s="230" t="s">
        <v>87</v>
      </c>
      <c r="AY171" s="18" t="s">
        <v>150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85</v>
      </c>
      <c r="BK171" s="231">
        <f>ROUND(I171*H171,2)</f>
        <v>0</v>
      </c>
      <c r="BL171" s="18" t="s">
        <v>252</v>
      </c>
      <c r="BM171" s="230" t="s">
        <v>1987</v>
      </c>
    </row>
    <row r="172" s="14" customFormat="1">
      <c r="A172" s="14"/>
      <c r="B172" s="243"/>
      <c r="C172" s="244"/>
      <c r="D172" s="234" t="s">
        <v>159</v>
      </c>
      <c r="E172" s="245" t="s">
        <v>1</v>
      </c>
      <c r="F172" s="246" t="s">
        <v>1988</v>
      </c>
      <c r="G172" s="244"/>
      <c r="H172" s="247">
        <v>4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159</v>
      </c>
      <c r="AU172" s="253" t="s">
        <v>87</v>
      </c>
      <c r="AV172" s="14" t="s">
        <v>87</v>
      </c>
      <c r="AW172" s="14" t="s">
        <v>32</v>
      </c>
      <c r="AX172" s="14" t="s">
        <v>85</v>
      </c>
      <c r="AY172" s="253" t="s">
        <v>150</v>
      </c>
    </row>
    <row r="173" s="2" customFormat="1" ht="16.5" customHeight="1">
      <c r="A173" s="39"/>
      <c r="B173" s="40"/>
      <c r="C173" s="219" t="s">
        <v>237</v>
      </c>
      <c r="D173" s="219" t="s">
        <v>152</v>
      </c>
      <c r="E173" s="220" t="s">
        <v>1989</v>
      </c>
      <c r="F173" s="221" t="s">
        <v>1990</v>
      </c>
      <c r="G173" s="222" t="s">
        <v>271</v>
      </c>
      <c r="H173" s="223">
        <v>1</v>
      </c>
      <c r="I173" s="224"/>
      <c r="J173" s="225">
        <f>ROUND(I173*H173,2)</f>
        <v>0</v>
      </c>
      <c r="K173" s="221" t="s">
        <v>156</v>
      </c>
      <c r="L173" s="45"/>
      <c r="M173" s="226" t="s">
        <v>1</v>
      </c>
      <c r="N173" s="227" t="s">
        <v>42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252</v>
      </c>
      <c r="AT173" s="230" t="s">
        <v>152</v>
      </c>
      <c r="AU173" s="230" t="s">
        <v>87</v>
      </c>
      <c r="AY173" s="18" t="s">
        <v>150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85</v>
      </c>
      <c r="BK173" s="231">
        <f>ROUND(I173*H173,2)</f>
        <v>0</v>
      </c>
      <c r="BL173" s="18" t="s">
        <v>252</v>
      </c>
      <c r="BM173" s="230" t="s">
        <v>1991</v>
      </c>
    </row>
    <row r="174" s="2" customFormat="1" ht="24.15" customHeight="1">
      <c r="A174" s="39"/>
      <c r="B174" s="40"/>
      <c r="C174" s="219" t="s">
        <v>246</v>
      </c>
      <c r="D174" s="219" t="s">
        <v>152</v>
      </c>
      <c r="E174" s="220" t="s">
        <v>1992</v>
      </c>
      <c r="F174" s="221" t="s">
        <v>1993</v>
      </c>
      <c r="G174" s="222" t="s">
        <v>271</v>
      </c>
      <c r="H174" s="223">
        <v>1</v>
      </c>
      <c r="I174" s="224"/>
      <c r="J174" s="225">
        <f>ROUND(I174*H174,2)</f>
        <v>0</v>
      </c>
      <c r="K174" s="221" t="s">
        <v>156</v>
      </c>
      <c r="L174" s="45"/>
      <c r="M174" s="226" t="s">
        <v>1</v>
      </c>
      <c r="N174" s="227" t="s">
        <v>42</v>
      </c>
      <c r="O174" s="92"/>
      <c r="P174" s="228">
        <f>O174*H174</f>
        <v>0</v>
      </c>
      <c r="Q174" s="228">
        <v>0.00059000000000000003</v>
      </c>
      <c r="R174" s="228">
        <f>Q174*H174</f>
        <v>0.00059000000000000003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252</v>
      </c>
      <c r="AT174" s="230" t="s">
        <v>152</v>
      </c>
      <c r="AU174" s="230" t="s">
        <v>87</v>
      </c>
      <c r="AY174" s="18" t="s">
        <v>150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85</v>
      </c>
      <c r="BK174" s="231">
        <f>ROUND(I174*H174,2)</f>
        <v>0</v>
      </c>
      <c r="BL174" s="18" t="s">
        <v>252</v>
      </c>
      <c r="BM174" s="230" t="s">
        <v>1994</v>
      </c>
    </row>
    <row r="175" s="2" customFormat="1" ht="24.15" customHeight="1">
      <c r="A175" s="39"/>
      <c r="B175" s="40"/>
      <c r="C175" s="219" t="s">
        <v>252</v>
      </c>
      <c r="D175" s="219" t="s">
        <v>152</v>
      </c>
      <c r="E175" s="220" t="s">
        <v>1995</v>
      </c>
      <c r="F175" s="221" t="s">
        <v>1996</v>
      </c>
      <c r="G175" s="222" t="s">
        <v>271</v>
      </c>
      <c r="H175" s="223">
        <v>1</v>
      </c>
      <c r="I175" s="224"/>
      <c r="J175" s="225">
        <f>ROUND(I175*H175,2)</f>
        <v>0</v>
      </c>
      <c r="K175" s="221" t="s">
        <v>156</v>
      </c>
      <c r="L175" s="45"/>
      <c r="M175" s="226" t="s">
        <v>1</v>
      </c>
      <c r="N175" s="227" t="s">
        <v>42</v>
      </c>
      <c r="O175" s="92"/>
      <c r="P175" s="228">
        <f>O175*H175</f>
        <v>0</v>
      </c>
      <c r="Q175" s="228">
        <v>0.00093000000000000005</v>
      </c>
      <c r="R175" s="228">
        <f>Q175*H175</f>
        <v>0.00093000000000000005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252</v>
      </c>
      <c r="AT175" s="230" t="s">
        <v>152</v>
      </c>
      <c r="AU175" s="230" t="s">
        <v>87</v>
      </c>
      <c r="AY175" s="18" t="s">
        <v>150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85</v>
      </c>
      <c r="BK175" s="231">
        <f>ROUND(I175*H175,2)</f>
        <v>0</v>
      </c>
      <c r="BL175" s="18" t="s">
        <v>252</v>
      </c>
      <c r="BM175" s="230" t="s">
        <v>1997</v>
      </c>
    </row>
    <row r="176" s="2" customFormat="1" ht="24.15" customHeight="1">
      <c r="A176" s="39"/>
      <c r="B176" s="40"/>
      <c r="C176" s="219" t="s">
        <v>258</v>
      </c>
      <c r="D176" s="219" t="s">
        <v>152</v>
      </c>
      <c r="E176" s="220" t="s">
        <v>1998</v>
      </c>
      <c r="F176" s="221" t="s">
        <v>1999</v>
      </c>
      <c r="G176" s="222" t="s">
        <v>2000</v>
      </c>
      <c r="H176" s="294"/>
      <c r="I176" s="224"/>
      <c r="J176" s="225">
        <f>ROUND(I176*H176,2)</f>
        <v>0</v>
      </c>
      <c r="K176" s="221" t="s">
        <v>156</v>
      </c>
      <c r="L176" s="45"/>
      <c r="M176" s="226" t="s">
        <v>1</v>
      </c>
      <c r="N176" s="227" t="s">
        <v>42</v>
      </c>
      <c r="O176" s="92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252</v>
      </c>
      <c r="AT176" s="230" t="s">
        <v>152</v>
      </c>
      <c r="AU176" s="230" t="s">
        <v>87</v>
      </c>
      <c r="AY176" s="18" t="s">
        <v>150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85</v>
      </c>
      <c r="BK176" s="231">
        <f>ROUND(I176*H176,2)</f>
        <v>0</v>
      </c>
      <c r="BL176" s="18" t="s">
        <v>252</v>
      </c>
      <c r="BM176" s="230" t="s">
        <v>2001</v>
      </c>
    </row>
    <row r="177" s="12" customFormat="1" ht="22.8" customHeight="1">
      <c r="A177" s="12"/>
      <c r="B177" s="203"/>
      <c r="C177" s="204"/>
      <c r="D177" s="205" t="s">
        <v>76</v>
      </c>
      <c r="E177" s="217" t="s">
        <v>2002</v>
      </c>
      <c r="F177" s="217" t="s">
        <v>2003</v>
      </c>
      <c r="G177" s="204"/>
      <c r="H177" s="204"/>
      <c r="I177" s="207"/>
      <c r="J177" s="218">
        <f>BK177</f>
        <v>0</v>
      </c>
      <c r="K177" s="204"/>
      <c r="L177" s="209"/>
      <c r="M177" s="210"/>
      <c r="N177" s="211"/>
      <c r="O177" s="211"/>
      <c r="P177" s="212">
        <f>SUM(P178:P185)</f>
        <v>0</v>
      </c>
      <c r="Q177" s="211"/>
      <c r="R177" s="212">
        <f>SUM(R178:R185)</f>
        <v>0.030519999999999999</v>
      </c>
      <c r="S177" s="211"/>
      <c r="T177" s="213">
        <f>SUM(T178:T185)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4" t="s">
        <v>87</v>
      </c>
      <c r="AT177" s="215" t="s">
        <v>76</v>
      </c>
      <c r="AU177" s="215" t="s">
        <v>85</v>
      </c>
      <c r="AY177" s="214" t="s">
        <v>150</v>
      </c>
      <c r="BK177" s="216">
        <f>SUM(BK178:BK185)</f>
        <v>0</v>
      </c>
    </row>
    <row r="178" s="2" customFormat="1" ht="16.5" customHeight="1">
      <c r="A178" s="39"/>
      <c r="B178" s="40"/>
      <c r="C178" s="219" t="s">
        <v>268</v>
      </c>
      <c r="D178" s="219" t="s">
        <v>152</v>
      </c>
      <c r="E178" s="220" t="s">
        <v>2004</v>
      </c>
      <c r="F178" s="221" t="s">
        <v>2005</v>
      </c>
      <c r="G178" s="222" t="s">
        <v>2006</v>
      </c>
      <c r="H178" s="223">
        <v>1</v>
      </c>
      <c r="I178" s="224"/>
      <c r="J178" s="225">
        <f>ROUND(I178*H178,2)</f>
        <v>0</v>
      </c>
      <c r="K178" s="221" t="s">
        <v>1</v>
      </c>
      <c r="L178" s="45"/>
      <c r="M178" s="226" t="s">
        <v>1</v>
      </c>
      <c r="N178" s="227" t="s">
        <v>42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252</v>
      </c>
      <c r="AT178" s="230" t="s">
        <v>152</v>
      </c>
      <c r="AU178" s="230" t="s">
        <v>87</v>
      </c>
      <c r="AY178" s="18" t="s">
        <v>150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85</v>
      </c>
      <c r="BK178" s="231">
        <f>ROUND(I178*H178,2)</f>
        <v>0</v>
      </c>
      <c r="BL178" s="18" t="s">
        <v>252</v>
      </c>
      <c r="BM178" s="230" t="s">
        <v>2007</v>
      </c>
    </row>
    <row r="179" s="2" customFormat="1" ht="16.5" customHeight="1">
      <c r="A179" s="39"/>
      <c r="B179" s="40"/>
      <c r="C179" s="219" t="s">
        <v>275</v>
      </c>
      <c r="D179" s="219" t="s">
        <v>152</v>
      </c>
      <c r="E179" s="220" t="s">
        <v>2008</v>
      </c>
      <c r="F179" s="221" t="s">
        <v>2009</v>
      </c>
      <c r="G179" s="222" t="s">
        <v>2006</v>
      </c>
      <c r="H179" s="223">
        <v>1</v>
      </c>
      <c r="I179" s="224"/>
      <c r="J179" s="225">
        <f>ROUND(I179*H179,2)</f>
        <v>0</v>
      </c>
      <c r="K179" s="221" t="s">
        <v>1</v>
      </c>
      <c r="L179" s="45"/>
      <c r="M179" s="226" t="s">
        <v>1</v>
      </c>
      <c r="N179" s="227" t="s">
        <v>42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252</v>
      </c>
      <c r="AT179" s="230" t="s">
        <v>152</v>
      </c>
      <c r="AU179" s="230" t="s">
        <v>87</v>
      </c>
      <c r="AY179" s="18" t="s">
        <v>150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85</v>
      </c>
      <c r="BK179" s="231">
        <f>ROUND(I179*H179,2)</f>
        <v>0</v>
      </c>
      <c r="BL179" s="18" t="s">
        <v>252</v>
      </c>
      <c r="BM179" s="230" t="s">
        <v>2010</v>
      </c>
    </row>
    <row r="180" s="2" customFormat="1" ht="21.75" customHeight="1">
      <c r="A180" s="39"/>
      <c r="B180" s="40"/>
      <c r="C180" s="219" t="s">
        <v>281</v>
      </c>
      <c r="D180" s="219" t="s">
        <v>152</v>
      </c>
      <c r="E180" s="220" t="s">
        <v>2011</v>
      </c>
      <c r="F180" s="221" t="s">
        <v>2012</v>
      </c>
      <c r="G180" s="222" t="s">
        <v>2006</v>
      </c>
      <c r="H180" s="223">
        <v>1</v>
      </c>
      <c r="I180" s="224"/>
      <c r="J180" s="225">
        <f>ROUND(I180*H180,2)</f>
        <v>0</v>
      </c>
      <c r="K180" s="221" t="s">
        <v>1</v>
      </c>
      <c r="L180" s="45"/>
      <c r="M180" s="226" t="s">
        <v>1</v>
      </c>
      <c r="N180" s="227" t="s">
        <v>42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252</v>
      </c>
      <c r="AT180" s="230" t="s">
        <v>152</v>
      </c>
      <c r="AU180" s="230" t="s">
        <v>87</v>
      </c>
      <c r="AY180" s="18" t="s">
        <v>150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85</v>
      </c>
      <c r="BK180" s="231">
        <f>ROUND(I180*H180,2)</f>
        <v>0</v>
      </c>
      <c r="BL180" s="18" t="s">
        <v>252</v>
      </c>
      <c r="BM180" s="230" t="s">
        <v>2013</v>
      </c>
    </row>
    <row r="181" s="2" customFormat="1" ht="16.5" customHeight="1">
      <c r="A181" s="39"/>
      <c r="B181" s="40"/>
      <c r="C181" s="219" t="s">
        <v>7</v>
      </c>
      <c r="D181" s="219" t="s">
        <v>152</v>
      </c>
      <c r="E181" s="220" t="s">
        <v>2014</v>
      </c>
      <c r="F181" s="221" t="s">
        <v>2015</v>
      </c>
      <c r="G181" s="222" t="s">
        <v>2006</v>
      </c>
      <c r="H181" s="223">
        <v>1</v>
      </c>
      <c r="I181" s="224"/>
      <c r="J181" s="225">
        <f>ROUND(I181*H181,2)</f>
        <v>0</v>
      </c>
      <c r="K181" s="221" t="s">
        <v>1</v>
      </c>
      <c r="L181" s="45"/>
      <c r="M181" s="226" t="s">
        <v>1</v>
      </c>
      <c r="N181" s="227" t="s">
        <v>42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252</v>
      </c>
      <c r="AT181" s="230" t="s">
        <v>152</v>
      </c>
      <c r="AU181" s="230" t="s">
        <v>87</v>
      </c>
      <c r="AY181" s="18" t="s">
        <v>150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85</v>
      </c>
      <c r="BK181" s="231">
        <f>ROUND(I181*H181,2)</f>
        <v>0</v>
      </c>
      <c r="BL181" s="18" t="s">
        <v>252</v>
      </c>
      <c r="BM181" s="230" t="s">
        <v>2016</v>
      </c>
    </row>
    <row r="182" s="2" customFormat="1" ht="16.5" customHeight="1">
      <c r="A182" s="39"/>
      <c r="B182" s="40"/>
      <c r="C182" s="219" t="s">
        <v>290</v>
      </c>
      <c r="D182" s="219" t="s">
        <v>152</v>
      </c>
      <c r="E182" s="220" t="s">
        <v>2017</v>
      </c>
      <c r="F182" s="221" t="s">
        <v>2018</v>
      </c>
      <c r="G182" s="222" t="s">
        <v>2006</v>
      </c>
      <c r="H182" s="223">
        <v>1</v>
      </c>
      <c r="I182" s="224"/>
      <c r="J182" s="225">
        <f>ROUND(I182*H182,2)</f>
        <v>0</v>
      </c>
      <c r="K182" s="221" t="s">
        <v>1</v>
      </c>
      <c r="L182" s="45"/>
      <c r="M182" s="226" t="s">
        <v>1</v>
      </c>
      <c r="N182" s="227" t="s">
        <v>42</v>
      </c>
      <c r="O182" s="92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252</v>
      </c>
      <c r="AT182" s="230" t="s">
        <v>152</v>
      </c>
      <c r="AU182" s="230" t="s">
        <v>87</v>
      </c>
      <c r="AY182" s="18" t="s">
        <v>150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85</v>
      </c>
      <c r="BK182" s="231">
        <f>ROUND(I182*H182,2)</f>
        <v>0</v>
      </c>
      <c r="BL182" s="18" t="s">
        <v>252</v>
      </c>
      <c r="BM182" s="230" t="s">
        <v>2019</v>
      </c>
    </row>
    <row r="183" s="2" customFormat="1" ht="37.8" customHeight="1">
      <c r="A183" s="39"/>
      <c r="B183" s="40"/>
      <c r="C183" s="219" t="s">
        <v>294</v>
      </c>
      <c r="D183" s="219" t="s">
        <v>152</v>
      </c>
      <c r="E183" s="220" t="s">
        <v>2020</v>
      </c>
      <c r="F183" s="221" t="s">
        <v>2021</v>
      </c>
      <c r="G183" s="222" t="s">
        <v>2006</v>
      </c>
      <c r="H183" s="223">
        <v>1</v>
      </c>
      <c r="I183" s="224"/>
      <c r="J183" s="225">
        <f>ROUND(I183*H183,2)</f>
        <v>0</v>
      </c>
      <c r="K183" s="221" t="s">
        <v>1</v>
      </c>
      <c r="L183" s="45"/>
      <c r="M183" s="226" t="s">
        <v>1</v>
      </c>
      <c r="N183" s="227" t="s">
        <v>42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252</v>
      </c>
      <c r="AT183" s="230" t="s">
        <v>152</v>
      </c>
      <c r="AU183" s="230" t="s">
        <v>87</v>
      </c>
      <c r="AY183" s="18" t="s">
        <v>150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85</v>
      </c>
      <c r="BK183" s="231">
        <f>ROUND(I183*H183,2)</f>
        <v>0</v>
      </c>
      <c r="BL183" s="18" t="s">
        <v>252</v>
      </c>
      <c r="BM183" s="230" t="s">
        <v>2022</v>
      </c>
    </row>
    <row r="184" s="2" customFormat="1" ht="24.15" customHeight="1">
      <c r="A184" s="39"/>
      <c r="B184" s="40"/>
      <c r="C184" s="219" t="s">
        <v>299</v>
      </c>
      <c r="D184" s="219" t="s">
        <v>152</v>
      </c>
      <c r="E184" s="220" t="s">
        <v>2023</v>
      </c>
      <c r="F184" s="221" t="s">
        <v>2024</v>
      </c>
      <c r="G184" s="222" t="s">
        <v>1815</v>
      </c>
      <c r="H184" s="223">
        <v>1</v>
      </c>
      <c r="I184" s="224"/>
      <c r="J184" s="225">
        <f>ROUND(I184*H184,2)</f>
        <v>0</v>
      </c>
      <c r="K184" s="221" t="s">
        <v>156</v>
      </c>
      <c r="L184" s="45"/>
      <c r="M184" s="226" t="s">
        <v>1</v>
      </c>
      <c r="N184" s="227" t="s">
        <v>42</v>
      </c>
      <c r="O184" s="92"/>
      <c r="P184" s="228">
        <f>O184*H184</f>
        <v>0</v>
      </c>
      <c r="Q184" s="228">
        <v>0.030519999999999999</v>
      </c>
      <c r="R184" s="228">
        <f>Q184*H184</f>
        <v>0.030519999999999999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252</v>
      </c>
      <c r="AT184" s="230" t="s">
        <v>152</v>
      </c>
      <c r="AU184" s="230" t="s">
        <v>87</v>
      </c>
      <c r="AY184" s="18" t="s">
        <v>150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85</v>
      </c>
      <c r="BK184" s="231">
        <f>ROUND(I184*H184,2)</f>
        <v>0</v>
      </c>
      <c r="BL184" s="18" t="s">
        <v>252</v>
      </c>
      <c r="BM184" s="230" t="s">
        <v>2025</v>
      </c>
    </row>
    <row r="185" s="2" customFormat="1" ht="24.15" customHeight="1">
      <c r="A185" s="39"/>
      <c r="B185" s="40"/>
      <c r="C185" s="219" t="s">
        <v>303</v>
      </c>
      <c r="D185" s="219" t="s">
        <v>152</v>
      </c>
      <c r="E185" s="220" t="s">
        <v>2026</v>
      </c>
      <c r="F185" s="221" t="s">
        <v>2027</v>
      </c>
      <c r="G185" s="222" t="s">
        <v>2000</v>
      </c>
      <c r="H185" s="294"/>
      <c r="I185" s="224"/>
      <c r="J185" s="225">
        <f>ROUND(I185*H185,2)</f>
        <v>0</v>
      </c>
      <c r="K185" s="221" t="s">
        <v>156</v>
      </c>
      <c r="L185" s="45"/>
      <c r="M185" s="226" t="s">
        <v>1</v>
      </c>
      <c r="N185" s="227" t="s">
        <v>42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252</v>
      </c>
      <c r="AT185" s="230" t="s">
        <v>152</v>
      </c>
      <c r="AU185" s="230" t="s">
        <v>87</v>
      </c>
      <c r="AY185" s="18" t="s">
        <v>150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85</v>
      </c>
      <c r="BK185" s="231">
        <f>ROUND(I185*H185,2)</f>
        <v>0</v>
      </c>
      <c r="BL185" s="18" t="s">
        <v>252</v>
      </c>
      <c r="BM185" s="230" t="s">
        <v>2028</v>
      </c>
    </row>
    <row r="186" s="12" customFormat="1" ht="22.8" customHeight="1">
      <c r="A186" s="12"/>
      <c r="B186" s="203"/>
      <c r="C186" s="204"/>
      <c r="D186" s="205" t="s">
        <v>76</v>
      </c>
      <c r="E186" s="217" t="s">
        <v>2029</v>
      </c>
      <c r="F186" s="217" t="s">
        <v>2030</v>
      </c>
      <c r="G186" s="204"/>
      <c r="H186" s="204"/>
      <c r="I186" s="207"/>
      <c r="J186" s="218">
        <f>BK186</f>
        <v>0</v>
      </c>
      <c r="K186" s="204"/>
      <c r="L186" s="209"/>
      <c r="M186" s="210"/>
      <c r="N186" s="211"/>
      <c r="O186" s="211"/>
      <c r="P186" s="212">
        <f>SUM(P187:P189)</f>
        <v>0</v>
      </c>
      <c r="Q186" s="211"/>
      <c r="R186" s="212">
        <f>SUM(R187:R189)</f>
        <v>0.012109999999999999</v>
      </c>
      <c r="S186" s="211"/>
      <c r="T186" s="213">
        <f>SUM(T187:T189)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4" t="s">
        <v>87</v>
      </c>
      <c r="AT186" s="215" t="s">
        <v>76</v>
      </c>
      <c r="AU186" s="215" t="s">
        <v>85</v>
      </c>
      <c r="AY186" s="214" t="s">
        <v>150</v>
      </c>
      <c r="BK186" s="216">
        <f>SUM(BK187:BK189)</f>
        <v>0</v>
      </c>
    </row>
    <row r="187" s="2" customFormat="1" ht="37.8" customHeight="1">
      <c r="A187" s="39"/>
      <c r="B187" s="40"/>
      <c r="C187" s="219" t="s">
        <v>309</v>
      </c>
      <c r="D187" s="219" t="s">
        <v>152</v>
      </c>
      <c r="E187" s="220" t="s">
        <v>2031</v>
      </c>
      <c r="F187" s="221" t="s">
        <v>2032</v>
      </c>
      <c r="G187" s="222" t="s">
        <v>1815</v>
      </c>
      <c r="H187" s="223">
        <v>1</v>
      </c>
      <c r="I187" s="224"/>
      <c r="J187" s="225">
        <f>ROUND(I187*H187,2)</f>
        <v>0</v>
      </c>
      <c r="K187" s="221" t="s">
        <v>156</v>
      </c>
      <c r="L187" s="45"/>
      <c r="M187" s="226" t="s">
        <v>1</v>
      </c>
      <c r="N187" s="227" t="s">
        <v>42</v>
      </c>
      <c r="O187" s="92"/>
      <c r="P187" s="228">
        <f>O187*H187</f>
        <v>0</v>
      </c>
      <c r="Q187" s="228">
        <v>0.0042300000000000003</v>
      </c>
      <c r="R187" s="228">
        <f>Q187*H187</f>
        <v>0.0042300000000000003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252</v>
      </c>
      <c r="AT187" s="230" t="s">
        <v>152</v>
      </c>
      <c r="AU187" s="230" t="s">
        <v>87</v>
      </c>
      <c r="AY187" s="18" t="s">
        <v>150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85</v>
      </c>
      <c r="BK187" s="231">
        <f>ROUND(I187*H187,2)</f>
        <v>0</v>
      </c>
      <c r="BL187" s="18" t="s">
        <v>252</v>
      </c>
      <c r="BM187" s="230" t="s">
        <v>2033</v>
      </c>
    </row>
    <row r="188" s="2" customFormat="1" ht="33" customHeight="1">
      <c r="A188" s="39"/>
      <c r="B188" s="40"/>
      <c r="C188" s="219" t="s">
        <v>336</v>
      </c>
      <c r="D188" s="219" t="s">
        <v>152</v>
      </c>
      <c r="E188" s="220" t="s">
        <v>2034</v>
      </c>
      <c r="F188" s="221" t="s">
        <v>2035</v>
      </c>
      <c r="G188" s="222" t="s">
        <v>1815</v>
      </c>
      <c r="H188" s="223">
        <v>1</v>
      </c>
      <c r="I188" s="224"/>
      <c r="J188" s="225">
        <f>ROUND(I188*H188,2)</f>
        <v>0</v>
      </c>
      <c r="K188" s="221" t="s">
        <v>156</v>
      </c>
      <c r="L188" s="45"/>
      <c r="M188" s="226" t="s">
        <v>1</v>
      </c>
      <c r="N188" s="227" t="s">
        <v>42</v>
      </c>
      <c r="O188" s="92"/>
      <c r="P188" s="228">
        <f>O188*H188</f>
        <v>0</v>
      </c>
      <c r="Q188" s="228">
        <v>0.0078799999999999999</v>
      </c>
      <c r="R188" s="228">
        <f>Q188*H188</f>
        <v>0.0078799999999999999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252</v>
      </c>
      <c r="AT188" s="230" t="s">
        <v>152</v>
      </c>
      <c r="AU188" s="230" t="s">
        <v>87</v>
      </c>
      <c r="AY188" s="18" t="s">
        <v>150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85</v>
      </c>
      <c r="BK188" s="231">
        <f>ROUND(I188*H188,2)</f>
        <v>0</v>
      </c>
      <c r="BL188" s="18" t="s">
        <v>252</v>
      </c>
      <c r="BM188" s="230" t="s">
        <v>2036</v>
      </c>
    </row>
    <row r="189" s="2" customFormat="1" ht="24.15" customHeight="1">
      <c r="A189" s="39"/>
      <c r="B189" s="40"/>
      <c r="C189" s="219" t="s">
        <v>340</v>
      </c>
      <c r="D189" s="219" t="s">
        <v>152</v>
      </c>
      <c r="E189" s="220" t="s">
        <v>2037</v>
      </c>
      <c r="F189" s="221" t="s">
        <v>2038</v>
      </c>
      <c r="G189" s="222" t="s">
        <v>2000</v>
      </c>
      <c r="H189" s="294"/>
      <c r="I189" s="224"/>
      <c r="J189" s="225">
        <f>ROUND(I189*H189,2)</f>
        <v>0</v>
      </c>
      <c r="K189" s="221" t="s">
        <v>156</v>
      </c>
      <c r="L189" s="45"/>
      <c r="M189" s="226" t="s">
        <v>1</v>
      </c>
      <c r="N189" s="227" t="s">
        <v>42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252</v>
      </c>
      <c r="AT189" s="230" t="s">
        <v>152</v>
      </c>
      <c r="AU189" s="230" t="s">
        <v>87</v>
      </c>
      <c r="AY189" s="18" t="s">
        <v>150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85</v>
      </c>
      <c r="BK189" s="231">
        <f>ROUND(I189*H189,2)</f>
        <v>0</v>
      </c>
      <c r="BL189" s="18" t="s">
        <v>252</v>
      </c>
      <c r="BM189" s="230" t="s">
        <v>2039</v>
      </c>
    </row>
    <row r="190" s="12" customFormat="1" ht="22.8" customHeight="1">
      <c r="A190" s="12"/>
      <c r="B190" s="203"/>
      <c r="C190" s="204"/>
      <c r="D190" s="205" t="s">
        <v>76</v>
      </c>
      <c r="E190" s="217" t="s">
        <v>2040</v>
      </c>
      <c r="F190" s="217" t="s">
        <v>2041</v>
      </c>
      <c r="G190" s="204"/>
      <c r="H190" s="204"/>
      <c r="I190" s="207"/>
      <c r="J190" s="218">
        <f>BK190</f>
        <v>0</v>
      </c>
      <c r="K190" s="204"/>
      <c r="L190" s="209"/>
      <c r="M190" s="210"/>
      <c r="N190" s="211"/>
      <c r="O190" s="211"/>
      <c r="P190" s="212">
        <f>SUM(P191:P198)</f>
        <v>0</v>
      </c>
      <c r="Q190" s="211"/>
      <c r="R190" s="212">
        <f>SUM(R191:R198)</f>
        <v>0.18848000000000001</v>
      </c>
      <c r="S190" s="211"/>
      <c r="T190" s="213">
        <f>SUM(T191:T198)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4" t="s">
        <v>87</v>
      </c>
      <c r="AT190" s="215" t="s">
        <v>76</v>
      </c>
      <c r="AU190" s="215" t="s">
        <v>85</v>
      </c>
      <c r="AY190" s="214" t="s">
        <v>150</v>
      </c>
      <c r="BK190" s="216">
        <f>SUM(BK191:BK198)</f>
        <v>0</v>
      </c>
    </row>
    <row r="191" s="2" customFormat="1" ht="24.15" customHeight="1">
      <c r="A191" s="39"/>
      <c r="B191" s="40"/>
      <c r="C191" s="219" t="s">
        <v>344</v>
      </c>
      <c r="D191" s="219" t="s">
        <v>152</v>
      </c>
      <c r="E191" s="220" t="s">
        <v>2042</v>
      </c>
      <c r="F191" s="221" t="s">
        <v>2043</v>
      </c>
      <c r="G191" s="222" t="s">
        <v>255</v>
      </c>
      <c r="H191" s="223">
        <v>225</v>
      </c>
      <c r="I191" s="224"/>
      <c r="J191" s="225">
        <f>ROUND(I191*H191,2)</f>
        <v>0</v>
      </c>
      <c r="K191" s="221" t="s">
        <v>156</v>
      </c>
      <c r="L191" s="45"/>
      <c r="M191" s="226" t="s">
        <v>1</v>
      </c>
      <c r="N191" s="227" t="s">
        <v>42</v>
      </c>
      <c r="O191" s="92"/>
      <c r="P191" s="228">
        <f>O191*H191</f>
        <v>0</v>
      </c>
      <c r="Q191" s="228">
        <v>0.00050000000000000001</v>
      </c>
      <c r="R191" s="228">
        <f>Q191*H191</f>
        <v>0.1125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252</v>
      </c>
      <c r="AT191" s="230" t="s">
        <v>152</v>
      </c>
      <c r="AU191" s="230" t="s">
        <v>87</v>
      </c>
      <c r="AY191" s="18" t="s">
        <v>150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85</v>
      </c>
      <c r="BK191" s="231">
        <f>ROUND(I191*H191,2)</f>
        <v>0</v>
      </c>
      <c r="BL191" s="18" t="s">
        <v>252</v>
      </c>
      <c r="BM191" s="230" t="s">
        <v>2044</v>
      </c>
    </row>
    <row r="192" s="14" customFormat="1">
      <c r="A192" s="14"/>
      <c r="B192" s="243"/>
      <c r="C192" s="244"/>
      <c r="D192" s="234" t="s">
        <v>159</v>
      </c>
      <c r="E192" s="245" t="s">
        <v>1</v>
      </c>
      <c r="F192" s="246" t="s">
        <v>2045</v>
      </c>
      <c r="G192" s="244"/>
      <c r="H192" s="247">
        <v>225</v>
      </c>
      <c r="I192" s="248"/>
      <c r="J192" s="244"/>
      <c r="K192" s="244"/>
      <c r="L192" s="249"/>
      <c r="M192" s="250"/>
      <c r="N192" s="251"/>
      <c r="O192" s="251"/>
      <c r="P192" s="251"/>
      <c r="Q192" s="251"/>
      <c r="R192" s="251"/>
      <c r="S192" s="251"/>
      <c r="T192" s="25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3" t="s">
        <v>159</v>
      </c>
      <c r="AU192" s="253" t="s">
        <v>87</v>
      </c>
      <c r="AV192" s="14" t="s">
        <v>87</v>
      </c>
      <c r="AW192" s="14" t="s">
        <v>32</v>
      </c>
      <c r="AX192" s="14" t="s">
        <v>85</v>
      </c>
      <c r="AY192" s="253" t="s">
        <v>150</v>
      </c>
    </row>
    <row r="193" s="2" customFormat="1" ht="24.15" customHeight="1">
      <c r="A193" s="39"/>
      <c r="B193" s="40"/>
      <c r="C193" s="219" t="s">
        <v>354</v>
      </c>
      <c r="D193" s="219" t="s">
        <v>152</v>
      </c>
      <c r="E193" s="220" t="s">
        <v>2046</v>
      </c>
      <c r="F193" s="221" t="s">
        <v>2047</v>
      </c>
      <c r="G193" s="222" t="s">
        <v>255</v>
      </c>
      <c r="H193" s="223">
        <v>20</v>
      </c>
      <c r="I193" s="224"/>
      <c r="J193" s="225">
        <f>ROUND(I193*H193,2)</f>
        <v>0</v>
      </c>
      <c r="K193" s="221" t="s">
        <v>156</v>
      </c>
      <c r="L193" s="45"/>
      <c r="M193" s="226" t="s">
        <v>1</v>
      </c>
      <c r="N193" s="227" t="s">
        <v>42</v>
      </c>
      <c r="O193" s="92"/>
      <c r="P193" s="228">
        <f>O193*H193</f>
        <v>0</v>
      </c>
      <c r="Q193" s="228">
        <v>0.00060999999999999997</v>
      </c>
      <c r="R193" s="228">
        <f>Q193*H193</f>
        <v>0.012199999999999999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252</v>
      </c>
      <c r="AT193" s="230" t="s">
        <v>152</v>
      </c>
      <c r="AU193" s="230" t="s">
        <v>87</v>
      </c>
      <c r="AY193" s="18" t="s">
        <v>150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85</v>
      </c>
      <c r="BK193" s="231">
        <f>ROUND(I193*H193,2)</f>
        <v>0</v>
      </c>
      <c r="BL193" s="18" t="s">
        <v>252</v>
      </c>
      <c r="BM193" s="230" t="s">
        <v>2048</v>
      </c>
    </row>
    <row r="194" s="2" customFormat="1" ht="24.15" customHeight="1">
      <c r="A194" s="39"/>
      <c r="B194" s="40"/>
      <c r="C194" s="219" t="s">
        <v>360</v>
      </c>
      <c r="D194" s="219" t="s">
        <v>152</v>
      </c>
      <c r="E194" s="220" t="s">
        <v>2049</v>
      </c>
      <c r="F194" s="221" t="s">
        <v>2050</v>
      </c>
      <c r="G194" s="222" t="s">
        <v>255</v>
      </c>
      <c r="H194" s="223">
        <v>44</v>
      </c>
      <c r="I194" s="224"/>
      <c r="J194" s="225">
        <f>ROUND(I194*H194,2)</f>
        <v>0</v>
      </c>
      <c r="K194" s="221" t="s">
        <v>156</v>
      </c>
      <c r="L194" s="45"/>
      <c r="M194" s="226" t="s">
        <v>1</v>
      </c>
      <c r="N194" s="227" t="s">
        <v>42</v>
      </c>
      <c r="O194" s="92"/>
      <c r="P194" s="228">
        <f>O194*H194</f>
        <v>0</v>
      </c>
      <c r="Q194" s="228">
        <v>0.00093999999999999997</v>
      </c>
      <c r="R194" s="228">
        <f>Q194*H194</f>
        <v>0.041360000000000001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252</v>
      </c>
      <c r="AT194" s="230" t="s">
        <v>152</v>
      </c>
      <c r="AU194" s="230" t="s">
        <v>87</v>
      </c>
      <c r="AY194" s="18" t="s">
        <v>150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85</v>
      </c>
      <c r="BK194" s="231">
        <f>ROUND(I194*H194,2)</f>
        <v>0</v>
      </c>
      <c r="BL194" s="18" t="s">
        <v>252</v>
      </c>
      <c r="BM194" s="230" t="s">
        <v>2051</v>
      </c>
    </row>
    <row r="195" s="2" customFormat="1" ht="24.15" customHeight="1">
      <c r="A195" s="39"/>
      <c r="B195" s="40"/>
      <c r="C195" s="219" t="s">
        <v>400</v>
      </c>
      <c r="D195" s="219" t="s">
        <v>152</v>
      </c>
      <c r="E195" s="220" t="s">
        <v>2052</v>
      </c>
      <c r="F195" s="221" t="s">
        <v>2053</v>
      </c>
      <c r="G195" s="222" t="s">
        <v>255</v>
      </c>
      <c r="H195" s="223">
        <v>19</v>
      </c>
      <c r="I195" s="224"/>
      <c r="J195" s="225">
        <f>ROUND(I195*H195,2)</f>
        <v>0</v>
      </c>
      <c r="K195" s="221" t="s">
        <v>156</v>
      </c>
      <c r="L195" s="45"/>
      <c r="M195" s="226" t="s">
        <v>1</v>
      </c>
      <c r="N195" s="227" t="s">
        <v>42</v>
      </c>
      <c r="O195" s="92"/>
      <c r="P195" s="228">
        <f>O195*H195</f>
        <v>0</v>
      </c>
      <c r="Q195" s="228">
        <v>0.0011800000000000001</v>
      </c>
      <c r="R195" s="228">
        <f>Q195*H195</f>
        <v>0.022420000000000002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252</v>
      </c>
      <c r="AT195" s="230" t="s">
        <v>152</v>
      </c>
      <c r="AU195" s="230" t="s">
        <v>87</v>
      </c>
      <c r="AY195" s="18" t="s">
        <v>150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85</v>
      </c>
      <c r="BK195" s="231">
        <f>ROUND(I195*H195,2)</f>
        <v>0</v>
      </c>
      <c r="BL195" s="18" t="s">
        <v>252</v>
      </c>
      <c r="BM195" s="230" t="s">
        <v>2054</v>
      </c>
    </row>
    <row r="196" s="2" customFormat="1" ht="21.75" customHeight="1">
      <c r="A196" s="39"/>
      <c r="B196" s="40"/>
      <c r="C196" s="219" t="s">
        <v>406</v>
      </c>
      <c r="D196" s="219" t="s">
        <v>152</v>
      </c>
      <c r="E196" s="220" t="s">
        <v>2055</v>
      </c>
      <c r="F196" s="221" t="s">
        <v>2056</v>
      </c>
      <c r="G196" s="222" t="s">
        <v>255</v>
      </c>
      <c r="H196" s="223">
        <v>308</v>
      </c>
      <c r="I196" s="224"/>
      <c r="J196" s="225">
        <f>ROUND(I196*H196,2)</f>
        <v>0</v>
      </c>
      <c r="K196" s="221" t="s">
        <v>156</v>
      </c>
      <c r="L196" s="45"/>
      <c r="M196" s="226" t="s">
        <v>1</v>
      </c>
      <c r="N196" s="227" t="s">
        <v>42</v>
      </c>
      <c r="O196" s="92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252</v>
      </c>
      <c r="AT196" s="230" t="s">
        <v>152</v>
      </c>
      <c r="AU196" s="230" t="s">
        <v>87</v>
      </c>
      <c r="AY196" s="18" t="s">
        <v>150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85</v>
      </c>
      <c r="BK196" s="231">
        <f>ROUND(I196*H196,2)</f>
        <v>0</v>
      </c>
      <c r="BL196" s="18" t="s">
        <v>252</v>
      </c>
      <c r="BM196" s="230" t="s">
        <v>2057</v>
      </c>
    </row>
    <row r="197" s="14" customFormat="1">
      <c r="A197" s="14"/>
      <c r="B197" s="243"/>
      <c r="C197" s="244"/>
      <c r="D197" s="234" t="s">
        <v>159</v>
      </c>
      <c r="E197" s="245" t="s">
        <v>1</v>
      </c>
      <c r="F197" s="246" t="s">
        <v>2058</v>
      </c>
      <c r="G197" s="244"/>
      <c r="H197" s="247">
        <v>308</v>
      </c>
      <c r="I197" s="248"/>
      <c r="J197" s="244"/>
      <c r="K197" s="244"/>
      <c r="L197" s="249"/>
      <c r="M197" s="250"/>
      <c r="N197" s="251"/>
      <c r="O197" s="251"/>
      <c r="P197" s="251"/>
      <c r="Q197" s="251"/>
      <c r="R197" s="251"/>
      <c r="S197" s="251"/>
      <c r="T197" s="25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3" t="s">
        <v>159</v>
      </c>
      <c r="AU197" s="253" t="s">
        <v>87</v>
      </c>
      <c r="AV197" s="14" t="s">
        <v>87</v>
      </c>
      <c r="AW197" s="14" t="s">
        <v>32</v>
      </c>
      <c r="AX197" s="14" t="s">
        <v>85</v>
      </c>
      <c r="AY197" s="253" t="s">
        <v>150</v>
      </c>
    </row>
    <row r="198" s="2" customFormat="1" ht="24.15" customHeight="1">
      <c r="A198" s="39"/>
      <c r="B198" s="40"/>
      <c r="C198" s="219" t="s">
        <v>410</v>
      </c>
      <c r="D198" s="219" t="s">
        <v>152</v>
      </c>
      <c r="E198" s="220" t="s">
        <v>2059</v>
      </c>
      <c r="F198" s="221" t="s">
        <v>2060</v>
      </c>
      <c r="G198" s="222" t="s">
        <v>2000</v>
      </c>
      <c r="H198" s="294"/>
      <c r="I198" s="224"/>
      <c r="J198" s="225">
        <f>ROUND(I198*H198,2)</f>
        <v>0</v>
      </c>
      <c r="K198" s="221" t="s">
        <v>156</v>
      </c>
      <c r="L198" s="45"/>
      <c r="M198" s="226" t="s">
        <v>1</v>
      </c>
      <c r="N198" s="227" t="s">
        <v>42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252</v>
      </c>
      <c r="AT198" s="230" t="s">
        <v>152</v>
      </c>
      <c r="AU198" s="230" t="s">
        <v>87</v>
      </c>
      <c r="AY198" s="18" t="s">
        <v>150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85</v>
      </c>
      <c r="BK198" s="231">
        <f>ROUND(I198*H198,2)</f>
        <v>0</v>
      </c>
      <c r="BL198" s="18" t="s">
        <v>252</v>
      </c>
      <c r="BM198" s="230" t="s">
        <v>2061</v>
      </c>
    </row>
    <row r="199" s="12" customFormat="1" ht="22.8" customHeight="1">
      <c r="A199" s="12"/>
      <c r="B199" s="203"/>
      <c r="C199" s="204"/>
      <c r="D199" s="205" t="s">
        <v>76</v>
      </c>
      <c r="E199" s="217" t="s">
        <v>2062</v>
      </c>
      <c r="F199" s="217" t="s">
        <v>2063</v>
      </c>
      <c r="G199" s="204"/>
      <c r="H199" s="204"/>
      <c r="I199" s="207"/>
      <c r="J199" s="218">
        <f>BK199</f>
        <v>0</v>
      </c>
      <c r="K199" s="204"/>
      <c r="L199" s="209"/>
      <c r="M199" s="210"/>
      <c r="N199" s="211"/>
      <c r="O199" s="211"/>
      <c r="P199" s="212">
        <f>SUM(P200:P209)</f>
        <v>0</v>
      </c>
      <c r="Q199" s="211"/>
      <c r="R199" s="212">
        <f>SUM(R200:R209)</f>
        <v>0.049059999999999999</v>
      </c>
      <c r="S199" s="211"/>
      <c r="T199" s="213">
        <f>SUM(T200:T209)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4" t="s">
        <v>87</v>
      </c>
      <c r="AT199" s="215" t="s">
        <v>76</v>
      </c>
      <c r="AU199" s="215" t="s">
        <v>85</v>
      </c>
      <c r="AY199" s="214" t="s">
        <v>150</v>
      </c>
      <c r="BK199" s="216">
        <f>SUM(BK200:BK209)</f>
        <v>0</v>
      </c>
    </row>
    <row r="200" s="2" customFormat="1" ht="24.15" customHeight="1">
      <c r="A200" s="39"/>
      <c r="B200" s="40"/>
      <c r="C200" s="219" t="s">
        <v>415</v>
      </c>
      <c r="D200" s="219" t="s">
        <v>152</v>
      </c>
      <c r="E200" s="220" t="s">
        <v>2064</v>
      </c>
      <c r="F200" s="221" t="s">
        <v>2065</v>
      </c>
      <c r="G200" s="222" t="s">
        <v>271</v>
      </c>
      <c r="H200" s="223">
        <v>2</v>
      </c>
      <c r="I200" s="224"/>
      <c r="J200" s="225">
        <f>ROUND(I200*H200,2)</f>
        <v>0</v>
      </c>
      <c r="K200" s="221" t="s">
        <v>156</v>
      </c>
      <c r="L200" s="45"/>
      <c r="M200" s="226" t="s">
        <v>1</v>
      </c>
      <c r="N200" s="227" t="s">
        <v>42</v>
      </c>
      <c r="O200" s="92"/>
      <c r="P200" s="228">
        <f>O200*H200</f>
        <v>0</v>
      </c>
      <c r="Q200" s="228">
        <v>0.00024000000000000001</v>
      </c>
      <c r="R200" s="228">
        <f>Q200*H200</f>
        <v>0.00048000000000000001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252</v>
      </c>
      <c r="AT200" s="230" t="s">
        <v>152</v>
      </c>
      <c r="AU200" s="230" t="s">
        <v>87</v>
      </c>
      <c r="AY200" s="18" t="s">
        <v>150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85</v>
      </c>
      <c r="BK200" s="231">
        <f>ROUND(I200*H200,2)</f>
        <v>0</v>
      </c>
      <c r="BL200" s="18" t="s">
        <v>252</v>
      </c>
      <c r="BM200" s="230" t="s">
        <v>2066</v>
      </c>
    </row>
    <row r="201" s="2" customFormat="1" ht="24.15" customHeight="1">
      <c r="A201" s="39"/>
      <c r="B201" s="40"/>
      <c r="C201" s="219" t="s">
        <v>419</v>
      </c>
      <c r="D201" s="219" t="s">
        <v>152</v>
      </c>
      <c r="E201" s="220" t="s">
        <v>2067</v>
      </c>
      <c r="F201" s="221" t="s">
        <v>2068</v>
      </c>
      <c r="G201" s="222" t="s">
        <v>271</v>
      </c>
      <c r="H201" s="223">
        <v>15</v>
      </c>
      <c r="I201" s="224"/>
      <c r="J201" s="225">
        <f>ROUND(I201*H201,2)</f>
        <v>0</v>
      </c>
      <c r="K201" s="221" t="s">
        <v>156</v>
      </c>
      <c r="L201" s="45"/>
      <c r="M201" s="226" t="s">
        <v>1</v>
      </c>
      <c r="N201" s="227" t="s">
        <v>42</v>
      </c>
      <c r="O201" s="92"/>
      <c r="P201" s="228">
        <f>O201*H201</f>
        <v>0</v>
      </c>
      <c r="Q201" s="228">
        <v>0.00051999999999999995</v>
      </c>
      <c r="R201" s="228">
        <f>Q201*H201</f>
        <v>0.0077999999999999996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252</v>
      </c>
      <c r="AT201" s="230" t="s">
        <v>152</v>
      </c>
      <c r="AU201" s="230" t="s">
        <v>87</v>
      </c>
      <c r="AY201" s="18" t="s">
        <v>150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85</v>
      </c>
      <c r="BK201" s="231">
        <f>ROUND(I201*H201,2)</f>
        <v>0</v>
      </c>
      <c r="BL201" s="18" t="s">
        <v>252</v>
      </c>
      <c r="BM201" s="230" t="s">
        <v>2069</v>
      </c>
    </row>
    <row r="202" s="2" customFormat="1" ht="24.15" customHeight="1">
      <c r="A202" s="39"/>
      <c r="B202" s="40"/>
      <c r="C202" s="219" t="s">
        <v>425</v>
      </c>
      <c r="D202" s="219" t="s">
        <v>152</v>
      </c>
      <c r="E202" s="220" t="s">
        <v>2070</v>
      </c>
      <c r="F202" s="221" t="s">
        <v>2071</v>
      </c>
      <c r="G202" s="222" t="s">
        <v>271</v>
      </c>
      <c r="H202" s="223">
        <v>29</v>
      </c>
      <c r="I202" s="224"/>
      <c r="J202" s="225">
        <f>ROUND(I202*H202,2)</f>
        <v>0</v>
      </c>
      <c r="K202" s="221" t="s">
        <v>156</v>
      </c>
      <c r="L202" s="45"/>
      <c r="M202" s="226" t="s">
        <v>1</v>
      </c>
      <c r="N202" s="227" t="s">
        <v>42</v>
      </c>
      <c r="O202" s="92"/>
      <c r="P202" s="228">
        <f>O202*H202</f>
        <v>0</v>
      </c>
      <c r="Q202" s="228">
        <v>0.00027999999999999998</v>
      </c>
      <c r="R202" s="228">
        <f>Q202*H202</f>
        <v>0.0081199999999999987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252</v>
      </c>
      <c r="AT202" s="230" t="s">
        <v>152</v>
      </c>
      <c r="AU202" s="230" t="s">
        <v>87</v>
      </c>
      <c r="AY202" s="18" t="s">
        <v>150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85</v>
      </c>
      <c r="BK202" s="231">
        <f>ROUND(I202*H202,2)</f>
        <v>0</v>
      </c>
      <c r="BL202" s="18" t="s">
        <v>252</v>
      </c>
      <c r="BM202" s="230" t="s">
        <v>2072</v>
      </c>
    </row>
    <row r="203" s="2" customFormat="1" ht="21.75" customHeight="1">
      <c r="A203" s="39"/>
      <c r="B203" s="40"/>
      <c r="C203" s="219" t="s">
        <v>433</v>
      </c>
      <c r="D203" s="219" t="s">
        <v>152</v>
      </c>
      <c r="E203" s="220" t="s">
        <v>2073</v>
      </c>
      <c r="F203" s="221" t="s">
        <v>2074</v>
      </c>
      <c r="G203" s="222" t="s">
        <v>271</v>
      </c>
      <c r="H203" s="223">
        <v>1</v>
      </c>
      <c r="I203" s="224"/>
      <c r="J203" s="225">
        <f>ROUND(I203*H203,2)</f>
        <v>0</v>
      </c>
      <c r="K203" s="221" t="s">
        <v>156</v>
      </c>
      <c r="L203" s="45"/>
      <c r="M203" s="226" t="s">
        <v>1</v>
      </c>
      <c r="N203" s="227" t="s">
        <v>42</v>
      </c>
      <c r="O203" s="92"/>
      <c r="P203" s="228">
        <f>O203*H203</f>
        <v>0</v>
      </c>
      <c r="Q203" s="228">
        <v>0.00052999999999999998</v>
      </c>
      <c r="R203" s="228">
        <f>Q203*H203</f>
        <v>0.00052999999999999998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252</v>
      </c>
      <c r="AT203" s="230" t="s">
        <v>152</v>
      </c>
      <c r="AU203" s="230" t="s">
        <v>87</v>
      </c>
      <c r="AY203" s="18" t="s">
        <v>150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85</v>
      </c>
      <c r="BK203" s="231">
        <f>ROUND(I203*H203,2)</f>
        <v>0</v>
      </c>
      <c r="BL203" s="18" t="s">
        <v>252</v>
      </c>
      <c r="BM203" s="230" t="s">
        <v>2075</v>
      </c>
    </row>
    <row r="204" s="2" customFormat="1" ht="24.15" customHeight="1">
      <c r="A204" s="39"/>
      <c r="B204" s="40"/>
      <c r="C204" s="219" t="s">
        <v>438</v>
      </c>
      <c r="D204" s="219" t="s">
        <v>152</v>
      </c>
      <c r="E204" s="220" t="s">
        <v>2076</v>
      </c>
      <c r="F204" s="221" t="s">
        <v>2077</v>
      </c>
      <c r="G204" s="222" t="s">
        <v>271</v>
      </c>
      <c r="H204" s="223">
        <v>29</v>
      </c>
      <c r="I204" s="224"/>
      <c r="J204" s="225">
        <f>ROUND(I204*H204,2)</f>
        <v>0</v>
      </c>
      <c r="K204" s="221" t="s">
        <v>156</v>
      </c>
      <c r="L204" s="45"/>
      <c r="M204" s="226" t="s">
        <v>1</v>
      </c>
      <c r="N204" s="227" t="s">
        <v>42</v>
      </c>
      <c r="O204" s="92"/>
      <c r="P204" s="228">
        <f>O204*H204</f>
        <v>0</v>
      </c>
      <c r="Q204" s="228">
        <v>0.00085999999999999998</v>
      </c>
      <c r="R204" s="228">
        <f>Q204*H204</f>
        <v>0.02494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252</v>
      </c>
      <c r="AT204" s="230" t="s">
        <v>152</v>
      </c>
      <c r="AU204" s="230" t="s">
        <v>87</v>
      </c>
      <c r="AY204" s="18" t="s">
        <v>150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85</v>
      </c>
      <c r="BK204" s="231">
        <f>ROUND(I204*H204,2)</f>
        <v>0</v>
      </c>
      <c r="BL204" s="18" t="s">
        <v>252</v>
      </c>
      <c r="BM204" s="230" t="s">
        <v>2078</v>
      </c>
    </row>
    <row r="205" s="2" customFormat="1" ht="37.8" customHeight="1">
      <c r="A205" s="39"/>
      <c r="B205" s="40"/>
      <c r="C205" s="219" t="s">
        <v>442</v>
      </c>
      <c r="D205" s="219" t="s">
        <v>152</v>
      </c>
      <c r="E205" s="220" t="s">
        <v>2079</v>
      </c>
      <c r="F205" s="221" t="s">
        <v>2080</v>
      </c>
      <c r="G205" s="222" t="s">
        <v>271</v>
      </c>
      <c r="H205" s="223">
        <v>2</v>
      </c>
      <c r="I205" s="224"/>
      <c r="J205" s="225">
        <f>ROUND(I205*H205,2)</f>
        <v>0</v>
      </c>
      <c r="K205" s="221" t="s">
        <v>156</v>
      </c>
      <c r="L205" s="45"/>
      <c r="M205" s="226" t="s">
        <v>1</v>
      </c>
      <c r="N205" s="227" t="s">
        <v>42</v>
      </c>
      <c r="O205" s="92"/>
      <c r="P205" s="228">
        <f>O205*H205</f>
        <v>0</v>
      </c>
      <c r="Q205" s="228">
        <v>0.00056999999999999998</v>
      </c>
      <c r="R205" s="228">
        <f>Q205*H205</f>
        <v>0.00114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252</v>
      </c>
      <c r="AT205" s="230" t="s">
        <v>152</v>
      </c>
      <c r="AU205" s="230" t="s">
        <v>87</v>
      </c>
      <c r="AY205" s="18" t="s">
        <v>150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85</v>
      </c>
      <c r="BK205" s="231">
        <f>ROUND(I205*H205,2)</f>
        <v>0</v>
      </c>
      <c r="BL205" s="18" t="s">
        <v>252</v>
      </c>
      <c r="BM205" s="230" t="s">
        <v>2081</v>
      </c>
    </row>
    <row r="206" s="2" customFormat="1" ht="21.75" customHeight="1">
      <c r="A206" s="39"/>
      <c r="B206" s="40"/>
      <c r="C206" s="219" t="s">
        <v>447</v>
      </c>
      <c r="D206" s="219" t="s">
        <v>152</v>
      </c>
      <c r="E206" s="220" t="s">
        <v>2082</v>
      </c>
      <c r="F206" s="221" t="s">
        <v>2083</v>
      </c>
      <c r="G206" s="222" t="s">
        <v>271</v>
      </c>
      <c r="H206" s="223">
        <v>6</v>
      </c>
      <c r="I206" s="224"/>
      <c r="J206" s="225">
        <f>ROUND(I206*H206,2)</f>
        <v>0</v>
      </c>
      <c r="K206" s="221" t="s">
        <v>156</v>
      </c>
      <c r="L206" s="45"/>
      <c r="M206" s="226" t="s">
        <v>1</v>
      </c>
      <c r="N206" s="227" t="s">
        <v>42</v>
      </c>
      <c r="O206" s="92"/>
      <c r="P206" s="228">
        <f>O206*H206</f>
        <v>0</v>
      </c>
      <c r="Q206" s="228">
        <v>0.00050000000000000001</v>
      </c>
      <c r="R206" s="228">
        <f>Q206*H206</f>
        <v>0.0030000000000000001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252</v>
      </c>
      <c r="AT206" s="230" t="s">
        <v>152</v>
      </c>
      <c r="AU206" s="230" t="s">
        <v>87</v>
      </c>
      <c r="AY206" s="18" t="s">
        <v>150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85</v>
      </c>
      <c r="BK206" s="231">
        <f>ROUND(I206*H206,2)</f>
        <v>0</v>
      </c>
      <c r="BL206" s="18" t="s">
        <v>252</v>
      </c>
      <c r="BM206" s="230" t="s">
        <v>2084</v>
      </c>
    </row>
    <row r="207" s="2" customFormat="1" ht="24.15" customHeight="1">
      <c r="A207" s="39"/>
      <c r="B207" s="40"/>
      <c r="C207" s="219" t="s">
        <v>453</v>
      </c>
      <c r="D207" s="219" t="s">
        <v>152</v>
      </c>
      <c r="E207" s="220" t="s">
        <v>2085</v>
      </c>
      <c r="F207" s="221" t="s">
        <v>2086</v>
      </c>
      <c r="G207" s="222" t="s">
        <v>271</v>
      </c>
      <c r="H207" s="223">
        <v>2</v>
      </c>
      <c r="I207" s="224"/>
      <c r="J207" s="225">
        <f>ROUND(I207*H207,2)</f>
        <v>0</v>
      </c>
      <c r="K207" s="221" t="s">
        <v>156</v>
      </c>
      <c r="L207" s="45"/>
      <c r="M207" s="226" t="s">
        <v>1</v>
      </c>
      <c r="N207" s="227" t="s">
        <v>42</v>
      </c>
      <c r="O207" s="92"/>
      <c r="P207" s="228">
        <f>O207*H207</f>
        <v>0</v>
      </c>
      <c r="Q207" s="228">
        <v>0.00027</v>
      </c>
      <c r="R207" s="228">
        <f>Q207*H207</f>
        <v>0.00054000000000000001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252</v>
      </c>
      <c r="AT207" s="230" t="s">
        <v>152</v>
      </c>
      <c r="AU207" s="230" t="s">
        <v>87</v>
      </c>
      <c r="AY207" s="18" t="s">
        <v>150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85</v>
      </c>
      <c r="BK207" s="231">
        <f>ROUND(I207*H207,2)</f>
        <v>0</v>
      </c>
      <c r="BL207" s="18" t="s">
        <v>252</v>
      </c>
      <c r="BM207" s="230" t="s">
        <v>2087</v>
      </c>
    </row>
    <row r="208" s="2" customFormat="1" ht="24.15" customHeight="1">
      <c r="A208" s="39"/>
      <c r="B208" s="40"/>
      <c r="C208" s="219" t="s">
        <v>458</v>
      </c>
      <c r="D208" s="219" t="s">
        <v>152</v>
      </c>
      <c r="E208" s="220" t="s">
        <v>2088</v>
      </c>
      <c r="F208" s="221" t="s">
        <v>2089</v>
      </c>
      <c r="G208" s="222" t="s">
        <v>271</v>
      </c>
      <c r="H208" s="223">
        <v>2</v>
      </c>
      <c r="I208" s="224"/>
      <c r="J208" s="225">
        <f>ROUND(I208*H208,2)</f>
        <v>0</v>
      </c>
      <c r="K208" s="221" t="s">
        <v>156</v>
      </c>
      <c r="L208" s="45"/>
      <c r="M208" s="226" t="s">
        <v>1</v>
      </c>
      <c r="N208" s="227" t="s">
        <v>42</v>
      </c>
      <c r="O208" s="92"/>
      <c r="P208" s="228">
        <f>O208*H208</f>
        <v>0</v>
      </c>
      <c r="Q208" s="228">
        <v>0.00051999999999999995</v>
      </c>
      <c r="R208" s="228">
        <f>Q208*H208</f>
        <v>0.0010399999999999999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252</v>
      </c>
      <c r="AT208" s="230" t="s">
        <v>152</v>
      </c>
      <c r="AU208" s="230" t="s">
        <v>87</v>
      </c>
      <c r="AY208" s="18" t="s">
        <v>150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85</v>
      </c>
      <c r="BK208" s="231">
        <f>ROUND(I208*H208,2)</f>
        <v>0</v>
      </c>
      <c r="BL208" s="18" t="s">
        <v>252</v>
      </c>
      <c r="BM208" s="230" t="s">
        <v>2090</v>
      </c>
    </row>
    <row r="209" s="2" customFormat="1" ht="24.15" customHeight="1">
      <c r="A209" s="39"/>
      <c r="B209" s="40"/>
      <c r="C209" s="219" t="s">
        <v>468</v>
      </c>
      <c r="D209" s="219" t="s">
        <v>152</v>
      </c>
      <c r="E209" s="220" t="s">
        <v>2091</v>
      </c>
      <c r="F209" s="221" t="s">
        <v>2092</v>
      </c>
      <c r="G209" s="222" t="s">
        <v>271</v>
      </c>
      <c r="H209" s="223">
        <v>1</v>
      </c>
      <c r="I209" s="224"/>
      <c r="J209" s="225">
        <f>ROUND(I209*H209,2)</f>
        <v>0</v>
      </c>
      <c r="K209" s="221" t="s">
        <v>156</v>
      </c>
      <c r="L209" s="45"/>
      <c r="M209" s="226" t="s">
        <v>1</v>
      </c>
      <c r="N209" s="227" t="s">
        <v>42</v>
      </c>
      <c r="O209" s="92"/>
      <c r="P209" s="228">
        <f>O209*H209</f>
        <v>0</v>
      </c>
      <c r="Q209" s="228">
        <v>0.00147</v>
      </c>
      <c r="R209" s="228">
        <f>Q209*H209</f>
        <v>0.00147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252</v>
      </c>
      <c r="AT209" s="230" t="s">
        <v>152</v>
      </c>
      <c r="AU209" s="230" t="s">
        <v>87</v>
      </c>
      <c r="AY209" s="18" t="s">
        <v>150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85</v>
      </c>
      <c r="BK209" s="231">
        <f>ROUND(I209*H209,2)</f>
        <v>0</v>
      </c>
      <c r="BL209" s="18" t="s">
        <v>252</v>
      </c>
      <c r="BM209" s="230" t="s">
        <v>2093</v>
      </c>
    </row>
    <row r="210" s="12" customFormat="1" ht="22.8" customHeight="1">
      <c r="A210" s="12"/>
      <c r="B210" s="203"/>
      <c r="C210" s="204"/>
      <c r="D210" s="205" t="s">
        <v>76</v>
      </c>
      <c r="E210" s="217" t="s">
        <v>2094</v>
      </c>
      <c r="F210" s="217" t="s">
        <v>2095</v>
      </c>
      <c r="G210" s="204"/>
      <c r="H210" s="204"/>
      <c r="I210" s="207"/>
      <c r="J210" s="218">
        <f>BK210</f>
        <v>0</v>
      </c>
      <c r="K210" s="204"/>
      <c r="L210" s="209"/>
      <c r="M210" s="210"/>
      <c r="N210" s="211"/>
      <c r="O210" s="211"/>
      <c r="P210" s="212">
        <f>SUM(P211:P230)</f>
        <v>0</v>
      </c>
      <c r="Q210" s="211"/>
      <c r="R210" s="212">
        <f>SUM(R211:R230)</f>
        <v>0.70121</v>
      </c>
      <c r="S210" s="211"/>
      <c r="T210" s="213">
        <f>SUM(T211:T230)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4" t="s">
        <v>87</v>
      </c>
      <c r="AT210" s="215" t="s">
        <v>76</v>
      </c>
      <c r="AU210" s="215" t="s">
        <v>85</v>
      </c>
      <c r="AY210" s="214" t="s">
        <v>150</v>
      </c>
      <c r="BK210" s="216">
        <f>SUM(BK211:BK230)</f>
        <v>0</v>
      </c>
    </row>
    <row r="211" s="2" customFormat="1" ht="33" customHeight="1">
      <c r="A211" s="39"/>
      <c r="B211" s="40"/>
      <c r="C211" s="219" t="s">
        <v>473</v>
      </c>
      <c r="D211" s="219" t="s">
        <v>152</v>
      </c>
      <c r="E211" s="220" t="s">
        <v>2096</v>
      </c>
      <c r="F211" s="221" t="s">
        <v>2097</v>
      </c>
      <c r="G211" s="222" t="s">
        <v>271</v>
      </c>
      <c r="H211" s="223">
        <v>4</v>
      </c>
      <c r="I211" s="224"/>
      <c r="J211" s="225">
        <f>ROUND(I211*H211,2)</f>
        <v>0</v>
      </c>
      <c r="K211" s="221" t="s">
        <v>156</v>
      </c>
      <c r="L211" s="45"/>
      <c r="M211" s="226" t="s">
        <v>1</v>
      </c>
      <c r="N211" s="227" t="s">
        <v>42</v>
      </c>
      <c r="O211" s="92"/>
      <c r="P211" s="228">
        <f>O211*H211</f>
        <v>0</v>
      </c>
      <c r="Q211" s="228">
        <v>0.0083999999999999995</v>
      </c>
      <c r="R211" s="228">
        <f>Q211*H211</f>
        <v>0.033599999999999998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252</v>
      </c>
      <c r="AT211" s="230" t="s">
        <v>152</v>
      </c>
      <c r="AU211" s="230" t="s">
        <v>87</v>
      </c>
      <c r="AY211" s="18" t="s">
        <v>150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85</v>
      </c>
      <c r="BK211" s="231">
        <f>ROUND(I211*H211,2)</f>
        <v>0</v>
      </c>
      <c r="BL211" s="18" t="s">
        <v>252</v>
      </c>
      <c r="BM211" s="230" t="s">
        <v>2098</v>
      </c>
    </row>
    <row r="212" s="2" customFormat="1" ht="33" customHeight="1">
      <c r="A212" s="39"/>
      <c r="B212" s="40"/>
      <c r="C212" s="219" t="s">
        <v>477</v>
      </c>
      <c r="D212" s="219" t="s">
        <v>152</v>
      </c>
      <c r="E212" s="220" t="s">
        <v>2099</v>
      </c>
      <c r="F212" s="221" t="s">
        <v>2100</v>
      </c>
      <c r="G212" s="222" t="s">
        <v>271</v>
      </c>
      <c r="H212" s="223">
        <v>1</v>
      </c>
      <c r="I212" s="224"/>
      <c r="J212" s="225">
        <f>ROUND(I212*H212,2)</f>
        <v>0</v>
      </c>
      <c r="K212" s="221" t="s">
        <v>156</v>
      </c>
      <c r="L212" s="45"/>
      <c r="M212" s="226" t="s">
        <v>1</v>
      </c>
      <c r="N212" s="227" t="s">
        <v>42</v>
      </c>
      <c r="O212" s="92"/>
      <c r="P212" s="228">
        <f>O212*H212</f>
        <v>0</v>
      </c>
      <c r="Q212" s="228">
        <v>0.0096399999999999993</v>
      </c>
      <c r="R212" s="228">
        <f>Q212*H212</f>
        <v>0.0096399999999999993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252</v>
      </c>
      <c r="AT212" s="230" t="s">
        <v>152</v>
      </c>
      <c r="AU212" s="230" t="s">
        <v>87</v>
      </c>
      <c r="AY212" s="18" t="s">
        <v>150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85</v>
      </c>
      <c r="BK212" s="231">
        <f>ROUND(I212*H212,2)</f>
        <v>0</v>
      </c>
      <c r="BL212" s="18" t="s">
        <v>252</v>
      </c>
      <c r="BM212" s="230" t="s">
        <v>2101</v>
      </c>
    </row>
    <row r="213" s="2" customFormat="1" ht="37.8" customHeight="1">
      <c r="A213" s="39"/>
      <c r="B213" s="40"/>
      <c r="C213" s="219" t="s">
        <v>480</v>
      </c>
      <c r="D213" s="219" t="s">
        <v>152</v>
      </c>
      <c r="E213" s="220" t="s">
        <v>2102</v>
      </c>
      <c r="F213" s="221" t="s">
        <v>2103</v>
      </c>
      <c r="G213" s="222" t="s">
        <v>271</v>
      </c>
      <c r="H213" s="223">
        <v>2</v>
      </c>
      <c r="I213" s="224"/>
      <c r="J213" s="225">
        <f>ROUND(I213*H213,2)</f>
        <v>0</v>
      </c>
      <c r="K213" s="221" t="s">
        <v>156</v>
      </c>
      <c r="L213" s="45"/>
      <c r="M213" s="226" t="s">
        <v>1</v>
      </c>
      <c r="N213" s="227" t="s">
        <v>42</v>
      </c>
      <c r="O213" s="92"/>
      <c r="P213" s="228">
        <f>O213*H213</f>
        <v>0</v>
      </c>
      <c r="Q213" s="228">
        <v>0.015400000000000001</v>
      </c>
      <c r="R213" s="228">
        <f>Q213*H213</f>
        <v>0.030800000000000001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252</v>
      </c>
      <c r="AT213" s="230" t="s">
        <v>152</v>
      </c>
      <c r="AU213" s="230" t="s">
        <v>87</v>
      </c>
      <c r="AY213" s="18" t="s">
        <v>150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85</v>
      </c>
      <c r="BK213" s="231">
        <f>ROUND(I213*H213,2)</f>
        <v>0</v>
      </c>
      <c r="BL213" s="18" t="s">
        <v>252</v>
      </c>
      <c r="BM213" s="230" t="s">
        <v>2104</v>
      </c>
    </row>
    <row r="214" s="2" customFormat="1" ht="37.8" customHeight="1">
      <c r="A214" s="39"/>
      <c r="B214" s="40"/>
      <c r="C214" s="219" t="s">
        <v>484</v>
      </c>
      <c r="D214" s="219" t="s">
        <v>152</v>
      </c>
      <c r="E214" s="220" t="s">
        <v>2105</v>
      </c>
      <c r="F214" s="221" t="s">
        <v>2106</v>
      </c>
      <c r="G214" s="222" t="s">
        <v>271</v>
      </c>
      <c r="H214" s="223">
        <v>2</v>
      </c>
      <c r="I214" s="224"/>
      <c r="J214" s="225">
        <f>ROUND(I214*H214,2)</f>
        <v>0</v>
      </c>
      <c r="K214" s="221" t="s">
        <v>156</v>
      </c>
      <c r="L214" s="45"/>
      <c r="M214" s="226" t="s">
        <v>1</v>
      </c>
      <c r="N214" s="227" t="s">
        <v>42</v>
      </c>
      <c r="O214" s="92"/>
      <c r="P214" s="228">
        <f>O214*H214</f>
        <v>0</v>
      </c>
      <c r="Q214" s="228">
        <v>0.017080000000000001</v>
      </c>
      <c r="R214" s="228">
        <f>Q214*H214</f>
        <v>0.034160000000000003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252</v>
      </c>
      <c r="AT214" s="230" t="s">
        <v>152</v>
      </c>
      <c r="AU214" s="230" t="s">
        <v>87</v>
      </c>
      <c r="AY214" s="18" t="s">
        <v>150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85</v>
      </c>
      <c r="BK214" s="231">
        <f>ROUND(I214*H214,2)</f>
        <v>0</v>
      </c>
      <c r="BL214" s="18" t="s">
        <v>252</v>
      </c>
      <c r="BM214" s="230" t="s">
        <v>2107</v>
      </c>
    </row>
    <row r="215" s="2" customFormat="1" ht="37.8" customHeight="1">
      <c r="A215" s="39"/>
      <c r="B215" s="40"/>
      <c r="C215" s="219" t="s">
        <v>489</v>
      </c>
      <c r="D215" s="219" t="s">
        <v>152</v>
      </c>
      <c r="E215" s="220" t="s">
        <v>2108</v>
      </c>
      <c r="F215" s="221" t="s">
        <v>2109</v>
      </c>
      <c r="G215" s="222" t="s">
        <v>271</v>
      </c>
      <c r="H215" s="223">
        <v>1</v>
      </c>
      <c r="I215" s="224"/>
      <c r="J215" s="225">
        <f>ROUND(I215*H215,2)</f>
        <v>0</v>
      </c>
      <c r="K215" s="221" t="s">
        <v>156</v>
      </c>
      <c r="L215" s="45"/>
      <c r="M215" s="226" t="s">
        <v>1</v>
      </c>
      <c r="N215" s="227" t="s">
        <v>42</v>
      </c>
      <c r="O215" s="92"/>
      <c r="P215" s="228">
        <f>O215*H215</f>
        <v>0</v>
      </c>
      <c r="Q215" s="228">
        <v>0.012449999999999999</v>
      </c>
      <c r="R215" s="228">
        <f>Q215*H215</f>
        <v>0.012449999999999999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252</v>
      </c>
      <c r="AT215" s="230" t="s">
        <v>152</v>
      </c>
      <c r="AU215" s="230" t="s">
        <v>87</v>
      </c>
      <c r="AY215" s="18" t="s">
        <v>150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85</v>
      </c>
      <c r="BK215" s="231">
        <f>ROUND(I215*H215,2)</f>
        <v>0</v>
      </c>
      <c r="BL215" s="18" t="s">
        <v>252</v>
      </c>
      <c r="BM215" s="230" t="s">
        <v>2110</v>
      </c>
    </row>
    <row r="216" s="2" customFormat="1" ht="37.8" customHeight="1">
      <c r="A216" s="39"/>
      <c r="B216" s="40"/>
      <c r="C216" s="219" t="s">
        <v>499</v>
      </c>
      <c r="D216" s="219" t="s">
        <v>152</v>
      </c>
      <c r="E216" s="220" t="s">
        <v>2111</v>
      </c>
      <c r="F216" s="221" t="s">
        <v>2112</v>
      </c>
      <c r="G216" s="222" t="s">
        <v>271</v>
      </c>
      <c r="H216" s="223">
        <v>1</v>
      </c>
      <c r="I216" s="224"/>
      <c r="J216" s="225">
        <f>ROUND(I216*H216,2)</f>
        <v>0</v>
      </c>
      <c r="K216" s="221" t="s">
        <v>156</v>
      </c>
      <c r="L216" s="45"/>
      <c r="M216" s="226" t="s">
        <v>1</v>
      </c>
      <c r="N216" s="227" t="s">
        <v>42</v>
      </c>
      <c r="O216" s="92"/>
      <c r="P216" s="228">
        <f>O216*H216</f>
        <v>0</v>
      </c>
      <c r="Q216" s="228">
        <v>0.014500000000000001</v>
      </c>
      <c r="R216" s="228">
        <f>Q216*H216</f>
        <v>0.014500000000000001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252</v>
      </c>
      <c r="AT216" s="230" t="s">
        <v>152</v>
      </c>
      <c r="AU216" s="230" t="s">
        <v>87</v>
      </c>
      <c r="AY216" s="18" t="s">
        <v>150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85</v>
      </c>
      <c r="BK216" s="231">
        <f>ROUND(I216*H216,2)</f>
        <v>0</v>
      </c>
      <c r="BL216" s="18" t="s">
        <v>252</v>
      </c>
      <c r="BM216" s="230" t="s">
        <v>2113</v>
      </c>
    </row>
    <row r="217" s="2" customFormat="1" ht="37.8" customHeight="1">
      <c r="A217" s="39"/>
      <c r="B217" s="40"/>
      <c r="C217" s="219" t="s">
        <v>508</v>
      </c>
      <c r="D217" s="219" t="s">
        <v>152</v>
      </c>
      <c r="E217" s="220" t="s">
        <v>2114</v>
      </c>
      <c r="F217" s="221" t="s">
        <v>2115</v>
      </c>
      <c r="G217" s="222" t="s">
        <v>271</v>
      </c>
      <c r="H217" s="223">
        <v>1</v>
      </c>
      <c r="I217" s="224"/>
      <c r="J217" s="225">
        <f>ROUND(I217*H217,2)</f>
        <v>0</v>
      </c>
      <c r="K217" s="221" t="s">
        <v>156</v>
      </c>
      <c r="L217" s="45"/>
      <c r="M217" s="226" t="s">
        <v>1</v>
      </c>
      <c r="N217" s="227" t="s">
        <v>42</v>
      </c>
      <c r="O217" s="92"/>
      <c r="P217" s="228">
        <f>O217*H217</f>
        <v>0</v>
      </c>
      <c r="Q217" s="228">
        <v>0.020650000000000002</v>
      </c>
      <c r="R217" s="228">
        <f>Q217*H217</f>
        <v>0.020650000000000002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252</v>
      </c>
      <c r="AT217" s="230" t="s">
        <v>152</v>
      </c>
      <c r="AU217" s="230" t="s">
        <v>87</v>
      </c>
      <c r="AY217" s="18" t="s">
        <v>150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85</v>
      </c>
      <c r="BK217" s="231">
        <f>ROUND(I217*H217,2)</f>
        <v>0</v>
      </c>
      <c r="BL217" s="18" t="s">
        <v>252</v>
      </c>
      <c r="BM217" s="230" t="s">
        <v>2116</v>
      </c>
    </row>
    <row r="218" s="2" customFormat="1" ht="37.8" customHeight="1">
      <c r="A218" s="39"/>
      <c r="B218" s="40"/>
      <c r="C218" s="219" t="s">
        <v>512</v>
      </c>
      <c r="D218" s="219" t="s">
        <v>152</v>
      </c>
      <c r="E218" s="220" t="s">
        <v>2117</v>
      </c>
      <c r="F218" s="221" t="s">
        <v>2118</v>
      </c>
      <c r="G218" s="222" t="s">
        <v>271</v>
      </c>
      <c r="H218" s="223">
        <v>2</v>
      </c>
      <c r="I218" s="224"/>
      <c r="J218" s="225">
        <f>ROUND(I218*H218,2)</f>
        <v>0</v>
      </c>
      <c r="K218" s="221" t="s">
        <v>156</v>
      </c>
      <c r="L218" s="45"/>
      <c r="M218" s="226" t="s">
        <v>1</v>
      </c>
      <c r="N218" s="227" t="s">
        <v>42</v>
      </c>
      <c r="O218" s="92"/>
      <c r="P218" s="228">
        <f>O218*H218</f>
        <v>0</v>
      </c>
      <c r="Q218" s="228">
        <v>0.022700000000000001</v>
      </c>
      <c r="R218" s="228">
        <f>Q218*H218</f>
        <v>0.045400000000000003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252</v>
      </c>
      <c r="AT218" s="230" t="s">
        <v>152</v>
      </c>
      <c r="AU218" s="230" t="s">
        <v>87</v>
      </c>
      <c r="AY218" s="18" t="s">
        <v>150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85</v>
      </c>
      <c r="BK218" s="231">
        <f>ROUND(I218*H218,2)</f>
        <v>0</v>
      </c>
      <c r="BL218" s="18" t="s">
        <v>252</v>
      </c>
      <c r="BM218" s="230" t="s">
        <v>2119</v>
      </c>
    </row>
    <row r="219" s="2" customFormat="1" ht="37.8" customHeight="1">
      <c r="A219" s="39"/>
      <c r="B219" s="40"/>
      <c r="C219" s="219" t="s">
        <v>517</v>
      </c>
      <c r="D219" s="219" t="s">
        <v>152</v>
      </c>
      <c r="E219" s="220" t="s">
        <v>2120</v>
      </c>
      <c r="F219" s="221" t="s">
        <v>2121</v>
      </c>
      <c r="G219" s="222" t="s">
        <v>271</v>
      </c>
      <c r="H219" s="223">
        <v>2</v>
      </c>
      <c r="I219" s="224"/>
      <c r="J219" s="225">
        <f>ROUND(I219*H219,2)</f>
        <v>0</v>
      </c>
      <c r="K219" s="221" t="s">
        <v>156</v>
      </c>
      <c r="L219" s="45"/>
      <c r="M219" s="226" t="s">
        <v>1</v>
      </c>
      <c r="N219" s="227" t="s">
        <v>42</v>
      </c>
      <c r="O219" s="92"/>
      <c r="P219" s="228">
        <f>O219*H219</f>
        <v>0</v>
      </c>
      <c r="Q219" s="228">
        <v>0.0247</v>
      </c>
      <c r="R219" s="228">
        <f>Q219*H219</f>
        <v>0.049399999999999999</v>
      </c>
      <c r="S219" s="228">
        <v>0</v>
      </c>
      <c r="T219" s="22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252</v>
      </c>
      <c r="AT219" s="230" t="s">
        <v>152</v>
      </c>
      <c r="AU219" s="230" t="s">
        <v>87</v>
      </c>
      <c r="AY219" s="18" t="s">
        <v>150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85</v>
      </c>
      <c r="BK219" s="231">
        <f>ROUND(I219*H219,2)</f>
        <v>0</v>
      </c>
      <c r="BL219" s="18" t="s">
        <v>252</v>
      </c>
      <c r="BM219" s="230" t="s">
        <v>2122</v>
      </c>
    </row>
    <row r="220" s="2" customFormat="1" ht="37.8" customHeight="1">
      <c r="A220" s="39"/>
      <c r="B220" s="40"/>
      <c r="C220" s="219" t="s">
        <v>521</v>
      </c>
      <c r="D220" s="219" t="s">
        <v>152</v>
      </c>
      <c r="E220" s="220" t="s">
        <v>2123</v>
      </c>
      <c r="F220" s="221" t="s">
        <v>2124</v>
      </c>
      <c r="G220" s="222" t="s">
        <v>271</v>
      </c>
      <c r="H220" s="223">
        <v>1</v>
      </c>
      <c r="I220" s="224"/>
      <c r="J220" s="225">
        <f>ROUND(I220*H220,2)</f>
        <v>0</v>
      </c>
      <c r="K220" s="221" t="s">
        <v>156</v>
      </c>
      <c r="L220" s="45"/>
      <c r="M220" s="226" t="s">
        <v>1</v>
      </c>
      <c r="N220" s="227" t="s">
        <v>42</v>
      </c>
      <c r="O220" s="92"/>
      <c r="P220" s="228">
        <f>O220*H220</f>
        <v>0</v>
      </c>
      <c r="Q220" s="228">
        <v>0.026800000000000001</v>
      </c>
      <c r="R220" s="228">
        <f>Q220*H220</f>
        <v>0.026800000000000001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252</v>
      </c>
      <c r="AT220" s="230" t="s">
        <v>152</v>
      </c>
      <c r="AU220" s="230" t="s">
        <v>87</v>
      </c>
      <c r="AY220" s="18" t="s">
        <v>150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85</v>
      </c>
      <c r="BK220" s="231">
        <f>ROUND(I220*H220,2)</f>
        <v>0</v>
      </c>
      <c r="BL220" s="18" t="s">
        <v>252</v>
      </c>
      <c r="BM220" s="230" t="s">
        <v>2125</v>
      </c>
    </row>
    <row r="221" s="2" customFormat="1" ht="33" customHeight="1">
      <c r="A221" s="39"/>
      <c r="B221" s="40"/>
      <c r="C221" s="219" t="s">
        <v>525</v>
      </c>
      <c r="D221" s="219" t="s">
        <v>152</v>
      </c>
      <c r="E221" s="220" t="s">
        <v>2126</v>
      </c>
      <c r="F221" s="221" t="s">
        <v>2127</v>
      </c>
      <c r="G221" s="222" t="s">
        <v>271</v>
      </c>
      <c r="H221" s="223">
        <v>1</v>
      </c>
      <c r="I221" s="224"/>
      <c r="J221" s="225">
        <f>ROUND(I221*H221,2)</f>
        <v>0</v>
      </c>
      <c r="K221" s="221" t="s">
        <v>156</v>
      </c>
      <c r="L221" s="45"/>
      <c r="M221" s="226" t="s">
        <v>1</v>
      </c>
      <c r="N221" s="227" t="s">
        <v>42</v>
      </c>
      <c r="O221" s="92"/>
      <c r="P221" s="228">
        <f>O221*H221</f>
        <v>0</v>
      </c>
      <c r="Q221" s="228">
        <v>0.017250000000000001</v>
      </c>
      <c r="R221" s="228">
        <f>Q221*H221</f>
        <v>0.017250000000000001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252</v>
      </c>
      <c r="AT221" s="230" t="s">
        <v>152</v>
      </c>
      <c r="AU221" s="230" t="s">
        <v>87</v>
      </c>
      <c r="AY221" s="18" t="s">
        <v>150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85</v>
      </c>
      <c r="BK221" s="231">
        <f>ROUND(I221*H221,2)</f>
        <v>0</v>
      </c>
      <c r="BL221" s="18" t="s">
        <v>252</v>
      </c>
      <c r="BM221" s="230" t="s">
        <v>2128</v>
      </c>
    </row>
    <row r="222" s="2" customFormat="1" ht="37.8" customHeight="1">
      <c r="A222" s="39"/>
      <c r="B222" s="40"/>
      <c r="C222" s="219" t="s">
        <v>530</v>
      </c>
      <c r="D222" s="219" t="s">
        <v>152</v>
      </c>
      <c r="E222" s="220" t="s">
        <v>2129</v>
      </c>
      <c r="F222" s="221" t="s">
        <v>2130</v>
      </c>
      <c r="G222" s="222" t="s">
        <v>271</v>
      </c>
      <c r="H222" s="223">
        <v>1</v>
      </c>
      <c r="I222" s="224"/>
      <c r="J222" s="225">
        <f>ROUND(I222*H222,2)</f>
        <v>0</v>
      </c>
      <c r="K222" s="221" t="s">
        <v>156</v>
      </c>
      <c r="L222" s="45"/>
      <c r="M222" s="226" t="s">
        <v>1</v>
      </c>
      <c r="N222" s="227" t="s">
        <v>42</v>
      </c>
      <c r="O222" s="92"/>
      <c r="P222" s="228">
        <f>O222*H222</f>
        <v>0</v>
      </c>
      <c r="Q222" s="228">
        <v>0.032300000000000002</v>
      </c>
      <c r="R222" s="228">
        <f>Q222*H222</f>
        <v>0.032300000000000002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252</v>
      </c>
      <c r="AT222" s="230" t="s">
        <v>152</v>
      </c>
      <c r="AU222" s="230" t="s">
        <v>87</v>
      </c>
      <c r="AY222" s="18" t="s">
        <v>150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85</v>
      </c>
      <c r="BK222" s="231">
        <f>ROUND(I222*H222,2)</f>
        <v>0</v>
      </c>
      <c r="BL222" s="18" t="s">
        <v>252</v>
      </c>
      <c r="BM222" s="230" t="s">
        <v>2131</v>
      </c>
    </row>
    <row r="223" s="2" customFormat="1" ht="33" customHeight="1">
      <c r="A223" s="39"/>
      <c r="B223" s="40"/>
      <c r="C223" s="219" t="s">
        <v>535</v>
      </c>
      <c r="D223" s="219" t="s">
        <v>152</v>
      </c>
      <c r="E223" s="220" t="s">
        <v>2132</v>
      </c>
      <c r="F223" s="221" t="s">
        <v>2133</v>
      </c>
      <c r="G223" s="222" t="s">
        <v>271</v>
      </c>
      <c r="H223" s="223">
        <v>1</v>
      </c>
      <c r="I223" s="224"/>
      <c r="J223" s="225">
        <f>ROUND(I223*H223,2)</f>
        <v>0</v>
      </c>
      <c r="K223" s="221" t="s">
        <v>156</v>
      </c>
      <c r="L223" s="45"/>
      <c r="M223" s="226" t="s">
        <v>1</v>
      </c>
      <c r="N223" s="227" t="s">
        <v>42</v>
      </c>
      <c r="O223" s="92"/>
      <c r="P223" s="228">
        <f>O223*H223</f>
        <v>0</v>
      </c>
      <c r="Q223" s="228">
        <v>0.019560000000000001</v>
      </c>
      <c r="R223" s="228">
        <f>Q223*H223</f>
        <v>0.019560000000000001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252</v>
      </c>
      <c r="AT223" s="230" t="s">
        <v>152</v>
      </c>
      <c r="AU223" s="230" t="s">
        <v>87</v>
      </c>
      <c r="AY223" s="18" t="s">
        <v>150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85</v>
      </c>
      <c r="BK223" s="231">
        <f>ROUND(I223*H223,2)</f>
        <v>0</v>
      </c>
      <c r="BL223" s="18" t="s">
        <v>252</v>
      </c>
      <c r="BM223" s="230" t="s">
        <v>2134</v>
      </c>
    </row>
    <row r="224" s="2" customFormat="1" ht="33" customHeight="1">
      <c r="A224" s="39"/>
      <c r="B224" s="40"/>
      <c r="C224" s="219" t="s">
        <v>540</v>
      </c>
      <c r="D224" s="219" t="s">
        <v>152</v>
      </c>
      <c r="E224" s="220" t="s">
        <v>2135</v>
      </c>
      <c r="F224" s="221" t="s">
        <v>2136</v>
      </c>
      <c r="G224" s="222" t="s">
        <v>271</v>
      </c>
      <c r="H224" s="223">
        <v>1</v>
      </c>
      <c r="I224" s="224"/>
      <c r="J224" s="225">
        <f>ROUND(I224*H224,2)</f>
        <v>0</v>
      </c>
      <c r="K224" s="221" t="s">
        <v>156</v>
      </c>
      <c r="L224" s="45"/>
      <c r="M224" s="226" t="s">
        <v>1</v>
      </c>
      <c r="N224" s="227" t="s">
        <v>42</v>
      </c>
      <c r="O224" s="92"/>
      <c r="P224" s="228">
        <f>O224*H224</f>
        <v>0</v>
      </c>
      <c r="Q224" s="228">
        <v>0.022040000000000001</v>
      </c>
      <c r="R224" s="228">
        <f>Q224*H224</f>
        <v>0.022040000000000001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252</v>
      </c>
      <c r="AT224" s="230" t="s">
        <v>152</v>
      </c>
      <c r="AU224" s="230" t="s">
        <v>87</v>
      </c>
      <c r="AY224" s="18" t="s">
        <v>150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85</v>
      </c>
      <c r="BK224" s="231">
        <f>ROUND(I224*H224,2)</f>
        <v>0</v>
      </c>
      <c r="BL224" s="18" t="s">
        <v>252</v>
      </c>
      <c r="BM224" s="230" t="s">
        <v>2137</v>
      </c>
    </row>
    <row r="225" s="2" customFormat="1" ht="33" customHeight="1">
      <c r="A225" s="39"/>
      <c r="B225" s="40"/>
      <c r="C225" s="219" t="s">
        <v>546</v>
      </c>
      <c r="D225" s="219" t="s">
        <v>152</v>
      </c>
      <c r="E225" s="220" t="s">
        <v>2138</v>
      </c>
      <c r="F225" s="221" t="s">
        <v>2139</v>
      </c>
      <c r="G225" s="222" t="s">
        <v>271</v>
      </c>
      <c r="H225" s="223">
        <v>1</v>
      </c>
      <c r="I225" s="224"/>
      <c r="J225" s="225">
        <f>ROUND(I225*H225,2)</f>
        <v>0</v>
      </c>
      <c r="K225" s="221" t="s">
        <v>156</v>
      </c>
      <c r="L225" s="45"/>
      <c r="M225" s="226" t="s">
        <v>1</v>
      </c>
      <c r="N225" s="227" t="s">
        <v>42</v>
      </c>
      <c r="O225" s="92"/>
      <c r="P225" s="228">
        <f>O225*H225</f>
        <v>0</v>
      </c>
      <c r="Q225" s="228">
        <v>0.02452</v>
      </c>
      <c r="R225" s="228">
        <f>Q225*H225</f>
        <v>0.02452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252</v>
      </c>
      <c r="AT225" s="230" t="s">
        <v>152</v>
      </c>
      <c r="AU225" s="230" t="s">
        <v>87</v>
      </c>
      <c r="AY225" s="18" t="s">
        <v>150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85</v>
      </c>
      <c r="BK225" s="231">
        <f>ROUND(I225*H225,2)</f>
        <v>0</v>
      </c>
      <c r="BL225" s="18" t="s">
        <v>252</v>
      </c>
      <c r="BM225" s="230" t="s">
        <v>2140</v>
      </c>
    </row>
    <row r="226" s="2" customFormat="1" ht="37.8" customHeight="1">
      <c r="A226" s="39"/>
      <c r="B226" s="40"/>
      <c r="C226" s="219" t="s">
        <v>552</v>
      </c>
      <c r="D226" s="219" t="s">
        <v>152</v>
      </c>
      <c r="E226" s="220" t="s">
        <v>2141</v>
      </c>
      <c r="F226" s="221" t="s">
        <v>2142</v>
      </c>
      <c r="G226" s="222" t="s">
        <v>271</v>
      </c>
      <c r="H226" s="223">
        <v>1</v>
      </c>
      <c r="I226" s="224"/>
      <c r="J226" s="225">
        <f>ROUND(I226*H226,2)</f>
        <v>0</v>
      </c>
      <c r="K226" s="221" t="s">
        <v>156</v>
      </c>
      <c r="L226" s="45"/>
      <c r="M226" s="226" t="s">
        <v>1</v>
      </c>
      <c r="N226" s="227" t="s">
        <v>42</v>
      </c>
      <c r="O226" s="92"/>
      <c r="P226" s="228">
        <f>O226*H226</f>
        <v>0</v>
      </c>
      <c r="Q226" s="228">
        <v>0.01942</v>
      </c>
      <c r="R226" s="228">
        <f>Q226*H226</f>
        <v>0.01942</v>
      </c>
      <c r="S226" s="228">
        <v>0</v>
      </c>
      <c r="T226" s="22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252</v>
      </c>
      <c r="AT226" s="230" t="s">
        <v>152</v>
      </c>
      <c r="AU226" s="230" t="s">
        <v>87</v>
      </c>
      <c r="AY226" s="18" t="s">
        <v>150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85</v>
      </c>
      <c r="BK226" s="231">
        <f>ROUND(I226*H226,2)</f>
        <v>0</v>
      </c>
      <c r="BL226" s="18" t="s">
        <v>252</v>
      </c>
      <c r="BM226" s="230" t="s">
        <v>2143</v>
      </c>
    </row>
    <row r="227" s="2" customFormat="1" ht="37.8" customHeight="1">
      <c r="A227" s="39"/>
      <c r="B227" s="40"/>
      <c r="C227" s="219" t="s">
        <v>558</v>
      </c>
      <c r="D227" s="219" t="s">
        <v>152</v>
      </c>
      <c r="E227" s="220" t="s">
        <v>2144</v>
      </c>
      <c r="F227" s="221" t="s">
        <v>2145</v>
      </c>
      <c r="G227" s="222" t="s">
        <v>271</v>
      </c>
      <c r="H227" s="223">
        <v>6</v>
      </c>
      <c r="I227" s="224"/>
      <c r="J227" s="225">
        <f>ROUND(I227*H227,2)</f>
        <v>0</v>
      </c>
      <c r="K227" s="221" t="s">
        <v>156</v>
      </c>
      <c r="L227" s="45"/>
      <c r="M227" s="226" t="s">
        <v>1</v>
      </c>
      <c r="N227" s="227" t="s">
        <v>42</v>
      </c>
      <c r="O227" s="92"/>
      <c r="P227" s="228">
        <f>O227*H227</f>
        <v>0</v>
      </c>
      <c r="Q227" s="228">
        <v>0.048120000000000003</v>
      </c>
      <c r="R227" s="228">
        <f>Q227*H227</f>
        <v>0.28872000000000003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252</v>
      </c>
      <c r="AT227" s="230" t="s">
        <v>152</v>
      </c>
      <c r="AU227" s="230" t="s">
        <v>87</v>
      </c>
      <c r="AY227" s="18" t="s">
        <v>150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85</v>
      </c>
      <c r="BK227" s="231">
        <f>ROUND(I227*H227,2)</f>
        <v>0</v>
      </c>
      <c r="BL227" s="18" t="s">
        <v>252</v>
      </c>
      <c r="BM227" s="230" t="s">
        <v>2146</v>
      </c>
    </row>
    <row r="228" s="2" customFormat="1" ht="16.5" customHeight="1">
      <c r="A228" s="39"/>
      <c r="B228" s="40"/>
      <c r="C228" s="219" t="s">
        <v>564</v>
      </c>
      <c r="D228" s="219" t="s">
        <v>152</v>
      </c>
      <c r="E228" s="220" t="s">
        <v>2147</v>
      </c>
      <c r="F228" s="221" t="s">
        <v>2148</v>
      </c>
      <c r="G228" s="222" t="s">
        <v>809</v>
      </c>
      <c r="H228" s="223">
        <v>20</v>
      </c>
      <c r="I228" s="224"/>
      <c r="J228" s="225">
        <f>ROUND(I228*H228,2)</f>
        <v>0</v>
      </c>
      <c r="K228" s="221" t="s">
        <v>1</v>
      </c>
      <c r="L228" s="45"/>
      <c r="M228" s="226" t="s">
        <v>1</v>
      </c>
      <c r="N228" s="227" t="s">
        <v>42</v>
      </c>
      <c r="O228" s="92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252</v>
      </c>
      <c r="AT228" s="230" t="s">
        <v>152</v>
      </c>
      <c r="AU228" s="230" t="s">
        <v>87</v>
      </c>
      <c r="AY228" s="18" t="s">
        <v>150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85</v>
      </c>
      <c r="BK228" s="231">
        <f>ROUND(I228*H228,2)</f>
        <v>0</v>
      </c>
      <c r="BL228" s="18" t="s">
        <v>252</v>
      </c>
      <c r="BM228" s="230" t="s">
        <v>2149</v>
      </c>
    </row>
    <row r="229" s="2" customFormat="1" ht="16.5" customHeight="1">
      <c r="A229" s="39"/>
      <c r="B229" s="40"/>
      <c r="C229" s="219" t="s">
        <v>568</v>
      </c>
      <c r="D229" s="219" t="s">
        <v>152</v>
      </c>
      <c r="E229" s="220" t="s">
        <v>2150</v>
      </c>
      <c r="F229" s="221" t="s">
        <v>2151</v>
      </c>
      <c r="G229" s="222" t="s">
        <v>2152</v>
      </c>
      <c r="H229" s="223">
        <v>1</v>
      </c>
      <c r="I229" s="224"/>
      <c r="J229" s="225">
        <f>ROUND(I229*H229,2)</f>
        <v>0</v>
      </c>
      <c r="K229" s="221" t="s">
        <v>1</v>
      </c>
      <c r="L229" s="45"/>
      <c r="M229" s="226" t="s">
        <v>1</v>
      </c>
      <c r="N229" s="227" t="s">
        <v>42</v>
      </c>
      <c r="O229" s="92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252</v>
      </c>
      <c r="AT229" s="230" t="s">
        <v>152</v>
      </c>
      <c r="AU229" s="230" t="s">
        <v>87</v>
      </c>
      <c r="AY229" s="18" t="s">
        <v>150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85</v>
      </c>
      <c r="BK229" s="231">
        <f>ROUND(I229*H229,2)</f>
        <v>0</v>
      </c>
      <c r="BL229" s="18" t="s">
        <v>252</v>
      </c>
      <c r="BM229" s="230" t="s">
        <v>2153</v>
      </c>
    </row>
    <row r="230" s="2" customFormat="1" ht="24.15" customHeight="1">
      <c r="A230" s="39"/>
      <c r="B230" s="40"/>
      <c r="C230" s="219" t="s">
        <v>572</v>
      </c>
      <c r="D230" s="219" t="s">
        <v>152</v>
      </c>
      <c r="E230" s="220" t="s">
        <v>2154</v>
      </c>
      <c r="F230" s="221" t="s">
        <v>2155</v>
      </c>
      <c r="G230" s="222" t="s">
        <v>2000</v>
      </c>
      <c r="H230" s="294"/>
      <c r="I230" s="224"/>
      <c r="J230" s="225">
        <f>ROUND(I230*H230,2)</f>
        <v>0</v>
      </c>
      <c r="K230" s="221" t="s">
        <v>156</v>
      </c>
      <c r="L230" s="45"/>
      <c r="M230" s="226" t="s">
        <v>1</v>
      </c>
      <c r="N230" s="227" t="s">
        <v>42</v>
      </c>
      <c r="O230" s="92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252</v>
      </c>
      <c r="AT230" s="230" t="s">
        <v>152</v>
      </c>
      <c r="AU230" s="230" t="s">
        <v>87</v>
      </c>
      <c r="AY230" s="18" t="s">
        <v>150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85</v>
      </c>
      <c r="BK230" s="231">
        <f>ROUND(I230*H230,2)</f>
        <v>0</v>
      </c>
      <c r="BL230" s="18" t="s">
        <v>252</v>
      </c>
      <c r="BM230" s="230" t="s">
        <v>2156</v>
      </c>
    </row>
    <row r="231" s="12" customFormat="1" ht="22.8" customHeight="1">
      <c r="A231" s="12"/>
      <c r="B231" s="203"/>
      <c r="C231" s="204"/>
      <c r="D231" s="205" t="s">
        <v>76</v>
      </c>
      <c r="E231" s="217" t="s">
        <v>2157</v>
      </c>
      <c r="F231" s="217" t="s">
        <v>2158</v>
      </c>
      <c r="G231" s="204"/>
      <c r="H231" s="204"/>
      <c r="I231" s="207"/>
      <c r="J231" s="218">
        <f>BK231</f>
        <v>0</v>
      </c>
      <c r="K231" s="204"/>
      <c r="L231" s="209"/>
      <c r="M231" s="210"/>
      <c r="N231" s="211"/>
      <c r="O231" s="211"/>
      <c r="P231" s="212">
        <f>SUM(P232:P249)</f>
        <v>0</v>
      </c>
      <c r="Q231" s="211"/>
      <c r="R231" s="212">
        <f>SUM(R232:R249)</f>
        <v>0.20613499999999999</v>
      </c>
      <c r="S231" s="211"/>
      <c r="T231" s="213">
        <f>SUM(T232:T249)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4" t="s">
        <v>87</v>
      </c>
      <c r="AT231" s="215" t="s">
        <v>76</v>
      </c>
      <c r="AU231" s="215" t="s">
        <v>85</v>
      </c>
      <c r="AY231" s="214" t="s">
        <v>150</v>
      </c>
      <c r="BK231" s="216">
        <f>SUM(BK232:BK249)</f>
        <v>0</v>
      </c>
    </row>
    <row r="232" s="2" customFormat="1" ht="24.15" customHeight="1">
      <c r="A232" s="39"/>
      <c r="B232" s="40"/>
      <c r="C232" s="219" t="s">
        <v>577</v>
      </c>
      <c r="D232" s="219" t="s">
        <v>152</v>
      </c>
      <c r="E232" s="220" t="s">
        <v>2159</v>
      </c>
      <c r="F232" s="221" t="s">
        <v>2160</v>
      </c>
      <c r="G232" s="222" t="s">
        <v>271</v>
      </c>
      <c r="H232" s="223">
        <v>3</v>
      </c>
      <c r="I232" s="224"/>
      <c r="J232" s="225">
        <f>ROUND(I232*H232,2)</f>
        <v>0</v>
      </c>
      <c r="K232" s="221" t="s">
        <v>156</v>
      </c>
      <c r="L232" s="45"/>
      <c r="M232" s="226" t="s">
        <v>1</v>
      </c>
      <c r="N232" s="227" t="s">
        <v>42</v>
      </c>
      <c r="O232" s="92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252</v>
      </c>
      <c r="AT232" s="230" t="s">
        <v>152</v>
      </c>
      <c r="AU232" s="230" t="s">
        <v>87</v>
      </c>
      <c r="AY232" s="18" t="s">
        <v>150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85</v>
      </c>
      <c r="BK232" s="231">
        <f>ROUND(I232*H232,2)</f>
        <v>0</v>
      </c>
      <c r="BL232" s="18" t="s">
        <v>252</v>
      </c>
      <c r="BM232" s="230" t="s">
        <v>2161</v>
      </c>
    </row>
    <row r="233" s="2" customFormat="1" ht="24.15" customHeight="1">
      <c r="A233" s="39"/>
      <c r="B233" s="40"/>
      <c r="C233" s="265" t="s">
        <v>582</v>
      </c>
      <c r="D233" s="265" t="s">
        <v>203</v>
      </c>
      <c r="E233" s="266" t="s">
        <v>2162</v>
      </c>
      <c r="F233" s="267" t="s">
        <v>2163</v>
      </c>
      <c r="G233" s="268" t="s">
        <v>271</v>
      </c>
      <c r="H233" s="269">
        <v>1</v>
      </c>
      <c r="I233" s="270"/>
      <c r="J233" s="271">
        <f>ROUND(I233*H233,2)</f>
        <v>0</v>
      </c>
      <c r="K233" s="267" t="s">
        <v>156</v>
      </c>
      <c r="L233" s="272"/>
      <c r="M233" s="273" t="s">
        <v>1</v>
      </c>
      <c r="N233" s="274" t="s">
        <v>42</v>
      </c>
      <c r="O233" s="92"/>
      <c r="P233" s="228">
        <f>O233*H233</f>
        <v>0</v>
      </c>
      <c r="Q233" s="228">
        <v>0.00089999999999999998</v>
      </c>
      <c r="R233" s="228">
        <f>Q233*H233</f>
        <v>0.00089999999999999998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400</v>
      </c>
      <c r="AT233" s="230" t="s">
        <v>203</v>
      </c>
      <c r="AU233" s="230" t="s">
        <v>87</v>
      </c>
      <c r="AY233" s="18" t="s">
        <v>150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85</v>
      </c>
      <c r="BK233" s="231">
        <f>ROUND(I233*H233,2)</f>
        <v>0</v>
      </c>
      <c r="BL233" s="18" t="s">
        <v>252</v>
      </c>
      <c r="BM233" s="230" t="s">
        <v>2164</v>
      </c>
    </row>
    <row r="234" s="2" customFormat="1" ht="24.15" customHeight="1">
      <c r="A234" s="39"/>
      <c r="B234" s="40"/>
      <c r="C234" s="265" t="s">
        <v>587</v>
      </c>
      <c r="D234" s="265" t="s">
        <v>203</v>
      </c>
      <c r="E234" s="266" t="s">
        <v>2165</v>
      </c>
      <c r="F234" s="267" t="s">
        <v>2166</v>
      </c>
      <c r="G234" s="268" t="s">
        <v>271</v>
      </c>
      <c r="H234" s="269">
        <v>2</v>
      </c>
      <c r="I234" s="270"/>
      <c r="J234" s="271">
        <f>ROUND(I234*H234,2)</f>
        <v>0</v>
      </c>
      <c r="K234" s="267" t="s">
        <v>156</v>
      </c>
      <c r="L234" s="272"/>
      <c r="M234" s="273" t="s">
        <v>1</v>
      </c>
      <c r="N234" s="274" t="s">
        <v>42</v>
      </c>
      <c r="O234" s="92"/>
      <c r="P234" s="228">
        <f>O234*H234</f>
        <v>0</v>
      </c>
      <c r="Q234" s="228">
        <v>0.00089999999999999998</v>
      </c>
      <c r="R234" s="228">
        <f>Q234*H234</f>
        <v>0.0018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400</v>
      </c>
      <c r="AT234" s="230" t="s">
        <v>203</v>
      </c>
      <c r="AU234" s="230" t="s">
        <v>87</v>
      </c>
      <c r="AY234" s="18" t="s">
        <v>150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85</v>
      </c>
      <c r="BK234" s="231">
        <f>ROUND(I234*H234,2)</f>
        <v>0</v>
      </c>
      <c r="BL234" s="18" t="s">
        <v>252</v>
      </c>
      <c r="BM234" s="230" t="s">
        <v>2167</v>
      </c>
    </row>
    <row r="235" s="2" customFormat="1" ht="16.5" customHeight="1">
      <c r="A235" s="39"/>
      <c r="B235" s="40"/>
      <c r="C235" s="219" t="s">
        <v>593</v>
      </c>
      <c r="D235" s="219" t="s">
        <v>152</v>
      </c>
      <c r="E235" s="220" t="s">
        <v>2168</v>
      </c>
      <c r="F235" s="221" t="s">
        <v>2169</v>
      </c>
      <c r="G235" s="222" t="s">
        <v>271</v>
      </c>
      <c r="H235" s="223">
        <v>5</v>
      </c>
      <c r="I235" s="224"/>
      <c r="J235" s="225">
        <f>ROUND(I235*H235,2)</f>
        <v>0</v>
      </c>
      <c r="K235" s="221" t="s">
        <v>156</v>
      </c>
      <c r="L235" s="45"/>
      <c r="M235" s="226" t="s">
        <v>1</v>
      </c>
      <c r="N235" s="227" t="s">
        <v>42</v>
      </c>
      <c r="O235" s="92"/>
      <c r="P235" s="228">
        <f>O235*H235</f>
        <v>0</v>
      </c>
      <c r="Q235" s="228">
        <v>0</v>
      </c>
      <c r="R235" s="228">
        <f>Q235*H235</f>
        <v>0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252</v>
      </c>
      <c r="AT235" s="230" t="s">
        <v>152</v>
      </c>
      <c r="AU235" s="230" t="s">
        <v>87</v>
      </c>
      <c r="AY235" s="18" t="s">
        <v>150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85</v>
      </c>
      <c r="BK235" s="231">
        <f>ROUND(I235*H235,2)</f>
        <v>0</v>
      </c>
      <c r="BL235" s="18" t="s">
        <v>252</v>
      </c>
      <c r="BM235" s="230" t="s">
        <v>2170</v>
      </c>
    </row>
    <row r="236" s="2" customFormat="1" ht="24.15" customHeight="1">
      <c r="A236" s="39"/>
      <c r="B236" s="40"/>
      <c r="C236" s="265" t="s">
        <v>597</v>
      </c>
      <c r="D236" s="265" t="s">
        <v>203</v>
      </c>
      <c r="E236" s="266" t="s">
        <v>2171</v>
      </c>
      <c r="F236" s="267" t="s">
        <v>2172</v>
      </c>
      <c r="G236" s="268" t="s">
        <v>271</v>
      </c>
      <c r="H236" s="269">
        <v>5</v>
      </c>
      <c r="I236" s="270"/>
      <c r="J236" s="271">
        <f>ROUND(I236*H236,2)</f>
        <v>0</v>
      </c>
      <c r="K236" s="267" t="s">
        <v>156</v>
      </c>
      <c r="L236" s="272"/>
      <c r="M236" s="273" t="s">
        <v>1</v>
      </c>
      <c r="N236" s="274" t="s">
        <v>42</v>
      </c>
      <c r="O236" s="92"/>
      <c r="P236" s="228">
        <f>O236*H236</f>
        <v>0</v>
      </c>
      <c r="Q236" s="228">
        <v>0.00020000000000000001</v>
      </c>
      <c r="R236" s="228">
        <f>Q236*H236</f>
        <v>0.001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400</v>
      </c>
      <c r="AT236" s="230" t="s">
        <v>203</v>
      </c>
      <c r="AU236" s="230" t="s">
        <v>87</v>
      </c>
      <c r="AY236" s="18" t="s">
        <v>150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85</v>
      </c>
      <c r="BK236" s="231">
        <f>ROUND(I236*H236,2)</f>
        <v>0</v>
      </c>
      <c r="BL236" s="18" t="s">
        <v>252</v>
      </c>
      <c r="BM236" s="230" t="s">
        <v>2173</v>
      </c>
    </row>
    <row r="237" s="2" customFormat="1" ht="21.75" customHeight="1">
      <c r="A237" s="39"/>
      <c r="B237" s="40"/>
      <c r="C237" s="219" t="s">
        <v>601</v>
      </c>
      <c r="D237" s="219" t="s">
        <v>152</v>
      </c>
      <c r="E237" s="220" t="s">
        <v>2174</v>
      </c>
      <c r="F237" s="221" t="s">
        <v>2175</v>
      </c>
      <c r="G237" s="222" t="s">
        <v>271</v>
      </c>
      <c r="H237" s="223">
        <v>4</v>
      </c>
      <c r="I237" s="224"/>
      <c r="J237" s="225">
        <f>ROUND(I237*H237,2)</f>
        <v>0</v>
      </c>
      <c r="K237" s="221" t="s">
        <v>156</v>
      </c>
      <c r="L237" s="45"/>
      <c r="M237" s="226" t="s">
        <v>1</v>
      </c>
      <c r="N237" s="227" t="s">
        <v>42</v>
      </c>
      <c r="O237" s="92"/>
      <c r="P237" s="228">
        <f>O237*H237</f>
        <v>0</v>
      </c>
      <c r="Q237" s="228">
        <v>0</v>
      </c>
      <c r="R237" s="228">
        <f>Q237*H237</f>
        <v>0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252</v>
      </c>
      <c r="AT237" s="230" t="s">
        <v>152</v>
      </c>
      <c r="AU237" s="230" t="s">
        <v>87</v>
      </c>
      <c r="AY237" s="18" t="s">
        <v>150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85</v>
      </c>
      <c r="BK237" s="231">
        <f>ROUND(I237*H237,2)</f>
        <v>0</v>
      </c>
      <c r="BL237" s="18" t="s">
        <v>252</v>
      </c>
      <c r="BM237" s="230" t="s">
        <v>2176</v>
      </c>
    </row>
    <row r="238" s="2" customFormat="1" ht="24.15" customHeight="1">
      <c r="A238" s="39"/>
      <c r="B238" s="40"/>
      <c r="C238" s="265" t="s">
        <v>608</v>
      </c>
      <c r="D238" s="265" t="s">
        <v>203</v>
      </c>
      <c r="E238" s="266" t="s">
        <v>2177</v>
      </c>
      <c r="F238" s="267" t="s">
        <v>2178</v>
      </c>
      <c r="G238" s="268" t="s">
        <v>271</v>
      </c>
      <c r="H238" s="269">
        <v>3</v>
      </c>
      <c r="I238" s="270"/>
      <c r="J238" s="271">
        <f>ROUND(I238*H238,2)</f>
        <v>0</v>
      </c>
      <c r="K238" s="267" t="s">
        <v>156</v>
      </c>
      <c r="L238" s="272"/>
      <c r="M238" s="273" t="s">
        <v>1</v>
      </c>
      <c r="N238" s="274" t="s">
        <v>42</v>
      </c>
      <c r="O238" s="92"/>
      <c r="P238" s="228">
        <f>O238*H238</f>
        <v>0</v>
      </c>
      <c r="Q238" s="228">
        <v>0.00020000000000000001</v>
      </c>
      <c r="R238" s="228">
        <f>Q238*H238</f>
        <v>0.00060000000000000006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400</v>
      </c>
      <c r="AT238" s="230" t="s">
        <v>203</v>
      </c>
      <c r="AU238" s="230" t="s">
        <v>87</v>
      </c>
      <c r="AY238" s="18" t="s">
        <v>150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85</v>
      </c>
      <c r="BK238" s="231">
        <f>ROUND(I238*H238,2)</f>
        <v>0</v>
      </c>
      <c r="BL238" s="18" t="s">
        <v>252</v>
      </c>
      <c r="BM238" s="230" t="s">
        <v>2179</v>
      </c>
    </row>
    <row r="239" s="2" customFormat="1" ht="24.15" customHeight="1">
      <c r="A239" s="39"/>
      <c r="B239" s="40"/>
      <c r="C239" s="265" t="s">
        <v>612</v>
      </c>
      <c r="D239" s="265" t="s">
        <v>203</v>
      </c>
      <c r="E239" s="266" t="s">
        <v>2180</v>
      </c>
      <c r="F239" s="267" t="s">
        <v>2181</v>
      </c>
      <c r="G239" s="268" t="s">
        <v>271</v>
      </c>
      <c r="H239" s="269">
        <v>1</v>
      </c>
      <c r="I239" s="270"/>
      <c r="J239" s="271">
        <f>ROUND(I239*H239,2)</f>
        <v>0</v>
      </c>
      <c r="K239" s="267" t="s">
        <v>156</v>
      </c>
      <c r="L239" s="272"/>
      <c r="M239" s="273" t="s">
        <v>1</v>
      </c>
      <c r="N239" s="274" t="s">
        <v>42</v>
      </c>
      <c r="O239" s="92"/>
      <c r="P239" s="228">
        <f>O239*H239</f>
        <v>0</v>
      </c>
      <c r="Q239" s="228">
        <v>0.00040000000000000002</v>
      </c>
      <c r="R239" s="228">
        <f>Q239*H239</f>
        <v>0.00040000000000000002</v>
      </c>
      <c r="S239" s="228">
        <v>0</v>
      </c>
      <c r="T239" s="22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400</v>
      </c>
      <c r="AT239" s="230" t="s">
        <v>203</v>
      </c>
      <c r="AU239" s="230" t="s">
        <v>87</v>
      </c>
      <c r="AY239" s="18" t="s">
        <v>150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85</v>
      </c>
      <c r="BK239" s="231">
        <f>ROUND(I239*H239,2)</f>
        <v>0</v>
      </c>
      <c r="BL239" s="18" t="s">
        <v>252</v>
      </c>
      <c r="BM239" s="230" t="s">
        <v>2182</v>
      </c>
    </row>
    <row r="240" s="2" customFormat="1" ht="24.15" customHeight="1">
      <c r="A240" s="39"/>
      <c r="B240" s="40"/>
      <c r="C240" s="219" t="s">
        <v>617</v>
      </c>
      <c r="D240" s="219" t="s">
        <v>152</v>
      </c>
      <c r="E240" s="220" t="s">
        <v>2183</v>
      </c>
      <c r="F240" s="221" t="s">
        <v>2184</v>
      </c>
      <c r="G240" s="222" t="s">
        <v>271</v>
      </c>
      <c r="H240" s="223">
        <v>3</v>
      </c>
      <c r="I240" s="224"/>
      <c r="J240" s="225">
        <f>ROUND(I240*H240,2)</f>
        <v>0</v>
      </c>
      <c r="K240" s="221" t="s">
        <v>156</v>
      </c>
      <c r="L240" s="45"/>
      <c r="M240" s="226" t="s">
        <v>1</v>
      </c>
      <c r="N240" s="227" t="s">
        <v>42</v>
      </c>
      <c r="O240" s="92"/>
      <c r="P240" s="228">
        <f>O240*H240</f>
        <v>0</v>
      </c>
      <c r="Q240" s="228">
        <v>0</v>
      </c>
      <c r="R240" s="228">
        <f>Q240*H240</f>
        <v>0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252</v>
      </c>
      <c r="AT240" s="230" t="s">
        <v>152</v>
      </c>
      <c r="AU240" s="230" t="s">
        <v>87</v>
      </c>
      <c r="AY240" s="18" t="s">
        <v>150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85</v>
      </c>
      <c r="BK240" s="231">
        <f>ROUND(I240*H240,2)</f>
        <v>0</v>
      </c>
      <c r="BL240" s="18" t="s">
        <v>252</v>
      </c>
      <c r="BM240" s="230" t="s">
        <v>2185</v>
      </c>
    </row>
    <row r="241" s="2" customFormat="1" ht="24.15" customHeight="1">
      <c r="A241" s="39"/>
      <c r="B241" s="40"/>
      <c r="C241" s="265" t="s">
        <v>621</v>
      </c>
      <c r="D241" s="265" t="s">
        <v>203</v>
      </c>
      <c r="E241" s="266" t="s">
        <v>2186</v>
      </c>
      <c r="F241" s="267" t="s">
        <v>2187</v>
      </c>
      <c r="G241" s="268" t="s">
        <v>271</v>
      </c>
      <c r="H241" s="269">
        <v>2</v>
      </c>
      <c r="I241" s="270"/>
      <c r="J241" s="271">
        <f>ROUND(I241*H241,2)</f>
        <v>0</v>
      </c>
      <c r="K241" s="267" t="s">
        <v>156</v>
      </c>
      <c r="L241" s="272"/>
      <c r="M241" s="273" t="s">
        <v>1</v>
      </c>
      <c r="N241" s="274" t="s">
        <v>42</v>
      </c>
      <c r="O241" s="92"/>
      <c r="P241" s="228">
        <f>O241*H241</f>
        <v>0</v>
      </c>
      <c r="Q241" s="228">
        <v>0.00080000000000000004</v>
      </c>
      <c r="R241" s="228">
        <f>Q241*H241</f>
        <v>0.0016000000000000001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400</v>
      </c>
      <c r="AT241" s="230" t="s">
        <v>203</v>
      </c>
      <c r="AU241" s="230" t="s">
        <v>87</v>
      </c>
      <c r="AY241" s="18" t="s">
        <v>150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85</v>
      </c>
      <c r="BK241" s="231">
        <f>ROUND(I241*H241,2)</f>
        <v>0</v>
      </c>
      <c r="BL241" s="18" t="s">
        <v>252</v>
      </c>
      <c r="BM241" s="230" t="s">
        <v>2188</v>
      </c>
    </row>
    <row r="242" s="2" customFormat="1" ht="24.15" customHeight="1">
      <c r="A242" s="39"/>
      <c r="B242" s="40"/>
      <c r="C242" s="265" t="s">
        <v>626</v>
      </c>
      <c r="D242" s="265" t="s">
        <v>203</v>
      </c>
      <c r="E242" s="266" t="s">
        <v>2189</v>
      </c>
      <c r="F242" s="267" t="s">
        <v>2190</v>
      </c>
      <c r="G242" s="268" t="s">
        <v>271</v>
      </c>
      <c r="H242" s="269">
        <v>1</v>
      </c>
      <c r="I242" s="270"/>
      <c r="J242" s="271">
        <f>ROUND(I242*H242,2)</f>
        <v>0</v>
      </c>
      <c r="K242" s="267" t="s">
        <v>156</v>
      </c>
      <c r="L242" s="272"/>
      <c r="M242" s="273" t="s">
        <v>1</v>
      </c>
      <c r="N242" s="274" t="s">
        <v>42</v>
      </c>
      <c r="O242" s="92"/>
      <c r="P242" s="228">
        <f>O242*H242</f>
        <v>0</v>
      </c>
      <c r="Q242" s="228">
        <v>0.00089999999999999998</v>
      </c>
      <c r="R242" s="228">
        <f>Q242*H242</f>
        <v>0.00089999999999999998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400</v>
      </c>
      <c r="AT242" s="230" t="s">
        <v>203</v>
      </c>
      <c r="AU242" s="230" t="s">
        <v>87</v>
      </c>
      <c r="AY242" s="18" t="s">
        <v>150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85</v>
      </c>
      <c r="BK242" s="231">
        <f>ROUND(I242*H242,2)</f>
        <v>0</v>
      </c>
      <c r="BL242" s="18" t="s">
        <v>252</v>
      </c>
      <c r="BM242" s="230" t="s">
        <v>2191</v>
      </c>
    </row>
    <row r="243" s="2" customFormat="1" ht="37.8" customHeight="1">
      <c r="A243" s="39"/>
      <c r="B243" s="40"/>
      <c r="C243" s="219" t="s">
        <v>634</v>
      </c>
      <c r="D243" s="219" t="s">
        <v>152</v>
      </c>
      <c r="E243" s="220" t="s">
        <v>2192</v>
      </c>
      <c r="F243" s="221" t="s">
        <v>2193</v>
      </c>
      <c r="G243" s="222" t="s">
        <v>255</v>
      </c>
      <c r="H243" s="223">
        <v>7</v>
      </c>
      <c r="I243" s="224"/>
      <c r="J243" s="225">
        <f>ROUND(I243*H243,2)</f>
        <v>0</v>
      </c>
      <c r="K243" s="221" t="s">
        <v>156</v>
      </c>
      <c r="L243" s="45"/>
      <c r="M243" s="226" t="s">
        <v>1</v>
      </c>
      <c r="N243" s="227" t="s">
        <v>42</v>
      </c>
      <c r="O243" s="92"/>
      <c r="P243" s="228">
        <f>O243*H243</f>
        <v>0</v>
      </c>
      <c r="Q243" s="228">
        <v>0.0016800000000000001</v>
      </c>
      <c r="R243" s="228">
        <f>Q243*H243</f>
        <v>0.01176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252</v>
      </c>
      <c r="AT243" s="230" t="s">
        <v>152</v>
      </c>
      <c r="AU243" s="230" t="s">
        <v>87</v>
      </c>
      <c r="AY243" s="18" t="s">
        <v>150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85</v>
      </c>
      <c r="BK243" s="231">
        <f>ROUND(I243*H243,2)</f>
        <v>0</v>
      </c>
      <c r="BL243" s="18" t="s">
        <v>252</v>
      </c>
      <c r="BM243" s="230" t="s">
        <v>2194</v>
      </c>
    </row>
    <row r="244" s="2" customFormat="1" ht="37.8" customHeight="1">
      <c r="A244" s="39"/>
      <c r="B244" s="40"/>
      <c r="C244" s="219" t="s">
        <v>640</v>
      </c>
      <c r="D244" s="219" t="s">
        <v>152</v>
      </c>
      <c r="E244" s="220" t="s">
        <v>2195</v>
      </c>
      <c r="F244" s="221" t="s">
        <v>2196</v>
      </c>
      <c r="G244" s="222" t="s">
        <v>255</v>
      </c>
      <c r="H244" s="223">
        <v>53.5</v>
      </c>
      <c r="I244" s="224"/>
      <c r="J244" s="225">
        <f>ROUND(I244*H244,2)</f>
        <v>0</v>
      </c>
      <c r="K244" s="221" t="s">
        <v>156</v>
      </c>
      <c r="L244" s="45"/>
      <c r="M244" s="226" t="s">
        <v>1</v>
      </c>
      <c r="N244" s="227" t="s">
        <v>42</v>
      </c>
      <c r="O244" s="92"/>
      <c r="P244" s="228">
        <f>O244*H244</f>
        <v>0</v>
      </c>
      <c r="Q244" s="228">
        <v>0.0034499999999999999</v>
      </c>
      <c r="R244" s="228">
        <f>Q244*H244</f>
        <v>0.18457499999999999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252</v>
      </c>
      <c r="AT244" s="230" t="s">
        <v>152</v>
      </c>
      <c r="AU244" s="230" t="s">
        <v>87</v>
      </c>
      <c r="AY244" s="18" t="s">
        <v>150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85</v>
      </c>
      <c r="BK244" s="231">
        <f>ROUND(I244*H244,2)</f>
        <v>0</v>
      </c>
      <c r="BL244" s="18" t="s">
        <v>252</v>
      </c>
      <c r="BM244" s="230" t="s">
        <v>2197</v>
      </c>
    </row>
    <row r="245" s="14" customFormat="1">
      <c r="A245" s="14"/>
      <c r="B245" s="243"/>
      <c r="C245" s="244"/>
      <c r="D245" s="234" t="s">
        <v>159</v>
      </c>
      <c r="E245" s="245" t="s">
        <v>1</v>
      </c>
      <c r="F245" s="246" t="s">
        <v>2198</v>
      </c>
      <c r="G245" s="244"/>
      <c r="H245" s="247">
        <v>53.5</v>
      </c>
      <c r="I245" s="248"/>
      <c r="J245" s="244"/>
      <c r="K245" s="244"/>
      <c r="L245" s="249"/>
      <c r="M245" s="250"/>
      <c r="N245" s="251"/>
      <c r="O245" s="251"/>
      <c r="P245" s="251"/>
      <c r="Q245" s="251"/>
      <c r="R245" s="251"/>
      <c r="S245" s="251"/>
      <c r="T245" s="252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3" t="s">
        <v>159</v>
      </c>
      <c r="AU245" s="253" t="s">
        <v>87</v>
      </c>
      <c r="AV245" s="14" t="s">
        <v>87</v>
      </c>
      <c r="AW245" s="14" t="s">
        <v>32</v>
      </c>
      <c r="AX245" s="14" t="s">
        <v>85</v>
      </c>
      <c r="AY245" s="253" t="s">
        <v>150</v>
      </c>
    </row>
    <row r="246" s="2" customFormat="1" ht="33" customHeight="1">
      <c r="A246" s="39"/>
      <c r="B246" s="40"/>
      <c r="C246" s="219" t="s">
        <v>647</v>
      </c>
      <c r="D246" s="219" t="s">
        <v>152</v>
      </c>
      <c r="E246" s="220" t="s">
        <v>2199</v>
      </c>
      <c r="F246" s="221" t="s">
        <v>2200</v>
      </c>
      <c r="G246" s="222" t="s">
        <v>271</v>
      </c>
      <c r="H246" s="223">
        <v>3</v>
      </c>
      <c r="I246" s="224"/>
      <c r="J246" s="225">
        <f>ROUND(I246*H246,2)</f>
        <v>0</v>
      </c>
      <c r="K246" s="221" t="s">
        <v>156</v>
      </c>
      <c r="L246" s="45"/>
      <c r="M246" s="226" t="s">
        <v>1</v>
      </c>
      <c r="N246" s="227" t="s">
        <v>42</v>
      </c>
      <c r="O246" s="92"/>
      <c r="P246" s="228">
        <f>O246*H246</f>
        <v>0</v>
      </c>
      <c r="Q246" s="228">
        <v>0</v>
      </c>
      <c r="R246" s="228">
        <f>Q246*H246</f>
        <v>0</v>
      </c>
      <c r="S246" s="228">
        <v>0</v>
      </c>
      <c r="T246" s="22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0" t="s">
        <v>252</v>
      </c>
      <c r="AT246" s="230" t="s">
        <v>152</v>
      </c>
      <c r="AU246" s="230" t="s">
        <v>87</v>
      </c>
      <c r="AY246" s="18" t="s">
        <v>150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8" t="s">
        <v>85</v>
      </c>
      <c r="BK246" s="231">
        <f>ROUND(I246*H246,2)</f>
        <v>0</v>
      </c>
      <c r="BL246" s="18" t="s">
        <v>252</v>
      </c>
      <c r="BM246" s="230" t="s">
        <v>2201</v>
      </c>
    </row>
    <row r="247" s="2" customFormat="1" ht="16.5" customHeight="1">
      <c r="A247" s="39"/>
      <c r="B247" s="40"/>
      <c r="C247" s="265" t="s">
        <v>652</v>
      </c>
      <c r="D247" s="265" t="s">
        <v>203</v>
      </c>
      <c r="E247" s="266" t="s">
        <v>2202</v>
      </c>
      <c r="F247" s="267" t="s">
        <v>2203</v>
      </c>
      <c r="G247" s="268" t="s">
        <v>271</v>
      </c>
      <c r="H247" s="269">
        <v>1</v>
      </c>
      <c r="I247" s="270"/>
      <c r="J247" s="271">
        <f>ROUND(I247*H247,2)</f>
        <v>0</v>
      </c>
      <c r="K247" s="267" t="s">
        <v>156</v>
      </c>
      <c r="L247" s="272"/>
      <c r="M247" s="273" t="s">
        <v>1</v>
      </c>
      <c r="N247" s="274" t="s">
        <v>42</v>
      </c>
      <c r="O247" s="92"/>
      <c r="P247" s="228">
        <f>O247*H247</f>
        <v>0</v>
      </c>
      <c r="Q247" s="228">
        <v>0.00059999999999999995</v>
      </c>
      <c r="R247" s="228">
        <f>Q247*H247</f>
        <v>0.00059999999999999995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400</v>
      </c>
      <c r="AT247" s="230" t="s">
        <v>203</v>
      </c>
      <c r="AU247" s="230" t="s">
        <v>87</v>
      </c>
      <c r="AY247" s="18" t="s">
        <v>150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85</v>
      </c>
      <c r="BK247" s="231">
        <f>ROUND(I247*H247,2)</f>
        <v>0</v>
      </c>
      <c r="BL247" s="18" t="s">
        <v>252</v>
      </c>
      <c r="BM247" s="230" t="s">
        <v>2204</v>
      </c>
    </row>
    <row r="248" s="2" customFormat="1" ht="16.5" customHeight="1">
      <c r="A248" s="39"/>
      <c r="B248" s="40"/>
      <c r="C248" s="265" t="s">
        <v>658</v>
      </c>
      <c r="D248" s="265" t="s">
        <v>203</v>
      </c>
      <c r="E248" s="266" t="s">
        <v>2205</v>
      </c>
      <c r="F248" s="267" t="s">
        <v>2206</v>
      </c>
      <c r="G248" s="268" t="s">
        <v>271</v>
      </c>
      <c r="H248" s="269">
        <v>2</v>
      </c>
      <c r="I248" s="270"/>
      <c r="J248" s="271">
        <f>ROUND(I248*H248,2)</f>
        <v>0</v>
      </c>
      <c r="K248" s="267" t="s">
        <v>156</v>
      </c>
      <c r="L248" s="272"/>
      <c r="M248" s="273" t="s">
        <v>1</v>
      </c>
      <c r="N248" s="274" t="s">
        <v>42</v>
      </c>
      <c r="O248" s="92"/>
      <c r="P248" s="228">
        <f>O248*H248</f>
        <v>0</v>
      </c>
      <c r="Q248" s="228">
        <v>0.001</v>
      </c>
      <c r="R248" s="228">
        <f>Q248*H248</f>
        <v>0.002</v>
      </c>
      <c r="S248" s="228">
        <v>0</v>
      </c>
      <c r="T248" s="22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400</v>
      </c>
      <c r="AT248" s="230" t="s">
        <v>203</v>
      </c>
      <c r="AU248" s="230" t="s">
        <v>87</v>
      </c>
      <c r="AY248" s="18" t="s">
        <v>150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85</v>
      </c>
      <c r="BK248" s="231">
        <f>ROUND(I248*H248,2)</f>
        <v>0</v>
      </c>
      <c r="BL248" s="18" t="s">
        <v>252</v>
      </c>
      <c r="BM248" s="230" t="s">
        <v>2207</v>
      </c>
    </row>
    <row r="249" s="2" customFormat="1" ht="24.15" customHeight="1">
      <c r="A249" s="39"/>
      <c r="B249" s="40"/>
      <c r="C249" s="219" t="s">
        <v>662</v>
      </c>
      <c r="D249" s="219" t="s">
        <v>152</v>
      </c>
      <c r="E249" s="220" t="s">
        <v>2208</v>
      </c>
      <c r="F249" s="221" t="s">
        <v>2209</v>
      </c>
      <c r="G249" s="222" t="s">
        <v>2000</v>
      </c>
      <c r="H249" s="294"/>
      <c r="I249" s="224"/>
      <c r="J249" s="225">
        <f>ROUND(I249*H249,2)</f>
        <v>0</v>
      </c>
      <c r="K249" s="221" t="s">
        <v>156</v>
      </c>
      <c r="L249" s="45"/>
      <c r="M249" s="226" t="s">
        <v>1</v>
      </c>
      <c r="N249" s="227" t="s">
        <v>42</v>
      </c>
      <c r="O249" s="92"/>
      <c r="P249" s="228">
        <f>O249*H249</f>
        <v>0</v>
      </c>
      <c r="Q249" s="228">
        <v>0</v>
      </c>
      <c r="R249" s="228">
        <f>Q249*H249</f>
        <v>0</v>
      </c>
      <c r="S249" s="228">
        <v>0</v>
      </c>
      <c r="T249" s="22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0" t="s">
        <v>252</v>
      </c>
      <c r="AT249" s="230" t="s">
        <v>152</v>
      </c>
      <c r="AU249" s="230" t="s">
        <v>87</v>
      </c>
      <c r="AY249" s="18" t="s">
        <v>150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8" t="s">
        <v>85</v>
      </c>
      <c r="BK249" s="231">
        <f>ROUND(I249*H249,2)</f>
        <v>0</v>
      </c>
      <c r="BL249" s="18" t="s">
        <v>252</v>
      </c>
      <c r="BM249" s="230" t="s">
        <v>2210</v>
      </c>
    </row>
    <row r="250" s="12" customFormat="1" ht="25.92" customHeight="1">
      <c r="A250" s="12"/>
      <c r="B250" s="203"/>
      <c r="C250" s="204"/>
      <c r="D250" s="205" t="s">
        <v>76</v>
      </c>
      <c r="E250" s="206" t="s">
        <v>203</v>
      </c>
      <c r="F250" s="206" t="s">
        <v>2211</v>
      </c>
      <c r="G250" s="204"/>
      <c r="H250" s="204"/>
      <c r="I250" s="207"/>
      <c r="J250" s="208">
        <f>BK250</f>
        <v>0</v>
      </c>
      <c r="K250" s="204"/>
      <c r="L250" s="209"/>
      <c r="M250" s="210"/>
      <c r="N250" s="211"/>
      <c r="O250" s="211"/>
      <c r="P250" s="212">
        <f>P251</f>
        <v>0</v>
      </c>
      <c r="Q250" s="211"/>
      <c r="R250" s="212">
        <f>R251</f>
        <v>0.018149999999999999</v>
      </c>
      <c r="S250" s="211"/>
      <c r="T250" s="213">
        <f>T251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14" t="s">
        <v>170</v>
      </c>
      <c r="AT250" s="215" t="s">
        <v>76</v>
      </c>
      <c r="AU250" s="215" t="s">
        <v>77</v>
      </c>
      <c r="AY250" s="214" t="s">
        <v>150</v>
      </c>
      <c r="BK250" s="216">
        <f>BK251</f>
        <v>0</v>
      </c>
    </row>
    <row r="251" s="12" customFormat="1" ht="22.8" customHeight="1">
      <c r="A251" s="12"/>
      <c r="B251" s="203"/>
      <c r="C251" s="204"/>
      <c r="D251" s="205" t="s">
        <v>76</v>
      </c>
      <c r="E251" s="217" t="s">
        <v>2212</v>
      </c>
      <c r="F251" s="217" t="s">
        <v>2213</v>
      </c>
      <c r="G251" s="204"/>
      <c r="H251" s="204"/>
      <c r="I251" s="207"/>
      <c r="J251" s="218">
        <f>BK251</f>
        <v>0</v>
      </c>
      <c r="K251" s="204"/>
      <c r="L251" s="209"/>
      <c r="M251" s="210"/>
      <c r="N251" s="211"/>
      <c r="O251" s="211"/>
      <c r="P251" s="212">
        <f>SUM(P252:P257)</f>
        <v>0</v>
      </c>
      <c r="Q251" s="211"/>
      <c r="R251" s="212">
        <f>SUM(R252:R257)</f>
        <v>0.018149999999999999</v>
      </c>
      <c r="S251" s="211"/>
      <c r="T251" s="213">
        <f>SUM(T252:T257)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14" t="s">
        <v>170</v>
      </c>
      <c r="AT251" s="215" t="s">
        <v>76</v>
      </c>
      <c r="AU251" s="215" t="s">
        <v>85</v>
      </c>
      <c r="AY251" s="214" t="s">
        <v>150</v>
      </c>
      <c r="BK251" s="216">
        <f>SUM(BK252:BK257)</f>
        <v>0</v>
      </c>
    </row>
    <row r="252" s="2" customFormat="1" ht="21.75" customHeight="1">
      <c r="A252" s="39"/>
      <c r="B252" s="40"/>
      <c r="C252" s="219" t="s">
        <v>668</v>
      </c>
      <c r="D252" s="219" t="s">
        <v>152</v>
      </c>
      <c r="E252" s="220" t="s">
        <v>2214</v>
      </c>
      <c r="F252" s="221" t="s">
        <v>2215</v>
      </c>
      <c r="G252" s="222" t="s">
        <v>255</v>
      </c>
      <c r="H252" s="223">
        <v>1</v>
      </c>
      <c r="I252" s="224"/>
      <c r="J252" s="225">
        <f>ROUND(I252*H252,2)</f>
        <v>0</v>
      </c>
      <c r="K252" s="221" t="s">
        <v>156</v>
      </c>
      <c r="L252" s="45"/>
      <c r="M252" s="226" t="s">
        <v>1</v>
      </c>
      <c r="N252" s="227" t="s">
        <v>42</v>
      </c>
      <c r="O252" s="92"/>
      <c r="P252" s="228">
        <f>O252*H252</f>
        <v>0</v>
      </c>
      <c r="Q252" s="228">
        <v>0.00022000000000000001</v>
      </c>
      <c r="R252" s="228">
        <f>Q252*H252</f>
        <v>0.00022000000000000001</v>
      </c>
      <c r="S252" s="228">
        <v>0</v>
      </c>
      <c r="T252" s="22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572</v>
      </c>
      <c r="AT252" s="230" t="s">
        <v>152</v>
      </c>
      <c r="AU252" s="230" t="s">
        <v>87</v>
      </c>
      <c r="AY252" s="18" t="s">
        <v>150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85</v>
      </c>
      <c r="BK252" s="231">
        <f>ROUND(I252*H252,2)</f>
        <v>0</v>
      </c>
      <c r="BL252" s="18" t="s">
        <v>572</v>
      </c>
      <c r="BM252" s="230" t="s">
        <v>2216</v>
      </c>
    </row>
    <row r="253" s="2" customFormat="1" ht="24.15" customHeight="1">
      <c r="A253" s="39"/>
      <c r="B253" s="40"/>
      <c r="C253" s="265" t="s">
        <v>676</v>
      </c>
      <c r="D253" s="265" t="s">
        <v>203</v>
      </c>
      <c r="E253" s="266" t="s">
        <v>2217</v>
      </c>
      <c r="F253" s="267" t="s">
        <v>2218</v>
      </c>
      <c r="G253" s="268" t="s">
        <v>255</v>
      </c>
      <c r="H253" s="269">
        <v>1</v>
      </c>
      <c r="I253" s="270"/>
      <c r="J253" s="271">
        <f>ROUND(I253*H253,2)</f>
        <v>0</v>
      </c>
      <c r="K253" s="267" t="s">
        <v>156</v>
      </c>
      <c r="L253" s="272"/>
      <c r="M253" s="273" t="s">
        <v>1</v>
      </c>
      <c r="N253" s="274" t="s">
        <v>42</v>
      </c>
      <c r="O253" s="92"/>
      <c r="P253" s="228">
        <f>O253*H253</f>
        <v>0</v>
      </c>
      <c r="Q253" s="228">
        <v>0.0027399999999999998</v>
      </c>
      <c r="R253" s="228">
        <f>Q253*H253</f>
        <v>0.0027399999999999998</v>
      </c>
      <c r="S253" s="228">
        <v>0</v>
      </c>
      <c r="T253" s="22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1583</v>
      </c>
      <c r="AT253" s="230" t="s">
        <v>203</v>
      </c>
      <c r="AU253" s="230" t="s">
        <v>87</v>
      </c>
      <c r="AY253" s="18" t="s">
        <v>150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85</v>
      </c>
      <c r="BK253" s="231">
        <f>ROUND(I253*H253,2)</f>
        <v>0</v>
      </c>
      <c r="BL253" s="18" t="s">
        <v>572</v>
      </c>
      <c r="BM253" s="230" t="s">
        <v>2219</v>
      </c>
    </row>
    <row r="254" s="2" customFormat="1" ht="24.15" customHeight="1">
      <c r="A254" s="39"/>
      <c r="B254" s="40"/>
      <c r="C254" s="219" t="s">
        <v>689</v>
      </c>
      <c r="D254" s="219" t="s">
        <v>152</v>
      </c>
      <c r="E254" s="220" t="s">
        <v>2220</v>
      </c>
      <c r="F254" s="221" t="s">
        <v>2221</v>
      </c>
      <c r="G254" s="222" t="s">
        <v>255</v>
      </c>
      <c r="H254" s="223">
        <v>31</v>
      </c>
      <c r="I254" s="224"/>
      <c r="J254" s="225">
        <f>ROUND(I254*H254,2)</f>
        <v>0</v>
      </c>
      <c r="K254" s="221" t="s">
        <v>156</v>
      </c>
      <c r="L254" s="45"/>
      <c r="M254" s="226" t="s">
        <v>1</v>
      </c>
      <c r="N254" s="227" t="s">
        <v>42</v>
      </c>
      <c r="O254" s="92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572</v>
      </c>
      <c r="AT254" s="230" t="s">
        <v>152</v>
      </c>
      <c r="AU254" s="230" t="s">
        <v>87</v>
      </c>
      <c r="AY254" s="18" t="s">
        <v>150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85</v>
      </c>
      <c r="BK254" s="231">
        <f>ROUND(I254*H254,2)</f>
        <v>0</v>
      </c>
      <c r="BL254" s="18" t="s">
        <v>572</v>
      </c>
      <c r="BM254" s="230" t="s">
        <v>2222</v>
      </c>
    </row>
    <row r="255" s="14" customFormat="1">
      <c r="A255" s="14"/>
      <c r="B255" s="243"/>
      <c r="C255" s="244"/>
      <c r="D255" s="234" t="s">
        <v>159</v>
      </c>
      <c r="E255" s="245" t="s">
        <v>1</v>
      </c>
      <c r="F255" s="246" t="s">
        <v>1978</v>
      </c>
      <c r="G255" s="244"/>
      <c r="H255" s="247">
        <v>31</v>
      </c>
      <c r="I255" s="248"/>
      <c r="J255" s="244"/>
      <c r="K255" s="244"/>
      <c r="L255" s="249"/>
      <c r="M255" s="250"/>
      <c r="N255" s="251"/>
      <c r="O255" s="251"/>
      <c r="P255" s="251"/>
      <c r="Q255" s="251"/>
      <c r="R255" s="251"/>
      <c r="S255" s="251"/>
      <c r="T255" s="25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3" t="s">
        <v>159</v>
      </c>
      <c r="AU255" s="253" t="s">
        <v>87</v>
      </c>
      <c r="AV255" s="14" t="s">
        <v>87</v>
      </c>
      <c r="AW255" s="14" t="s">
        <v>32</v>
      </c>
      <c r="AX255" s="14" t="s">
        <v>85</v>
      </c>
      <c r="AY255" s="253" t="s">
        <v>150</v>
      </c>
    </row>
    <row r="256" s="2" customFormat="1" ht="24.15" customHeight="1">
      <c r="A256" s="39"/>
      <c r="B256" s="40"/>
      <c r="C256" s="265" t="s">
        <v>694</v>
      </c>
      <c r="D256" s="265" t="s">
        <v>203</v>
      </c>
      <c r="E256" s="266" t="s">
        <v>2223</v>
      </c>
      <c r="F256" s="267" t="s">
        <v>2224</v>
      </c>
      <c r="G256" s="268" t="s">
        <v>255</v>
      </c>
      <c r="H256" s="269">
        <v>31</v>
      </c>
      <c r="I256" s="270"/>
      <c r="J256" s="271">
        <f>ROUND(I256*H256,2)</f>
        <v>0</v>
      </c>
      <c r="K256" s="267" t="s">
        <v>156</v>
      </c>
      <c r="L256" s="272"/>
      <c r="M256" s="273" t="s">
        <v>1</v>
      </c>
      <c r="N256" s="274" t="s">
        <v>42</v>
      </c>
      <c r="O256" s="92"/>
      <c r="P256" s="228">
        <f>O256*H256</f>
        <v>0</v>
      </c>
      <c r="Q256" s="228">
        <v>0.00048999999999999998</v>
      </c>
      <c r="R256" s="228">
        <f>Q256*H256</f>
        <v>0.015189999999999999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1583</v>
      </c>
      <c r="AT256" s="230" t="s">
        <v>203</v>
      </c>
      <c r="AU256" s="230" t="s">
        <v>87</v>
      </c>
      <c r="AY256" s="18" t="s">
        <v>150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85</v>
      </c>
      <c r="BK256" s="231">
        <f>ROUND(I256*H256,2)</f>
        <v>0</v>
      </c>
      <c r="BL256" s="18" t="s">
        <v>572</v>
      </c>
      <c r="BM256" s="230" t="s">
        <v>2225</v>
      </c>
    </row>
    <row r="257" s="2" customFormat="1" ht="21.75" customHeight="1">
      <c r="A257" s="39"/>
      <c r="B257" s="40"/>
      <c r="C257" s="219" t="s">
        <v>702</v>
      </c>
      <c r="D257" s="219" t="s">
        <v>152</v>
      </c>
      <c r="E257" s="220" t="s">
        <v>2226</v>
      </c>
      <c r="F257" s="221" t="s">
        <v>2227</v>
      </c>
      <c r="G257" s="222" t="s">
        <v>255</v>
      </c>
      <c r="H257" s="223">
        <v>31</v>
      </c>
      <c r="I257" s="224"/>
      <c r="J257" s="225">
        <f>ROUND(I257*H257,2)</f>
        <v>0</v>
      </c>
      <c r="K257" s="221" t="s">
        <v>156</v>
      </c>
      <c r="L257" s="45"/>
      <c r="M257" s="226" t="s">
        <v>1</v>
      </c>
      <c r="N257" s="227" t="s">
        <v>42</v>
      </c>
      <c r="O257" s="92"/>
      <c r="P257" s="228">
        <f>O257*H257</f>
        <v>0</v>
      </c>
      <c r="Q257" s="228">
        <v>0</v>
      </c>
      <c r="R257" s="228">
        <f>Q257*H257</f>
        <v>0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572</v>
      </c>
      <c r="AT257" s="230" t="s">
        <v>152</v>
      </c>
      <c r="AU257" s="230" t="s">
        <v>87</v>
      </c>
      <c r="AY257" s="18" t="s">
        <v>150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85</v>
      </c>
      <c r="BK257" s="231">
        <f>ROUND(I257*H257,2)</f>
        <v>0</v>
      </c>
      <c r="BL257" s="18" t="s">
        <v>572</v>
      </c>
      <c r="BM257" s="230" t="s">
        <v>2228</v>
      </c>
    </row>
    <row r="258" s="12" customFormat="1" ht="25.92" customHeight="1">
      <c r="A258" s="12"/>
      <c r="B258" s="203"/>
      <c r="C258" s="204"/>
      <c r="D258" s="205" t="s">
        <v>76</v>
      </c>
      <c r="E258" s="206" t="s">
        <v>2229</v>
      </c>
      <c r="F258" s="206" t="s">
        <v>2230</v>
      </c>
      <c r="G258" s="204"/>
      <c r="H258" s="204"/>
      <c r="I258" s="207"/>
      <c r="J258" s="208">
        <f>BK258</f>
        <v>0</v>
      </c>
      <c r="K258" s="204"/>
      <c r="L258" s="209"/>
      <c r="M258" s="210"/>
      <c r="N258" s="211"/>
      <c r="O258" s="211"/>
      <c r="P258" s="212">
        <f>P259</f>
        <v>0</v>
      </c>
      <c r="Q258" s="211"/>
      <c r="R258" s="212">
        <f>R259</f>
        <v>0</v>
      </c>
      <c r="S258" s="211"/>
      <c r="T258" s="213">
        <f>T259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14" t="s">
        <v>157</v>
      </c>
      <c r="AT258" s="215" t="s">
        <v>76</v>
      </c>
      <c r="AU258" s="215" t="s">
        <v>77</v>
      </c>
      <c r="AY258" s="214" t="s">
        <v>150</v>
      </c>
      <c r="BK258" s="216">
        <f>BK259</f>
        <v>0</v>
      </c>
    </row>
    <row r="259" s="2" customFormat="1" ht="21.75" customHeight="1">
      <c r="A259" s="39"/>
      <c r="B259" s="40"/>
      <c r="C259" s="219" t="s">
        <v>708</v>
      </c>
      <c r="D259" s="219" t="s">
        <v>152</v>
      </c>
      <c r="E259" s="220" t="s">
        <v>2231</v>
      </c>
      <c r="F259" s="221" t="s">
        <v>2232</v>
      </c>
      <c r="G259" s="222" t="s">
        <v>809</v>
      </c>
      <c r="H259" s="223">
        <v>50</v>
      </c>
      <c r="I259" s="224"/>
      <c r="J259" s="225">
        <f>ROUND(I259*H259,2)</f>
        <v>0</v>
      </c>
      <c r="K259" s="221" t="s">
        <v>156</v>
      </c>
      <c r="L259" s="45"/>
      <c r="M259" s="289" t="s">
        <v>1</v>
      </c>
      <c r="N259" s="290" t="s">
        <v>42</v>
      </c>
      <c r="O259" s="291"/>
      <c r="P259" s="292">
        <f>O259*H259</f>
        <v>0</v>
      </c>
      <c r="Q259" s="292">
        <v>0</v>
      </c>
      <c r="R259" s="292">
        <f>Q259*H259</f>
        <v>0</v>
      </c>
      <c r="S259" s="292">
        <v>0</v>
      </c>
      <c r="T259" s="293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810</v>
      </c>
      <c r="AT259" s="230" t="s">
        <v>152</v>
      </c>
      <c r="AU259" s="230" t="s">
        <v>85</v>
      </c>
      <c r="AY259" s="18" t="s">
        <v>150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85</v>
      </c>
      <c r="BK259" s="231">
        <f>ROUND(I259*H259,2)</f>
        <v>0</v>
      </c>
      <c r="BL259" s="18" t="s">
        <v>810</v>
      </c>
      <c r="BM259" s="230" t="s">
        <v>2233</v>
      </c>
    </row>
    <row r="260" s="2" customFormat="1" ht="6.96" customHeight="1">
      <c r="A260" s="39"/>
      <c r="B260" s="67"/>
      <c r="C260" s="68"/>
      <c r="D260" s="68"/>
      <c r="E260" s="68"/>
      <c r="F260" s="68"/>
      <c r="G260" s="68"/>
      <c r="H260" s="68"/>
      <c r="I260" s="68"/>
      <c r="J260" s="68"/>
      <c r="K260" s="68"/>
      <c r="L260" s="45"/>
      <c r="M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</row>
  </sheetData>
  <sheetProtection sheet="1" autoFilter="0" formatColumns="0" formatRows="0" objects="1" scenarios="1" spinCount="100000" saltValue="LFzo8HftraRalN+d20nmPjPN9R4G3kQM0jYSnj+ZMN9e5eN8rV6zMpHmQeYjRSzMyhrAjxCn2KOaeoDdvfSUvg==" hashValue="X53pGjki+tOU5FM1m7jClzWY5NVF5iH2MDI/BhZhIcTkH3iJij+qhNnkzASYh61It8ZW7qbzMmZed+7tJUmfZQ==" algorithmName="SHA-512" password="CC35"/>
  <autoFilter ref="C131:K259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87</v>
      </c>
    </row>
    <row r="4" s="1" customFormat="1" ht="24.96" customHeight="1">
      <c r="B4" s="21"/>
      <c r="D4" s="139" t="s">
        <v>103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Stavební úpravy-nová škola v objektu bývalé sokolovny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2234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1924</v>
      </c>
      <c r="G12" s="39"/>
      <c r="H12" s="39"/>
      <c r="I12" s="141" t="s">
        <v>22</v>
      </c>
      <c r="J12" s="145" t="str">
        <f>'Rekapitulace stavby'!AN8</f>
        <v>2. 12. 2024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>Město Planá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>ing.Pavel Kodýtek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>15759491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Sadílek Ladislav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37</v>
      </c>
      <c r="E30" s="39"/>
      <c r="F30" s="39"/>
      <c r="G30" s="39"/>
      <c r="H30" s="39"/>
      <c r="I30" s="39"/>
      <c r="J30" s="152">
        <f>ROUND(J121,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39</v>
      </c>
      <c r="G32" s="39"/>
      <c r="H32" s="39"/>
      <c r="I32" s="153" t="s">
        <v>38</v>
      </c>
      <c r="J32" s="153" t="s">
        <v>40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41</v>
      </c>
      <c r="E33" s="141" t="s">
        <v>42</v>
      </c>
      <c r="F33" s="155">
        <f>ROUND((SUM(BE121:BE216)),  2)</f>
        <v>0</v>
      </c>
      <c r="G33" s="39"/>
      <c r="H33" s="39"/>
      <c r="I33" s="156">
        <v>0.20999999999999999</v>
      </c>
      <c r="J33" s="155">
        <f>ROUND(((SUM(BE121:BE216))*I33),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43</v>
      </c>
      <c r="F34" s="155">
        <f>ROUND((SUM(BF121:BF216)),  2)</f>
        <v>0</v>
      </c>
      <c r="G34" s="39"/>
      <c r="H34" s="39"/>
      <c r="I34" s="156">
        <v>0.12</v>
      </c>
      <c r="J34" s="155">
        <f>ROUND(((SUM(BF121:BF216))*I34),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44</v>
      </c>
      <c r="F35" s="155">
        <f>ROUND((SUM(BG121:BG216)),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45</v>
      </c>
      <c r="F36" s="155">
        <f>ROUND((SUM(BH121:BH216)),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46</v>
      </c>
      <c r="F37" s="155">
        <f>ROUND((SUM(BI121:BI216)),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47</v>
      </c>
      <c r="E39" s="159"/>
      <c r="F39" s="159"/>
      <c r="G39" s="160" t="s">
        <v>48</v>
      </c>
      <c r="H39" s="161" t="s">
        <v>49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50</v>
      </c>
      <c r="E50" s="165"/>
      <c r="F50" s="165"/>
      <c r="G50" s="164" t="s">
        <v>51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52</v>
      </c>
      <c r="E61" s="167"/>
      <c r="F61" s="168" t="s">
        <v>53</v>
      </c>
      <c r="G61" s="166" t="s">
        <v>52</v>
      </c>
      <c r="H61" s="167"/>
      <c r="I61" s="167"/>
      <c r="J61" s="169" t="s">
        <v>53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54</v>
      </c>
      <c r="E65" s="170"/>
      <c r="F65" s="170"/>
      <c r="G65" s="164" t="s">
        <v>55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52</v>
      </c>
      <c r="E76" s="167"/>
      <c r="F76" s="168" t="s">
        <v>53</v>
      </c>
      <c r="G76" s="166" t="s">
        <v>52</v>
      </c>
      <c r="H76" s="167"/>
      <c r="I76" s="167"/>
      <c r="J76" s="169" t="s">
        <v>53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Stavební úpravy-nová škola v objektu bývalé sokolovny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04 - Elektroinstalace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2. 12. 2024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Planá</v>
      </c>
      <c r="G91" s="41"/>
      <c r="H91" s="41"/>
      <c r="I91" s="33" t="s">
        <v>30</v>
      </c>
      <c r="J91" s="37" t="str">
        <f>E21</f>
        <v>ing.Pavel Kodýtek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Sadílek Ladislav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107</v>
      </c>
      <c r="D94" s="177"/>
      <c r="E94" s="177"/>
      <c r="F94" s="177"/>
      <c r="G94" s="177"/>
      <c r="H94" s="177"/>
      <c r="I94" s="177"/>
      <c r="J94" s="178" t="s">
        <v>108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109</v>
      </c>
      <c r="D96" s="41"/>
      <c r="E96" s="41"/>
      <c r="F96" s="41"/>
      <c r="G96" s="41"/>
      <c r="H96" s="41"/>
      <c r="I96" s="41"/>
      <c r="J96" s="111">
        <f>J121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110</v>
      </c>
    </row>
    <row r="97" s="9" customFormat="1" ht="24.96" customHeight="1">
      <c r="A97" s="9"/>
      <c r="B97" s="180"/>
      <c r="C97" s="181"/>
      <c r="D97" s="182" t="s">
        <v>2235</v>
      </c>
      <c r="E97" s="183"/>
      <c r="F97" s="183"/>
      <c r="G97" s="183"/>
      <c r="H97" s="183"/>
      <c r="I97" s="183"/>
      <c r="J97" s="184">
        <f>J122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0"/>
      <c r="C98" s="181"/>
      <c r="D98" s="182" t="s">
        <v>2236</v>
      </c>
      <c r="E98" s="183"/>
      <c r="F98" s="183"/>
      <c r="G98" s="183"/>
      <c r="H98" s="183"/>
      <c r="I98" s="183"/>
      <c r="J98" s="184">
        <f>J156</f>
        <v>0</v>
      </c>
      <c r="K98" s="181"/>
      <c r="L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0"/>
      <c r="C99" s="181"/>
      <c r="D99" s="182" t="s">
        <v>2237</v>
      </c>
      <c r="E99" s="183"/>
      <c r="F99" s="183"/>
      <c r="G99" s="183"/>
      <c r="H99" s="183"/>
      <c r="I99" s="183"/>
      <c r="J99" s="184">
        <f>J174</f>
        <v>0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0"/>
      <c r="C100" s="181"/>
      <c r="D100" s="182" t="s">
        <v>2238</v>
      </c>
      <c r="E100" s="183"/>
      <c r="F100" s="183"/>
      <c r="G100" s="183"/>
      <c r="H100" s="183"/>
      <c r="I100" s="183"/>
      <c r="J100" s="184">
        <f>J203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0"/>
      <c r="C101" s="181"/>
      <c r="D101" s="182" t="s">
        <v>2239</v>
      </c>
      <c r="E101" s="183"/>
      <c r="F101" s="183"/>
      <c r="G101" s="183"/>
      <c r="H101" s="183"/>
      <c r="I101" s="183"/>
      <c r="J101" s="184">
        <f>J210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135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75" t="str">
        <f>E7</f>
        <v>Stavební úpravy-nová škola v objektu bývalé sokolovny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104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E9</f>
        <v>SO 04 - Elektroinstalace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20</v>
      </c>
      <c r="D115" s="41"/>
      <c r="E115" s="41"/>
      <c r="F115" s="28" t="str">
        <f>F12</f>
        <v xml:space="preserve"> </v>
      </c>
      <c r="G115" s="41"/>
      <c r="H115" s="41"/>
      <c r="I115" s="33" t="s">
        <v>22</v>
      </c>
      <c r="J115" s="80" t="str">
        <f>IF(J12="","",J12)</f>
        <v>2. 12. 2024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24</v>
      </c>
      <c r="D117" s="41"/>
      <c r="E117" s="41"/>
      <c r="F117" s="28" t="str">
        <f>E15</f>
        <v>Město Planá</v>
      </c>
      <c r="G117" s="41"/>
      <c r="H117" s="41"/>
      <c r="I117" s="33" t="s">
        <v>30</v>
      </c>
      <c r="J117" s="37" t="str">
        <f>E21</f>
        <v>ing.Pavel Kodýtek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28</v>
      </c>
      <c r="D118" s="41"/>
      <c r="E118" s="41"/>
      <c r="F118" s="28" t="str">
        <f>IF(E18="","",E18)</f>
        <v>Vyplň údaj</v>
      </c>
      <c r="G118" s="41"/>
      <c r="H118" s="41"/>
      <c r="I118" s="33" t="s">
        <v>33</v>
      </c>
      <c r="J118" s="37" t="str">
        <f>E24</f>
        <v>Sadílek Ladislav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192"/>
      <c r="B120" s="193"/>
      <c r="C120" s="194" t="s">
        <v>136</v>
      </c>
      <c r="D120" s="195" t="s">
        <v>62</v>
      </c>
      <c r="E120" s="195" t="s">
        <v>58</v>
      </c>
      <c r="F120" s="195" t="s">
        <v>59</v>
      </c>
      <c r="G120" s="195" t="s">
        <v>137</v>
      </c>
      <c r="H120" s="195" t="s">
        <v>138</v>
      </c>
      <c r="I120" s="195" t="s">
        <v>139</v>
      </c>
      <c r="J120" s="195" t="s">
        <v>108</v>
      </c>
      <c r="K120" s="196" t="s">
        <v>140</v>
      </c>
      <c r="L120" s="197"/>
      <c r="M120" s="101" t="s">
        <v>1</v>
      </c>
      <c r="N120" s="102" t="s">
        <v>41</v>
      </c>
      <c r="O120" s="102" t="s">
        <v>141</v>
      </c>
      <c r="P120" s="102" t="s">
        <v>142</v>
      </c>
      <c r="Q120" s="102" t="s">
        <v>143</v>
      </c>
      <c r="R120" s="102" t="s">
        <v>144</v>
      </c>
      <c r="S120" s="102" t="s">
        <v>145</v>
      </c>
      <c r="T120" s="103" t="s">
        <v>146</v>
      </c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</row>
    <row r="121" s="2" customFormat="1" ht="22.8" customHeight="1">
      <c r="A121" s="39"/>
      <c r="B121" s="40"/>
      <c r="C121" s="108" t="s">
        <v>147</v>
      </c>
      <c r="D121" s="41"/>
      <c r="E121" s="41"/>
      <c r="F121" s="41"/>
      <c r="G121" s="41"/>
      <c r="H121" s="41"/>
      <c r="I121" s="41"/>
      <c r="J121" s="198">
        <f>BK121</f>
        <v>0</v>
      </c>
      <c r="K121" s="41"/>
      <c r="L121" s="45"/>
      <c r="M121" s="104"/>
      <c r="N121" s="199"/>
      <c r="O121" s="105"/>
      <c r="P121" s="200">
        <f>P122+P156+P174+P203+P210</f>
        <v>0</v>
      </c>
      <c r="Q121" s="105"/>
      <c r="R121" s="200">
        <f>R122+R156+R174+R203+R210</f>
        <v>0</v>
      </c>
      <c r="S121" s="105"/>
      <c r="T121" s="201">
        <f>T122+T156+T174+T203+T210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76</v>
      </c>
      <c r="AU121" s="18" t="s">
        <v>110</v>
      </c>
      <c r="BK121" s="202">
        <f>BK122+BK156+BK174+BK203+BK210</f>
        <v>0</v>
      </c>
    </row>
    <row r="122" s="12" customFormat="1" ht="25.92" customHeight="1">
      <c r="A122" s="12"/>
      <c r="B122" s="203"/>
      <c r="C122" s="204"/>
      <c r="D122" s="205" t="s">
        <v>76</v>
      </c>
      <c r="E122" s="206" t="s">
        <v>2240</v>
      </c>
      <c r="F122" s="206" t="s">
        <v>2241</v>
      </c>
      <c r="G122" s="204"/>
      <c r="H122" s="204"/>
      <c r="I122" s="207"/>
      <c r="J122" s="208">
        <f>BK122</f>
        <v>0</v>
      </c>
      <c r="K122" s="204"/>
      <c r="L122" s="209"/>
      <c r="M122" s="210"/>
      <c r="N122" s="211"/>
      <c r="O122" s="211"/>
      <c r="P122" s="212">
        <f>SUM(P123:P155)</f>
        <v>0</v>
      </c>
      <c r="Q122" s="211"/>
      <c r="R122" s="212">
        <f>SUM(R123:R155)</f>
        <v>0</v>
      </c>
      <c r="S122" s="211"/>
      <c r="T122" s="213">
        <f>SUM(T123:T155)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85</v>
      </c>
      <c r="AT122" s="215" t="s">
        <v>76</v>
      </c>
      <c r="AU122" s="215" t="s">
        <v>77</v>
      </c>
      <c r="AY122" s="214" t="s">
        <v>150</v>
      </c>
      <c r="BK122" s="216">
        <f>SUM(BK123:BK155)</f>
        <v>0</v>
      </c>
    </row>
    <row r="123" s="2" customFormat="1" ht="16.5" customHeight="1">
      <c r="A123" s="39"/>
      <c r="B123" s="40"/>
      <c r="C123" s="219" t="s">
        <v>85</v>
      </c>
      <c r="D123" s="219" t="s">
        <v>152</v>
      </c>
      <c r="E123" s="220" t="s">
        <v>2242</v>
      </c>
      <c r="F123" s="221" t="s">
        <v>2243</v>
      </c>
      <c r="G123" s="222" t="s">
        <v>255</v>
      </c>
      <c r="H123" s="223">
        <v>40</v>
      </c>
      <c r="I123" s="224"/>
      <c r="J123" s="225">
        <f>ROUND(I123*H123,2)</f>
        <v>0</v>
      </c>
      <c r="K123" s="221" t="s">
        <v>1</v>
      </c>
      <c r="L123" s="45"/>
      <c r="M123" s="226" t="s">
        <v>1</v>
      </c>
      <c r="N123" s="227" t="s">
        <v>42</v>
      </c>
      <c r="O123" s="92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0" t="s">
        <v>157</v>
      </c>
      <c r="AT123" s="230" t="s">
        <v>152</v>
      </c>
      <c r="AU123" s="230" t="s">
        <v>85</v>
      </c>
      <c r="AY123" s="18" t="s">
        <v>150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8" t="s">
        <v>85</v>
      </c>
      <c r="BK123" s="231">
        <f>ROUND(I123*H123,2)</f>
        <v>0</v>
      </c>
      <c r="BL123" s="18" t="s">
        <v>157</v>
      </c>
      <c r="BM123" s="230" t="s">
        <v>87</v>
      </c>
    </row>
    <row r="124" s="2" customFormat="1" ht="16.5" customHeight="1">
      <c r="A124" s="39"/>
      <c r="B124" s="40"/>
      <c r="C124" s="219" t="s">
        <v>87</v>
      </c>
      <c r="D124" s="219" t="s">
        <v>152</v>
      </c>
      <c r="E124" s="220" t="s">
        <v>2244</v>
      </c>
      <c r="F124" s="221" t="s">
        <v>2245</v>
      </c>
      <c r="G124" s="222" t="s">
        <v>255</v>
      </c>
      <c r="H124" s="223">
        <v>650</v>
      </c>
      <c r="I124" s="224"/>
      <c r="J124" s="225">
        <f>ROUND(I124*H124,2)</f>
        <v>0</v>
      </c>
      <c r="K124" s="221" t="s">
        <v>1</v>
      </c>
      <c r="L124" s="45"/>
      <c r="M124" s="226" t="s">
        <v>1</v>
      </c>
      <c r="N124" s="227" t="s">
        <v>42</v>
      </c>
      <c r="O124" s="92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0" t="s">
        <v>157</v>
      </c>
      <c r="AT124" s="230" t="s">
        <v>152</v>
      </c>
      <c r="AU124" s="230" t="s">
        <v>85</v>
      </c>
      <c r="AY124" s="18" t="s">
        <v>150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8" t="s">
        <v>85</v>
      </c>
      <c r="BK124" s="231">
        <f>ROUND(I124*H124,2)</f>
        <v>0</v>
      </c>
      <c r="BL124" s="18" t="s">
        <v>157</v>
      </c>
      <c r="BM124" s="230" t="s">
        <v>157</v>
      </c>
    </row>
    <row r="125" s="2" customFormat="1" ht="16.5" customHeight="1">
      <c r="A125" s="39"/>
      <c r="B125" s="40"/>
      <c r="C125" s="219" t="s">
        <v>170</v>
      </c>
      <c r="D125" s="219" t="s">
        <v>152</v>
      </c>
      <c r="E125" s="220" t="s">
        <v>2246</v>
      </c>
      <c r="F125" s="221" t="s">
        <v>2247</v>
      </c>
      <c r="G125" s="222" t="s">
        <v>255</v>
      </c>
      <c r="H125" s="223">
        <v>500</v>
      </c>
      <c r="I125" s="224"/>
      <c r="J125" s="225">
        <f>ROUND(I125*H125,2)</f>
        <v>0</v>
      </c>
      <c r="K125" s="221" t="s">
        <v>1</v>
      </c>
      <c r="L125" s="45"/>
      <c r="M125" s="226" t="s">
        <v>1</v>
      </c>
      <c r="N125" s="227" t="s">
        <v>42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157</v>
      </c>
      <c r="AT125" s="230" t="s">
        <v>152</v>
      </c>
      <c r="AU125" s="230" t="s">
        <v>85</v>
      </c>
      <c r="AY125" s="18" t="s">
        <v>150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85</v>
      </c>
      <c r="BK125" s="231">
        <f>ROUND(I125*H125,2)</f>
        <v>0</v>
      </c>
      <c r="BL125" s="18" t="s">
        <v>157</v>
      </c>
      <c r="BM125" s="230" t="s">
        <v>184</v>
      </c>
    </row>
    <row r="126" s="2" customFormat="1" ht="21.75" customHeight="1">
      <c r="A126" s="39"/>
      <c r="B126" s="40"/>
      <c r="C126" s="219" t="s">
        <v>157</v>
      </c>
      <c r="D126" s="219" t="s">
        <v>152</v>
      </c>
      <c r="E126" s="220" t="s">
        <v>2248</v>
      </c>
      <c r="F126" s="221" t="s">
        <v>2249</v>
      </c>
      <c r="G126" s="222" t="s">
        <v>2006</v>
      </c>
      <c r="H126" s="223">
        <v>100</v>
      </c>
      <c r="I126" s="224"/>
      <c r="J126" s="225">
        <f>ROUND(I126*H126,2)</f>
        <v>0</v>
      </c>
      <c r="K126" s="221" t="s">
        <v>1</v>
      </c>
      <c r="L126" s="45"/>
      <c r="M126" s="226" t="s">
        <v>1</v>
      </c>
      <c r="N126" s="227" t="s">
        <v>42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157</v>
      </c>
      <c r="AT126" s="230" t="s">
        <v>152</v>
      </c>
      <c r="AU126" s="230" t="s">
        <v>85</v>
      </c>
      <c r="AY126" s="18" t="s">
        <v>150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85</v>
      </c>
      <c r="BK126" s="231">
        <f>ROUND(I126*H126,2)</f>
        <v>0</v>
      </c>
      <c r="BL126" s="18" t="s">
        <v>157</v>
      </c>
      <c r="BM126" s="230" t="s">
        <v>194</v>
      </c>
    </row>
    <row r="127" s="2" customFormat="1" ht="16.5" customHeight="1">
      <c r="A127" s="39"/>
      <c r="B127" s="40"/>
      <c r="C127" s="219" t="s">
        <v>179</v>
      </c>
      <c r="D127" s="219" t="s">
        <v>152</v>
      </c>
      <c r="E127" s="220" t="s">
        <v>2250</v>
      </c>
      <c r="F127" s="221" t="s">
        <v>2251</v>
      </c>
      <c r="G127" s="222" t="s">
        <v>2006</v>
      </c>
      <c r="H127" s="223">
        <v>25</v>
      </c>
      <c r="I127" s="224"/>
      <c r="J127" s="225">
        <f>ROUND(I127*H127,2)</f>
        <v>0</v>
      </c>
      <c r="K127" s="221" t="s">
        <v>1</v>
      </c>
      <c r="L127" s="45"/>
      <c r="M127" s="226" t="s">
        <v>1</v>
      </c>
      <c r="N127" s="227" t="s">
        <v>42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157</v>
      </c>
      <c r="AT127" s="230" t="s">
        <v>152</v>
      </c>
      <c r="AU127" s="230" t="s">
        <v>85</v>
      </c>
      <c r="AY127" s="18" t="s">
        <v>150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85</v>
      </c>
      <c r="BK127" s="231">
        <f>ROUND(I127*H127,2)</f>
        <v>0</v>
      </c>
      <c r="BL127" s="18" t="s">
        <v>157</v>
      </c>
      <c r="BM127" s="230" t="s">
        <v>209</v>
      </c>
    </row>
    <row r="128" s="2" customFormat="1" ht="16.5" customHeight="1">
      <c r="A128" s="39"/>
      <c r="B128" s="40"/>
      <c r="C128" s="219" t="s">
        <v>184</v>
      </c>
      <c r="D128" s="219" t="s">
        <v>152</v>
      </c>
      <c r="E128" s="220" t="s">
        <v>2252</v>
      </c>
      <c r="F128" s="221" t="s">
        <v>2253</v>
      </c>
      <c r="G128" s="222" t="s">
        <v>255</v>
      </c>
      <c r="H128" s="223">
        <v>20</v>
      </c>
      <c r="I128" s="224"/>
      <c r="J128" s="225">
        <f>ROUND(I128*H128,2)</f>
        <v>0</v>
      </c>
      <c r="K128" s="221" t="s">
        <v>1</v>
      </c>
      <c r="L128" s="45"/>
      <c r="M128" s="226" t="s">
        <v>1</v>
      </c>
      <c r="N128" s="227" t="s">
        <v>42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157</v>
      </c>
      <c r="AT128" s="230" t="s">
        <v>152</v>
      </c>
      <c r="AU128" s="230" t="s">
        <v>85</v>
      </c>
      <c r="AY128" s="18" t="s">
        <v>150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85</v>
      </c>
      <c r="BK128" s="231">
        <f>ROUND(I128*H128,2)</f>
        <v>0</v>
      </c>
      <c r="BL128" s="18" t="s">
        <v>157</v>
      </c>
      <c r="BM128" s="230" t="s">
        <v>8</v>
      </c>
    </row>
    <row r="129" s="2" customFormat="1" ht="16.5" customHeight="1">
      <c r="A129" s="39"/>
      <c r="B129" s="40"/>
      <c r="C129" s="219" t="s">
        <v>190</v>
      </c>
      <c r="D129" s="219" t="s">
        <v>152</v>
      </c>
      <c r="E129" s="220" t="s">
        <v>2254</v>
      </c>
      <c r="F129" s="221" t="s">
        <v>2255</v>
      </c>
      <c r="G129" s="222" t="s">
        <v>255</v>
      </c>
      <c r="H129" s="223">
        <v>60</v>
      </c>
      <c r="I129" s="224"/>
      <c r="J129" s="225">
        <f>ROUND(I129*H129,2)</f>
        <v>0</v>
      </c>
      <c r="K129" s="221" t="s">
        <v>1</v>
      </c>
      <c r="L129" s="45"/>
      <c r="M129" s="226" t="s">
        <v>1</v>
      </c>
      <c r="N129" s="227" t="s">
        <v>42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157</v>
      </c>
      <c r="AT129" s="230" t="s">
        <v>152</v>
      </c>
      <c r="AU129" s="230" t="s">
        <v>85</v>
      </c>
      <c r="AY129" s="18" t="s">
        <v>150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85</v>
      </c>
      <c r="BK129" s="231">
        <f>ROUND(I129*H129,2)</f>
        <v>0</v>
      </c>
      <c r="BL129" s="18" t="s">
        <v>157</v>
      </c>
      <c r="BM129" s="230" t="s">
        <v>237</v>
      </c>
    </row>
    <row r="130" s="2" customFormat="1" ht="16.5" customHeight="1">
      <c r="A130" s="39"/>
      <c r="B130" s="40"/>
      <c r="C130" s="219" t="s">
        <v>194</v>
      </c>
      <c r="D130" s="219" t="s">
        <v>152</v>
      </c>
      <c r="E130" s="220" t="s">
        <v>2256</v>
      </c>
      <c r="F130" s="221" t="s">
        <v>2257</v>
      </c>
      <c r="G130" s="222" t="s">
        <v>255</v>
      </c>
      <c r="H130" s="223">
        <v>1530</v>
      </c>
      <c r="I130" s="224"/>
      <c r="J130" s="225">
        <f>ROUND(I130*H130,2)</f>
        <v>0</v>
      </c>
      <c r="K130" s="221" t="s">
        <v>1</v>
      </c>
      <c r="L130" s="45"/>
      <c r="M130" s="226" t="s">
        <v>1</v>
      </c>
      <c r="N130" s="227" t="s">
        <v>42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157</v>
      </c>
      <c r="AT130" s="230" t="s">
        <v>152</v>
      </c>
      <c r="AU130" s="230" t="s">
        <v>85</v>
      </c>
      <c r="AY130" s="18" t="s">
        <v>150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85</v>
      </c>
      <c r="BK130" s="231">
        <f>ROUND(I130*H130,2)</f>
        <v>0</v>
      </c>
      <c r="BL130" s="18" t="s">
        <v>157</v>
      </c>
      <c r="BM130" s="230" t="s">
        <v>252</v>
      </c>
    </row>
    <row r="131" s="2" customFormat="1" ht="16.5" customHeight="1">
      <c r="A131" s="39"/>
      <c r="B131" s="40"/>
      <c r="C131" s="219" t="s">
        <v>202</v>
      </c>
      <c r="D131" s="219" t="s">
        <v>152</v>
      </c>
      <c r="E131" s="220" t="s">
        <v>2258</v>
      </c>
      <c r="F131" s="221" t="s">
        <v>2259</v>
      </c>
      <c r="G131" s="222" t="s">
        <v>255</v>
      </c>
      <c r="H131" s="223">
        <v>1850</v>
      </c>
      <c r="I131" s="224"/>
      <c r="J131" s="225">
        <f>ROUND(I131*H131,2)</f>
        <v>0</v>
      </c>
      <c r="K131" s="221" t="s">
        <v>1</v>
      </c>
      <c r="L131" s="45"/>
      <c r="M131" s="226" t="s">
        <v>1</v>
      </c>
      <c r="N131" s="227" t="s">
        <v>42</v>
      </c>
      <c r="O131" s="92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157</v>
      </c>
      <c r="AT131" s="230" t="s">
        <v>152</v>
      </c>
      <c r="AU131" s="230" t="s">
        <v>85</v>
      </c>
      <c r="AY131" s="18" t="s">
        <v>150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85</v>
      </c>
      <c r="BK131" s="231">
        <f>ROUND(I131*H131,2)</f>
        <v>0</v>
      </c>
      <c r="BL131" s="18" t="s">
        <v>157</v>
      </c>
      <c r="BM131" s="230" t="s">
        <v>268</v>
      </c>
    </row>
    <row r="132" s="2" customFormat="1" ht="16.5" customHeight="1">
      <c r="A132" s="39"/>
      <c r="B132" s="40"/>
      <c r="C132" s="219" t="s">
        <v>209</v>
      </c>
      <c r="D132" s="219" t="s">
        <v>152</v>
      </c>
      <c r="E132" s="220" t="s">
        <v>2260</v>
      </c>
      <c r="F132" s="221" t="s">
        <v>2261</v>
      </c>
      <c r="G132" s="222" t="s">
        <v>255</v>
      </c>
      <c r="H132" s="223">
        <v>100</v>
      </c>
      <c r="I132" s="224"/>
      <c r="J132" s="225">
        <f>ROUND(I132*H132,2)</f>
        <v>0</v>
      </c>
      <c r="K132" s="221" t="s">
        <v>1</v>
      </c>
      <c r="L132" s="45"/>
      <c r="M132" s="226" t="s">
        <v>1</v>
      </c>
      <c r="N132" s="227" t="s">
        <v>42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157</v>
      </c>
      <c r="AT132" s="230" t="s">
        <v>152</v>
      </c>
      <c r="AU132" s="230" t="s">
        <v>85</v>
      </c>
      <c r="AY132" s="18" t="s">
        <v>150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85</v>
      </c>
      <c r="BK132" s="231">
        <f>ROUND(I132*H132,2)</f>
        <v>0</v>
      </c>
      <c r="BL132" s="18" t="s">
        <v>157</v>
      </c>
      <c r="BM132" s="230" t="s">
        <v>281</v>
      </c>
    </row>
    <row r="133" s="2" customFormat="1" ht="16.5" customHeight="1">
      <c r="A133" s="39"/>
      <c r="B133" s="40"/>
      <c r="C133" s="219" t="s">
        <v>215</v>
      </c>
      <c r="D133" s="219" t="s">
        <v>152</v>
      </c>
      <c r="E133" s="220" t="s">
        <v>2262</v>
      </c>
      <c r="F133" s="221" t="s">
        <v>2263</v>
      </c>
      <c r="G133" s="222" t="s">
        <v>255</v>
      </c>
      <c r="H133" s="223">
        <v>50</v>
      </c>
      <c r="I133" s="224"/>
      <c r="J133" s="225">
        <f>ROUND(I133*H133,2)</f>
        <v>0</v>
      </c>
      <c r="K133" s="221" t="s">
        <v>1</v>
      </c>
      <c r="L133" s="45"/>
      <c r="M133" s="226" t="s">
        <v>1</v>
      </c>
      <c r="N133" s="227" t="s">
        <v>42</v>
      </c>
      <c r="O133" s="92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157</v>
      </c>
      <c r="AT133" s="230" t="s">
        <v>152</v>
      </c>
      <c r="AU133" s="230" t="s">
        <v>85</v>
      </c>
      <c r="AY133" s="18" t="s">
        <v>150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85</v>
      </c>
      <c r="BK133" s="231">
        <f>ROUND(I133*H133,2)</f>
        <v>0</v>
      </c>
      <c r="BL133" s="18" t="s">
        <v>157</v>
      </c>
      <c r="BM133" s="230" t="s">
        <v>290</v>
      </c>
    </row>
    <row r="134" s="2" customFormat="1" ht="16.5" customHeight="1">
      <c r="A134" s="39"/>
      <c r="B134" s="40"/>
      <c r="C134" s="219" t="s">
        <v>8</v>
      </c>
      <c r="D134" s="219" t="s">
        <v>152</v>
      </c>
      <c r="E134" s="220" t="s">
        <v>2264</v>
      </c>
      <c r="F134" s="221" t="s">
        <v>2265</v>
      </c>
      <c r="G134" s="222" t="s">
        <v>255</v>
      </c>
      <c r="H134" s="223">
        <v>50</v>
      </c>
      <c r="I134" s="224"/>
      <c r="J134" s="225">
        <f>ROUND(I134*H134,2)</f>
        <v>0</v>
      </c>
      <c r="K134" s="221" t="s">
        <v>1</v>
      </c>
      <c r="L134" s="45"/>
      <c r="M134" s="226" t="s">
        <v>1</v>
      </c>
      <c r="N134" s="227" t="s">
        <v>42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157</v>
      </c>
      <c r="AT134" s="230" t="s">
        <v>152</v>
      </c>
      <c r="AU134" s="230" t="s">
        <v>85</v>
      </c>
      <c r="AY134" s="18" t="s">
        <v>150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85</v>
      </c>
      <c r="BK134" s="231">
        <f>ROUND(I134*H134,2)</f>
        <v>0</v>
      </c>
      <c r="BL134" s="18" t="s">
        <v>157</v>
      </c>
      <c r="BM134" s="230" t="s">
        <v>299</v>
      </c>
    </row>
    <row r="135" s="2" customFormat="1" ht="16.5" customHeight="1">
      <c r="A135" s="39"/>
      <c r="B135" s="40"/>
      <c r="C135" s="219" t="s">
        <v>231</v>
      </c>
      <c r="D135" s="219" t="s">
        <v>152</v>
      </c>
      <c r="E135" s="220" t="s">
        <v>2266</v>
      </c>
      <c r="F135" s="221" t="s">
        <v>2267</v>
      </c>
      <c r="G135" s="222" t="s">
        <v>255</v>
      </c>
      <c r="H135" s="223">
        <v>1800</v>
      </c>
      <c r="I135" s="224"/>
      <c r="J135" s="225">
        <f>ROUND(I135*H135,2)</f>
        <v>0</v>
      </c>
      <c r="K135" s="221" t="s">
        <v>1</v>
      </c>
      <c r="L135" s="45"/>
      <c r="M135" s="226" t="s">
        <v>1</v>
      </c>
      <c r="N135" s="227" t="s">
        <v>42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157</v>
      </c>
      <c r="AT135" s="230" t="s">
        <v>152</v>
      </c>
      <c r="AU135" s="230" t="s">
        <v>85</v>
      </c>
      <c r="AY135" s="18" t="s">
        <v>150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85</v>
      </c>
      <c r="BK135" s="231">
        <f>ROUND(I135*H135,2)</f>
        <v>0</v>
      </c>
      <c r="BL135" s="18" t="s">
        <v>157</v>
      </c>
      <c r="BM135" s="230" t="s">
        <v>309</v>
      </c>
    </row>
    <row r="136" s="2" customFormat="1" ht="16.5" customHeight="1">
      <c r="A136" s="39"/>
      <c r="B136" s="40"/>
      <c r="C136" s="219" t="s">
        <v>237</v>
      </c>
      <c r="D136" s="219" t="s">
        <v>152</v>
      </c>
      <c r="E136" s="220" t="s">
        <v>2268</v>
      </c>
      <c r="F136" s="221" t="s">
        <v>2269</v>
      </c>
      <c r="G136" s="222" t="s">
        <v>255</v>
      </c>
      <c r="H136" s="223">
        <v>450</v>
      </c>
      <c r="I136" s="224"/>
      <c r="J136" s="225">
        <f>ROUND(I136*H136,2)</f>
        <v>0</v>
      </c>
      <c r="K136" s="221" t="s">
        <v>1</v>
      </c>
      <c r="L136" s="45"/>
      <c r="M136" s="226" t="s">
        <v>1</v>
      </c>
      <c r="N136" s="227" t="s">
        <v>42</v>
      </c>
      <c r="O136" s="92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157</v>
      </c>
      <c r="AT136" s="230" t="s">
        <v>152</v>
      </c>
      <c r="AU136" s="230" t="s">
        <v>85</v>
      </c>
      <c r="AY136" s="18" t="s">
        <v>150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85</v>
      </c>
      <c r="BK136" s="231">
        <f>ROUND(I136*H136,2)</f>
        <v>0</v>
      </c>
      <c r="BL136" s="18" t="s">
        <v>157</v>
      </c>
      <c r="BM136" s="230" t="s">
        <v>340</v>
      </c>
    </row>
    <row r="137" s="2" customFormat="1" ht="16.5" customHeight="1">
      <c r="A137" s="39"/>
      <c r="B137" s="40"/>
      <c r="C137" s="219" t="s">
        <v>246</v>
      </c>
      <c r="D137" s="219" t="s">
        <v>152</v>
      </c>
      <c r="E137" s="220" t="s">
        <v>2270</v>
      </c>
      <c r="F137" s="221" t="s">
        <v>2271</v>
      </c>
      <c r="G137" s="222" t="s">
        <v>2006</v>
      </c>
      <c r="H137" s="223">
        <v>6</v>
      </c>
      <c r="I137" s="224"/>
      <c r="J137" s="225">
        <f>ROUND(I137*H137,2)</f>
        <v>0</v>
      </c>
      <c r="K137" s="221" t="s">
        <v>1</v>
      </c>
      <c r="L137" s="45"/>
      <c r="M137" s="226" t="s">
        <v>1</v>
      </c>
      <c r="N137" s="227" t="s">
        <v>42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157</v>
      </c>
      <c r="AT137" s="230" t="s">
        <v>152</v>
      </c>
      <c r="AU137" s="230" t="s">
        <v>85</v>
      </c>
      <c r="AY137" s="18" t="s">
        <v>150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85</v>
      </c>
      <c r="BK137" s="231">
        <f>ROUND(I137*H137,2)</f>
        <v>0</v>
      </c>
      <c r="BL137" s="18" t="s">
        <v>157</v>
      </c>
      <c r="BM137" s="230" t="s">
        <v>354</v>
      </c>
    </row>
    <row r="138" s="2" customFormat="1" ht="21.75" customHeight="1">
      <c r="A138" s="39"/>
      <c r="B138" s="40"/>
      <c r="C138" s="219" t="s">
        <v>252</v>
      </c>
      <c r="D138" s="219" t="s">
        <v>152</v>
      </c>
      <c r="E138" s="220" t="s">
        <v>2272</v>
      </c>
      <c r="F138" s="221" t="s">
        <v>2273</v>
      </c>
      <c r="G138" s="222" t="s">
        <v>2006</v>
      </c>
      <c r="H138" s="223">
        <v>1</v>
      </c>
      <c r="I138" s="224"/>
      <c r="J138" s="225">
        <f>ROUND(I138*H138,2)</f>
        <v>0</v>
      </c>
      <c r="K138" s="221" t="s">
        <v>1</v>
      </c>
      <c r="L138" s="45"/>
      <c r="M138" s="226" t="s">
        <v>1</v>
      </c>
      <c r="N138" s="227" t="s">
        <v>42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157</v>
      </c>
      <c r="AT138" s="230" t="s">
        <v>152</v>
      </c>
      <c r="AU138" s="230" t="s">
        <v>85</v>
      </c>
      <c r="AY138" s="18" t="s">
        <v>150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85</v>
      </c>
      <c r="BK138" s="231">
        <f>ROUND(I138*H138,2)</f>
        <v>0</v>
      </c>
      <c r="BL138" s="18" t="s">
        <v>157</v>
      </c>
      <c r="BM138" s="230" t="s">
        <v>400</v>
      </c>
    </row>
    <row r="139" s="2" customFormat="1" ht="16.5" customHeight="1">
      <c r="A139" s="39"/>
      <c r="B139" s="40"/>
      <c r="C139" s="219" t="s">
        <v>258</v>
      </c>
      <c r="D139" s="219" t="s">
        <v>152</v>
      </c>
      <c r="E139" s="220" t="s">
        <v>2274</v>
      </c>
      <c r="F139" s="221" t="s">
        <v>2275</v>
      </c>
      <c r="G139" s="222" t="s">
        <v>2006</v>
      </c>
      <c r="H139" s="223">
        <v>5</v>
      </c>
      <c r="I139" s="224"/>
      <c r="J139" s="225">
        <f>ROUND(I139*H139,2)</f>
        <v>0</v>
      </c>
      <c r="K139" s="221" t="s">
        <v>1</v>
      </c>
      <c r="L139" s="45"/>
      <c r="M139" s="226" t="s">
        <v>1</v>
      </c>
      <c r="N139" s="227" t="s">
        <v>42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157</v>
      </c>
      <c r="AT139" s="230" t="s">
        <v>152</v>
      </c>
      <c r="AU139" s="230" t="s">
        <v>85</v>
      </c>
      <c r="AY139" s="18" t="s">
        <v>150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85</v>
      </c>
      <c r="BK139" s="231">
        <f>ROUND(I139*H139,2)</f>
        <v>0</v>
      </c>
      <c r="BL139" s="18" t="s">
        <v>157</v>
      </c>
      <c r="BM139" s="230" t="s">
        <v>410</v>
      </c>
    </row>
    <row r="140" s="2" customFormat="1" ht="16.5" customHeight="1">
      <c r="A140" s="39"/>
      <c r="B140" s="40"/>
      <c r="C140" s="219" t="s">
        <v>268</v>
      </c>
      <c r="D140" s="219" t="s">
        <v>152</v>
      </c>
      <c r="E140" s="220" t="s">
        <v>2276</v>
      </c>
      <c r="F140" s="221" t="s">
        <v>2277</v>
      </c>
      <c r="G140" s="222" t="s">
        <v>2006</v>
      </c>
      <c r="H140" s="223">
        <v>4</v>
      </c>
      <c r="I140" s="224"/>
      <c r="J140" s="225">
        <f>ROUND(I140*H140,2)</f>
        <v>0</v>
      </c>
      <c r="K140" s="221" t="s">
        <v>1</v>
      </c>
      <c r="L140" s="45"/>
      <c r="M140" s="226" t="s">
        <v>1</v>
      </c>
      <c r="N140" s="227" t="s">
        <v>42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157</v>
      </c>
      <c r="AT140" s="230" t="s">
        <v>152</v>
      </c>
      <c r="AU140" s="230" t="s">
        <v>85</v>
      </c>
      <c r="AY140" s="18" t="s">
        <v>150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85</v>
      </c>
      <c r="BK140" s="231">
        <f>ROUND(I140*H140,2)</f>
        <v>0</v>
      </c>
      <c r="BL140" s="18" t="s">
        <v>157</v>
      </c>
      <c r="BM140" s="230" t="s">
        <v>419</v>
      </c>
    </row>
    <row r="141" s="2" customFormat="1" ht="16.5" customHeight="1">
      <c r="A141" s="39"/>
      <c r="B141" s="40"/>
      <c r="C141" s="219" t="s">
        <v>275</v>
      </c>
      <c r="D141" s="219" t="s">
        <v>152</v>
      </c>
      <c r="E141" s="220" t="s">
        <v>2278</v>
      </c>
      <c r="F141" s="221" t="s">
        <v>2279</v>
      </c>
      <c r="G141" s="222" t="s">
        <v>2006</v>
      </c>
      <c r="H141" s="223">
        <v>57</v>
      </c>
      <c r="I141" s="224"/>
      <c r="J141" s="225">
        <f>ROUND(I141*H141,2)</f>
        <v>0</v>
      </c>
      <c r="K141" s="221" t="s">
        <v>1</v>
      </c>
      <c r="L141" s="45"/>
      <c r="M141" s="226" t="s">
        <v>1</v>
      </c>
      <c r="N141" s="227" t="s">
        <v>42</v>
      </c>
      <c r="O141" s="92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157</v>
      </c>
      <c r="AT141" s="230" t="s">
        <v>152</v>
      </c>
      <c r="AU141" s="230" t="s">
        <v>85</v>
      </c>
      <c r="AY141" s="18" t="s">
        <v>150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85</v>
      </c>
      <c r="BK141" s="231">
        <f>ROUND(I141*H141,2)</f>
        <v>0</v>
      </c>
      <c r="BL141" s="18" t="s">
        <v>157</v>
      </c>
      <c r="BM141" s="230" t="s">
        <v>433</v>
      </c>
    </row>
    <row r="142" s="2" customFormat="1" ht="21.75" customHeight="1">
      <c r="A142" s="39"/>
      <c r="B142" s="40"/>
      <c r="C142" s="219" t="s">
        <v>281</v>
      </c>
      <c r="D142" s="219" t="s">
        <v>152</v>
      </c>
      <c r="E142" s="220" t="s">
        <v>2280</v>
      </c>
      <c r="F142" s="221" t="s">
        <v>2281</v>
      </c>
      <c r="G142" s="222" t="s">
        <v>2006</v>
      </c>
      <c r="H142" s="223">
        <v>6</v>
      </c>
      <c r="I142" s="224"/>
      <c r="J142" s="225">
        <f>ROUND(I142*H142,2)</f>
        <v>0</v>
      </c>
      <c r="K142" s="221" t="s">
        <v>1</v>
      </c>
      <c r="L142" s="45"/>
      <c r="M142" s="226" t="s">
        <v>1</v>
      </c>
      <c r="N142" s="227" t="s">
        <v>42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157</v>
      </c>
      <c r="AT142" s="230" t="s">
        <v>152</v>
      </c>
      <c r="AU142" s="230" t="s">
        <v>85</v>
      </c>
      <c r="AY142" s="18" t="s">
        <v>150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85</v>
      </c>
      <c r="BK142" s="231">
        <f>ROUND(I142*H142,2)</f>
        <v>0</v>
      </c>
      <c r="BL142" s="18" t="s">
        <v>157</v>
      </c>
      <c r="BM142" s="230" t="s">
        <v>442</v>
      </c>
    </row>
    <row r="143" s="2" customFormat="1" ht="16.5" customHeight="1">
      <c r="A143" s="39"/>
      <c r="B143" s="40"/>
      <c r="C143" s="219" t="s">
        <v>7</v>
      </c>
      <c r="D143" s="219" t="s">
        <v>152</v>
      </c>
      <c r="E143" s="220" t="s">
        <v>2282</v>
      </c>
      <c r="F143" s="221" t="s">
        <v>2283</v>
      </c>
      <c r="G143" s="222" t="s">
        <v>2006</v>
      </c>
      <c r="H143" s="223">
        <v>2</v>
      </c>
      <c r="I143" s="224"/>
      <c r="J143" s="225">
        <f>ROUND(I143*H143,2)</f>
        <v>0</v>
      </c>
      <c r="K143" s="221" t="s">
        <v>1</v>
      </c>
      <c r="L143" s="45"/>
      <c r="M143" s="226" t="s">
        <v>1</v>
      </c>
      <c r="N143" s="227" t="s">
        <v>42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157</v>
      </c>
      <c r="AT143" s="230" t="s">
        <v>152</v>
      </c>
      <c r="AU143" s="230" t="s">
        <v>85</v>
      </c>
      <c r="AY143" s="18" t="s">
        <v>150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85</v>
      </c>
      <c r="BK143" s="231">
        <f>ROUND(I143*H143,2)</f>
        <v>0</v>
      </c>
      <c r="BL143" s="18" t="s">
        <v>157</v>
      </c>
      <c r="BM143" s="230" t="s">
        <v>453</v>
      </c>
    </row>
    <row r="144" s="2" customFormat="1" ht="16.5" customHeight="1">
      <c r="A144" s="39"/>
      <c r="B144" s="40"/>
      <c r="C144" s="219" t="s">
        <v>290</v>
      </c>
      <c r="D144" s="219" t="s">
        <v>152</v>
      </c>
      <c r="E144" s="220" t="s">
        <v>2284</v>
      </c>
      <c r="F144" s="221" t="s">
        <v>2285</v>
      </c>
      <c r="G144" s="222" t="s">
        <v>2006</v>
      </c>
      <c r="H144" s="223">
        <v>6</v>
      </c>
      <c r="I144" s="224"/>
      <c r="J144" s="225">
        <f>ROUND(I144*H144,2)</f>
        <v>0</v>
      </c>
      <c r="K144" s="221" t="s">
        <v>1</v>
      </c>
      <c r="L144" s="45"/>
      <c r="M144" s="226" t="s">
        <v>1</v>
      </c>
      <c r="N144" s="227" t="s">
        <v>42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157</v>
      </c>
      <c r="AT144" s="230" t="s">
        <v>152</v>
      </c>
      <c r="AU144" s="230" t="s">
        <v>85</v>
      </c>
      <c r="AY144" s="18" t="s">
        <v>150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85</v>
      </c>
      <c r="BK144" s="231">
        <f>ROUND(I144*H144,2)</f>
        <v>0</v>
      </c>
      <c r="BL144" s="18" t="s">
        <v>157</v>
      </c>
      <c r="BM144" s="230" t="s">
        <v>468</v>
      </c>
    </row>
    <row r="145" s="2" customFormat="1" ht="16.5" customHeight="1">
      <c r="A145" s="39"/>
      <c r="B145" s="40"/>
      <c r="C145" s="219" t="s">
        <v>294</v>
      </c>
      <c r="D145" s="219" t="s">
        <v>152</v>
      </c>
      <c r="E145" s="220" t="s">
        <v>2286</v>
      </c>
      <c r="F145" s="221" t="s">
        <v>2287</v>
      </c>
      <c r="G145" s="222" t="s">
        <v>2006</v>
      </c>
      <c r="H145" s="223">
        <v>5</v>
      </c>
      <c r="I145" s="224"/>
      <c r="J145" s="225">
        <f>ROUND(I145*H145,2)</f>
        <v>0</v>
      </c>
      <c r="K145" s="221" t="s">
        <v>1</v>
      </c>
      <c r="L145" s="45"/>
      <c r="M145" s="226" t="s">
        <v>1</v>
      </c>
      <c r="N145" s="227" t="s">
        <v>42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157</v>
      </c>
      <c r="AT145" s="230" t="s">
        <v>152</v>
      </c>
      <c r="AU145" s="230" t="s">
        <v>85</v>
      </c>
      <c r="AY145" s="18" t="s">
        <v>150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85</v>
      </c>
      <c r="BK145" s="231">
        <f>ROUND(I145*H145,2)</f>
        <v>0</v>
      </c>
      <c r="BL145" s="18" t="s">
        <v>157</v>
      </c>
      <c r="BM145" s="230" t="s">
        <v>477</v>
      </c>
    </row>
    <row r="146" s="2" customFormat="1" ht="16.5" customHeight="1">
      <c r="A146" s="39"/>
      <c r="B146" s="40"/>
      <c r="C146" s="219" t="s">
        <v>299</v>
      </c>
      <c r="D146" s="219" t="s">
        <v>152</v>
      </c>
      <c r="E146" s="220" t="s">
        <v>2288</v>
      </c>
      <c r="F146" s="221" t="s">
        <v>2289</v>
      </c>
      <c r="G146" s="222" t="s">
        <v>2006</v>
      </c>
      <c r="H146" s="223">
        <v>2</v>
      </c>
      <c r="I146" s="224"/>
      <c r="J146" s="225">
        <f>ROUND(I146*H146,2)</f>
        <v>0</v>
      </c>
      <c r="K146" s="221" t="s">
        <v>1</v>
      </c>
      <c r="L146" s="45"/>
      <c r="M146" s="226" t="s">
        <v>1</v>
      </c>
      <c r="N146" s="227" t="s">
        <v>42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157</v>
      </c>
      <c r="AT146" s="230" t="s">
        <v>152</v>
      </c>
      <c r="AU146" s="230" t="s">
        <v>85</v>
      </c>
      <c r="AY146" s="18" t="s">
        <v>150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85</v>
      </c>
      <c r="BK146" s="231">
        <f>ROUND(I146*H146,2)</f>
        <v>0</v>
      </c>
      <c r="BL146" s="18" t="s">
        <v>157</v>
      </c>
      <c r="BM146" s="230" t="s">
        <v>484</v>
      </c>
    </row>
    <row r="147" s="2" customFormat="1" ht="16.5" customHeight="1">
      <c r="A147" s="39"/>
      <c r="B147" s="40"/>
      <c r="C147" s="219" t="s">
        <v>303</v>
      </c>
      <c r="D147" s="219" t="s">
        <v>152</v>
      </c>
      <c r="E147" s="220" t="s">
        <v>2290</v>
      </c>
      <c r="F147" s="221" t="s">
        <v>2291</v>
      </c>
      <c r="G147" s="222" t="s">
        <v>2006</v>
      </c>
      <c r="H147" s="223">
        <v>18</v>
      </c>
      <c r="I147" s="224"/>
      <c r="J147" s="225">
        <f>ROUND(I147*H147,2)</f>
        <v>0</v>
      </c>
      <c r="K147" s="221" t="s">
        <v>1</v>
      </c>
      <c r="L147" s="45"/>
      <c r="M147" s="226" t="s">
        <v>1</v>
      </c>
      <c r="N147" s="227" t="s">
        <v>42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157</v>
      </c>
      <c r="AT147" s="230" t="s">
        <v>152</v>
      </c>
      <c r="AU147" s="230" t="s">
        <v>85</v>
      </c>
      <c r="AY147" s="18" t="s">
        <v>150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85</v>
      </c>
      <c r="BK147" s="231">
        <f>ROUND(I147*H147,2)</f>
        <v>0</v>
      </c>
      <c r="BL147" s="18" t="s">
        <v>157</v>
      </c>
      <c r="BM147" s="230" t="s">
        <v>499</v>
      </c>
    </row>
    <row r="148" s="2" customFormat="1" ht="16.5" customHeight="1">
      <c r="A148" s="39"/>
      <c r="B148" s="40"/>
      <c r="C148" s="219" t="s">
        <v>309</v>
      </c>
      <c r="D148" s="219" t="s">
        <v>152</v>
      </c>
      <c r="E148" s="220" t="s">
        <v>2292</v>
      </c>
      <c r="F148" s="221" t="s">
        <v>2293</v>
      </c>
      <c r="G148" s="222" t="s">
        <v>2006</v>
      </c>
      <c r="H148" s="223">
        <v>2</v>
      </c>
      <c r="I148" s="224"/>
      <c r="J148" s="225">
        <f>ROUND(I148*H148,2)</f>
        <v>0</v>
      </c>
      <c r="K148" s="221" t="s">
        <v>1</v>
      </c>
      <c r="L148" s="45"/>
      <c r="M148" s="226" t="s">
        <v>1</v>
      </c>
      <c r="N148" s="227" t="s">
        <v>42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157</v>
      </c>
      <c r="AT148" s="230" t="s">
        <v>152</v>
      </c>
      <c r="AU148" s="230" t="s">
        <v>85</v>
      </c>
      <c r="AY148" s="18" t="s">
        <v>150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85</v>
      </c>
      <c r="BK148" s="231">
        <f>ROUND(I148*H148,2)</f>
        <v>0</v>
      </c>
      <c r="BL148" s="18" t="s">
        <v>157</v>
      </c>
      <c r="BM148" s="230" t="s">
        <v>512</v>
      </c>
    </row>
    <row r="149" s="2" customFormat="1" ht="16.5" customHeight="1">
      <c r="A149" s="39"/>
      <c r="B149" s="40"/>
      <c r="C149" s="219" t="s">
        <v>336</v>
      </c>
      <c r="D149" s="219" t="s">
        <v>152</v>
      </c>
      <c r="E149" s="220" t="s">
        <v>2294</v>
      </c>
      <c r="F149" s="221" t="s">
        <v>2295</v>
      </c>
      <c r="G149" s="222" t="s">
        <v>2006</v>
      </c>
      <c r="H149" s="223">
        <v>18</v>
      </c>
      <c r="I149" s="224"/>
      <c r="J149" s="225">
        <f>ROUND(I149*H149,2)</f>
        <v>0</v>
      </c>
      <c r="K149" s="221" t="s">
        <v>1</v>
      </c>
      <c r="L149" s="45"/>
      <c r="M149" s="226" t="s">
        <v>1</v>
      </c>
      <c r="N149" s="227" t="s">
        <v>42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157</v>
      </c>
      <c r="AT149" s="230" t="s">
        <v>152</v>
      </c>
      <c r="AU149" s="230" t="s">
        <v>85</v>
      </c>
      <c r="AY149" s="18" t="s">
        <v>150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85</v>
      </c>
      <c r="BK149" s="231">
        <f>ROUND(I149*H149,2)</f>
        <v>0</v>
      </c>
      <c r="BL149" s="18" t="s">
        <v>157</v>
      </c>
      <c r="BM149" s="230" t="s">
        <v>521</v>
      </c>
    </row>
    <row r="150" s="2" customFormat="1" ht="16.5" customHeight="1">
      <c r="A150" s="39"/>
      <c r="B150" s="40"/>
      <c r="C150" s="219" t="s">
        <v>340</v>
      </c>
      <c r="D150" s="219" t="s">
        <v>152</v>
      </c>
      <c r="E150" s="220" t="s">
        <v>2296</v>
      </c>
      <c r="F150" s="221" t="s">
        <v>2297</v>
      </c>
      <c r="G150" s="222" t="s">
        <v>2006</v>
      </c>
      <c r="H150" s="223">
        <v>1</v>
      </c>
      <c r="I150" s="224"/>
      <c r="J150" s="225">
        <f>ROUND(I150*H150,2)</f>
        <v>0</v>
      </c>
      <c r="K150" s="221" t="s">
        <v>1</v>
      </c>
      <c r="L150" s="45"/>
      <c r="M150" s="226" t="s">
        <v>1</v>
      </c>
      <c r="N150" s="227" t="s">
        <v>42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157</v>
      </c>
      <c r="AT150" s="230" t="s">
        <v>152</v>
      </c>
      <c r="AU150" s="230" t="s">
        <v>85</v>
      </c>
      <c r="AY150" s="18" t="s">
        <v>150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85</v>
      </c>
      <c r="BK150" s="231">
        <f>ROUND(I150*H150,2)</f>
        <v>0</v>
      </c>
      <c r="BL150" s="18" t="s">
        <v>157</v>
      </c>
      <c r="BM150" s="230" t="s">
        <v>530</v>
      </c>
    </row>
    <row r="151" s="2" customFormat="1" ht="16.5" customHeight="1">
      <c r="A151" s="39"/>
      <c r="B151" s="40"/>
      <c r="C151" s="219" t="s">
        <v>344</v>
      </c>
      <c r="D151" s="219" t="s">
        <v>152</v>
      </c>
      <c r="E151" s="220" t="s">
        <v>2298</v>
      </c>
      <c r="F151" s="221" t="s">
        <v>2299</v>
      </c>
      <c r="G151" s="222" t="s">
        <v>2006</v>
      </c>
      <c r="H151" s="223">
        <v>1</v>
      </c>
      <c r="I151" s="224"/>
      <c r="J151" s="225">
        <f>ROUND(I151*H151,2)</f>
        <v>0</v>
      </c>
      <c r="K151" s="221" t="s">
        <v>1</v>
      </c>
      <c r="L151" s="45"/>
      <c r="M151" s="226" t="s">
        <v>1</v>
      </c>
      <c r="N151" s="227" t="s">
        <v>42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157</v>
      </c>
      <c r="AT151" s="230" t="s">
        <v>152</v>
      </c>
      <c r="AU151" s="230" t="s">
        <v>85</v>
      </c>
      <c r="AY151" s="18" t="s">
        <v>150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85</v>
      </c>
      <c r="BK151" s="231">
        <f>ROUND(I151*H151,2)</f>
        <v>0</v>
      </c>
      <c r="BL151" s="18" t="s">
        <v>157</v>
      </c>
      <c r="BM151" s="230" t="s">
        <v>540</v>
      </c>
    </row>
    <row r="152" s="2" customFormat="1" ht="16.5" customHeight="1">
      <c r="A152" s="39"/>
      <c r="B152" s="40"/>
      <c r="C152" s="219" t="s">
        <v>354</v>
      </c>
      <c r="D152" s="219" t="s">
        <v>152</v>
      </c>
      <c r="E152" s="220" t="s">
        <v>2300</v>
      </c>
      <c r="F152" s="221" t="s">
        <v>2301</v>
      </c>
      <c r="G152" s="222" t="s">
        <v>2006</v>
      </c>
      <c r="H152" s="223">
        <v>10</v>
      </c>
      <c r="I152" s="224"/>
      <c r="J152" s="225">
        <f>ROUND(I152*H152,2)</f>
        <v>0</v>
      </c>
      <c r="K152" s="221" t="s">
        <v>1</v>
      </c>
      <c r="L152" s="45"/>
      <c r="M152" s="226" t="s">
        <v>1</v>
      </c>
      <c r="N152" s="227" t="s">
        <v>42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157</v>
      </c>
      <c r="AT152" s="230" t="s">
        <v>152</v>
      </c>
      <c r="AU152" s="230" t="s">
        <v>85</v>
      </c>
      <c r="AY152" s="18" t="s">
        <v>150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85</v>
      </c>
      <c r="BK152" s="231">
        <f>ROUND(I152*H152,2)</f>
        <v>0</v>
      </c>
      <c r="BL152" s="18" t="s">
        <v>157</v>
      </c>
      <c r="BM152" s="230" t="s">
        <v>552</v>
      </c>
    </row>
    <row r="153" s="2" customFormat="1" ht="16.5" customHeight="1">
      <c r="A153" s="39"/>
      <c r="B153" s="40"/>
      <c r="C153" s="219" t="s">
        <v>360</v>
      </c>
      <c r="D153" s="219" t="s">
        <v>152</v>
      </c>
      <c r="E153" s="220" t="s">
        <v>2302</v>
      </c>
      <c r="F153" s="221" t="s">
        <v>2303</v>
      </c>
      <c r="G153" s="222" t="s">
        <v>2006</v>
      </c>
      <c r="H153" s="223">
        <v>2</v>
      </c>
      <c r="I153" s="224"/>
      <c r="J153" s="225">
        <f>ROUND(I153*H153,2)</f>
        <v>0</v>
      </c>
      <c r="K153" s="221" t="s">
        <v>1</v>
      </c>
      <c r="L153" s="45"/>
      <c r="M153" s="226" t="s">
        <v>1</v>
      </c>
      <c r="N153" s="227" t="s">
        <v>42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157</v>
      </c>
      <c r="AT153" s="230" t="s">
        <v>152</v>
      </c>
      <c r="AU153" s="230" t="s">
        <v>85</v>
      </c>
      <c r="AY153" s="18" t="s">
        <v>150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85</v>
      </c>
      <c r="BK153" s="231">
        <f>ROUND(I153*H153,2)</f>
        <v>0</v>
      </c>
      <c r="BL153" s="18" t="s">
        <v>157</v>
      </c>
      <c r="BM153" s="230" t="s">
        <v>564</v>
      </c>
    </row>
    <row r="154" s="2" customFormat="1" ht="16.5" customHeight="1">
      <c r="A154" s="39"/>
      <c r="B154" s="40"/>
      <c r="C154" s="219" t="s">
        <v>400</v>
      </c>
      <c r="D154" s="219" t="s">
        <v>152</v>
      </c>
      <c r="E154" s="220" t="s">
        <v>2304</v>
      </c>
      <c r="F154" s="221" t="s">
        <v>2305</v>
      </c>
      <c r="G154" s="222" t="s">
        <v>2006</v>
      </c>
      <c r="H154" s="223">
        <v>9</v>
      </c>
      <c r="I154" s="224"/>
      <c r="J154" s="225">
        <f>ROUND(I154*H154,2)</f>
        <v>0</v>
      </c>
      <c r="K154" s="221" t="s">
        <v>1</v>
      </c>
      <c r="L154" s="45"/>
      <c r="M154" s="226" t="s">
        <v>1</v>
      </c>
      <c r="N154" s="227" t="s">
        <v>42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157</v>
      </c>
      <c r="AT154" s="230" t="s">
        <v>152</v>
      </c>
      <c r="AU154" s="230" t="s">
        <v>85</v>
      </c>
      <c r="AY154" s="18" t="s">
        <v>150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85</v>
      </c>
      <c r="BK154" s="231">
        <f>ROUND(I154*H154,2)</f>
        <v>0</v>
      </c>
      <c r="BL154" s="18" t="s">
        <v>157</v>
      </c>
      <c r="BM154" s="230" t="s">
        <v>572</v>
      </c>
    </row>
    <row r="155" s="2" customFormat="1" ht="16.5" customHeight="1">
      <c r="A155" s="39"/>
      <c r="B155" s="40"/>
      <c r="C155" s="219" t="s">
        <v>406</v>
      </c>
      <c r="D155" s="219" t="s">
        <v>152</v>
      </c>
      <c r="E155" s="220" t="s">
        <v>2306</v>
      </c>
      <c r="F155" s="221" t="s">
        <v>2307</v>
      </c>
      <c r="G155" s="222" t="s">
        <v>2006</v>
      </c>
      <c r="H155" s="223">
        <v>4</v>
      </c>
      <c r="I155" s="224"/>
      <c r="J155" s="225">
        <f>ROUND(I155*H155,2)</f>
        <v>0</v>
      </c>
      <c r="K155" s="221" t="s">
        <v>1</v>
      </c>
      <c r="L155" s="45"/>
      <c r="M155" s="226" t="s">
        <v>1</v>
      </c>
      <c r="N155" s="227" t="s">
        <v>42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157</v>
      </c>
      <c r="AT155" s="230" t="s">
        <v>152</v>
      </c>
      <c r="AU155" s="230" t="s">
        <v>85</v>
      </c>
      <c r="AY155" s="18" t="s">
        <v>150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85</v>
      </c>
      <c r="BK155" s="231">
        <f>ROUND(I155*H155,2)</f>
        <v>0</v>
      </c>
      <c r="BL155" s="18" t="s">
        <v>157</v>
      </c>
      <c r="BM155" s="230" t="s">
        <v>582</v>
      </c>
    </row>
    <row r="156" s="12" customFormat="1" ht="25.92" customHeight="1">
      <c r="A156" s="12"/>
      <c r="B156" s="203"/>
      <c r="C156" s="204"/>
      <c r="D156" s="205" t="s">
        <v>76</v>
      </c>
      <c r="E156" s="206" t="s">
        <v>2308</v>
      </c>
      <c r="F156" s="206" t="s">
        <v>2309</v>
      </c>
      <c r="G156" s="204"/>
      <c r="H156" s="204"/>
      <c r="I156" s="207"/>
      <c r="J156" s="208">
        <f>BK156</f>
        <v>0</v>
      </c>
      <c r="K156" s="204"/>
      <c r="L156" s="209"/>
      <c r="M156" s="210"/>
      <c r="N156" s="211"/>
      <c r="O156" s="211"/>
      <c r="P156" s="212">
        <f>SUM(P157:P173)</f>
        <v>0</v>
      </c>
      <c r="Q156" s="211"/>
      <c r="R156" s="212">
        <f>SUM(R157:R173)</f>
        <v>0</v>
      </c>
      <c r="S156" s="211"/>
      <c r="T156" s="213">
        <f>SUM(T157:T173)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4" t="s">
        <v>85</v>
      </c>
      <c r="AT156" s="215" t="s">
        <v>76</v>
      </c>
      <c r="AU156" s="215" t="s">
        <v>77</v>
      </c>
      <c r="AY156" s="214" t="s">
        <v>150</v>
      </c>
      <c r="BK156" s="216">
        <f>SUM(BK157:BK173)</f>
        <v>0</v>
      </c>
    </row>
    <row r="157" s="2" customFormat="1" ht="16.5" customHeight="1">
      <c r="A157" s="39"/>
      <c r="B157" s="40"/>
      <c r="C157" s="219" t="s">
        <v>410</v>
      </c>
      <c r="D157" s="219" t="s">
        <v>152</v>
      </c>
      <c r="E157" s="220" t="s">
        <v>2310</v>
      </c>
      <c r="F157" s="221" t="s">
        <v>2311</v>
      </c>
      <c r="G157" s="222" t="s">
        <v>255</v>
      </c>
      <c r="H157" s="223">
        <v>110</v>
      </c>
      <c r="I157" s="224"/>
      <c r="J157" s="225">
        <f>ROUND(I157*H157,2)</f>
        <v>0</v>
      </c>
      <c r="K157" s="221" t="s">
        <v>1</v>
      </c>
      <c r="L157" s="45"/>
      <c r="M157" s="226" t="s">
        <v>1</v>
      </c>
      <c r="N157" s="227" t="s">
        <v>42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157</v>
      </c>
      <c r="AT157" s="230" t="s">
        <v>152</v>
      </c>
      <c r="AU157" s="230" t="s">
        <v>85</v>
      </c>
      <c r="AY157" s="18" t="s">
        <v>150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85</v>
      </c>
      <c r="BK157" s="231">
        <f>ROUND(I157*H157,2)</f>
        <v>0</v>
      </c>
      <c r="BL157" s="18" t="s">
        <v>157</v>
      </c>
      <c r="BM157" s="230" t="s">
        <v>593</v>
      </c>
    </row>
    <row r="158" s="2" customFormat="1" ht="16.5" customHeight="1">
      <c r="A158" s="39"/>
      <c r="B158" s="40"/>
      <c r="C158" s="219" t="s">
        <v>415</v>
      </c>
      <c r="D158" s="219" t="s">
        <v>152</v>
      </c>
      <c r="E158" s="220" t="s">
        <v>2312</v>
      </c>
      <c r="F158" s="221" t="s">
        <v>2313</v>
      </c>
      <c r="G158" s="222" t="s">
        <v>255</v>
      </c>
      <c r="H158" s="223">
        <v>18</v>
      </c>
      <c r="I158" s="224"/>
      <c r="J158" s="225">
        <f>ROUND(I158*H158,2)</f>
        <v>0</v>
      </c>
      <c r="K158" s="221" t="s">
        <v>1</v>
      </c>
      <c r="L158" s="45"/>
      <c r="M158" s="226" t="s">
        <v>1</v>
      </c>
      <c r="N158" s="227" t="s">
        <v>42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157</v>
      </c>
      <c r="AT158" s="230" t="s">
        <v>152</v>
      </c>
      <c r="AU158" s="230" t="s">
        <v>85</v>
      </c>
      <c r="AY158" s="18" t="s">
        <v>150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85</v>
      </c>
      <c r="BK158" s="231">
        <f>ROUND(I158*H158,2)</f>
        <v>0</v>
      </c>
      <c r="BL158" s="18" t="s">
        <v>157</v>
      </c>
      <c r="BM158" s="230" t="s">
        <v>601</v>
      </c>
    </row>
    <row r="159" s="2" customFormat="1" ht="21.75" customHeight="1">
      <c r="A159" s="39"/>
      <c r="B159" s="40"/>
      <c r="C159" s="219" t="s">
        <v>419</v>
      </c>
      <c r="D159" s="219" t="s">
        <v>152</v>
      </c>
      <c r="E159" s="220" t="s">
        <v>2314</v>
      </c>
      <c r="F159" s="221" t="s">
        <v>2315</v>
      </c>
      <c r="G159" s="222" t="s">
        <v>255</v>
      </c>
      <c r="H159" s="223">
        <v>250</v>
      </c>
      <c r="I159" s="224"/>
      <c r="J159" s="225">
        <f>ROUND(I159*H159,2)</f>
        <v>0</v>
      </c>
      <c r="K159" s="221" t="s">
        <v>1</v>
      </c>
      <c r="L159" s="45"/>
      <c r="M159" s="226" t="s">
        <v>1</v>
      </c>
      <c r="N159" s="227" t="s">
        <v>42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157</v>
      </c>
      <c r="AT159" s="230" t="s">
        <v>152</v>
      </c>
      <c r="AU159" s="230" t="s">
        <v>85</v>
      </c>
      <c r="AY159" s="18" t="s">
        <v>150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85</v>
      </c>
      <c r="BK159" s="231">
        <f>ROUND(I159*H159,2)</f>
        <v>0</v>
      </c>
      <c r="BL159" s="18" t="s">
        <v>157</v>
      </c>
      <c r="BM159" s="230" t="s">
        <v>612</v>
      </c>
    </row>
    <row r="160" s="2" customFormat="1" ht="16.5" customHeight="1">
      <c r="A160" s="39"/>
      <c r="B160" s="40"/>
      <c r="C160" s="219" t="s">
        <v>425</v>
      </c>
      <c r="D160" s="219" t="s">
        <v>152</v>
      </c>
      <c r="E160" s="220" t="s">
        <v>2316</v>
      </c>
      <c r="F160" s="221" t="s">
        <v>2317</v>
      </c>
      <c r="G160" s="222" t="s">
        <v>2006</v>
      </c>
      <c r="H160" s="223">
        <v>50</v>
      </c>
      <c r="I160" s="224"/>
      <c r="J160" s="225">
        <f>ROUND(I160*H160,2)</f>
        <v>0</v>
      </c>
      <c r="K160" s="221" t="s">
        <v>1</v>
      </c>
      <c r="L160" s="45"/>
      <c r="M160" s="226" t="s">
        <v>1</v>
      </c>
      <c r="N160" s="227" t="s">
        <v>42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157</v>
      </c>
      <c r="AT160" s="230" t="s">
        <v>152</v>
      </c>
      <c r="AU160" s="230" t="s">
        <v>85</v>
      </c>
      <c r="AY160" s="18" t="s">
        <v>150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85</v>
      </c>
      <c r="BK160" s="231">
        <f>ROUND(I160*H160,2)</f>
        <v>0</v>
      </c>
      <c r="BL160" s="18" t="s">
        <v>157</v>
      </c>
      <c r="BM160" s="230" t="s">
        <v>621</v>
      </c>
    </row>
    <row r="161" s="2" customFormat="1" ht="16.5" customHeight="1">
      <c r="A161" s="39"/>
      <c r="B161" s="40"/>
      <c r="C161" s="219" t="s">
        <v>433</v>
      </c>
      <c r="D161" s="219" t="s">
        <v>152</v>
      </c>
      <c r="E161" s="220" t="s">
        <v>2318</v>
      </c>
      <c r="F161" s="221" t="s">
        <v>2319</v>
      </c>
      <c r="G161" s="222" t="s">
        <v>2006</v>
      </c>
      <c r="H161" s="223">
        <v>9</v>
      </c>
      <c r="I161" s="224"/>
      <c r="J161" s="225">
        <f>ROUND(I161*H161,2)</f>
        <v>0</v>
      </c>
      <c r="K161" s="221" t="s">
        <v>1</v>
      </c>
      <c r="L161" s="45"/>
      <c r="M161" s="226" t="s">
        <v>1</v>
      </c>
      <c r="N161" s="227" t="s">
        <v>42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157</v>
      </c>
      <c r="AT161" s="230" t="s">
        <v>152</v>
      </c>
      <c r="AU161" s="230" t="s">
        <v>85</v>
      </c>
      <c r="AY161" s="18" t="s">
        <v>150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85</v>
      </c>
      <c r="BK161" s="231">
        <f>ROUND(I161*H161,2)</f>
        <v>0</v>
      </c>
      <c r="BL161" s="18" t="s">
        <v>157</v>
      </c>
      <c r="BM161" s="230" t="s">
        <v>634</v>
      </c>
    </row>
    <row r="162" s="2" customFormat="1" ht="24.15" customHeight="1">
      <c r="A162" s="39"/>
      <c r="B162" s="40"/>
      <c r="C162" s="219" t="s">
        <v>438</v>
      </c>
      <c r="D162" s="219" t="s">
        <v>152</v>
      </c>
      <c r="E162" s="220" t="s">
        <v>2320</v>
      </c>
      <c r="F162" s="221" t="s">
        <v>2321</v>
      </c>
      <c r="G162" s="222" t="s">
        <v>2006</v>
      </c>
      <c r="H162" s="223">
        <v>14</v>
      </c>
      <c r="I162" s="224"/>
      <c r="J162" s="225">
        <f>ROUND(I162*H162,2)</f>
        <v>0</v>
      </c>
      <c r="K162" s="221" t="s">
        <v>1</v>
      </c>
      <c r="L162" s="45"/>
      <c r="M162" s="226" t="s">
        <v>1</v>
      </c>
      <c r="N162" s="227" t="s">
        <v>42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157</v>
      </c>
      <c r="AT162" s="230" t="s">
        <v>152</v>
      </c>
      <c r="AU162" s="230" t="s">
        <v>85</v>
      </c>
      <c r="AY162" s="18" t="s">
        <v>150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85</v>
      </c>
      <c r="BK162" s="231">
        <f>ROUND(I162*H162,2)</f>
        <v>0</v>
      </c>
      <c r="BL162" s="18" t="s">
        <v>157</v>
      </c>
      <c r="BM162" s="230" t="s">
        <v>647</v>
      </c>
    </row>
    <row r="163" s="2" customFormat="1" ht="16.5" customHeight="1">
      <c r="A163" s="39"/>
      <c r="B163" s="40"/>
      <c r="C163" s="219" t="s">
        <v>442</v>
      </c>
      <c r="D163" s="219" t="s">
        <v>152</v>
      </c>
      <c r="E163" s="220" t="s">
        <v>2322</v>
      </c>
      <c r="F163" s="221" t="s">
        <v>2323</v>
      </c>
      <c r="G163" s="222" t="s">
        <v>2006</v>
      </c>
      <c r="H163" s="223">
        <v>90</v>
      </c>
      <c r="I163" s="224"/>
      <c r="J163" s="225">
        <f>ROUND(I163*H163,2)</f>
        <v>0</v>
      </c>
      <c r="K163" s="221" t="s">
        <v>1</v>
      </c>
      <c r="L163" s="45"/>
      <c r="M163" s="226" t="s">
        <v>1</v>
      </c>
      <c r="N163" s="227" t="s">
        <v>42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157</v>
      </c>
      <c r="AT163" s="230" t="s">
        <v>152</v>
      </c>
      <c r="AU163" s="230" t="s">
        <v>85</v>
      </c>
      <c r="AY163" s="18" t="s">
        <v>150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85</v>
      </c>
      <c r="BK163" s="231">
        <f>ROUND(I163*H163,2)</f>
        <v>0</v>
      </c>
      <c r="BL163" s="18" t="s">
        <v>157</v>
      </c>
      <c r="BM163" s="230" t="s">
        <v>658</v>
      </c>
    </row>
    <row r="164" s="2" customFormat="1" ht="16.5" customHeight="1">
      <c r="A164" s="39"/>
      <c r="B164" s="40"/>
      <c r="C164" s="219" t="s">
        <v>447</v>
      </c>
      <c r="D164" s="219" t="s">
        <v>152</v>
      </c>
      <c r="E164" s="220" t="s">
        <v>2324</v>
      </c>
      <c r="F164" s="221" t="s">
        <v>2325</v>
      </c>
      <c r="G164" s="222" t="s">
        <v>2006</v>
      </c>
      <c r="H164" s="223">
        <v>100</v>
      </c>
      <c r="I164" s="224"/>
      <c r="J164" s="225">
        <f>ROUND(I164*H164,2)</f>
        <v>0</v>
      </c>
      <c r="K164" s="221" t="s">
        <v>1</v>
      </c>
      <c r="L164" s="45"/>
      <c r="M164" s="226" t="s">
        <v>1</v>
      </c>
      <c r="N164" s="227" t="s">
        <v>42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157</v>
      </c>
      <c r="AT164" s="230" t="s">
        <v>152</v>
      </c>
      <c r="AU164" s="230" t="s">
        <v>85</v>
      </c>
      <c r="AY164" s="18" t="s">
        <v>150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85</v>
      </c>
      <c r="BK164" s="231">
        <f>ROUND(I164*H164,2)</f>
        <v>0</v>
      </c>
      <c r="BL164" s="18" t="s">
        <v>157</v>
      </c>
      <c r="BM164" s="230" t="s">
        <v>668</v>
      </c>
    </row>
    <row r="165" s="2" customFormat="1" ht="16.5" customHeight="1">
      <c r="A165" s="39"/>
      <c r="B165" s="40"/>
      <c r="C165" s="219" t="s">
        <v>453</v>
      </c>
      <c r="D165" s="219" t="s">
        <v>152</v>
      </c>
      <c r="E165" s="220" t="s">
        <v>2326</v>
      </c>
      <c r="F165" s="221" t="s">
        <v>2327</v>
      </c>
      <c r="G165" s="222" t="s">
        <v>2006</v>
      </c>
      <c r="H165" s="223">
        <v>5</v>
      </c>
      <c r="I165" s="224"/>
      <c r="J165" s="225">
        <f>ROUND(I165*H165,2)</f>
        <v>0</v>
      </c>
      <c r="K165" s="221" t="s">
        <v>1</v>
      </c>
      <c r="L165" s="45"/>
      <c r="M165" s="226" t="s">
        <v>1</v>
      </c>
      <c r="N165" s="227" t="s">
        <v>42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157</v>
      </c>
      <c r="AT165" s="230" t="s">
        <v>152</v>
      </c>
      <c r="AU165" s="230" t="s">
        <v>85</v>
      </c>
      <c r="AY165" s="18" t="s">
        <v>150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85</v>
      </c>
      <c r="BK165" s="231">
        <f>ROUND(I165*H165,2)</f>
        <v>0</v>
      </c>
      <c r="BL165" s="18" t="s">
        <v>157</v>
      </c>
      <c r="BM165" s="230" t="s">
        <v>689</v>
      </c>
    </row>
    <row r="166" s="2" customFormat="1" ht="16.5" customHeight="1">
      <c r="A166" s="39"/>
      <c r="B166" s="40"/>
      <c r="C166" s="219" t="s">
        <v>458</v>
      </c>
      <c r="D166" s="219" t="s">
        <v>152</v>
      </c>
      <c r="E166" s="220" t="s">
        <v>2328</v>
      </c>
      <c r="F166" s="221" t="s">
        <v>2329</v>
      </c>
      <c r="G166" s="222" t="s">
        <v>255</v>
      </c>
      <c r="H166" s="223">
        <v>250</v>
      </c>
      <c r="I166" s="224"/>
      <c r="J166" s="225">
        <f>ROUND(I166*H166,2)</f>
        <v>0</v>
      </c>
      <c r="K166" s="221" t="s">
        <v>1</v>
      </c>
      <c r="L166" s="45"/>
      <c r="M166" s="226" t="s">
        <v>1</v>
      </c>
      <c r="N166" s="227" t="s">
        <v>42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157</v>
      </c>
      <c r="AT166" s="230" t="s">
        <v>152</v>
      </c>
      <c r="AU166" s="230" t="s">
        <v>85</v>
      </c>
      <c r="AY166" s="18" t="s">
        <v>150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85</v>
      </c>
      <c r="BK166" s="231">
        <f>ROUND(I166*H166,2)</f>
        <v>0</v>
      </c>
      <c r="BL166" s="18" t="s">
        <v>157</v>
      </c>
      <c r="BM166" s="230" t="s">
        <v>702</v>
      </c>
    </row>
    <row r="167" s="2" customFormat="1" ht="16.5" customHeight="1">
      <c r="A167" s="39"/>
      <c r="B167" s="40"/>
      <c r="C167" s="219" t="s">
        <v>468</v>
      </c>
      <c r="D167" s="219" t="s">
        <v>152</v>
      </c>
      <c r="E167" s="220" t="s">
        <v>2330</v>
      </c>
      <c r="F167" s="221" t="s">
        <v>2311</v>
      </c>
      <c r="G167" s="222" t="s">
        <v>255</v>
      </c>
      <c r="H167" s="223">
        <v>110</v>
      </c>
      <c r="I167" s="224"/>
      <c r="J167" s="225">
        <f>ROUND(I167*H167,2)</f>
        <v>0</v>
      </c>
      <c r="K167" s="221" t="s">
        <v>1</v>
      </c>
      <c r="L167" s="45"/>
      <c r="M167" s="226" t="s">
        <v>1</v>
      </c>
      <c r="N167" s="227" t="s">
        <v>42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157</v>
      </c>
      <c r="AT167" s="230" t="s">
        <v>152</v>
      </c>
      <c r="AU167" s="230" t="s">
        <v>85</v>
      </c>
      <c r="AY167" s="18" t="s">
        <v>150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85</v>
      </c>
      <c r="BK167" s="231">
        <f>ROUND(I167*H167,2)</f>
        <v>0</v>
      </c>
      <c r="BL167" s="18" t="s">
        <v>157</v>
      </c>
      <c r="BM167" s="230" t="s">
        <v>712</v>
      </c>
    </row>
    <row r="168" s="2" customFormat="1" ht="16.5" customHeight="1">
      <c r="A168" s="39"/>
      <c r="B168" s="40"/>
      <c r="C168" s="219" t="s">
        <v>473</v>
      </c>
      <c r="D168" s="219" t="s">
        <v>152</v>
      </c>
      <c r="E168" s="220" t="s">
        <v>2331</v>
      </c>
      <c r="F168" s="221" t="s">
        <v>2313</v>
      </c>
      <c r="G168" s="222" t="s">
        <v>255</v>
      </c>
      <c r="H168" s="223">
        <v>18</v>
      </c>
      <c r="I168" s="224"/>
      <c r="J168" s="225">
        <f>ROUND(I168*H168,2)</f>
        <v>0</v>
      </c>
      <c r="K168" s="221" t="s">
        <v>1</v>
      </c>
      <c r="L168" s="45"/>
      <c r="M168" s="226" t="s">
        <v>1</v>
      </c>
      <c r="N168" s="227" t="s">
        <v>42</v>
      </c>
      <c r="O168" s="92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157</v>
      </c>
      <c r="AT168" s="230" t="s">
        <v>152</v>
      </c>
      <c r="AU168" s="230" t="s">
        <v>85</v>
      </c>
      <c r="AY168" s="18" t="s">
        <v>150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85</v>
      </c>
      <c r="BK168" s="231">
        <f>ROUND(I168*H168,2)</f>
        <v>0</v>
      </c>
      <c r="BL168" s="18" t="s">
        <v>157</v>
      </c>
      <c r="BM168" s="230" t="s">
        <v>724</v>
      </c>
    </row>
    <row r="169" s="2" customFormat="1" ht="16.5" customHeight="1">
      <c r="A169" s="39"/>
      <c r="B169" s="40"/>
      <c r="C169" s="219" t="s">
        <v>477</v>
      </c>
      <c r="D169" s="219" t="s">
        <v>152</v>
      </c>
      <c r="E169" s="220" t="s">
        <v>2332</v>
      </c>
      <c r="F169" s="221" t="s">
        <v>2323</v>
      </c>
      <c r="G169" s="222" t="s">
        <v>2006</v>
      </c>
      <c r="H169" s="223">
        <v>90</v>
      </c>
      <c r="I169" s="224"/>
      <c r="J169" s="225">
        <f>ROUND(I169*H169,2)</f>
        <v>0</v>
      </c>
      <c r="K169" s="221" t="s">
        <v>1</v>
      </c>
      <c r="L169" s="45"/>
      <c r="M169" s="226" t="s">
        <v>1</v>
      </c>
      <c r="N169" s="227" t="s">
        <v>42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157</v>
      </c>
      <c r="AT169" s="230" t="s">
        <v>152</v>
      </c>
      <c r="AU169" s="230" t="s">
        <v>85</v>
      </c>
      <c r="AY169" s="18" t="s">
        <v>150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85</v>
      </c>
      <c r="BK169" s="231">
        <f>ROUND(I169*H169,2)</f>
        <v>0</v>
      </c>
      <c r="BL169" s="18" t="s">
        <v>157</v>
      </c>
      <c r="BM169" s="230" t="s">
        <v>736</v>
      </c>
    </row>
    <row r="170" s="2" customFormat="1" ht="16.5" customHeight="1">
      <c r="A170" s="39"/>
      <c r="B170" s="40"/>
      <c r="C170" s="219" t="s">
        <v>480</v>
      </c>
      <c r="D170" s="219" t="s">
        <v>152</v>
      </c>
      <c r="E170" s="220" t="s">
        <v>2324</v>
      </c>
      <c r="F170" s="221" t="s">
        <v>2325</v>
      </c>
      <c r="G170" s="222" t="s">
        <v>2006</v>
      </c>
      <c r="H170" s="223">
        <v>100</v>
      </c>
      <c r="I170" s="224"/>
      <c r="J170" s="225">
        <f>ROUND(I170*H170,2)</f>
        <v>0</v>
      </c>
      <c r="K170" s="221" t="s">
        <v>1</v>
      </c>
      <c r="L170" s="45"/>
      <c r="M170" s="226" t="s">
        <v>1</v>
      </c>
      <c r="N170" s="227" t="s">
        <v>42</v>
      </c>
      <c r="O170" s="92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157</v>
      </c>
      <c r="AT170" s="230" t="s">
        <v>152</v>
      </c>
      <c r="AU170" s="230" t="s">
        <v>85</v>
      </c>
      <c r="AY170" s="18" t="s">
        <v>150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85</v>
      </c>
      <c r="BK170" s="231">
        <f>ROUND(I170*H170,2)</f>
        <v>0</v>
      </c>
      <c r="BL170" s="18" t="s">
        <v>157</v>
      </c>
      <c r="BM170" s="230" t="s">
        <v>748</v>
      </c>
    </row>
    <row r="171" s="2" customFormat="1" ht="16.5" customHeight="1">
      <c r="A171" s="39"/>
      <c r="B171" s="40"/>
      <c r="C171" s="219" t="s">
        <v>484</v>
      </c>
      <c r="D171" s="219" t="s">
        <v>152</v>
      </c>
      <c r="E171" s="220" t="s">
        <v>2333</v>
      </c>
      <c r="F171" s="221" t="s">
        <v>2334</v>
      </c>
      <c r="G171" s="222" t="s">
        <v>2006</v>
      </c>
      <c r="H171" s="223">
        <v>9</v>
      </c>
      <c r="I171" s="224"/>
      <c r="J171" s="225">
        <f>ROUND(I171*H171,2)</f>
        <v>0</v>
      </c>
      <c r="K171" s="221" t="s">
        <v>1</v>
      </c>
      <c r="L171" s="45"/>
      <c r="M171" s="226" t="s">
        <v>1</v>
      </c>
      <c r="N171" s="227" t="s">
        <v>42</v>
      </c>
      <c r="O171" s="92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157</v>
      </c>
      <c r="AT171" s="230" t="s">
        <v>152</v>
      </c>
      <c r="AU171" s="230" t="s">
        <v>85</v>
      </c>
      <c r="AY171" s="18" t="s">
        <v>150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85</v>
      </c>
      <c r="BK171" s="231">
        <f>ROUND(I171*H171,2)</f>
        <v>0</v>
      </c>
      <c r="BL171" s="18" t="s">
        <v>157</v>
      </c>
      <c r="BM171" s="230" t="s">
        <v>759</v>
      </c>
    </row>
    <row r="172" s="2" customFormat="1" ht="16.5" customHeight="1">
      <c r="A172" s="39"/>
      <c r="B172" s="40"/>
      <c r="C172" s="219" t="s">
        <v>489</v>
      </c>
      <c r="D172" s="219" t="s">
        <v>152</v>
      </c>
      <c r="E172" s="220" t="s">
        <v>2335</v>
      </c>
      <c r="F172" s="221" t="s">
        <v>2336</v>
      </c>
      <c r="G172" s="222" t="s">
        <v>2006</v>
      </c>
      <c r="H172" s="223">
        <v>9</v>
      </c>
      <c r="I172" s="224"/>
      <c r="J172" s="225">
        <f>ROUND(I172*H172,2)</f>
        <v>0</v>
      </c>
      <c r="K172" s="221" t="s">
        <v>1</v>
      </c>
      <c r="L172" s="45"/>
      <c r="M172" s="226" t="s">
        <v>1</v>
      </c>
      <c r="N172" s="227" t="s">
        <v>42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157</v>
      </c>
      <c r="AT172" s="230" t="s">
        <v>152</v>
      </c>
      <c r="AU172" s="230" t="s">
        <v>85</v>
      </c>
      <c r="AY172" s="18" t="s">
        <v>150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85</v>
      </c>
      <c r="BK172" s="231">
        <f>ROUND(I172*H172,2)</f>
        <v>0</v>
      </c>
      <c r="BL172" s="18" t="s">
        <v>157</v>
      </c>
      <c r="BM172" s="230" t="s">
        <v>768</v>
      </c>
    </row>
    <row r="173" s="2" customFormat="1" ht="16.5" customHeight="1">
      <c r="A173" s="39"/>
      <c r="B173" s="40"/>
      <c r="C173" s="219" t="s">
        <v>499</v>
      </c>
      <c r="D173" s="219" t="s">
        <v>152</v>
      </c>
      <c r="E173" s="220" t="s">
        <v>2337</v>
      </c>
      <c r="F173" s="221" t="s">
        <v>2338</v>
      </c>
      <c r="G173" s="222" t="s">
        <v>2006</v>
      </c>
      <c r="H173" s="223">
        <v>42</v>
      </c>
      <c r="I173" s="224"/>
      <c r="J173" s="225">
        <f>ROUND(I173*H173,2)</f>
        <v>0</v>
      </c>
      <c r="K173" s="221" t="s">
        <v>1</v>
      </c>
      <c r="L173" s="45"/>
      <c r="M173" s="226" t="s">
        <v>1</v>
      </c>
      <c r="N173" s="227" t="s">
        <v>42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157</v>
      </c>
      <c r="AT173" s="230" t="s">
        <v>152</v>
      </c>
      <c r="AU173" s="230" t="s">
        <v>85</v>
      </c>
      <c r="AY173" s="18" t="s">
        <v>150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85</v>
      </c>
      <c r="BK173" s="231">
        <f>ROUND(I173*H173,2)</f>
        <v>0</v>
      </c>
      <c r="BL173" s="18" t="s">
        <v>157</v>
      </c>
      <c r="BM173" s="230" t="s">
        <v>776</v>
      </c>
    </row>
    <row r="174" s="12" customFormat="1" ht="25.92" customHeight="1">
      <c r="A174" s="12"/>
      <c r="B174" s="203"/>
      <c r="C174" s="204"/>
      <c r="D174" s="205" t="s">
        <v>76</v>
      </c>
      <c r="E174" s="206" t="s">
        <v>2339</v>
      </c>
      <c r="F174" s="206" t="s">
        <v>2340</v>
      </c>
      <c r="G174" s="204"/>
      <c r="H174" s="204"/>
      <c r="I174" s="207"/>
      <c r="J174" s="208">
        <f>BK174</f>
        <v>0</v>
      </c>
      <c r="K174" s="204"/>
      <c r="L174" s="209"/>
      <c r="M174" s="210"/>
      <c r="N174" s="211"/>
      <c r="O174" s="211"/>
      <c r="P174" s="212">
        <f>SUM(P175:P202)</f>
        <v>0</v>
      </c>
      <c r="Q174" s="211"/>
      <c r="R174" s="212">
        <f>SUM(R175:R202)</f>
        <v>0</v>
      </c>
      <c r="S174" s="211"/>
      <c r="T174" s="213">
        <f>SUM(T175:T202)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4" t="s">
        <v>85</v>
      </c>
      <c r="AT174" s="215" t="s">
        <v>76</v>
      </c>
      <c r="AU174" s="215" t="s">
        <v>77</v>
      </c>
      <c r="AY174" s="214" t="s">
        <v>150</v>
      </c>
      <c r="BK174" s="216">
        <f>SUM(BK175:BK202)</f>
        <v>0</v>
      </c>
    </row>
    <row r="175" s="2" customFormat="1" ht="16.5" customHeight="1">
      <c r="A175" s="39"/>
      <c r="B175" s="40"/>
      <c r="C175" s="219" t="s">
        <v>508</v>
      </c>
      <c r="D175" s="219" t="s">
        <v>152</v>
      </c>
      <c r="E175" s="220" t="s">
        <v>2341</v>
      </c>
      <c r="F175" s="221" t="s">
        <v>2342</v>
      </c>
      <c r="G175" s="222" t="s">
        <v>255</v>
      </c>
      <c r="H175" s="223">
        <v>80</v>
      </c>
      <c r="I175" s="224"/>
      <c r="J175" s="225">
        <f>ROUND(I175*H175,2)</f>
        <v>0</v>
      </c>
      <c r="K175" s="221" t="s">
        <v>1</v>
      </c>
      <c r="L175" s="45"/>
      <c r="M175" s="226" t="s">
        <v>1</v>
      </c>
      <c r="N175" s="227" t="s">
        <v>42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157</v>
      </c>
      <c r="AT175" s="230" t="s">
        <v>152</v>
      </c>
      <c r="AU175" s="230" t="s">
        <v>85</v>
      </c>
      <c r="AY175" s="18" t="s">
        <v>150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85</v>
      </c>
      <c r="BK175" s="231">
        <f>ROUND(I175*H175,2)</f>
        <v>0</v>
      </c>
      <c r="BL175" s="18" t="s">
        <v>157</v>
      </c>
      <c r="BM175" s="230" t="s">
        <v>802</v>
      </c>
    </row>
    <row r="176" s="2" customFormat="1" ht="16.5" customHeight="1">
      <c r="A176" s="39"/>
      <c r="B176" s="40"/>
      <c r="C176" s="219" t="s">
        <v>512</v>
      </c>
      <c r="D176" s="219" t="s">
        <v>152</v>
      </c>
      <c r="E176" s="220" t="s">
        <v>2343</v>
      </c>
      <c r="F176" s="221" t="s">
        <v>2344</v>
      </c>
      <c r="G176" s="222" t="s">
        <v>2006</v>
      </c>
      <c r="H176" s="223">
        <v>2</v>
      </c>
      <c r="I176" s="224"/>
      <c r="J176" s="225">
        <f>ROUND(I176*H176,2)</f>
        <v>0</v>
      </c>
      <c r="K176" s="221" t="s">
        <v>1</v>
      </c>
      <c r="L176" s="45"/>
      <c r="M176" s="226" t="s">
        <v>1</v>
      </c>
      <c r="N176" s="227" t="s">
        <v>42</v>
      </c>
      <c r="O176" s="92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157</v>
      </c>
      <c r="AT176" s="230" t="s">
        <v>152</v>
      </c>
      <c r="AU176" s="230" t="s">
        <v>85</v>
      </c>
      <c r="AY176" s="18" t="s">
        <v>150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85</v>
      </c>
      <c r="BK176" s="231">
        <f>ROUND(I176*H176,2)</f>
        <v>0</v>
      </c>
      <c r="BL176" s="18" t="s">
        <v>157</v>
      </c>
      <c r="BM176" s="230" t="s">
        <v>814</v>
      </c>
    </row>
    <row r="177" s="2" customFormat="1" ht="16.5" customHeight="1">
      <c r="A177" s="39"/>
      <c r="B177" s="40"/>
      <c r="C177" s="219" t="s">
        <v>517</v>
      </c>
      <c r="D177" s="219" t="s">
        <v>152</v>
      </c>
      <c r="E177" s="220" t="s">
        <v>2345</v>
      </c>
      <c r="F177" s="221" t="s">
        <v>2346</v>
      </c>
      <c r="G177" s="222" t="s">
        <v>2006</v>
      </c>
      <c r="H177" s="223">
        <v>2</v>
      </c>
      <c r="I177" s="224"/>
      <c r="J177" s="225">
        <f>ROUND(I177*H177,2)</f>
        <v>0</v>
      </c>
      <c r="K177" s="221" t="s">
        <v>1</v>
      </c>
      <c r="L177" s="45"/>
      <c r="M177" s="226" t="s">
        <v>1</v>
      </c>
      <c r="N177" s="227" t="s">
        <v>42</v>
      </c>
      <c r="O177" s="92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157</v>
      </c>
      <c r="AT177" s="230" t="s">
        <v>152</v>
      </c>
      <c r="AU177" s="230" t="s">
        <v>85</v>
      </c>
      <c r="AY177" s="18" t="s">
        <v>150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85</v>
      </c>
      <c r="BK177" s="231">
        <f>ROUND(I177*H177,2)</f>
        <v>0</v>
      </c>
      <c r="BL177" s="18" t="s">
        <v>157</v>
      </c>
      <c r="BM177" s="230" t="s">
        <v>822</v>
      </c>
    </row>
    <row r="178" s="2" customFormat="1" ht="24.15" customHeight="1">
      <c r="A178" s="39"/>
      <c r="B178" s="40"/>
      <c r="C178" s="219" t="s">
        <v>521</v>
      </c>
      <c r="D178" s="219" t="s">
        <v>152</v>
      </c>
      <c r="E178" s="220" t="s">
        <v>2347</v>
      </c>
      <c r="F178" s="221" t="s">
        <v>2348</v>
      </c>
      <c r="G178" s="222" t="s">
        <v>2006</v>
      </c>
      <c r="H178" s="223">
        <v>2</v>
      </c>
      <c r="I178" s="224"/>
      <c r="J178" s="225">
        <f>ROUND(I178*H178,2)</f>
        <v>0</v>
      </c>
      <c r="K178" s="221" t="s">
        <v>1</v>
      </c>
      <c r="L178" s="45"/>
      <c r="M178" s="226" t="s">
        <v>1</v>
      </c>
      <c r="N178" s="227" t="s">
        <v>42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157</v>
      </c>
      <c r="AT178" s="230" t="s">
        <v>152</v>
      </c>
      <c r="AU178" s="230" t="s">
        <v>85</v>
      </c>
      <c r="AY178" s="18" t="s">
        <v>150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85</v>
      </c>
      <c r="BK178" s="231">
        <f>ROUND(I178*H178,2)</f>
        <v>0</v>
      </c>
      <c r="BL178" s="18" t="s">
        <v>157</v>
      </c>
      <c r="BM178" s="230" t="s">
        <v>833</v>
      </c>
    </row>
    <row r="179" s="2" customFormat="1" ht="21.75" customHeight="1">
      <c r="A179" s="39"/>
      <c r="B179" s="40"/>
      <c r="C179" s="219" t="s">
        <v>525</v>
      </c>
      <c r="D179" s="219" t="s">
        <v>152</v>
      </c>
      <c r="E179" s="220" t="s">
        <v>2349</v>
      </c>
      <c r="F179" s="221" t="s">
        <v>2350</v>
      </c>
      <c r="G179" s="222" t="s">
        <v>255</v>
      </c>
      <c r="H179" s="223">
        <v>80</v>
      </c>
      <c r="I179" s="224"/>
      <c r="J179" s="225">
        <f>ROUND(I179*H179,2)</f>
        <v>0</v>
      </c>
      <c r="K179" s="221" t="s">
        <v>1</v>
      </c>
      <c r="L179" s="45"/>
      <c r="M179" s="226" t="s">
        <v>1</v>
      </c>
      <c r="N179" s="227" t="s">
        <v>42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157</v>
      </c>
      <c r="AT179" s="230" t="s">
        <v>152</v>
      </c>
      <c r="AU179" s="230" t="s">
        <v>85</v>
      </c>
      <c r="AY179" s="18" t="s">
        <v>150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85</v>
      </c>
      <c r="BK179" s="231">
        <f>ROUND(I179*H179,2)</f>
        <v>0</v>
      </c>
      <c r="BL179" s="18" t="s">
        <v>157</v>
      </c>
      <c r="BM179" s="230" t="s">
        <v>846</v>
      </c>
    </row>
    <row r="180" s="2" customFormat="1" ht="16.5" customHeight="1">
      <c r="A180" s="39"/>
      <c r="B180" s="40"/>
      <c r="C180" s="219" t="s">
        <v>530</v>
      </c>
      <c r="D180" s="219" t="s">
        <v>152</v>
      </c>
      <c r="E180" s="220" t="s">
        <v>2351</v>
      </c>
      <c r="F180" s="221" t="s">
        <v>2352</v>
      </c>
      <c r="G180" s="222" t="s">
        <v>255</v>
      </c>
      <c r="H180" s="223">
        <v>4</v>
      </c>
      <c r="I180" s="224"/>
      <c r="J180" s="225">
        <f>ROUND(I180*H180,2)</f>
        <v>0</v>
      </c>
      <c r="K180" s="221" t="s">
        <v>1</v>
      </c>
      <c r="L180" s="45"/>
      <c r="M180" s="226" t="s">
        <v>1</v>
      </c>
      <c r="N180" s="227" t="s">
        <v>42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157</v>
      </c>
      <c r="AT180" s="230" t="s">
        <v>152</v>
      </c>
      <c r="AU180" s="230" t="s">
        <v>85</v>
      </c>
      <c r="AY180" s="18" t="s">
        <v>150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85</v>
      </c>
      <c r="BK180" s="231">
        <f>ROUND(I180*H180,2)</f>
        <v>0</v>
      </c>
      <c r="BL180" s="18" t="s">
        <v>157</v>
      </c>
      <c r="BM180" s="230" t="s">
        <v>855</v>
      </c>
    </row>
    <row r="181" s="2" customFormat="1" ht="16.5" customHeight="1">
      <c r="A181" s="39"/>
      <c r="B181" s="40"/>
      <c r="C181" s="219" t="s">
        <v>535</v>
      </c>
      <c r="D181" s="219" t="s">
        <v>152</v>
      </c>
      <c r="E181" s="220" t="s">
        <v>2353</v>
      </c>
      <c r="F181" s="221" t="s">
        <v>2257</v>
      </c>
      <c r="G181" s="222" t="s">
        <v>255</v>
      </c>
      <c r="H181" s="223">
        <v>20</v>
      </c>
      <c r="I181" s="224"/>
      <c r="J181" s="225">
        <f>ROUND(I181*H181,2)</f>
        <v>0</v>
      </c>
      <c r="K181" s="221" t="s">
        <v>1</v>
      </c>
      <c r="L181" s="45"/>
      <c r="M181" s="226" t="s">
        <v>1</v>
      </c>
      <c r="N181" s="227" t="s">
        <v>42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157</v>
      </c>
      <c r="AT181" s="230" t="s">
        <v>152</v>
      </c>
      <c r="AU181" s="230" t="s">
        <v>85</v>
      </c>
      <c r="AY181" s="18" t="s">
        <v>150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85</v>
      </c>
      <c r="BK181" s="231">
        <f>ROUND(I181*H181,2)</f>
        <v>0</v>
      </c>
      <c r="BL181" s="18" t="s">
        <v>157</v>
      </c>
      <c r="BM181" s="230" t="s">
        <v>866</v>
      </c>
    </row>
    <row r="182" s="2" customFormat="1" ht="16.5" customHeight="1">
      <c r="A182" s="39"/>
      <c r="B182" s="40"/>
      <c r="C182" s="219" t="s">
        <v>540</v>
      </c>
      <c r="D182" s="219" t="s">
        <v>152</v>
      </c>
      <c r="E182" s="220" t="s">
        <v>2354</v>
      </c>
      <c r="F182" s="221" t="s">
        <v>2253</v>
      </c>
      <c r="G182" s="222" t="s">
        <v>255</v>
      </c>
      <c r="H182" s="223">
        <v>80</v>
      </c>
      <c r="I182" s="224"/>
      <c r="J182" s="225">
        <f>ROUND(I182*H182,2)</f>
        <v>0</v>
      </c>
      <c r="K182" s="221" t="s">
        <v>1</v>
      </c>
      <c r="L182" s="45"/>
      <c r="M182" s="226" t="s">
        <v>1</v>
      </c>
      <c r="N182" s="227" t="s">
        <v>42</v>
      </c>
      <c r="O182" s="92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157</v>
      </c>
      <c r="AT182" s="230" t="s">
        <v>152</v>
      </c>
      <c r="AU182" s="230" t="s">
        <v>85</v>
      </c>
      <c r="AY182" s="18" t="s">
        <v>150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85</v>
      </c>
      <c r="BK182" s="231">
        <f>ROUND(I182*H182,2)</f>
        <v>0</v>
      </c>
      <c r="BL182" s="18" t="s">
        <v>157</v>
      </c>
      <c r="BM182" s="230" t="s">
        <v>876</v>
      </c>
    </row>
    <row r="183" s="2" customFormat="1" ht="16.5" customHeight="1">
      <c r="A183" s="39"/>
      <c r="B183" s="40"/>
      <c r="C183" s="219" t="s">
        <v>546</v>
      </c>
      <c r="D183" s="219" t="s">
        <v>152</v>
      </c>
      <c r="E183" s="220" t="s">
        <v>2355</v>
      </c>
      <c r="F183" s="221" t="s">
        <v>2356</v>
      </c>
      <c r="G183" s="222" t="s">
        <v>2006</v>
      </c>
      <c r="H183" s="223">
        <v>4</v>
      </c>
      <c r="I183" s="224"/>
      <c r="J183" s="225">
        <f>ROUND(I183*H183,2)</f>
        <v>0</v>
      </c>
      <c r="K183" s="221" t="s">
        <v>1</v>
      </c>
      <c r="L183" s="45"/>
      <c r="M183" s="226" t="s">
        <v>1</v>
      </c>
      <c r="N183" s="227" t="s">
        <v>42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157</v>
      </c>
      <c r="AT183" s="230" t="s">
        <v>152</v>
      </c>
      <c r="AU183" s="230" t="s">
        <v>85</v>
      </c>
      <c r="AY183" s="18" t="s">
        <v>150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85</v>
      </c>
      <c r="BK183" s="231">
        <f>ROUND(I183*H183,2)</f>
        <v>0</v>
      </c>
      <c r="BL183" s="18" t="s">
        <v>157</v>
      </c>
      <c r="BM183" s="230" t="s">
        <v>887</v>
      </c>
    </row>
    <row r="184" s="2" customFormat="1" ht="21.75" customHeight="1">
      <c r="A184" s="39"/>
      <c r="B184" s="40"/>
      <c r="C184" s="219" t="s">
        <v>552</v>
      </c>
      <c r="D184" s="219" t="s">
        <v>152</v>
      </c>
      <c r="E184" s="220" t="s">
        <v>2357</v>
      </c>
      <c r="F184" s="221" t="s">
        <v>2358</v>
      </c>
      <c r="G184" s="222" t="s">
        <v>2359</v>
      </c>
      <c r="H184" s="223">
        <v>0.10000000000000001</v>
      </c>
      <c r="I184" s="224"/>
      <c r="J184" s="225">
        <f>ROUND(I184*H184,2)</f>
        <v>0</v>
      </c>
      <c r="K184" s="221" t="s">
        <v>1</v>
      </c>
      <c r="L184" s="45"/>
      <c r="M184" s="226" t="s">
        <v>1</v>
      </c>
      <c r="N184" s="227" t="s">
        <v>42</v>
      </c>
      <c r="O184" s="92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157</v>
      </c>
      <c r="AT184" s="230" t="s">
        <v>152</v>
      </c>
      <c r="AU184" s="230" t="s">
        <v>85</v>
      </c>
      <c r="AY184" s="18" t="s">
        <v>150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85</v>
      </c>
      <c r="BK184" s="231">
        <f>ROUND(I184*H184,2)</f>
        <v>0</v>
      </c>
      <c r="BL184" s="18" t="s">
        <v>157</v>
      </c>
      <c r="BM184" s="230" t="s">
        <v>898</v>
      </c>
    </row>
    <row r="185" s="2" customFormat="1" ht="16.5" customHeight="1">
      <c r="A185" s="39"/>
      <c r="B185" s="40"/>
      <c r="C185" s="219" t="s">
        <v>558</v>
      </c>
      <c r="D185" s="219" t="s">
        <v>152</v>
      </c>
      <c r="E185" s="220" t="s">
        <v>2360</v>
      </c>
      <c r="F185" s="221" t="s">
        <v>2361</v>
      </c>
      <c r="G185" s="222" t="s">
        <v>255</v>
      </c>
      <c r="H185" s="223">
        <v>80</v>
      </c>
      <c r="I185" s="224"/>
      <c r="J185" s="225">
        <f>ROUND(I185*H185,2)</f>
        <v>0</v>
      </c>
      <c r="K185" s="221" t="s">
        <v>1</v>
      </c>
      <c r="L185" s="45"/>
      <c r="M185" s="226" t="s">
        <v>1</v>
      </c>
      <c r="N185" s="227" t="s">
        <v>42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157</v>
      </c>
      <c r="AT185" s="230" t="s">
        <v>152</v>
      </c>
      <c r="AU185" s="230" t="s">
        <v>85</v>
      </c>
      <c r="AY185" s="18" t="s">
        <v>150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85</v>
      </c>
      <c r="BK185" s="231">
        <f>ROUND(I185*H185,2)</f>
        <v>0</v>
      </c>
      <c r="BL185" s="18" t="s">
        <v>157</v>
      </c>
      <c r="BM185" s="230" t="s">
        <v>909</v>
      </c>
    </row>
    <row r="186" s="2" customFormat="1" ht="16.5" customHeight="1">
      <c r="A186" s="39"/>
      <c r="B186" s="40"/>
      <c r="C186" s="219" t="s">
        <v>564</v>
      </c>
      <c r="D186" s="219" t="s">
        <v>152</v>
      </c>
      <c r="E186" s="220" t="s">
        <v>2362</v>
      </c>
      <c r="F186" s="221" t="s">
        <v>2363</v>
      </c>
      <c r="G186" s="222" t="s">
        <v>255</v>
      </c>
      <c r="H186" s="223">
        <v>80</v>
      </c>
      <c r="I186" s="224"/>
      <c r="J186" s="225">
        <f>ROUND(I186*H186,2)</f>
        <v>0</v>
      </c>
      <c r="K186" s="221" t="s">
        <v>1</v>
      </c>
      <c r="L186" s="45"/>
      <c r="M186" s="226" t="s">
        <v>1</v>
      </c>
      <c r="N186" s="227" t="s">
        <v>42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157</v>
      </c>
      <c r="AT186" s="230" t="s">
        <v>152</v>
      </c>
      <c r="AU186" s="230" t="s">
        <v>85</v>
      </c>
      <c r="AY186" s="18" t="s">
        <v>150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85</v>
      </c>
      <c r="BK186" s="231">
        <f>ROUND(I186*H186,2)</f>
        <v>0</v>
      </c>
      <c r="BL186" s="18" t="s">
        <v>157</v>
      </c>
      <c r="BM186" s="230" t="s">
        <v>919</v>
      </c>
    </row>
    <row r="187" s="2" customFormat="1" ht="16.5" customHeight="1">
      <c r="A187" s="39"/>
      <c r="B187" s="40"/>
      <c r="C187" s="219" t="s">
        <v>568</v>
      </c>
      <c r="D187" s="219" t="s">
        <v>152</v>
      </c>
      <c r="E187" s="220" t="s">
        <v>2364</v>
      </c>
      <c r="F187" s="221" t="s">
        <v>2365</v>
      </c>
      <c r="G187" s="222" t="s">
        <v>255</v>
      </c>
      <c r="H187" s="223">
        <v>80</v>
      </c>
      <c r="I187" s="224"/>
      <c r="J187" s="225">
        <f>ROUND(I187*H187,2)</f>
        <v>0</v>
      </c>
      <c r="K187" s="221" t="s">
        <v>1</v>
      </c>
      <c r="L187" s="45"/>
      <c r="M187" s="226" t="s">
        <v>1</v>
      </c>
      <c r="N187" s="227" t="s">
        <v>42</v>
      </c>
      <c r="O187" s="92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157</v>
      </c>
      <c r="AT187" s="230" t="s">
        <v>152</v>
      </c>
      <c r="AU187" s="230" t="s">
        <v>85</v>
      </c>
      <c r="AY187" s="18" t="s">
        <v>150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85</v>
      </c>
      <c r="BK187" s="231">
        <f>ROUND(I187*H187,2)</f>
        <v>0</v>
      </c>
      <c r="BL187" s="18" t="s">
        <v>157</v>
      </c>
      <c r="BM187" s="230" t="s">
        <v>928</v>
      </c>
    </row>
    <row r="188" s="2" customFormat="1" ht="16.5" customHeight="1">
      <c r="A188" s="39"/>
      <c r="B188" s="40"/>
      <c r="C188" s="219" t="s">
        <v>572</v>
      </c>
      <c r="D188" s="219" t="s">
        <v>152</v>
      </c>
      <c r="E188" s="220" t="s">
        <v>2366</v>
      </c>
      <c r="F188" s="221" t="s">
        <v>2367</v>
      </c>
      <c r="G188" s="222" t="s">
        <v>255</v>
      </c>
      <c r="H188" s="223">
        <v>80</v>
      </c>
      <c r="I188" s="224"/>
      <c r="J188" s="225">
        <f>ROUND(I188*H188,2)</f>
        <v>0</v>
      </c>
      <c r="K188" s="221" t="s">
        <v>1</v>
      </c>
      <c r="L188" s="45"/>
      <c r="M188" s="226" t="s">
        <v>1</v>
      </c>
      <c r="N188" s="227" t="s">
        <v>42</v>
      </c>
      <c r="O188" s="92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157</v>
      </c>
      <c r="AT188" s="230" t="s">
        <v>152</v>
      </c>
      <c r="AU188" s="230" t="s">
        <v>85</v>
      </c>
      <c r="AY188" s="18" t="s">
        <v>150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85</v>
      </c>
      <c r="BK188" s="231">
        <f>ROUND(I188*H188,2)</f>
        <v>0</v>
      </c>
      <c r="BL188" s="18" t="s">
        <v>157</v>
      </c>
      <c r="BM188" s="230" t="s">
        <v>939</v>
      </c>
    </row>
    <row r="189" s="2" customFormat="1" ht="21.75" customHeight="1">
      <c r="A189" s="39"/>
      <c r="B189" s="40"/>
      <c r="C189" s="219" t="s">
        <v>577</v>
      </c>
      <c r="D189" s="219" t="s">
        <v>152</v>
      </c>
      <c r="E189" s="220" t="s">
        <v>2368</v>
      </c>
      <c r="F189" s="221" t="s">
        <v>2369</v>
      </c>
      <c r="G189" s="222" t="s">
        <v>2006</v>
      </c>
      <c r="H189" s="223">
        <v>2</v>
      </c>
      <c r="I189" s="224"/>
      <c r="J189" s="225">
        <f>ROUND(I189*H189,2)</f>
        <v>0</v>
      </c>
      <c r="K189" s="221" t="s">
        <v>1</v>
      </c>
      <c r="L189" s="45"/>
      <c r="M189" s="226" t="s">
        <v>1</v>
      </c>
      <c r="N189" s="227" t="s">
        <v>42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157</v>
      </c>
      <c r="AT189" s="230" t="s">
        <v>152</v>
      </c>
      <c r="AU189" s="230" t="s">
        <v>85</v>
      </c>
      <c r="AY189" s="18" t="s">
        <v>150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85</v>
      </c>
      <c r="BK189" s="231">
        <f>ROUND(I189*H189,2)</f>
        <v>0</v>
      </c>
      <c r="BL189" s="18" t="s">
        <v>157</v>
      </c>
      <c r="BM189" s="230" t="s">
        <v>948</v>
      </c>
    </row>
    <row r="190" s="2" customFormat="1" ht="16.5" customHeight="1">
      <c r="A190" s="39"/>
      <c r="B190" s="40"/>
      <c r="C190" s="219" t="s">
        <v>582</v>
      </c>
      <c r="D190" s="219" t="s">
        <v>152</v>
      </c>
      <c r="E190" s="220" t="s">
        <v>2370</v>
      </c>
      <c r="F190" s="221" t="s">
        <v>2342</v>
      </c>
      <c r="G190" s="222" t="s">
        <v>255</v>
      </c>
      <c r="H190" s="223">
        <v>80</v>
      </c>
      <c r="I190" s="224"/>
      <c r="J190" s="225">
        <f>ROUND(I190*H190,2)</f>
        <v>0</v>
      </c>
      <c r="K190" s="221" t="s">
        <v>1</v>
      </c>
      <c r="L190" s="45"/>
      <c r="M190" s="226" t="s">
        <v>1</v>
      </c>
      <c r="N190" s="227" t="s">
        <v>42</v>
      </c>
      <c r="O190" s="92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157</v>
      </c>
      <c r="AT190" s="230" t="s">
        <v>152</v>
      </c>
      <c r="AU190" s="230" t="s">
        <v>85</v>
      </c>
      <c r="AY190" s="18" t="s">
        <v>150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85</v>
      </c>
      <c r="BK190" s="231">
        <f>ROUND(I190*H190,2)</f>
        <v>0</v>
      </c>
      <c r="BL190" s="18" t="s">
        <v>157</v>
      </c>
      <c r="BM190" s="230" t="s">
        <v>960</v>
      </c>
    </row>
    <row r="191" s="2" customFormat="1" ht="16.5" customHeight="1">
      <c r="A191" s="39"/>
      <c r="B191" s="40"/>
      <c r="C191" s="219" t="s">
        <v>587</v>
      </c>
      <c r="D191" s="219" t="s">
        <v>152</v>
      </c>
      <c r="E191" s="220" t="s">
        <v>2371</v>
      </c>
      <c r="F191" s="221" t="s">
        <v>2372</v>
      </c>
      <c r="G191" s="222" t="s">
        <v>2006</v>
      </c>
      <c r="H191" s="223">
        <v>2</v>
      </c>
      <c r="I191" s="224"/>
      <c r="J191" s="225">
        <f>ROUND(I191*H191,2)</f>
        <v>0</v>
      </c>
      <c r="K191" s="221" t="s">
        <v>1</v>
      </c>
      <c r="L191" s="45"/>
      <c r="M191" s="226" t="s">
        <v>1</v>
      </c>
      <c r="N191" s="227" t="s">
        <v>42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157</v>
      </c>
      <c r="AT191" s="230" t="s">
        <v>152</v>
      </c>
      <c r="AU191" s="230" t="s">
        <v>85</v>
      </c>
      <c r="AY191" s="18" t="s">
        <v>150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85</v>
      </c>
      <c r="BK191" s="231">
        <f>ROUND(I191*H191,2)</f>
        <v>0</v>
      </c>
      <c r="BL191" s="18" t="s">
        <v>157</v>
      </c>
      <c r="BM191" s="230" t="s">
        <v>969</v>
      </c>
    </row>
    <row r="192" s="2" customFormat="1" ht="16.5" customHeight="1">
      <c r="A192" s="39"/>
      <c r="B192" s="40"/>
      <c r="C192" s="219" t="s">
        <v>593</v>
      </c>
      <c r="D192" s="219" t="s">
        <v>152</v>
      </c>
      <c r="E192" s="220" t="s">
        <v>2373</v>
      </c>
      <c r="F192" s="221" t="s">
        <v>2346</v>
      </c>
      <c r="G192" s="222" t="s">
        <v>2006</v>
      </c>
      <c r="H192" s="223">
        <v>2</v>
      </c>
      <c r="I192" s="224"/>
      <c r="J192" s="225">
        <f>ROUND(I192*H192,2)</f>
        <v>0</v>
      </c>
      <c r="K192" s="221" t="s">
        <v>1</v>
      </c>
      <c r="L192" s="45"/>
      <c r="M192" s="226" t="s">
        <v>1</v>
      </c>
      <c r="N192" s="227" t="s">
        <v>42</v>
      </c>
      <c r="O192" s="92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157</v>
      </c>
      <c r="AT192" s="230" t="s">
        <v>152</v>
      </c>
      <c r="AU192" s="230" t="s">
        <v>85</v>
      </c>
      <c r="AY192" s="18" t="s">
        <v>150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85</v>
      </c>
      <c r="BK192" s="231">
        <f>ROUND(I192*H192,2)</f>
        <v>0</v>
      </c>
      <c r="BL192" s="18" t="s">
        <v>157</v>
      </c>
      <c r="BM192" s="230" t="s">
        <v>980</v>
      </c>
    </row>
    <row r="193" s="2" customFormat="1" ht="24.15" customHeight="1">
      <c r="A193" s="39"/>
      <c r="B193" s="40"/>
      <c r="C193" s="219" t="s">
        <v>597</v>
      </c>
      <c r="D193" s="219" t="s">
        <v>152</v>
      </c>
      <c r="E193" s="220" t="s">
        <v>2374</v>
      </c>
      <c r="F193" s="221" t="s">
        <v>2348</v>
      </c>
      <c r="G193" s="222" t="s">
        <v>2006</v>
      </c>
      <c r="H193" s="223">
        <v>2</v>
      </c>
      <c r="I193" s="224"/>
      <c r="J193" s="225">
        <f>ROUND(I193*H193,2)</f>
        <v>0</v>
      </c>
      <c r="K193" s="221" t="s">
        <v>1</v>
      </c>
      <c r="L193" s="45"/>
      <c r="M193" s="226" t="s">
        <v>1</v>
      </c>
      <c r="N193" s="227" t="s">
        <v>42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157</v>
      </c>
      <c r="AT193" s="230" t="s">
        <v>152</v>
      </c>
      <c r="AU193" s="230" t="s">
        <v>85</v>
      </c>
      <c r="AY193" s="18" t="s">
        <v>150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85</v>
      </c>
      <c r="BK193" s="231">
        <f>ROUND(I193*H193,2)</f>
        <v>0</v>
      </c>
      <c r="BL193" s="18" t="s">
        <v>157</v>
      </c>
      <c r="BM193" s="230" t="s">
        <v>992</v>
      </c>
    </row>
    <row r="194" s="2" customFormat="1" ht="16.5" customHeight="1">
      <c r="A194" s="39"/>
      <c r="B194" s="40"/>
      <c r="C194" s="219" t="s">
        <v>601</v>
      </c>
      <c r="D194" s="219" t="s">
        <v>152</v>
      </c>
      <c r="E194" s="220" t="s">
        <v>2375</v>
      </c>
      <c r="F194" s="221" t="s">
        <v>2376</v>
      </c>
      <c r="G194" s="222" t="s">
        <v>255</v>
      </c>
      <c r="H194" s="223">
        <v>80</v>
      </c>
      <c r="I194" s="224"/>
      <c r="J194" s="225">
        <f>ROUND(I194*H194,2)</f>
        <v>0</v>
      </c>
      <c r="K194" s="221" t="s">
        <v>1</v>
      </c>
      <c r="L194" s="45"/>
      <c r="M194" s="226" t="s">
        <v>1</v>
      </c>
      <c r="N194" s="227" t="s">
        <v>42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157</v>
      </c>
      <c r="AT194" s="230" t="s">
        <v>152</v>
      </c>
      <c r="AU194" s="230" t="s">
        <v>85</v>
      </c>
      <c r="AY194" s="18" t="s">
        <v>150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85</v>
      </c>
      <c r="BK194" s="231">
        <f>ROUND(I194*H194,2)</f>
        <v>0</v>
      </c>
      <c r="BL194" s="18" t="s">
        <v>157</v>
      </c>
      <c r="BM194" s="230" t="s">
        <v>1005</v>
      </c>
    </row>
    <row r="195" s="2" customFormat="1" ht="16.5" customHeight="1">
      <c r="A195" s="39"/>
      <c r="B195" s="40"/>
      <c r="C195" s="219" t="s">
        <v>608</v>
      </c>
      <c r="D195" s="219" t="s">
        <v>152</v>
      </c>
      <c r="E195" s="220" t="s">
        <v>2377</v>
      </c>
      <c r="F195" s="221" t="s">
        <v>2352</v>
      </c>
      <c r="G195" s="222" t="s">
        <v>255</v>
      </c>
      <c r="H195" s="223">
        <v>4</v>
      </c>
      <c r="I195" s="224"/>
      <c r="J195" s="225">
        <f>ROUND(I195*H195,2)</f>
        <v>0</v>
      </c>
      <c r="K195" s="221" t="s">
        <v>1</v>
      </c>
      <c r="L195" s="45"/>
      <c r="M195" s="226" t="s">
        <v>1</v>
      </c>
      <c r="N195" s="227" t="s">
        <v>42</v>
      </c>
      <c r="O195" s="92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157</v>
      </c>
      <c r="AT195" s="230" t="s">
        <v>152</v>
      </c>
      <c r="AU195" s="230" t="s">
        <v>85</v>
      </c>
      <c r="AY195" s="18" t="s">
        <v>150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85</v>
      </c>
      <c r="BK195" s="231">
        <f>ROUND(I195*H195,2)</f>
        <v>0</v>
      </c>
      <c r="BL195" s="18" t="s">
        <v>157</v>
      </c>
      <c r="BM195" s="230" t="s">
        <v>1017</v>
      </c>
    </row>
    <row r="196" s="2" customFormat="1" ht="16.5" customHeight="1">
      <c r="A196" s="39"/>
      <c r="B196" s="40"/>
      <c r="C196" s="219" t="s">
        <v>612</v>
      </c>
      <c r="D196" s="219" t="s">
        <v>152</v>
      </c>
      <c r="E196" s="220" t="s">
        <v>2378</v>
      </c>
      <c r="F196" s="221" t="s">
        <v>2379</v>
      </c>
      <c r="G196" s="222" t="s">
        <v>2006</v>
      </c>
      <c r="H196" s="223">
        <v>4</v>
      </c>
      <c r="I196" s="224"/>
      <c r="J196" s="225">
        <f>ROUND(I196*H196,2)</f>
        <v>0</v>
      </c>
      <c r="K196" s="221" t="s">
        <v>1</v>
      </c>
      <c r="L196" s="45"/>
      <c r="M196" s="226" t="s">
        <v>1</v>
      </c>
      <c r="N196" s="227" t="s">
        <v>42</v>
      </c>
      <c r="O196" s="92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157</v>
      </c>
      <c r="AT196" s="230" t="s">
        <v>152</v>
      </c>
      <c r="AU196" s="230" t="s">
        <v>85</v>
      </c>
      <c r="AY196" s="18" t="s">
        <v>150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85</v>
      </c>
      <c r="BK196" s="231">
        <f>ROUND(I196*H196,2)</f>
        <v>0</v>
      </c>
      <c r="BL196" s="18" t="s">
        <v>157</v>
      </c>
      <c r="BM196" s="230" t="s">
        <v>1027</v>
      </c>
    </row>
    <row r="197" s="2" customFormat="1" ht="16.5" customHeight="1">
      <c r="A197" s="39"/>
      <c r="B197" s="40"/>
      <c r="C197" s="219" t="s">
        <v>617</v>
      </c>
      <c r="D197" s="219" t="s">
        <v>152</v>
      </c>
      <c r="E197" s="220" t="s">
        <v>2380</v>
      </c>
      <c r="F197" s="221" t="s">
        <v>2257</v>
      </c>
      <c r="G197" s="222" t="s">
        <v>255</v>
      </c>
      <c r="H197" s="223">
        <v>60</v>
      </c>
      <c r="I197" s="224"/>
      <c r="J197" s="225">
        <f>ROUND(I197*H197,2)</f>
        <v>0</v>
      </c>
      <c r="K197" s="221" t="s">
        <v>1</v>
      </c>
      <c r="L197" s="45"/>
      <c r="M197" s="226" t="s">
        <v>1</v>
      </c>
      <c r="N197" s="227" t="s">
        <v>42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157</v>
      </c>
      <c r="AT197" s="230" t="s">
        <v>152</v>
      </c>
      <c r="AU197" s="230" t="s">
        <v>85</v>
      </c>
      <c r="AY197" s="18" t="s">
        <v>150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85</v>
      </c>
      <c r="BK197" s="231">
        <f>ROUND(I197*H197,2)</f>
        <v>0</v>
      </c>
      <c r="BL197" s="18" t="s">
        <v>157</v>
      </c>
      <c r="BM197" s="230" t="s">
        <v>1038</v>
      </c>
    </row>
    <row r="198" s="2" customFormat="1" ht="16.5" customHeight="1">
      <c r="A198" s="39"/>
      <c r="B198" s="40"/>
      <c r="C198" s="219" t="s">
        <v>621</v>
      </c>
      <c r="D198" s="219" t="s">
        <v>152</v>
      </c>
      <c r="E198" s="220" t="s">
        <v>2381</v>
      </c>
      <c r="F198" s="221" t="s">
        <v>2253</v>
      </c>
      <c r="G198" s="222" t="s">
        <v>255</v>
      </c>
      <c r="H198" s="223">
        <v>80</v>
      </c>
      <c r="I198" s="224"/>
      <c r="J198" s="225">
        <f>ROUND(I198*H198,2)</f>
        <v>0</v>
      </c>
      <c r="K198" s="221" t="s">
        <v>1</v>
      </c>
      <c r="L198" s="45"/>
      <c r="M198" s="226" t="s">
        <v>1</v>
      </c>
      <c r="N198" s="227" t="s">
        <v>42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157</v>
      </c>
      <c r="AT198" s="230" t="s">
        <v>152</v>
      </c>
      <c r="AU198" s="230" t="s">
        <v>85</v>
      </c>
      <c r="AY198" s="18" t="s">
        <v>150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85</v>
      </c>
      <c r="BK198" s="231">
        <f>ROUND(I198*H198,2)</f>
        <v>0</v>
      </c>
      <c r="BL198" s="18" t="s">
        <v>157</v>
      </c>
      <c r="BM198" s="230" t="s">
        <v>1046</v>
      </c>
    </row>
    <row r="199" s="2" customFormat="1" ht="16.5" customHeight="1">
      <c r="A199" s="39"/>
      <c r="B199" s="40"/>
      <c r="C199" s="219" t="s">
        <v>626</v>
      </c>
      <c r="D199" s="219" t="s">
        <v>152</v>
      </c>
      <c r="E199" s="220" t="s">
        <v>2382</v>
      </c>
      <c r="F199" s="221" t="s">
        <v>2383</v>
      </c>
      <c r="G199" s="222" t="s">
        <v>155</v>
      </c>
      <c r="H199" s="223">
        <v>1</v>
      </c>
      <c r="I199" s="224"/>
      <c r="J199" s="225">
        <f>ROUND(I199*H199,2)</f>
        <v>0</v>
      </c>
      <c r="K199" s="221" t="s">
        <v>1</v>
      </c>
      <c r="L199" s="45"/>
      <c r="M199" s="226" t="s">
        <v>1</v>
      </c>
      <c r="N199" s="227" t="s">
        <v>42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157</v>
      </c>
      <c r="AT199" s="230" t="s">
        <v>152</v>
      </c>
      <c r="AU199" s="230" t="s">
        <v>85</v>
      </c>
      <c r="AY199" s="18" t="s">
        <v>150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85</v>
      </c>
      <c r="BK199" s="231">
        <f>ROUND(I199*H199,2)</f>
        <v>0</v>
      </c>
      <c r="BL199" s="18" t="s">
        <v>157</v>
      </c>
      <c r="BM199" s="230" t="s">
        <v>1057</v>
      </c>
    </row>
    <row r="200" s="2" customFormat="1" ht="16.5" customHeight="1">
      <c r="A200" s="39"/>
      <c r="B200" s="40"/>
      <c r="C200" s="219" t="s">
        <v>634</v>
      </c>
      <c r="D200" s="219" t="s">
        <v>152</v>
      </c>
      <c r="E200" s="220" t="s">
        <v>2384</v>
      </c>
      <c r="F200" s="221" t="s">
        <v>2385</v>
      </c>
      <c r="G200" s="222" t="s">
        <v>2006</v>
      </c>
      <c r="H200" s="223">
        <v>2</v>
      </c>
      <c r="I200" s="224"/>
      <c r="J200" s="225">
        <f>ROUND(I200*H200,2)</f>
        <v>0</v>
      </c>
      <c r="K200" s="221" t="s">
        <v>1</v>
      </c>
      <c r="L200" s="45"/>
      <c r="M200" s="226" t="s">
        <v>1</v>
      </c>
      <c r="N200" s="227" t="s">
        <v>42</v>
      </c>
      <c r="O200" s="92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157</v>
      </c>
      <c r="AT200" s="230" t="s">
        <v>152</v>
      </c>
      <c r="AU200" s="230" t="s">
        <v>85</v>
      </c>
      <c r="AY200" s="18" t="s">
        <v>150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85</v>
      </c>
      <c r="BK200" s="231">
        <f>ROUND(I200*H200,2)</f>
        <v>0</v>
      </c>
      <c r="BL200" s="18" t="s">
        <v>157</v>
      </c>
      <c r="BM200" s="230" t="s">
        <v>1066</v>
      </c>
    </row>
    <row r="201" s="2" customFormat="1" ht="16.5" customHeight="1">
      <c r="A201" s="39"/>
      <c r="B201" s="40"/>
      <c r="C201" s="219" t="s">
        <v>640</v>
      </c>
      <c r="D201" s="219" t="s">
        <v>152</v>
      </c>
      <c r="E201" s="220" t="s">
        <v>2386</v>
      </c>
      <c r="F201" s="221" t="s">
        <v>2387</v>
      </c>
      <c r="G201" s="222" t="s">
        <v>255</v>
      </c>
      <c r="H201" s="223">
        <v>80</v>
      </c>
      <c r="I201" s="224"/>
      <c r="J201" s="225">
        <f>ROUND(I201*H201,2)</f>
        <v>0</v>
      </c>
      <c r="K201" s="221" t="s">
        <v>1</v>
      </c>
      <c r="L201" s="45"/>
      <c r="M201" s="226" t="s">
        <v>1</v>
      </c>
      <c r="N201" s="227" t="s">
        <v>42</v>
      </c>
      <c r="O201" s="92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157</v>
      </c>
      <c r="AT201" s="230" t="s">
        <v>152</v>
      </c>
      <c r="AU201" s="230" t="s">
        <v>85</v>
      </c>
      <c r="AY201" s="18" t="s">
        <v>150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85</v>
      </c>
      <c r="BK201" s="231">
        <f>ROUND(I201*H201,2)</f>
        <v>0</v>
      </c>
      <c r="BL201" s="18" t="s">
        <v>157</v>
      </c>
      <c r="BM201" s="230" t="s">
        <v>1075</v>
      </c>
    </row>
    <row r="202" s="2" customFormat="1" ht="16.5" customHeight="1">
      <c r="A202" s="39"/>
      <c r="B202" s="40"/>
      <c r="C202" s="219" t="s">
        <v>647</v>
      </c>
      <c r="D202" s="219" t="s">
        <v>152</v>
      </c>
      <c r="E202" s="220" t="s">
        <v>2388</v>
      </c>
      <c r="F202" s="221" t="s">
        <v>2389</v>
      </c>
      <c r="G202" s="222" t="s">
        <v>155</v>
      </c>
      <c r="H202" s="223">
        <v>3</v>
      </c>
      <c r="I202" s="224"/>
      <c r="J202" s="225">
        <f>ROUND(I202*H202,2)</f>
        <v>0</v>
      </c>
      <c r="K202" s="221" t="s">
        <v>1</v>
      </c>
      <c r="L202" s="45"/>
      <c r="M202" s="226" t="s">
        <v>1</v>
      </c>
      <c r="N202" s="227" t="s">
        <v>42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157</v>
      </c>
      <c r="AT202" s="230" t="s">
        <v>152</v>
      </c>
      <c r="AU202" s="230" t="s">
        <v>85</v>
      </c>
      <c r="AY202" s="18" t="s">
        <v>150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85</v>
      </c>
      <c r="BK202" s="231">
        <f>ROUND(I202*H202,2)</f>
        <v>0</v>
      </c>
      <c r="BL202" s="18" t="s">
        <v>157</v>
      </c>
      <c r="BM202" s="230" t="s">
        <v>1084</v>
      </c>
    </row>
    <row r="203" s="12" customFormat="1" ht="25.92" customHeight="1">
      <c r="A203" s="12"/>
      <c r="B203" s="203"/>
      <c r="C203" s="204"/>
      <c r="D203" s="205" t="s">
        <v>76</v>
      </c>
      <c r="E203" s="206" t="s">
        <v>2390</v>
      </c>
      <c r="F203" s="206" t="s">
        <v>2391</v>
      </c>
      <c r="G203" s="204"/>
      <c r="H203" s="204"/>
      <c r="I203" s="207"/>
      <c r="J203" s="208">
        <f>BK203</f>
        <v>0</v>
      </c>
      <c r="K203" s="204"/>
      <c r="L203" s="209"/>
      <c r="M203" s="210"/>
      <c r="N203" s="211"/>
      <c r="O203" s="211"/>
      <c r="P203" s="212">
        <f>SUM(P204:P209)</f>
        <v>0</v>
      </c>
      <c r="Q203" s="211"/>
      <c r="R203" s="212">
        <f>SUM(R204:R209)</f>
        <v>0</v>
      </c>
      <c r="S203" s="211"/>
      <c r="T203" s="213">
        <f>SUM(T204:T209)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4" t="s">
        <v>85</v>
      </c>
      <c r="AT203" s="215" t="s">
        <v>76</v>
      </c>
      <c r="AU203" s="215" t="s">
        <v>77</v>
      </c>
      <c r="AY203" s="214" t="s">
        <v>150</v>
      </c>
      <c r="BK203" s="216">
        <f>SUM(BK204:BK209)</f>
        <v>0</v>
      </c>
    </row>
    <row r="204" s="2" customFormat="1" ht="16.5" customHeight="1">
      <c r="A204" s="39"/>
      <c r="B204" s="40"/>
      <c r="C204" s="219" t="s">
        <v>652</v>
      </c>
      <c r="D204" s="219" t="s">
        <v>152</v>
      </c>
      <c r="E204" s="220" t="s">
        <v>2392</v>
      </c>
      <c r="F204" s="221" t="s">
        <v>2393</v>
      </c>
      <c r="G204" s="222" t="s">
        <v>2006</v>
      </c>
      <c r="H204" s="223">
        <v>5</v>
      </c>
      <c r="I204" s="224"/>
      <c r="J204" s="225">
        <f>ROUND(I204*H204,2)</f>
        <v>0</v>
      </c>
      <c r="K204" s="221" t="s">
        <v>1</v>
      </c>
      <c r="L204" s="45"/>
      <c r="M204" s="226" t="s">
        <v>1</v>
      </c>
      <c r="N204" s="227" t="s">
        <v>42</v>
      </c>
      <c r="O204" s="92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157</v>
      </c>
      <c r="AT204" s="230" t="s">
        <v>152</v>
      </c>
      <c r="AU204" s="230" t="s">
        <v>85</v>
      </c>
      <c r="AY204" s="18" t="s">
        <v>150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85</v>
      </c>
      <c r="BK204" s="231">
        <f>ROUND(I204*H204,2)</f>
        <v>0</v>
      </c>
      <c r="BL204" s="18" t="s">
        <v>157</v>
      </c>
      <c r="BM204" s="230" t="s">
        <v>1094</v>
      </c>
    </row>
    <row r="205" s="2" customFormat="1" ht="24.15" customHeight="1">
      <c r="A205" s="39"/>
      <c r="B205" s="40"/>
      <c r="C205" s="219" t="s">
        <v>658</v>
      </c>
      <c r="D205" s="219" t="s">
        <v>152</v>
      </c>
      <c r="E205" s="220" t="s">
        <v>2394</v>
      </c>
      <c r="F205" s="221" t="s">
        <v>2395</v>
      </c>
      <c r="G205" s="222" t="s">
        <v>2396</v>
      </c>
      <c r="H205" s="223">
        <v>1</v>
      </c>
      <c r="I205" s="224"/>
      <c r="J205" s="225">
        <f>ROUND(I205*H205,2)</f>
        <v>0</v>
      </c>
      <c r="K205" s="221" t="s">
        <v>1</v>
      </c>
      <c r="L205" s="45"/>
      <c r="M205" s="226" t="s">
        <v>1</v>
      </c>
      <c r="N205" s="227" t="s">
        <v>42</v>
      </c>
      <c r="O205" s="92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157</v>
      </c>
      <c r="AT205" s="230" t="s">
        <v>152</v>
      </c>
      <c r="AU205" s="230" t="s">
        <v>85</v>
      </c>
      <c r="AY205" s="18" t="s">
        <v>150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85</v>
      </c>
      <c r="BK205" s="231">
        <f>ROUND(I205*H205,2)</f>
        <v>0</v>
      </c>
      <c r="BL205" s="18" t="s">
        <v>157</v>
      </c>
      <c r="BM205" s="230" t="s">
        <v>1103</v>
      </c>
    </row>
    <row r="206" s="2" customFormat="1" ht="24.15" customHeight="1">
      <c r="A206" s="39"/>
      <c r="B206" s="40"/>
      <c r="C206" s="219" t="s">
        <v>662</v>
      </c>
      <c r="D206" s="219" t="s">
        <v>152</v>
      </c>
      <c r="E206" s="220" t="s">
        <v>2397</v>
      </c>
      <c r="F206" s="221" t="s">
        <v>2398</v>
      </c>
      <c r="G206" s="222" t="s">
        <v>2396</v>
      </c>
      <c r="H206" s="223">
        <v>1</v>
      </c>
      <c r="I206" s="224"/>
      <c r="J206" s="225">
        <f>ROUND(I206*H206,2)</f>
        <v>0</v>
      </c>
      <c r="K206" s="221" t="s">
        <v>1</v>
      </c>
      <c r="L206" s="45"/>
      <c r="M206" s="226" t="s">
        <v>1</v>
      </c>
      <c r="N206" s="227" t="s">
        <v>42</v>
      </c>
      <c r="O206" s="92"/>
      <c r="P206" s="228">
        <f>O206*H206</f>
        <v>0</v>
      </c>
      <c r="Q206" s="228">
        <v>0</v>
      </c>
      <c r="R206" s="228">
        <f>Q206*H206</f>
        <v>0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157</v>
      </c>
      <c r="AT206" s="230" t="s">
        <v>152</v>
      </c>
      <c r="AU206" s="230" t="s">
        <v>85</v>
      </c>
      <c r="AY206" s="18" t="s">
        <v>150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85</v>
      </c>
      <c r="BK206" s="231">
        <f>ROUND(I206*H206,2)</f>
        <v>0</v>
      </c>
      <c r="BL206" s="18" t="s">
        <v>157</v>
      </c>
      <c r="BM206" s="230" t="s">
        <v>1111</v>
      </c>
    </row>
    <row r="207" s="2" customFormat="1" ht="16.5" customHeight="1">
      <c r="A207" s="39"/>
      <c r="B207" s="40"/>
      <c r="C207" s="219" t="s">
        <v>668</v>
      </c>
      <c r="D207" s="219" t="s">
        <v>152</v>
      </c>
      <c r="E207" s="220" t="s">
        <v>2399</v>
      </c>
      <c r="F207" s="221" t="s">
        <v>2400</v>
      </c>
      <c r="G207" s="222" t="s">
        <v>2006</v>
      </c>
      <c r="H207" s="223">
        <v>1</v>
      </c>
      <c r="I207" s="224"/>
      <c r="J207" s="225">
        <f>ROUND(I207*H207,2)</f>
        <v>0</v>
      </c>
      <c r="K207" s="221" t="s">
        <v>1</v>
      </c>
      <c r="L207" s="45"/>
      <c r="M207" s="226" t="s">
        <v>1</v>
      </c>
      <c r="N207" s="227" t="s">
        <v>42</v>
      </c>
      <c r="O207" s="92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157</v>
      </c>
      <c r="AT207" s="230" t="s">
        <v>152</v>
      </c>
      <c r="AU207" s="230" t="s">
        <v>85</v>
      </c>
      <c r="AY207" s="18" t="s">
        <v>150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85</v>
      </c>
      <c r="BK207" s="231">
        <f>ROUND(I207*H207,2)</f>
        <v>0</v>
      </c>
      <c r="BL207" s="18" t="s">
        <v>157</v>
      </c>
      <c r="BM207" s="230" t="s">
        <v>1121</v>
      </c>
    </row>
    <row r="208" s="2" customFormat="1" ht="16.5" customHeight="1">
      <c r="A208" s="39"/>
      <c r="B208" s="40"/>
      <c r="C208" s="219" t="s">
        <v>676</v>
      </c>
      <c r="D208" s="219" t="s">
        <v>152</v>
      </c>
      <c r="E208" s="220" t="s">
        <v>2401</v>
      </c>
      <c r="F208" s="221" t="s">
        <v>2402</v>
      </c>
      <c r="G208" s="222" t="s">
        <v>2006</v>
      </c>
      <c r="H208" s="223">
        <v>1</v>
      </c>
      <c r="I208" s="224"/>
      <c r="J208" s="225">
        <f>ROUND(I208*H208,2)</f>
        <v>0</v>
      </c>
      <c r="K208" s="221" t="s">
        <v>1</v>
      </c>
      <c r="L208" s="45"/>
      <c r="M208" s="226" t="s">
        <v>1</v>
      </c>
      <c r="N208" s="227" t="s">
        <v>42</v>
      </c>
      <c r="O208" s="92"/>
      <c r="P208" s="228">
        <f>O208*H208</f>
        <v>0</v>
      </c>
      <c r="Q208" s="228">
        <v>0</v>
      </c>
      <c r="R208" s="228">
        <f>Q208*H208</f>
        <v>0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157</v>
      </c>
      <c r="AT208" s="230" t="s">
        <v>152</v>
      </c>
      <c r="AU208" s="230" t="s">
        <v>85</v>
      </c>
      <c r="AY208" s="18" t="s">
        <v>150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85</v>
      </c>
      <c r="BK208" s="231">
        <f>ROUND(I208*H208,2)</f>
        <v>0</v>
      </c>
      <c r="BL208" s="18" t="s">
        <v>157</v>
      </c>
      <c r="BM208" s="230" t="s">
        <v>1130</v>
      </c>
    </row>
    <row r="209" s="2" customFormat="1" ht="24.15" customHeight="1">
      <c r="A209" s="39"/>
      <c r="B209" s="40"/>
      <c r="C209" s="219" t="s">
        <v>689</v>
      </c>
      <c r="D209" s="219" t="s">
        <v>152</v>
      </c>
      <c r="E209" s="220" t="s">
        <v>2403</v>
      </c>
      <c r="F209" s="221" t="s">
        <v>2404</v>
      </c>
      <c r="G209" s="222" t="s">
        <v>2396</v>
      </c>
      <c r="H209" s="223">
        <v>1</v>
      </c>
      <c r="I209" s="224"/>
      <c r="J209" s="225">
        <f>ROUND(I209*H209,2)</f>
        <v>0</v>
      </c>
      <c r="K209" s="221" t="s">
        <v>1</v>
      </c>
      <c r="L209" s="45"/>
      <c r="M209" s="226" t="s">
        <v>1</v>
      </c>
      <c r="N209" s="227" t="s">
        <v>42</v>
      </c>
      <c r="O209" s="92"/>
      <c r="P209" s="228">
        <f>O209*H209</f>
        <v>0</v>
      </c>
      <c r="Q209" s="228">
        <v>0</v>
      </c>
      <c r="R209" s="228">
        <f>Q209*H209</f>
        <v>0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157</v>
      </c>
      <c r="AT209" s="230" t="s">
        <v>152</v>
      </c>
      <c r="AU209" s="230" t="s">
        <v>85</v>
      </c>
      <c r="AY209" s="18" t="s">
        <v>150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85</v>
      </c>
      <c r="BK209" s="231">
        <f>ROUND(I209*H209,2)</f>
        <v>0</v>
      </c>
      <c r="BL209" s="18" t="s">
        <v>157</v>
      </c>
      <c r="BM209" s="230" t="s">
        <v>1138</v>
      </c>
    </row>
    <row r="210" s="12" customFormat="1" ht="25.92" customHeight="1">
      <c r="A210" s="12"/>
      <c r="B210" s="203"/>
      <c r="C210" s="204"/>
      <c r="D210" s="205" t="s">
        <v>76</v>
      </c>
      <c r="E210" s="206" t="s">
        <v>2405</v>
      </c>
      <c r="F210" s="206" t="s">
        <v>2229</v>
      </c>
      <c r="G210" s="204"/>
      <c r="H210" s="204"/>
      <c r="I210" s="207"/>
      <c r="J210" s="208">
        <f>BK210</f>
        <v>0</v>
      </c>
      <c r="K210" s="204"/>
      <c r="L210" s="209"/>
      <c r="M210" s="210"/>
      <c r="N210" s="211"/>
      <c r="O210" s="211"/>
      <c r="P210" s="212">
        <f>SUM(P211:P216)</f>
        <v>0</v>
      </c>
      <c r="Q210" s="211"/>
      <c r="R210" s="212">
        <f>SUM(R211:R216)</f>
        <v>0</v>
      </c>
      <c r="S210" s="211"/>
      <c r="T210" s="213">
        <f>SUM(T211:T216)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4" t="s">
        <v>85</v>
      </c>
      <c r="AT210" s="215" t="s">
        <v>76</v>
      </c>
      <c r="AU210" s="215" t="s">
        <v>77</v>
      </c>
      <c r="AY210" s="214" t="s">
        <v>150</v>
      </c>
      <c r="BK210" s="216">
        <f>SUM(BK211:BK216)</f>
        <v>0</v>
      </c>
    </row>
    <row r="211" s="2" customFormat="1" ht="16.5" customHeight="1">
      <c r="A211" s="39"/>
      <c r="B211" s="40"/>
      <c r="C211" s="219" t="s">
        <v>694</v>
      </c>
      <c r="D211" s="219" t="s">
        <v>152</v>
      </c>
      <c r="E211" s="220" t="s">
        <v>2406</v>
      </c>
      <c r="F211" s="221" t="s">
        <v>2407</v>
      </c>
      <c r="G211" s="222" t="s">
        <v>2006</v>
      </c>
      <c r="H211" s="223">
        <v>3</v>
      </c>
      <c r="I211" s="224"/>
      <c r="J211" s="225">
        <f>ROUND(I211*H211,2)</f>
        <v>0</v>
      </c>
      <c r="K211" s="221" t="s">
        <v>1</v>
      </c>
      <c r="L211" s="45"/>
      <c r="M211" s="226" t="s">
        <v>1</v>
      </c>
      <c r="N211" s="227" t="s">
        <v>42</v>
      </c>
      <c r="O211" s="92"/>
      <c r="P211" s="228">
        <f>O211*H211</f>
        <v>0</v>
      </c>
      <c r="Q211" s="228">
        <v>0</v>
      </c>
      <c r="R211" s="228">
        <f>Q211*H211</f>
        <v>0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157</v>
      </c>
      <c r="AT211" s="230" t="s">
        <v>152</v>
      </c>
      <c r="AU211" s="230" t="s">
        <v>85</v>
      </c>
      <c r="AY211" s="18" t="s">
        <v>150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85</v>
      </c>
      <c r="BK211" s="231">
        <f>ROUND(I211*H211,2)</f>
        <v>0</v>
      </c>
      <c r="BL211" s="18" t="s">
        <v>157</v>
      </c>
      <c r="BM211" s="230" t="s">
        <v>1147</v>
      </c>
    </row>
    <row r="212" s="2" customFormat="1" ht="16.5" customHeight="1">
      <c r="A212" s="39"/>
      <c r="B212" s="40"/>
      <c r="C212" s="219" t="s">
        <v>702</v>
      </c>
      <c r="D212" s="219" t="s">
        <v>152</v>
      </c>
      <c r="E212" s="220" t="s">
        <v>2408</v>
      </c>
      <c r="F212" s="221" t="s">
        <v>2409</v>
      </c>
      <c r="G212" s="222" t="s">
        <v>809</v>
      </c>
      <c r="H212" s="223">
        <v>30</v>
      </c>
      <c r="I212" s="224"/>
      <c r="J212" s="225">
        <f>ROUND(I212*H212,2)</f>
        <v>0</v>
      </c>
      <c r="K212" s="221" t="s">
        <v>1</v>
      </c>
      <c r="L212" s="45"/>
      <c r="M212" s="226" t="s">
        <v>1</v>
      </c>
      <c r="N212" s="227" t="s">
        <v>42</v>
      </c>
      <c r="O212" s="92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157</v>
      </c>
      <c r="AT212" s="230" t="s">
        <v>152</v>
      </c>
      <c r="AU212" s="230" t="s">
        <v>85</v>
      </c>
      <c r="AY212" s="18" t="s">
        <v>150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85</v>
      </c>
      <c r="BK212" s="231">
        <f>ROUND(I212*H212,2)</f>
        <v>0</v>
      </c>
      <c r="BL212" s="18" t="s">
        <v>157</v>
      </c>
      <c r="BM212" s="230" t="s">
        <v>1156</v>
      </c>
    </row>
    <row r="213" s="2" customFormat="1" ht="16.5" customHeight="1">
      <c r="A213" s="39"/>
      <c r="B213" s="40"/>
      <c r="C213" s="219" t="s">
        <v>708</v>
      </c>
      <c r="D213" s="219" t="s">
        <v>152</v>
      </c>
      <c r="E213" s="220" t="s">
        <v>2410</v>
      </c>
      <c r="F213" s="221" t="s">
        <v>2411</v>
      </c>
      <c r="G213" s="222" t="s">
        <v>809</v>
      </c>
      <c r="H213" s="223">
        <v>30</v>
      </c>
      <c r="I213" s="224"/>
      <c r="J213" s="225">
        <f>ROUND(I213*H213,2)</f>
        <v>0</v>
      </c>
      <c r="K213" s="221" t="s">
        <v>1</v>
      </c>
      <c r="L213" s="45"/>
      <c r="M213" s="226" t="s">
        <v>1</v>
      </c>
      <c r="N213" s="227" t="s">
        <v>42</v>
      </c>
      <c r="O213" s="92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157</v>
      </c>
      <c r="AT213" s="230" t="s">
        <v>152</v>
      </c>
      <c r="AU213" s="230" t="s">
        <v>85</v>
      </c>
      <c r="AY213" s="18" t="s">
        <v>150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85</v>
      </c>
      <c r="BK213" s="231">
        <f>ROUND(I213*H213,2)</f>
        <v>0</v>
      </c>
      <c r="BL213" s="18" t="s">
        <v>157</v>
      </c>
      <c r="BM213" s="230" t="s">
        <v>1168</v>
      </c>
    </row>
    <row r="214" s="2" customFormat="1" ht="16.5" customHeight="1">
      <c r="A214" s="39"/>
      <c r="B214" s="40"/>
      <c r="C214" s="219" t="s">
        <v>712</v>
      </c>
      <c r="D214" s="219" t="s">
        <v>152</v>
      </c>
      <c r="E214" s="220" t="s">
        <v>2412</v>
      </c>
      <c r="F214" s="221" t="s">
        <v>2413</v>
      </c>
      <c r="G214" s="222" t="s">
        <v>2000</v>
      </c>
      <c r="H214" s="294"/>
      <c r="I214" s="224"/>
      <c r="J214" s="225">
        <f>ROUND(I214*H214,2)</f>
        <v>0</v>
      </c>
      <c r="K214" s="221" t="s">
        <v>1</v>
      </c>
      <c r="L214" s="45"/>
      <c r="M214" s="226" t="s">
        <v>1</v>
      </c>
      <c r="N214" s="227" t="s">
        <v>42</v>
      </c>
      <c r="O214" s="92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157</v>
      </c>
      <c r="AT214" s="230" t="s">
        <v>152</v>
      </c>
      <c r="AU214" s="230" t="s">
        <v>85</v>
      </c>
      <c r="AY214" s="18" t="s">
        <v>150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85</v>
      </c>
      <c r="BK214" s="231">
        <f>ROUND(I214*H214,2)</f>
        <v>0</v>
      </c>
      <c r="BL214" s="18" t="s">
        <v>157</v>
      </c>
      <c r="BM214" s="230" t="s">
        <v>1176</v>
      </c>
    </row>
    <row r="215" s="2" customFormat="1" ht="16.5" customHeight="1">
      <c r="A215" s="39"/>
      <c r="B215" s="40"/>
      <c r="C215" s="219" t="s">
        <v>716</v>
      </c>
      <c r="D215" s="219" t="s">
        <v>152</v>
      </c>
      <c r="E215" s="220" t="s">
        <v>2414</v>
      </c>
      <c r="F215" s="221" t="s">
        <v>2415</v>
      </c>
      <c r="G215" s="222" t="s">
        <v>809</v>
      </c>
      <c r="H215" s="223">
        <v>100</v>
      </c>
      <c r="I215" s="224"/>
      <c r="J215" s="225">
        <f>ROUND(I215*H215,2)</f>
        <v>0</v>
      </c>
      <c r="K215" s="221" t="s">
        <v>1</v>
      </c>
      <c r="L215" s="45"/>
      <c r="M215" s="226" t="s">
        <v>1</v>
      </c>
      <c r="N215" s="227" t="s">
        <v>42</v>
      </c>
      <c r="O215" s="92"/>
      <c r="P215" s="228">
        <f>O215*H215</f>
        <v>0</v>
      </c>
      <c r="Q215" s="228">
        <v>0</v>
      </c>
      <c r="R215" s="228">
        <f>Q215*H215</f>
        <v>0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157</v>
      </c>
      <c r="AT215" s="230" t="s">
        <v>152</v>
      </c>
      <c r="AU215" s="230" t="s">
        <v>85</v>
      </c>
      <c r="AY215" s="18" t="s">
        <v>150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85</v>
      </c>
      <c r="BK215" s="231">
        <f>ROUND(I215*H215,2)</f>
        <v>0</v>
      </c>
      <c r="BL215" s="18" t="s">
        <v>157</v>
      </c>
      <c r="BM215" s="230" t="s">
        <v>1188</v>
      </c>
    </row>
    <row r="216" s="2" customFormat="1" ht="16.5" customHeight="1">
      <c r="A216" s="39"/>
      <c r="B216" s="40"/>
      <c r="C216" s="219" t="s">
        <v>724</v>
      </c>
      <c r="D216" s="219" t="s">
        <v>152</v>
      </c>
      <c r="E216" s="220" t="s">
        <v>2416</v>
      </c>
      <c r="F216" s="221" t="s">
        <v>2417</v>
      </c>
      <c r="G216" s="222" t="s">
        <v>809</v>
      </c>
      <c r="H216" s="223">
        <v>65</v>
      </c>
      <c r="I216" s="224"/>
      <c r="J216" s="225">
        <f>ROUND(I216*H216,2)</f>
        <v>0</v>
      </c>
      <c r="K216" s="221" t="s">
        <v>1</v>
      </c>
      <c r="L216" s="45"/>
      <c r="M216" s="289" t="s">
        <v>1</v>
      </c>
      <c r="N216" s="290" t="s">
        <v>42</v>
      </c>
      <c r="O216" s="291"/>
      <c r="P216" s="292">
        <f>O216*H216</f>
        <v>0</v>
      </c>
      <c r="Q216" s="292">
        <v>0</v>
      </c>
      <c r="R216" s="292">
        <f>Q216*H216</f>
        <v>0</v>
      </c>
      <c r="S216" s="292">
        <v>0</v>
      </c>
      <c r="T216" s="293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157</v>
      </c>
      <c r="AT216" s="230" t="s">
        <v>152</v>
      </c>
      <c r="AU216" s="230" t="s">
        <v>85</v>
      </c>
      <c r="AY216" s="18" t="s">
        <v>150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85</v>
      </c>
      <c r="BK216" s="231">
        <f>ROUND(I216*H216,2)</f>
        <v>0</v>
      </c>
      <c r="BL216" s="18" t="s">
        <v>157</v>
      </c>
      <c r="BM216" s="230" t="s">
        <v>1201</v>
      </c>
    </row>
    <row r="217" s="2" customFormat="1" ht="6.96" customHeight="1">
      <c r="A217" s="39"/>
      <c r="B217" s="67"/>
      <c r="C217" s="68"/>
      <c r="D217" s="68"/>
      <c r="E217" s="68"/>
      <c r="F217" s="68"/>
      <c r="G217" s="68"/>
      <c r="H217" s="68"/>
      <c r="I217" s="68"/>
      <c r="J217" s="68"/>
      <c r="K217" s="68"/>
      <c r="L217" s="45"/>
      <c r="M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</row>
  </sheetData>
  <sheetProtection sheet="1" autoFilter="0" formatColumns="0" formatRows="0" objects="1" scenarios="1" spinCount="100000" saltValue="yfeVYmGnnmh7dSbEbEIaBAu10WdQjN+LdRw2I2QSJZTgj54bzPcQX718b6DEkl9+U6L+olf66NPxGEmAlL5EqA==" hashValue="YNNh5fU3X3xyKufD9EDpmhQOd32rz1YwIknBq6ooSsmpRMQ4xoak6jF5JdGxdATIWw3KgJamidjtwTXMt+4IgQ==" algorithmName="SHA-512" password="CC35"/>
  <autoFilter ref="C120:K216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87</v>
      </c>
    </row>
    <row r="4" s="1" customFormat="1" ht="24.96" customHeight="1">
      <c r="B4" s="21"/>
      <c r="D4" s="139" t="s">
        <v>103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Stavební úpravy-nová škola v objektu bývalé sokolovny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2418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1924</v>
      </c>
      <c r="G12" s="39"/>
      <c r="H12" s="39"/>
      <c r="I12" s="141" t="s">
        <v>22</v>
      </c>
      <c r="J12" s="145" t="str">
        <f>'Rekapitulace stavby'!AN8</f>
        <v>2. 12. 2024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>Město Planá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>ing.Pavel Kodýtek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>15759491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Sadílek Ladislav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37</v>
      </c>
      <c r="E30" s="39"/>
      <c r="F30" s="39"/>
      <c r="G30" s="39"/>
      <c r="H30" s="39"/>
      <c r="I30" s="39"/>
      <c r="J30" s="152">
        <f>ROUND(J130,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39</v>
      </c>
      <c r="G32" s="39"/>
      <c r="H32" s="39"/>
      <c r="I32" s="153" t="s">
        <v>38</v>
      </c>
      <c r="J32" s="153" t="s">
        <v>40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41</v>
      </c>
      <c r="E33" s="141" t="s">
        <v>42</v>
      </c>
      <c r="F33" s="155">
        <f>ROUND((SUM(BE130:BE384)),  2)</f>
        <v>0</v>
      </c>
      <c r="G33" s="39"/>
      <c r="H33" s="39"/>
      <c r="I33" s="156">
        <v>0.20999999999999999</v>
      </c>
      <c r="J33" s="155">
        <f>ROUND(((SUM(BE130:BE384))*I33),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43</v>
      </c>
      <c r="F34" s="155">
        <f>ROUND((SUM(BF130:BF384)),  2)</f>
        <v>0</v>
      </c>
      <c r="G34" s="39"/>
      <c r="H34" s="39"/>
      <c r="I34" s="156">
        <v>0.12</v>
      </c>
      <c r="J34" s="155">
        <f>ROUND(((SUM(BF130:BF384))*I34),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44</v>
      </c>
      <c r="F35" s="155">
        <f>ROUND((SUM(BG130:BG384)),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45</v>
      </c>
      <c r="F36" s="155">
        <f>ROUND((SUM(BH130:BH384)),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46</v>
      </c>
      <c r="F37" s="155">
        <f>ROUND((SUM(BI130:BI384)),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47</v>
      </c>
      <c r="E39" s="159"/>
      <c r="F39" s="159"/>
      <c r="G39" s="160" t="s">
        <v>48</v>
      </c>
      <c r="H39" s="161" t="s">
        <v>49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50</v>
      </c>
      <c r="E50" s="165"/>
      <c r="F50" s="165"/>
      <c r="G50" s="164" t="s">
        <v>51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52</v>
      </c>
      <c r="E61" s="167"/>
      <c r="F61" s="168" t="s">
        <v>53</v>
      </c>
      <c r="G61" s="166" t="s">
        <v>52</v>
      </c>
      <c r="H61" s="167"/>
      <c r="I61" s="167"/>
      <c r="J61" s="169" t="s">
        <v>53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54</v>
      </c>
      <c r="E65" s="170"/>
      <c r="F65" s="170"/>
      <c r="G65" s="164" t="s">
        <v>55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52</v>
      </c>
      <c r="E76" s="167"/>
      <c r="F76" s="168" t="s">
        <v>53</v>
      </c>
      <c r="G76" s="166" t="s">
        <v>52</v>
      </c>
      <c r="H76" s="167"/>
      <c r="I76" s="167"/>
      <c r="J76" s="169" t="s">
        <v>53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Stavební úpravy-nová škola v objektu bývalé sokolovny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05 - Zpevněné plochy + dešťová kanalizace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2. 12. 2024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Planá</v>
      </c>
      <c r="G91" s="41"/>
      <c r="H91" s="41"/>
      <c r="I91" s="33" t="s">
        <v>30</v>
      </c>
      <c r="J91" s="37" t="str">
        <f>E21</f>
        <v>ing.Pavel Kodýtek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Sadílek Ladislav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107</v>
      </c>
      <c r="D94" s="177"/>
      <c r="E94" s="177"/>
      <c r="F94" s="177"/>
      <c r="G94" s="177"/>
      <c r="H94" s="177"/>
      <c r="I94" s="177"/>
      <c r="J94" s="178" t="s">
        <v>108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109</v>
      </c>
      <c r="D96" s="41"/>
      <c r="E96" s="41"/>
      <c r="F96" s="41"/>
      <c r="G96" s="41"/>
      <c r="H96" s="41"/>
      <c r="I96" s="41"/>
      <c r="J96" s="111">
        <f>J130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110</v>
      </c>
    </row>
    <row r="97" s="9" customFormat="1" ht="24.96" customHeight="1">
      <c r="A97" s="9"/>
      <c r="B97" s="180"/>
      <c r="C97" s="181"/>
      <c r="D97" s="182" t="s">
        <v>111</v>
      </c>
      <c r="E97" s="183"/>
      <c r="F97" s="183"/>
      <c r="G97" s="183"/>
      <c r="H97" s="183"/>
      <c r="I97" s="183"/>
      <c r="J97" s="184">
        <f>J131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112</v>
      </c>
      <c r="E98" s="189"/>
      <c r="F98" s="189"/>
      <c r="G98" s="189"/>
      <c r="H98" s="189"/>
      <c r="I98" s="189"/>
      <c r="J98" s="190">
        <f>J132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2419</v>
      </c>
      <c r="E99" s="189"/>
      <c r="F99" s="189"/>
      <c r="G99" s="189"/>
      <c r="H99" s="189"/>
      <c r="I99" s="189"/>
      <c r="J99" s="190">
        <f>J220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113</v>
      </c>
      <c r="E100" s="189"/>
      <c r="F100" s="189"/>
      <c r="G100" s="189"/>
      <c r="H100" s="189"/>
      <c r="I100" s="189"/>
      <c r="J100" s="190">
        <f>J229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114</v>
      </c>
      <c r="E101" s="189"/>
      <c r="F101" s="189"/>
      <c r="G101" s="189"/>
      <c r="H101" s="189"/>
      <c r="I101" s="189"/>
      <c r="J101" s="190">
        <f>J239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2420</v>
      </c>
      <c r="E102" s="189"/>
      <c r="F102" s="189"/>
      <c r="G102" s="189"/>
      <c r="H102" s="189"/>
      <c r="I102" s="189"/>
      <c r="J102" s="190">
        <f>J246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1925</v>
      </c>
      <c r="E103" s="189"/>
      <c r="F103" s="189"/>
      <c r="G103" s="189"/>
      <c r="H103" s="189"/>
      <c r="I103" s="189"/>
      <c r="J103" s="190">
        <f>J289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116</v>
      </c>
      <c r="E104" s="189"/>
      <c r="F104" s="189"/>
      <c r="G104" s="189"/>
      <c r="H104" s="189"/>
      <c r="I104" s="189"/>
      <c r="J104" s="190">
        <f>J309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117</v>
      </c>
      <c r="E105" s="189"/>
      <c r="F105" s="189"/>
      <c r="G105" s="189"/>
      <c r="H105" s="189"/>
      <c r="I105" s="189"/>
      <c r="J105" s="190">
        <f>J352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118</v>
      </c>
      <c r="E106" s="189"/>
      <c r="F106" s="189"/>
      <c r="G106" s="189"/>
      <c r="H106" s="189"/>
      <c r="I106" s="189"/>
      <c r="J106" s="190">
        <f>J358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0"/>
      <c r="C107" s="181"/>
      <c r="D107" s="182" t="s">
        <v>119</v>
      </c>
      <c r="E107" s="183"/>
      <c r="F107" s="183"/>
      <c r="G107" s="183"/>
      <c r="H107" s="183"/>
      <c r="I107" s="183"/>
      <c r="J107" s="184">
        <f>J360</f>
        <v>0</v>
      </c>
      <c r="K107" s="181"/>
      <c r="L107" s="18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6"/>
      <c r="C108" s="187"/>
      <c r="D108" s="188" t="s">
        <v>120</v>
      </c>
      <c r="E108" s="189"/>
      <c r="F108" s="189"/>
      <c r="G108" s="189"/>
      <c r="H108" s="189"/>
      <c r="I108" s="189"/>
      <c r="J108" s="190">
        <f>J361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1706</v>
      </c>
      <c r="E109" s="189"/>
      <c r="F109" s="189"/>
      <c r="G109" s="189"/>
      <c r="H109" s="189"/>
      <c r="I109" s="189"/>
      <c r="J109" s="190">
        <f>J378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80"/>
      <c r="C110" s="181"/>
      <c r="D110" s="182" t="s">
        <v>2421</v>
      </c>
      <c r="E110" s="183"/>
      <c r="F110" s="183"/>
      <c r="G110" s="183"/>
      <c r="H110" s="183"/>
      <c r="I110" s="183"/>
      <c r="J110" s="184">
        <f>J382</f>
        <v>0</v>
      </c>
      <c r="K110" s="181"/>
      <c r="L110" s="185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135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75" t="str">
        <f>E7</f>
        <v>Stavební úpravy-nová škola v objektu bývalé sokolovny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104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77" t="str">
        <f>E9</f>
        <v>SO 05 - Zpevněné plochy + dešťová kanalizace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20</v>
      </c>
      <c r="D124" s="41"/>
      <c r="E124" s="41"/>
      <c r="F124" s="28" t="str">
        <f>F12</f>
        <v xml:space="preserve"> </v>
      </c>
      <c r="G124" s="41"/>
      <c r="H124" s="41"/>
      <c r="I124" s="33" t="s">
        <v>22</v>
      </c>
      <c r="J124" s="80" t="str">
        <f>IF(J12="","",J12)</f>
        <v>2. 12. 2024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24</v>
      </c>
      <c r="D126" s="41"/>
      <c r="E126" s="41"/>
      <c r="F126" s="28" t="str">
        <f>E15</f>
        <v>Město Planá</v>
      </c>
      <c r="G126" s="41"/>
      <c r="H126" s="41"/>
      <c r="I126" s="33" t="s">
        <v>30</v>
      </c>
      <c r="J126" s="37" t="str">
        <f>E21</f>
        <v>ing.Pavel Kodýtek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28</v>
      </c>
      <c r="D127" s="41"/>
      <c r="E127" s="41"/>
      <c r="F127" s="28" t="str">
        <f>IF(E18="","",E18)</f>
        <v>Vyplň údaj</v>
      </c>
      <c r="G127" s="41"/>
      <c r="H127" s="41"/>
      <c r="I127" s="33" t="s">
        <v>33</v>
      </c>
      <c r="J127" s="37" t="str">
        <f>E24</f>
        <v>Sadílek Ladislav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0.32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11" customFormat="1" ht="29.28" customHeight="1">
      <c r="A129" s="192"/>
      <c r="B129" s="193"/>
      <c r="C129" s="194" t="s">
        <v>136</v>
      </c>
      <c r="D129" s="195" t="s">
        <v>62</v>
      </c>
      <c r="E129" s="195" t="s">
        <v>58</v>
      </c>
      <c r="F129" s="195" t="s">
        <v>59</v>
      </c>
      <c r="G129" s="195" t="s">
        <v>137</v>
      </c>
      <c r="H129" s="195" t="s">
        <v>138</v>
      </c>
      <c r="I129" s="195" t="s">
        <v>139</v>
      </c>
      <c r="J129" s="195" t="s">
        <v>108</v>
      </c>
      <c r="K129" s="196" t="s">
        <v>140</v>
      </c>
      <c r="L129" s="197"/>
      <c r="M129" s="101" t="s">
        <v>1</v>
      </c>
      <c r="N129" s="102" t="s">
        <v>41</v>
      </c>
      <c r="O129" s="102" t="s">
        <v>141</v>
      </c>
      <c r="P129" s="102" t="s">
        <v>142</v>
      </c>
      <c r="Q129" s="102" t="s">
        <v>143</v>
      </c>
      <c r="R129" s="102" t="s">
        <v>144</v>
      </c>
      <c r="S129" s="102" t="s">
        <v>145</v>
      </c>
      <c r="T129" s="103" t="s">
        <v>146</v>
      </c>
      <c r="U129" s="192"/>
      <c r="V129" s="192"/>
      <c r="W129" s="192"/>
      <c r="X129" s="192"/>
      <c r="Y129" s="192"/>
      <c r="Z129" s="192"/>
      <c r="AA129" s="192"/>
      <c r="AB129" s="192"/>
      <c r="AC129" s="192"/>
      <c r="AD129" s="192"/>
      <c r="AE129" s="192"/>
    </row>
    <row r="130" s="2" customFormat="1" ht="22.8" customHeight="1">
      <c r="A130" s="39"/>
      <c r="B130" s="40"/>
      <c r="C130" s="108" t="s">
        <v>147</v>
      </c>
      <c r="D130" s="41"/>
      <c r="E130" s="41"/>
      <c r="F130" s="41"/>
      <c r="G130" s="41"/>
      <c r="H130" s="41"/>
      <c r="I130" s="41"/>
      <c r="J130" s="198">
        <f>BK130</f>
        <v>0</v>
      </c>
      <c r="K130" s="41"/>
      <c r="L130" s="45"/>
      <c r="M130" s="104"/>
      <c r="N130" s="199"/>
      <c r="O130" s="105"/>
      <c r="P130" s="200">
        <f>P131+P360+P382</f>
        <v>0</v>
      </c>
      <c r="Q130" s="105"/>
      <c r="R130" s="200">
        <f>R131+R360+R382</f>
        <v>0.2238202</v>
      </c>
      <c r="S130" s="105"/>
      <c r="T130" s="201">
        <f>T131+T360+T382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76</v>
      </c>
      <c r="AU130" s="18" t="s">
        <v>110</v>
      </c>
      <c r="BK130" s="202">
        <f>BK131+BK360+BK382</f>
        <v>0</v>
      </c>
    </row>
    <row r="131" s="12" customFormat="1" ht="25.92" customHeight="1">
      <c r="A131" s="12"/>
      <c r="B131" s="203"/>
      <c r="C131" s="204"/>
      <c r="D131" s="205" t="s">
        <v>76</v>
      </c>
      <c r="E131" s="206" t="s">
        <v>148</v>
      </c>
      <c r="F131" s="206" t="s">
        <v>149</v>
      </c>
      <c r="G131" s="204"/>
      <c r="H131" s="204"/>
      <c r="I131" s="207"/>
      <c r="J131" s="208">
        <f>BK131</f>
        <v>0</v>
      </c>
      <c r="K131" s="204"/>
      <c r="L131" s="209"/>
      <c r="M131" s="210"/>
      <c r="N131" s="211"/>
      <c r="O131" s="211"/>
      <c r="P131" s="212">
        <f>P132+P220+P229+P239+P246+P289+P309+P352+P358</f>
        <v>0</v>
      </c>
      <c r="Q131" s="211"/>
      <c r="R131" s="212">
        <f>R132+R220+R229+R239+R246+R289+R309+R352+R358</f>
        <v>0.22082019999999999</v>
      </c>
      <c r="S131" s="211"/>
      <c r="T131" s="213">
        <f>T132+T220+T229+T239+T246+T289+T309+T352+T358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4" t="s">
        <v>85</v>
      </c>
      <c r="AT131" s="215" t="s">
        <v>76</v>
      </c>
      <c r="AU131" s="215" t="s">
        <v>77</v>
      </c>
      <c r="AY131" s="214" t="s">
        <v>150</v>
      </c>
      <c r="BK131" s="216">
        <f>BK132+BK220+BK229+BK239+BK246+BK289+BK309+BK352+BK358</f>
        <v>0</v>
      </c>
    </row>
    <row r="132" s="12" customFormat="1" ht="22.8" customHeight="1">
      <c r="A132" s="12"/>
      <c r="B132" s="203"/>
      <c r="C132" s="204"/>
      <c r="D132" s="205" t="s">
        <v>76</v>
      </c>
      <c r="E132" s="217" t="s">
        <v>85</v>
      </c>
      <c r="F132" s="217" t="s">
        <v>151</v>
      </c>
      <c r="G132" s="204"/>
      <c r="H132" s="204"/>
      <c r="I132" s="207"/>
      <c r="J132" s="218">
        <f>BK132</f>
        <v>0</v>
      </c>
      <c r="K132" s="204"/>
      <c r="L132" s="209"/>
      <c r="M132" s="210"/>
      <c r="N132" s="211"/>
      <c r="O132" s="211"/>
      <c r="P132" s="212">
        <f>SUM(P133:P219)</f>
        <v>0</v>
      </c>
      <c r="Q132" s="211"/>
      <c r="R132" s="212">
        <f>SUM(R133:R219)</f>
        <v>0</v>
      </c>
      <c r="S132" s="211"/>
      <c r="T132" s="213">
        <f>SUM(T133:T219)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4" t="s">
        <v>85</v>
      </c>
      <c r="AT132" s="215" t="s">
        <v>76</v>
      </c>
      <c r="AU132" s="215" t="s">
        <v>85</v>
      </c>
      <c r="AY132" s="214" t="s">
        <v>150</v>
      </c>
      <c r="BK132" s="216">
        <f>SUM(BK133:BK219)</f>
        <v>0</v>
      </c>
    </row>
    <row r="133" s="2" customFormat="1" ht="24.15" customHeight="1">
      <c r="A133" s="39"/>
      <c r="B133" s="40"/>
      <c r="C133" s="219" t="s">
        <v>85</v>
      </c>
      <c r="D133" s="219" t="s">
        <v>152</v>
      </c>
      <c r="E133" s="220" t="s">
        <v>2422</v>
      </c>
      <c r="F133" s="221" t="s">
        <v>2423</v>
      </c>
      <c r="G133" s="222" t="s">
        <v>240</v>
      </c>
      <c r="H133" s="223">
        <v>62</v>
      </c>
      <c r="I133" s="224"/>
      <c r="J133" s="225">
        <f>ROUND(I133*H133,2)</f>
        <v>0</v>
      </c>
      <c r="K133" s="221" t="s">
        <v>156</v>
      </c>
      <c r="L133" s="45"/>
      <c r="M133" s="226" t="s">
        <v>1</v>
      </c>
      <c r="N133" s="227" t="s">
        <v>42</v>
      </c>
      <c r="O133" s="92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157</v>
      </c>
      <c r="AT133" s="230" t="s">
        <v>152</v>
      </c>
      <c r="AU133" s="230" t="s">
        <v>87</v>
      </c>
      <c r="AY133" s="18" t="s">
        <v>150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85</v>
      </c>
      <c r="BK133" s="231">
        <f>ROUND(I133*H133,2)</f>
        <v>0</v>
      </c>
      <c r="BL133" s="18" t="s">
        <v>157</v>
      </c>
      <c r="BM133" s="230" t="s">
        <v>87</v>
      </c>
    </row>
    <row r="134" s="2" customFormat="1" ht="24.15" customHeight="1">
      <c r="A134" s="39"/>
      <c r="B134" s="40"/>
      <c r="C134" s="219" t="s">
        <v>87</v>
      </c>
      <c r="D134" s="219" t="s">
        <v>152</v>
      </c>
      <c r="E134" s="220" t="s">
        <v>2424</v>
      </c>
      <c r="F134" s="221" t="s">
        <v>2425</v>
      </c>
      <c r="G134" s="222" t="s">
        <v>240</v>
      </c>
      <c r="H134" s="223">
        <v>240</v>
      </c>
      <c r="I134" s="224"/>
      <c r="J134" s="225">
        <f>ROUND(I134*H134,2)</f>
        <v>0</v>
      </c>
      <c r="K134" s="221" t="s">
        <v>156</v>
      </c>
      <c r="L134" s="45"/>
      <c r="M134" s="226" t="s">
        <v>1</v>
      </c>
      <c r="N134" s="227" t="s">
        <v>42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157</v>
      </c>
      <c r="AT134" s="230" t="s">
        <v>152</v>
      </c>
      <c r="AU134" s="230" t="s">
        <v>87</v>
      </c>
      <c r="AY134" s="18" t="s">
        <v>150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85</v>
      </c>
      <c r="BK134" s="231">
        <f>ROUND(I134*H134,2)</f>
        <v>0</v>
      </c>
      <c r="BL134" s="18" t="s">
        <v>157</v>
      </c>
      <c r="BM134" s="230" t="s">
        <v>157</v>
      </c>
    </row>
    <row r="135" s="2" customFormat="1" ht="24.15" customHeight="1">
      <c r="A135" s="39"/>
      <c r="B135" s="40"/>
      <c r="C135" s="219" t="s">
        <v>170</v>
      </c>
      <c r="D135" s="219" t="s">
        <v>152</v>
      </c>
      <c r="E135" s="220" t="s">
        <v>2426</v>
      </c>
      <c r="F135" s="221" t="s">
        <v>2427</v>
      </c>
      <c r="G135" s="222" t="s">
        <v>240</v>
      </c>
      <c r="H135" s="223">
        <v>30</v>
      </c>
      <c r="I135" s="224"/>
      <c r="J135" s="225">
        <f>ROUND(I135*H135,2)</f>
        <v>0</v>
      </c>
      <c r="K135" s="221" t="s">
        <v>156</v>
      </c>
      <c r="L135" s="45"/>
      <c r="M135" s="226" t="s">
        <v>1</v>
      </c>
      <c r="N135" s="227" t="s">
        <v>42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157</v>
      </c>
      <c r="AT135" s="230" t="s">
        <v>152</v>
      </c>
      <c r="AU135" s="230" t="s">
        <v>87</v>
      </c>
      <c r="AY135" s="18" t="s">
        <v>150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85</v>
      </c>
      <c r="BK135" s="231">
        <f>ROUND(I135*H135,2)</f>
        <v>0</v>
      </c>
      <c r="BL135" s="18" t="s">
        <v>157</v>
      </c>
      <c r="BM135" s="230" t="s">
        <v>184</v>
      </c>
    </row>
    <row r="136" s="14" customFormat="1">
      <c r="A136" s="14"/>
      <c r="B136" s="243"/>
      <c r="C136" s="244"/>
      <c r="D136" s="234" t="s">
        <v>159</v>
      </c>
      <c r="E136" s="245" t="s">
        <v>1</v>
      </c>
      <c r="F136" s="246" t="s">
        <v>2428</v>
      </c>
      <c r="G136" s="244"/>
      <c r="H136" s="247">
        <v>30</v>
      </c>
      <c r="I136" s="248"/>
      <c r="J136" s="244"/>
      <c r="K136" s="244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159</v>
      </c>
      <c r="AU136" s="253" t="s">
        <v>87</v>
      </c>
      <c r="AV136" s="14" t="s">
        <v>87</v>
      </c>
      <c r="AW136" s="14" t="s">
        <v>32</v>
      </c>
      <c r="AX136" s="14" t="s">
        <v>77</v>
      </c>
      <c r="AY136" s="253" t="s">
        <v>150</v>
      </c>
    </row>
    <row r="137" s="15" customFormat="1">
      <c r="A137" s="15"/>
      <c r="B137" s="254"/>
      <c r="C137" s="255"/>
      <c r="D137" s="234" t="s">
        <v>159</v>
      </c>
      <c r="E137" s="256" t="s">
        <v>1</v>
      </c>
      <c r="F137" s="257" t="s">
        <v>169</v>
      </c>
      <c r="G137" s="255"/>
      <c r="H137" s="258">
        <v>30</v>
      </c>
      <c r="I137" s="259"/>
      <c r="J137" s="255"/>
      <c r="K137" s="255"/>
      <c r="L137" s="260"/>
      <c r="M137" s="261"/>
      <c r="N137" s="262"/>
      <c r="O137" s="262"/>
      <c r="P137" s="262"/>
      <c r="Q137" s="262"/>
      <c r="R137" s="262"/>
      <c r="S137" s="262"/>
      <c r="T137" s="263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4" t="s">
        <v>159</v>
      </c>
      <c r="AU137" s="264" t="s">
        <v>87</v>
      </c>
      <c r="AV137" s="15" t="s">
        <v>157</v>
      </c>
      <c r="AW137" s="15" t="s">
        <v>32</v>
      </c>
      <c r="AX137" s="15" t="s">
        <v>85</v>
      </c>
      <c r="AY137" s="264" t="s">
        <v>150</v>
      </c>
    </row>
    <row r="138" s="2" customFormat="1" ht="24.15" customHeight="1">
      <c r="A138" s="39"/>
      <c r="B138" s="40"/>
      <c r="C138" s="219" t="s">
        <v>157</v>
      </c>
      <c r="D138" s="219" t="s">
        <v>152</v>
      </c>
      <c r="E138" s="220" t="s">
        <v>2429</v>
      </c>
      <c r="F138" s="221" t="s">
        <v>2430</v>
      </c>
      <c r="G138" s="222" t="s">
        <v>240</v>
      </c>
      <c r="H138" s="223">
        <v>96</v>
      </c>
      <c r="I138" s="224"/>
      <c r="J138" s="225">
        <f>ROUND(I138*H138,2)</f>
        <v>0</v>
      </c>
      <c r="K138" s="221" t="s">
        <v>156</v>
      </c>
      <c r="L138" s="45"/>
      <c r="M138" s="226" t="s">
        <v>1</v>
      </c>
      <c r="N138" s="227" t="s">
        <v>42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157</v>
      </c>
      <c r="AT138" s="230" t="s">
        <v>152</v>
      </c>
      <c r="AU138" s="230" t="s">
        <v>87</v>
      </c>
      <c r="AY138" s="18" t="s">
        <v>150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85</v>
      </c>
      <c r="BK138" s="231">
        <f>ROUND(I138*H138,2)</f>
        <v>0</v>
      </c>
      <c r="BL138" s="18" t="s">
        <v>157</v>
      </c>
      <c r="BM138" s="230" t="s">
        <v>194</v>
      </c>
    </row>
    <row r="139" s="2" customFormat="1" ht="24.15" customHeight="1">
      <c r="A139" s="39"/>
      <c r="B139" s="40"/>
      <c r="C139" s="219" t="s">
        <v>179</v>
      </c>
      <c r="D139" s="219" t="s">
        <v>152</v>
      </c>
      <c r="E139" s="220" t="s">
        <v>2431</v>
      </c>
      <c r="F139" s="221" t="s">
        <v>2432</v>
      </c>
      <c r="G139" s="222" t="s">
        <v>240</v>
      </c>
      <c r="H139" s="223">
        <v>12</v>
      </c>
      <c r="I139" s="224"/>
      <c r="J139" s="225">
        <f>ROUND(I139*H139,2)</f>
        <v>0</v>
      </c>
      <c r="K139" s="221" t="s">
        <v>156</v>
      </c>
      <c r="L139" s="45"/>
      <c r="M139" s="226" t="s">
        <v>1</v>
      </c>
      <c r="N139" s="227" t="s">
        <v>42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157</v>
      </c>
      <c r="AT139" s="230" t="s">
        <v>152</v>
      </c>
      <c r="AU139" s="230" t="s">
        <v>87</v>
      </c>
      <c r="AY139" s="18" t="s">
        <v>150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85</v>
      </c>
      <c r="BK139" s="231">
        <f>ROUND(I139*H139,2)</f>
        <v>0</v>
      </c>
      <c r="BL139" s="18" t="s">
        <v>157</v>
      </c>
      <c r="BM139" s="230" t="s">
        <v>209</v>
      </c>
    </row>
    <row r="140" s="14" customFormat="1">
      <c r="A140" s="14"/>
      <c r="B140" s="243"/>
      <c r="C140" s="244"/>
      <c r="D140" s="234" t="s">
        <v>159</v>
      </c>
      <c r="E140" s="245" t="s">
        <v>1</v>
      </c>
      <c r="F140" s="246" t="s">
        <v>2433</v>
      </c>
      <c r="G140" s="244"/>
      <c r="H140" s="247">
        <v>12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159</v>
      </c>
      <c r="AU140" s="253" t="s">
        <v>87</v>
      </c>
      <c r="AV140" s="14" t="s">
        <v>87</v>
      </c>
      <c r="AW140" s="14" t="s">
        <v>32</v>
      </c>
      <c r="AX140" s="14" t="s">
        <v>77</v>
      </c>
      <c r="AY140" s="253" t="s">
        <v>150</v>
      </c>
    </row>
    <row r="141" s="15" customFormat="1">
      <c r="A141" s="15"/>
      <c r="B141" s="254"/>
      <c r="C141" s="255"/>
      <c r="D141" s="234" t="s">
        <v>159</v>
      </c>
      <c r="E141" s="256" t="s">
        <v>1</v>
      </c>
      <c r="F141" s="257" t="s">
        <v>169</v>
      </c>
      <c r="G141" s="255"/>
      <c r="H141" s="258">
        <v>12</v>
      </c>
      <c r="I141" s="259"/>
      <c r="J141" s="255"/>
      <c r="K141" s="255"/>
      <c r="L141" s="260"/>
      <c r="M141" s="261"/>
      <c r="N141" s="262"/>
      <c r="O141" s="262"/>
      <c r="P141" s="262"/>
      <c r="Q141" s="262"/>
      <c r="R141" s="262"/>
      <c r="S141" s="262"/>
      <c r="T141" s="263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4" t="s">
        <v>159</v>
      </c>
      <c r="AU141" s="264" t="s">
        <v>87</v>
      </c>
      <c r="AV141" s="15" t="s">
        <v>157</v>
      </c>
      <c r="AW141" s="15" t="s">
        <v>32</v>
      </c>
      <c r="AX141" s="15" t="s">
        <v>85</v>
      </c>
      <c r="AY141" s="264" t="s">
        <v>150</v>
      </c>
    </row>
    <row r="142" s="2" customFormat="1" ht="24.15" customHeight="1">
      <c r="A142" s="39"/>
      <c r="B142" s="40"/>
      <c r="C142" s="219" t="s">
        <v>184</v>
      </c>
      <c r="D142" s="219" t="s">
        <v>152</v>
      </c>
      <c r="E142" s="220" t="s">
        <v>2434</v>
      </c>
      <c r="F142" s="221" t="s">
        <v>2435</v>
      </c>
      <c r="G142" s="222" t="s">
        <v>240</v>
      </c>
      <c r="H142" s="223">
        <v>98</v>
      </c>
      <c r="I142" s="224"/>
      <c r="J142" s="225">
        <f>ROUND(I142*H142,2)</f>
        <v>0</v>
      </c>
      <c r="K142" s="221" t="s">
        <v>156</v>
      </c>
      <c r="L142" s="45"/>
      <c r="M142" s="226" t="s">
        <v>1</v>
      </c>
      <c r="N142" s="227" t="s">
        <v>42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157</v>
      </c>
      <c r="AT142" s="230" t="s">
        <v>152</v>
      </c>
      <c r="AU142" s="230" t="s">
        <v>87</v>
      </c>
      <c r="AY142" s="18" t="s">
        <v>150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85</v>
      </c>
      <c r="BK142" s="231">
        <f>ROUND(I142*H142,2)</f>
        <v>0</v>
      </c>
      <c r="BL142" s="18" t="s">
        <v>157</v>
      </c>
      <c r="BM142" s="230" t="s">
        <v>8</v>
      </c>
    </row>
    <row r="143" s="2" customFormat="1" ht="16.5" customHeight="1">
      <c r="A143" s="39"/>
      <c r="B143" s="40"/>
      <c r="C143" s="219" t="s">
        <v>190</v>
      </c>
      <c r="D143" s="219" t="s">
        <v>152</v>
      </c>
      <c r="E143" s="220" t="s">
        <v>2436</v>
      </c>
      <c r="F143" s="221" t="s">
        <v>2437</v>
      </c>
      <c r="G143" s="222" t="s">
        <v>255</v>
      </c>
      <c r="H143" s="223">
        <v>71</v>
      </c>
      <c r="I143" s="224"/>
      <c r="J143" s="225">
        <f>ROUND(I143*H143,2)</f>
        <v>0</v>
      </c>
      <c r="K143" s="221" t="s">
        <v>156</v>
      </c>
      <c r="L143" s="45"/>
      <c r="M143" s="226" t="s">
        <v>1</v>
      </c>
      <c r="N143" s="227" t="s">
        <v>42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157</v>
      </c>
      <c r="AT143" s="230" t="s">
        <v>152</v>
      </c>
      <c r="AU143" s="230" t="s">
        <v>87</v>
      </c>
      <c r="AY143" s="18" t="s">
        <v>150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85</v>
      </c>
      <c r="BK143" s="231">
        <f>ROUND(I143*H143,2)</f>
        <v>0</v>
      </c>
      <c r="BL143" s="18" t="s">
        <v>157</v>
      </c>
      <c r="BM143" s="230" t="s">
        <v>237</v>
      </c>
    </row>
    <row r="144" s="14" customFormat="1">
      <c r="A144" s="14"/>
      <c r="B144" s="243"/>
      <c r="C144" s="244"/>
      <c r="D144" s="234" t="s">
        <v>159</v>
      </c>
      <c r="E144" s="245" t="s">
        <v>1</v>
      </c>
      <c r="F144" s="246" t="s">
        <v>2438</v>
      </c>
      <c r="G144" s="244"/>
      <c r="H144" s="247">
        <v>45</v>
      </c>
      <c r="I144" s="248"/>
      <c r="J144" s="244"/>
      <c r="K144" s="244"/>
      <c r="L144" s="249"/>
      <c r="M144" s="250"/>
      <c r="N144" s="251"/>
      <c r="O144" s="251"/>
      <c r="P144" s="251"/>
      <c r="Q144" s="251"/>
      <c r="R144" s="251"/>
      <c r="S144" s="251"/>
      <c r="T144" s="25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3" t="s">
        <v>159</v>
      </c>
      <c r="AU144" s="253" t="s">
        <v>87</v>
      </c>
      <c r="AV144" s="14" t="s">
        <v>87</v>
      </c>
      <c r="AW144" s="14" t="s">
        <v>32</v>
      </c>
      <c r="AX144" s="14" t="s">
        <v>77</v>
      </c>
      <c r="AY144" s="253" t="s">
        <v>150</v>
      </c>
    </row>
    <row r="145" s="14" customFormat="1">
      <c r="A145" s="14"/>
      <c r="B145" s="243"/>
      <c r="C145" s="244"/>
      <c r="D145" s="234" t="s">
        <v>159</v>
      </c>
      <c r="E145" s="245" t="s">
        <v>1</v>
      </c>
      <c r="F145" s="246" t="s">
        <v>2439</v>
      </c>
      <c r="G145" s="244"/>
      <c r="H145" s="247">
        <v>26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159</v>
      </c>
      <c r="AU145" s="253" t="s">
        <v>87</v>
      </c>
      <c r="AV145" s="14" t="s">
        <v>87</v>
      </c>
      <c r="AW145" s="14" t="s">
        <v>32</v>
      </c>
      <c r="AX145" s="14" t="s">
        <v>77</v>
      </c>
      <c r="AY145" s="253" t="s">
        <v>150</v>
      </c>
    </row>
    <row r="146" s="15" customFormat="1">
      <c r="A146" s="15"/>
      <c r="B146" s="254"/>
      <c r="C146" s="255"/>
      <c r="D146" s="234" t="s">
        <v>159</v>
      </c>
      <c r="E146" s="256" t="s">
        <v>1</v>
      </c>
      <c r="F146" s="257" t="s">
        <v>169</v>
      </c>
      <c r="G146" s="255"/>
      <c r="H146" s="258">
        <v>71</v>
      </c>
      <c r="I146" s="259"/>
      <c r="J146" s="255"/>
      <c r="K146" s="255"/>
      <c r="L146" s="260"/>
      <c r="M146" s="261"/>
      <c r="N146" s="262"/>
      <c r="O146" s="262"/>
      <c r="P146" s="262"/>
      <c r="Q146" s="262"/>
      <c r="R146" s="262"/>
      <c r="S146" s="262"/>
      <c r="T146" s="263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4" t="s">
        <v>159</v>
      </c>
      <c r="AU146" s="264" t="s">
        <v>87</v>
      </c>
      <c r="AV146" s="15" t="s">
        <v>157</v>
      </c>
      <c r="AW146" s="15" t="s">
        <v>32</v>
      </c>
      <c r="AX146" s="15" t="s">
        <v>85</v>
      </c>
      <c r="AY146" s="264" t="s">
        <v>150</v>
      </c>
    </row>
    <row r="147" s="2" customFormat="1" ht="24.15" customHeight="1">
      <c r="A147" s="39"/>
      <c r="B147" s="40"/>
      <c r="C147" s="219" t="s">
        <v>194</v>
      </c>
      <c r="D147" s="219" t="s">
        <v>152</v>
      </c>
      <c r="E147" s="220" t="s">
        <v>2440</v>
      </c>
      <c r="F147" s="221" t="s">
        <v>2441</v>
      </c>
      <c r="G147" s="222" t="s">
        <v>155</v>
      </c>
      <c r="H147" s="223">
        <v>47</v>
      </c>
      <c r="I147" s="224"/>
      <c r="J147" s="225">
        <f>ROUND(I147*H147,2)</f>
        <v>0</v>
      </c>
      <c r="K147" s="221" t="s">
        <v>156</v>
      </c>
      <c r="L147" s="45"/>
      <c r="M147" s="226" t="s">
        <v>1</v>
      </c>
      <c r="N147" s="227" t="s">
        <v>42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157</v>
      </c>
      <c r="AT147" s="230" t="s">
        <v>152</v>
      </c>
      <c r="AU147" s="230" t="s">
        <v>87</v>
      </c>
      <c r="AY147" s="18" t="s">
        <v>150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85</v>
      </c>
      <c r="BK147" s="231">
        <f>ROUND(I147*H147,2)</f>
        <v>0</v>
      </c>
      <c r="BL147" s="18" t="s">
        <v>157</v>
      </c>
      <c r="BM147" s="230" t="s">
        <v>252</v>
      </c>
    </row>
    <row r="148" s="14" customFormat="1">
      <c r="A148" s="14"/>
      <c r="B148" s="243"/>
      <c r="C148" s="244"/>
      <c r="D148" s="234" t="s">
        <v>159</v>
      </c>
      <c r="E148" s="245" t="s">
        <v>1</v>
      </c>
      <c r="F148" s="246" t="s">
        <v>2442</v>
      </c>
      <c r="G148" s="244"/>
      <c r="H148" s="247">
        <v>47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3" t="s">
        <v>159</v>
      </c>
      <c r="AU148" s="253" t="s">
        <v>87</v>
      </c>
      <c r="AV148" s="14" t="s">
        <v>87</v>
      </c>
      <c r="AW148" s="14" t="s">
        <v>32</v>
      </c>
      <c r="AX148" s="14" t="s">
        <v>77</v>
      </c>
      <c r="AY148" s="253" t="s">
        <v>150</v>
      </c>
    </row>
    <row r="149" s="15" customFormat="1">
      <c r="A149" s="15"/>
      <c r="B149" s="254"/>
      <c r="C149" s="255"/>
      <c r="D149" s="234" t="s">
        <v>159</v>
      </c>
      <c r="E149" s="256" t="s">
        <v>1</v>
      </c>
      <c r="F149" s="257" t="s">
        <v>169</v>
      </c>
      <c r="G149" s="255"/>
      <c r="H149" s="258">
        <v>47</v>
      </c>
      <c r="I149" s="259"/>
      <c r="J149" s="255"/>
      <c r="K149" s="255"/>
      <c r="L149" s="260"/>
      <c r="M149" s="261"/>
      <c r="N149" s="262"/>
      <c r="O149" s="262"/>
      <c r="P149" s="262"/>
      <c r="Q149" s="262"/>
      <c r="R149" s="262"/>
      <c r="S149" s="262"/>
      <c r="T149" s="263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4" t="s">
        <v>159</v>
      </c>
      <c r="AU149" s="264" t="s">
        <v>87</v>
      </c>
      <c r="AV149" s="15" t="s">
        <v>157</v>
      </c>
      <c r="AW149" s="15" t="s">
        <v>32</v>
      </c>
      <c r="AX149" s="15" t="s">
        <v>85</v>
      </c>
      <c r="AY149" s="264" t="s">
        <v>150</v>
      </c>
    </row>
    <row r="150" s="2" customFormat="1" ht="33" customHeight="1">
      <c r="A150" s="39"/>
      <c r="B150" s="40"/>
      <c r="C150" s="219" t="s">
        <v>202</v>
      </c>
      <c r="D150" s="219" t="s">
        <v>152</v>
      </c>
      <c r="E150" s="220" t="s">
        <v>2443</v>
      </c>
      <c r="F150" s="221" t="s">
        <v>2444</v>
      </c>
      <c r="G150" s="222" t="s">
        <v>155</v>
      </c>
      <c r="H150" s="223">
        <v>400.26999999999998</v>
      </c>
      <c r="I150" s="224"/>
      <c r="J150" s="225">
        <f>ROUND(I150*H150,2)</f>
        <v>0</v>
      </c>
      <c r="K150" s="221" t="s">
        <v>156</v>
      </c>
      <c r="L150" s="45"/>
      <c r="M150" s="226" t="s">
        <v>1</v>
      </c>
      <c r="N150" s="227" t="s">
        <v>42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157</v>
      </c>
      <c r="AT150" s="230" t="s">
        <v>152</v>
      </c>
      <c r="AU150" s="230" t="s">
        <v>87</v>
      </c>
      <c r="AY150" s="18" t="s">
        <v>150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85</v>
      </c>
      <c r="BK150" s="231">
        <f>ROUND(I150*H150,2)</f>
        <v>0</v>
      </c>
      <c r="BL150" s="18" t="s">
        <v>157</v>
      </c>
      <c r="BM150" s="230" t="s">
        <v>268</v>
      </c>
    </row>
    <row r="151" s="14" customFormat="1">
      <c r="A151" s="14"/>
      <c r="B151" s="243"/>
      <c r="C151" s="244"/>
      <c r="D151" s="234" t="s">
        <v>159</v>
      </c>
      <c r="E151" s="245" t="s">
        <v>1</v>
      </c>
      <c r="F151" s="246" t="s">
        <v>2445</v>
      </c>
      <c r="G151" s="244"/>
      <c r="H151" s="247">
        <v>136.24000000000001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159</v>
      </c>
      <c r="AU151" s="253" t="s">
        <v>87</v>
      </c>
      <c r="AV151" s="14" t="s">
        <v>87</v>
      </c>
      <c r="AW151" s="14" t="s">
        <v>32</v>
      </c>
      <c r="AX151" s="14" t="s">
        <v>77</v>
      </c>
      <c r="AY151" s="253" t="s">
        <v>150</v>
      </c>
    </row>
    <row r="152" s="14" customFormat="1">
      <c r="A152" s="14"/>
      <c r="B152" s="243"/>
      <c r="C152" s="244"/>
      <c r="D152" s="234" t="s">
        <v>159</v>
      </c>
      <c r="E152" s="245" t="s">
        <v>1</v>
      </c>
      <c r="F152" s="246" t="s">
        <v>2446</v>
      </c>
      <c r="G152" s="244"/>
      <c r="H152" s="247">
        <v>78.519999999999996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159</v>
      </c>
      <c r="AU152" s="253" t="s">
        <v>87</v>
      </c>
      <c r="AV152" s="14" t="s">
        <v>87</v>
      </c>
      <c r="AW152" s="14" t="s">
        <v>32</v>
      </c>
      <c r="AX152" s="14" t="s">
        <v>77</v>
      </c>
      <c r="AY152" s="253" t="s">
        <v>150</v>
      </c>
    </row>
    <row r="153" s="14" customFormat="1">
      <c r="A153" s="14"/>
      <c r="B153" s="243"/>
      <c r="C153" s="244"/>
      <c r="D153" s="234" t="s">
        <v>159</v>
      </c>
      <c r="E153" s="245" t="s">
        <v>1</v>
      </c>
      <c r="F153" s="246" t="s">
        <v>2447</v>
      </c>
      <c r="G153" s="244"/>
      <c r="H153" s="247">
        <v>16.239999999999998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3" t="s">
        <v>159</v>
      </c>
      <c r="AU153" s="253" t="s">
        <v>87</v>
      </c>
      <c r="AV153" s="14" t="s">
        <v>87</v>
      </c>
      <c r="AW153" s="14" t="s">
        <v>32</v>
      </c>
      <c r="AX153" s="14" t="s">
        <v>77</v>
      </c>
      <c r="AY153" s="253" t="s">
        <v>150</v>
      </c>
    </row>
    <row r="154" s="14" customFormat="1">
      <c r="A154" s="14"/>
      <c r="B154" s="243"/>
      <c r="C154" s="244"/>
      <c r="D154" s="234" t="s">
        <v>159</v>
      </c>
      <c r="E154" s="245" t="s">
        <v>1</v>
      </c>
      <c r="F154" s="246" t="s">
        <v>2448</v>
      </c>
      <c r="G154" s="244"/>
      <c r="H154" s="247">
        <v>1.45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3" t="s">
        <v>159</v>
      </c>
      <c r="AU154" s="253" t="s">
        <v>87</v>
      </c>
      <c r="AV154" s="14" t="s">
        <v>87</v>
      </c>
      <c r="AW154" s="14" t="s">
        <v>32</v>
      </c>
      <c r="AX154" s="14" t="s">
        <v>77</v>
      </c>
      <c r="AY154" s="253" t="s">
        <v>150</v>
      </c>
    </row>
    <row r="155" s="14" customFormat="1">
      <c r="A155" s="14"/>
      <c r="B155" s="243"/>
      <c r="C155" s="244"/>
      <c r="D155" s="234" t="s">
        <v>159</v>
      </c>
      <c r="E155" s="245" t="s">
        <v>1</v>
      </c>
      <c r="F155" s="246" t="s">
        <v>2449</v>
      </c>
      <c r="G155" s="244"/>
      <c r="H155" s="247">
        <v>2.1000000000000001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159</v>
      </c>
      <c r="AU155" s="253" t="s">
        <v>87</v>
      </c>
      <c r="AV155" s="14" t="s">
        <v>87</v>
      </c>
      <c r="AW155" s="14" t="s">
        <v>32</v>
      </c>
      <c r="AX155" s="14" t="s">
        <v>77</v>
      </c>
      <c r="AY155" s="253" t="s">
        <v>150</v>
      </c>
    </row>
    <row r="156" s="14" customFormat="1">
      <c r="A156" s="14"/>
      <c r="B156" s="243"/>
      <c r="C156" s="244"/>
      <c r="D156" s="234" t="s">
        <v>159</v>
      </c>
      <c r="E156" s="245" t="s">
        <v>1</v>
      </c>
      <c r="F156" s="246" t="s">
        <v>2450</v>
      </c>
      <c r="G156" s="244"/>
      <c r="H156" s="247">
        <v>26.52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159</v>
      </c>
      <c r="AU156" s="253" t="s">
        <v>87</v>
      </c>
      <c r="AV156" s="14" t="s">
        <v>87</v>
      </c>
      <c r="AW156" s="14" t="s">
        <v>32</v>
      </c>
      <c r="AX156" s="14" t="s">
        <v>77</v>
      </c>
      <c r="AY156" s="253" t="s">
        <v>150</v>
      </c>
    </row>
    <row r="157" s="14" customFormat="1">
      <c r="A157" s="14"/>
      <c r="B157" s="243"/>
      <c r="C157" s="244"/>
      <c r="D157" s="234" t="s">
        <v>159</v>
      </c>
      <c r="E157" s="245" t="s">
        <v>1</v>
      </c>
      <c r="F157" s="246" t="s">
        <v>2451</v>
      </c>
      <c r="G157" s="244"/>
      <c r="H157" s="247">
        <v>78.599999999999994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3" t="s">
        <v>159</v>
      </c>
      <c r="AU157" s="253" t="s">
        <v>87</v>
      </c>
      <c r="AV157" s="14" t="s">
        <v>87</v>
      </c>
      <c r="AW157" s="14" t="s">
        <v>32</v>
      </c>
      <c r="AX157" s="14" t="s">
        <v>77</v>
      </c>
      <c r="AY157" s="253" t="s">
        <v>150</v>
      </c>
    </row>
    <row r="158" s="14" customFormat="1">
      <c r="A158" s="14"/>
      <c r="B158" s="243"/>
      <c r="C158" s="244"/>
      <c r="D158" s="234" t="s">
        <v>159</v>
      </c>
      <c r="E158" s="245" t="s">
        <v>1</v>
      </c>
      <c r="F158" s="246" t="s">
        <v>2452</v>
      </c>
      <c r="G158" s="244"/>
      <c r="H158" s="247">
        <v>45.299999999999997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3" t="s">
        <v>159</v>
      </c>
      <c r="AU158" s="253" t="s">
        <v>87</v>
      </c>
      <c r="AV158" s="14" t="s">
        <v>87</v>
      </c>
      <c r="AW158" s="14" t="s">
        <v>32</v>
      </c>
      <c r="AX158" s="14" t="s">
        <v>77</v>
      </c>
      <c r="AY158" s="253" t="s">
        <v>150</v>
      </c>
    </row>
    <row r="159" s="14" customFormat="1">
      <c r="A159" s="14"/>
      <c r="B159" s="243"/>
      <c r="C159" s="244"/>
      <c r="D159" s="234" t="s">
        <v>159</v>
      </c>
      <c r="E159" s="245" t="s">
        <v>1</v>
      </c>
      <c r="F159" s="246" t="s">
        <v>2453</v>
      </c>
      <c r="G159" s="244"/>
      <c r="H159" s="247">
        <v>15.300000000000001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159</v>
      </c>
      <c r="AU159" s="253" t="s">
        <v>87</v>
      </c>
      <c r="AV159" s="14" t="s">
        <v>87</v>
      </c>
      <c r="AW159" s="14" t="s">
        <v>32</v>
      </c>
      <c r="AX159" s="14" t="s">
        <v>77</v>
      </c>
      <c r="AY159" s="253" t="s">
        <v>150</v>
      </c>
    </row>
    <row r="160" s="15" customFormat="1">
      <c r="A160" s="15"/>
      <c r="B160" s="254"/>
      <c r="C160" s="255"/>
      <c r="D160" s="234" t="s">
        <v>159</v>
      </c>
      <c r="E160" s="256" t="s">
        <v>1</v>
      </c>
      <c r="F160" s="257" t="s">
        <v>169</v>
      </c>
      <c r="G160" s="255"/>
      <c r="H160" s="258">
        <v>400.26999999999998</v>
      </c>
      <c r="I160" s="259"/>
      <c r="J160" s="255"/>
      <c r="K160" s="255"/>
      <c r="L160" s="260"/>
      <c r="M160" s="261"/>
      <c r="N160" s="262"/>
      <c r="O160" s="262"/>
      <c r="P160" s="262"/>
      <c r="Q160" s="262"/>
      <c r="R160" s="262"/>
      <c r="S160" s="262"/>
      <c r="T160" s="263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4" t="s">
        <v>159</v>
      </c>
      <c r="AU160" s="264" t="s">
        <v>87</v>
      </c>
      <c r="AV160" s="15" t="s">
        <v>157</v>
      </c>
      <c r="AW160" s="15" t="s">
        <v>32</v>
      </c>
      <c r="AX160" s="15" t="s">
        <v>85</v>
      </c>
      <c r="AY160" s="264" t="s">
        <v>150</v>
      </c>
    </row>
    <row r="161" s="2" customFormat="1" ht="24.15" customHeight="1">
      <c r="A161" s="39"/>
      <c r="B161" s="40"/>
      <c r="C161" s="219" t="s">
        <v>209</v>
      </c>
      <c r="D161" s="219" t="s">
        <v>152</v>
      </c>
      <c r="E161" s="220" t="s">
        <v>2454</v>
      </c>
      <c r="F161" s="221" t="s">
        <v>2455</v>
      </c>
      <c r="G161" s="222" t="s">
        <v>155</v>
      </c>
      <c r="H161" s="223">
        <v>4</v>
      </c>
      <c r="I161" s="224"/>
      <c r="J161" s="225">
        <f>ROUND(I161*H161,2)</f>
        <v>0</v>
      </c>
      <c r="K161" s="221" t="s">
        <v>156</v>
      </c>
      <c r="L161" s="45"/>
      <c r="M161" s="226" t="s">
        <v>1</v>
      </c>
      <c r="N161" s="227" t="s">
        <v>42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157</v>
      </c>
      <c r="AT161" s="230" t="s">
        <v>152</v>
      </c>
      <c r="AU161" s="230" t="s">
        <v>87</v>
      </c>
      <c r="AY161" s="18" t="s">
        <v>150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85</v>
      </c>
      <c r="BK161" s="231">
        <f>ROUND(I161*H161,2)</f>
        <v>0</v>
      </c>
      <c r="BL161" s="18" t="s">
        <v>157</v>
      </c>
      <c r="BM161" s="230" t="s">
        <v>2456</v>
      </c>
    </row>
    <row r="162" s="13" customFormat="1">
      <c r="A162" s="13"/>
      <c r="B162" s="232"/>
      <c r="C162" s="233"/>
      <c r="D162" s="234" t="s">
        <v>159</v>
      </c>
      <c r="E162" s="235" t="s">
        <v>1</v>
      </c>
      <c r="F162" s="236" t="s">
        <v>2457</v>
      </c>
      <c r="G162" s="233"/>
      <c r="H162" s="235" t="s">
        <v>1</v>
      </c>
      <c r="I162" s="237"/>
      <c r="J162" s="233"/>
      <c r="K162" s="233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159</v>
      </c>
      <c r="AU162" s="242" t="s">
        <v>87</v>
      </c>
      <c r="AV162" s="13" t="s">
        <v>85</v>
      </c>
      <c r="AW162" s="13" t="s">
        <v>32</v>
      </c>
      <c r="AX162" s="13" t="s">
        <v>77</v>
      </c>
      <c r="AY162" s="242" t="s">
        <v>150</v>
      </c>
    </row>
    <row r="163" s="14" customFormat="1">
      <c r="A163" s="14"/>
      <c r="B163" s="243"/>
      <c r="C163" s="244"/>
      <c r="D163" s="234" t="s">
        <v>159</v>
      </c>
      <c r="E163" s="245" t="s">
        <v>1</v>
      </c>
      <c r="F163" s="246" t="s">
        <v>157</v>
      </c>
      <c r="G163" s="244"/>
      <c r="H163" s="247">
        <v>4</v>
      </c>
      <c r="I163" s="248"/>
      <c r="J163" s="244"/>
      <c r="K163" s="244"/>
      <c r="L163" s="249"/>
      <c r="M163" s="250"/>
      <c r="N163" s="251"/>
      <c r="O163" s="251"/>
      <c r="P163" s="251"/>
      <c r="Q163" s="251"/>
      <c r="R163" s="251"/>
      <c r="S163" s="251"/>
      <c r="T163" s="25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3" t="s">
        <v>159</v>
      </c>
      <c r="AU163" s="253" t="s">
        <v>87</v>
      </c>
      <c r="AV163" s="14" t="s">
        <v>87</v>
      </c>
      <c r="AW163" s="14" t="s">
        <v>32</v>
      </c>
      <c r="AX163" s="14" t="s">
        <v>85</v>
      </c>
      <c r="AY163" s="253" t="s">
        <v>150</v>
      </c>
    </row>
    <row r="164" s="2" customFormat="1" ht="33" customHeight="1">
      <c r="A164" s="39"/>
      <c r="B164" s="40"/>
      <c r="C164" s="219" t="s">
        <v>215</v>
      </c>
      <c r="D164" s="219" t="s">
        <v>152</v>
      </c>
      <c r="E164" s="220" t="s">
        <v>2458</v>
      </c>
      <c r="F164" s="221" t="s">
        <v>2459</v>
      </c>
      <c r="G164" s="222" t="s">
        <v>155</v>
      </c>
      <c r="H164" s="223">
        <v>51.159999999999997</v>
      </c>
      <c r="I164" s="224"/>
      <c r="J164" s="225">
        <f>ROUND(I164*H164,2)</f>
        <v>0</v>
      </c>
      <c r="K164" s="221" t="s">
        <v>156</v>
      </c>
      <c r="L164" s="45"/>
      <c r="M164" s="226" t="s">
        <v>1</v>
      </c>
      <c r="N164" s="227" t="s">
        <v>42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157</v>
      </c>
      <c r="AT164" s="230" t="s">
        <v>152</v>
      </c>
      <c r="AU164" s="230" t="s">
        <v>87</v>
      </c>
      <c r="AY164" s="18" t="s">
        <v>150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85</v>
      </c>
      <c r="BK164" s="231">
        <f>ROUND(I164*H164,2)</f>
        <v>0</v>
      </c>
      <c r="BL164" s="18" t="s">
        <v>157</v>
      </c>
      <c r="BM164" s="230" t="s">
        <v>281</v>
      </c>
    </row>
    <row r="165" s="14" customFormat="1">
      <c r="A165" s="14"/>
      <c r="B165" s="243"/>
      <c r="C165" s="244"/>
      <c r="D165" s="234" t="s">
        <v>159</v>
      </c>
      <c r="E165" s="245" t="s">
        <v>1</v>
      </c>
      <c r="F165" s="246" t="s">
        <v>2460</v>
      </c>
      <c r="G165" s="244"/>
      <c r="H165" s="247">
        <v>1.8999999999999999</v>
      </c>
      <c r="I165" s="248"/>
      <c r="J165" s="244"/>
      <c r="K165" s="244"/>
      <c r="L165" s="249"/>
      <c r="M165" s="250"/>
      <c r="N165" s="251"/>
      <c r="O165" s="251"/>
      <c r="P165" s="251"/>
      <c r="Q165" s="251"/>
      <c r="R165" s="251"/>
      <c r="S165" s="251"/>
      <c r="T165" s="25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3" t="s">
        <v>159</v>
      </c>
      <c r="AU165" s="253" t="s">
        <v>87</v>
      </c>
      <c r="AV165" s="14" t="s">
        <v>87</v>
      </c>
      <c r="AW165" s="14" t="s">
        <v>32</v>
      </c>
      <c r="AX165" s="14" t="s">
        <v>77</v>
      </c>
      <c r="AY165" s="253" t="s">
        <v>150</v>
      </c>
    </row>
    <row r="166" s="14" customFormat="1">
      <c r="A166" s="14"/>
      <c r="B166" s="243"/>
      <c r="C166" s="244"/>
      <c r="D166" s="234" t="s">
        <v>159</v>
      </c>
      <c r="E166" s="245" t="s">
        <v>1</v>
      </c>
      <c r="F166" s="246" t="s">
        <v>2461</v>
      </c>
      <c r="G166" s="244"/>
      <c r="H166" s="247">
        <v>5.25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159</v>
      </c>
      <c r="AU166" s="253" t="s">
        <v>87</v>
      </c>
      <c r="AV166" s="14" t="s">
        <v>87</v>
      </c>
      <c r="AW166" s="14" t="s">
        <v>32</v>
      </c>
      <c r="AX166" s="14" t="s">
        <v>77</v>
      </c>
      <c r="AY166" s="253" t="s">
        <v>150</v>
      </c>
    </row>
    <row r="167" s="13" customFormat="1">
      <c r="A167" s="13"/>
      <c r="B167" s="232"/>
      <c r="C167" s="233"/>
      <c r="D167" s="234" t="s">
        <v>159</v>
      </c>
      <c r="E167" s="235" t="s">
        <v>1</v>
      </c>
      <c r="F167" s="236" t="s">
        <v>2462</v>
      </c>
      <c r="G167" s="233"/>
      <c r="H167" s="235" t="s">
        <v>1</v>
      </c>
      <c r="I167" s="237"/>
      <c r="J167" s="233"/>
      <c r="K167" s="233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159</v>
      </c>
      <c r="AU167" s="242" t="s">
        <v>87</v>
      </c>
      <c r="AV167" s="13" t="s">
        <v>85</v>
      </c>
      <c r="AW167" s="13" t="s">
        <v>32</v>
      </c>
      <c r="AX167" s="13" t="s">
        <v>77</v>
      </c>
      <c r="AY167" s="242" t="s">
        <v>150</v>
      </c>
    </row>
    <row r="168" s="14" customFormat="1">
      <c r="A168" s="14"/>
      <c r="B168" s="243"/>
      <c r="C168" s="244"/>
      <c r="D168" s="234" t="s">
        <v>159</v>
      </c>
      <c r="E168" s="245" t="s">
        <v>1</v>
      </c>
      <c r="F168" s="246" t="s">
        <v>2463</v>
      </c>
      <c r="G168" s="244"/>
      <c r="H168" s="247">
        <v>44.009999999999998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159</v>
      </c>
      <c r="AU168" s="253" t="s">
        <v>87</v>
      </c>
      <c r="AV168" s="14" t="s">
        <v>87</v>
      </c>
      <c r="AW168" s="14" t="s">
        <v>32</v>
      </c>
      <c r="AX168" s="14" t="s">
        <v>77</v>
      </c>
      <c r="AY168" s="253" t="s">
        <v>150</v>
      </c>
    </row>
    <row r="169" s="15" customFormat="1">
      <c r="A169" s="15"/>
      <c r="B169" s="254"/>
      <c r="C169" s="255"/>
      <c r="D169" s="234" t="s">
        <v>159</v>
      </c>
      <c r="E169" s="256" t="s">
        <v>1</v>
      </c>
      <c r="F169" s="257" t="s">
        <v>169</v>
      </c>
      <c r="G169" s="255"/>
      <c r="H169" s="258">
        <v>51.159999999999997</v>
      </c>
      <c r="I169" s="259"/>
      <c r="J169" s="255"/>
      <c r="K169" s="255"/>
      <c r="L169" s="260"/>
      <c r="M169" s="261"/>
      <c r="N169" s="262"/>
      <c r="O169" s="262"/>
      <c r="P169" s="262"/>
      <c r="Q169" s="262"/>
      <c r="R169" s="262"/>
      <c r="S169" s="262"/>
      <c r="T169" s="263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4" t="s">
        <v>159</v>
      </c>
      <c r="AU169" s="264" t="s">
        <v>87</v>
      </c>
      <c r="AV169" s="15" t="s">
        <v>157</v>
      </c>
      <c r="AW169" s="15" t="s">
        <v>32</v>
      </c>
      <c r="AX169" s="15" t="s">
        <v>85</v>
      </c>
      <c r="AY169" s="264" t="s">
        <v>150</v>
      </c>
    </row>
    <row r="170" s="2" customFormat="1" ht="37.8" customHeight="1">
      <c r="A170" s="39"/>
      <c r="B170" s="40"/>
      <c r="C170" s="219" t="s">
        <v>8</v>
      </c>
      <c r="D170" s="219" t="s">
        <v>152</v>
      </c>
      <c r="E170" s="220" t="s">
        <v>174</v>
      </c>
      <c r="F170" s="221" t="s">
        <v>175</v>
      </c>
      <c r="G170" s="222" t="s">
        <v>155</v>
      </c>
      <c r="H170" s="223">
        <v>434.54399999999998</v>
      </c>
      <c r="I170" s="224"/>
      <c r="J170" s="225">
        <f>ROUND(I170*H170,2)</f>
        <v>0</v>
      </c>
      <c r="K170" s="221" t="s">
        <v>156</v>
      </c>
      <c r="L170" s="45"/>
      <c r="M170" s="226" t="s">
        <v>1</v>
      </c>
      <c r="N170" s="227" t="s">
        <v>42</v>
      </c>
      <c r="O170" s="92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157</v>
      </c>
      <c r="AT170" s="230" t="s">
        <v>152</v>
      </c>
      <c r="AU170" s="230" t="s">
        <v>87</v>
      </c>
      <c r="AY170" s="18" t="s">
        <v>150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85</v>
      </c>
      <c r="BK170" s="231">
        <f>ROUND(I170*H170,2)</f>
        <v>0</v>
      </c>
      <c r="BL170" s="18" t="s">
        <v>157</v>
      </c>
      <c r="BM170" s="230" t="s">
        <v>290</v>
      </c>
    </row>
    <row r="171" s="14" customFormat="1">
      <c r="A171" s="14"/>
      <c r="B171" s="243"/>
      <c r="C171" s="244"/>
      <c r="D171" s="234" t="s">
        <v>159</v>
      </c>
      <c r="E171" s="245" t="s">
        <v>1</v>
      </c>
      <c r="F171" s="246" t="s">
        <v>2464</v>
      </c>
      <c r="G171" s="244"/>
      <c r="H171" s="247">
        <v>434.54399999999998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159</v>
      </c>
      <c r="AU171" s="253" t="s">
        <v>87</v>
      </c>
      <c r="AV171" s="14" t="s">
        <v>87</v>
      </c>
      <c r="AW171" s="14" t="s">
        <v>32</v>
      </c>
      <c r="AX171" s="14" t="s">
        <v>85</v>
      </c>
      <c r="AY171" s="253" t="s">
        <v>150</v>
      </c>
    </row>
    <row r="172" s="2" customFormat="1" ht="33" customHeight="1">
      <c r="A172" s="39"/>
      <c r="B172" s="40"/>
      <c r="C172" s="219" t="s">
        <v>231</v>
      </c>
      <c r="D172" s="219" t="s">
        <v>152</v>
      </c>
      <c r="E172" s="220" t="s">
        <v>185</v>
      </c>
      <c r="F172" s="221" t="s">
        <v>186</v>
      </c>
      <c r="G172" s="222" t="s">
        <v>187</v>
      </c>
      <c r="H172" s="223">
        <v>869.08799999999997</v>
      </c>
      <c r="I172" s="224"/>
      <c r="J172" s="225">
        <f>ROUND(I172*H172,2)</f>
        <v>0</v>
      </c>
      <c r="K172" s="221" t="s">
        <v>156</v>
      </c>
      <c r="L172" s="45"/>
      <c r="M172" s="226" t="s">
        <v>1</v>
      </c>
      <c r="N172" s="227" t="s">
        <v>42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157</v>
      </c>
      <c r="AT172" s="230" t="s">
        <v>152</v>
      </c>
      <c r="AU172" s="230" t="s">
        <v>87</v>
      </c>
      <c r="AY172" s="18" t="s">
        <v>150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85</v>
      </c>
      <c r="BK172" s="231">
        <f>ROUND(I172*H172,2)</f>
        <v>0</v>
      </c>
      <c r="BL172" s="18" t="s">
        <v>157</v>
      </c>
      <c r="BM172" s="230" t="s">
        <v>299</v>
      </c>
    </row>
    <row r="173" s="14" customFormat="1">
      <c r="A173" s="14"/>
      <c r="B173" s="243"/>
      <c r="C173" s="244"/>
      <c r="D173" s="234" t="s">
        <v>159</v>
      </c>
      <c r="E173" s="245" t="s">
        <v>1</v>
      </c>
      <c r="F173" s="246" t="s">
        <v>2465</v>
      </c>
      <c r="G173" s="244"/>
      <c r="H173" s="247">
        <v>434.54399999999998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159</v>
      </c>
      <c r="AU173" s="253" t="s">
        <v>87</v>
      </c>
      <c r="AV173" s="14" t="s">
        <v>87</v>
      </c>
      <c r="AW173" s="14" t="s">
        <v>32</v>
      </c>
      <c r="AX173" s="14" t="s">
        <v>85</v>
      </c>
      <c r="AY173" s="253" t="s">
        <v>150</v>
      </c>
    </row>
    <row r="174" s="14" customFormat="1">
      <c r="A174" s="14"/>
      <c r="B174" s="243"/>
      <c r="C174" s="244"/>
      <c r="D174" s="234" t="s">
        <v>159</v>
      </c>
      <c r="E174" s="244"/>
      <c r="F174" s="246" t="s">
        <v>2466</v>
      </c>
      <c r="G174" s="244"/>
      <c r="H174" s="247">
        <v>869.08799999999997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159</v>
      </c>
      <c r="AU174" s="253" t="s">
        <v>87</v>
      </c>
      <c r="AV174" s="14" t="s">
        <v>87</v>
      </c>
      <c r="AW174" s="14" t="s">
        <v>4</v>
      </c>
      <c r="AX174" s="14" t="s">
        <v>85</v>
      </c>
      <c r="AY174" s="253" t="s">
        <v>150</v>
      </c>
    </row>
    <row r="175" s="2" customFormat="1" ht="16.5" customHeight="1">
      <c r="A175" s="39"/>
      <c r="B175" s="40"/>
      <c r="C175" s="219" t="s">
        <v>237</v>
      </c>
      <c r="D175" s="219" t="s">
        <v>152</v>
      </c>
      <c r="E175" s="220" t="s">
        <v>2467</v>
      </c>
      <c r="F175" s="221" t="s">
        <v>2468</v>
      </c>
      <c r="G175" s="222" t="s">
        <v>155</v>
      </c>
      <c r="H175" s="223">
        <v>434.54399999999998</v>
      </c>
      <c r="I175" s="224"/>
      <c r="J175" s="225">
        <f>ROUND(I175*H175,2)</f>
        <v>0</v>
      </c>
      <c r="K175" s="221" t="s">
        <v>156</v>
      </c>
      <c r="L175" s="45"/>
      <c r="M175" s="226" t="s">
        <v>1</v>
      </c>
      <c r="N175" s="227" t="s">
        <v>42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157</v>
      </c>
      <c r="AT175" s="230" t="s">
        <v>152</v>
      </c>
      <c r="AU175" s="230" t="s">
        <v>87</v>
      </c>
      <c r="AY175" s="18" t="s">
        <v>150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85</v>
      </c>
      <c r="BK175" s="231">
        <f>ROUND(I175*H175,2)</f>
        <v>0</v>
      </c>
      <c r="BL175" s="18" t="s">
        <v>157</v>
      </c>
      <c r="BM175" s="230" t="s">
        <v>309</v>
      </c>
    </row>
    <row r="176" s="2" customFormat="1" ht="24.15" customHeight="1">
      <c r="A176" s="39"/>
      <c r="B176" s="40"/>
      <c r="C176" s="219" t="s">
        <v>246</v>
      </c>
      <c r="D176" s="219" t="s">
        <v>152</v>
      </c>
      <c r="E176" s="220" t="s">
        <v>191</v>
      </c>
      <c r="F176" s="221" t="s">
        <v>192</v>
      </c>
      <c r="G176" s="222" t="s">
        <v>155</v>
      </c>
      <c r="H176" s="223">
        <v>0.68400000000000005</v>
      </c>
      <c r="I176" s="224"/>
      <c r="J176" s="225">
        <f>ROUND(I176*H176,2)</f>
        <v>0</v>
      </c>
      <c r="K176" s="221" t="s">
        <v>156</v>
      </c>
      <c r="L176" s="45"/>
      <c r="M176" s="226" t="s">
        <v>1</v>
      </c>
      <c r="N176" s="227" t="s">
        <v>42</v>
      </c>
      <c r="O176" s="92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157</v>
      </c>
      <c r="AT176" s="230" t="s">
        <v>152</v>
      </c>
      <c r="AU176" s="230" t="s">
        <v>87</v>
      </c>
      <c r="AY176" s="18" t="s">
        <v>150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85</v>
      </c>
      <c r="BK176" s="231">
        <f>ROUND(I176*H176,2)</f>
        <v>0</v>
      </c>
      <c r="BL176" s="18" t="s">
        <v>157</v>
      </c>
      <c r="BM176" s="230" t="s">
        <v>340</v>
      </c>
    </row>
    <row r="177" s="14" customFormat="1">
      <c r="A177" s="14"/>
      <c r="B177" s="243"/>
      <c r="C177" s="244"/>
      <c r="D177" s="234" t="s">
        <v>159</v>
      </c>
      <c r="E177" s="245" t="s">
        <v>1</v>
      </c>
      <c r="F177" s="246" t="s">
        <v>2469</v>
      </c>
      <c r="G177" s="244"/>
      <c r="H177" s="247">
        <v>0.68400000000000005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3" t="s">
        <v>159</v>
      </c>
      <c r="AU177" s="253" t="s">
        <v>87</v>
      </c>
      <c r="AV177" s="14" t="s">
        <v>87</v>
      </c>
      <c r="AW177" s="14" t="s">
        <v>32</v>
      </c>
      <c r="AX177" s="14" t="s">
        <v>77</v>
      </c>
      <c r="AY177" s="253" t="s">
        <v>150</v>
      </c>
    </row>
    <row r="178" s="15" customFormat="1">
      <c r="A178" s="15"/>
      <c r="B178" s="254"/>
      <c r="C178" s="255"/>
      <c r="D178" s="234" t="s">
        <v>159</v>
      </c>
      <c r="E178" s="256" t="s">
        <v>1</v>
      </c>
      <c r="F178" s="257" t="s">
        <v>169</v>
      </c>
      <c r="G178" s="255"/>
      <c r="H178" s="258">
        <v>0.68400000000000005</v>
      </c>
      <c r="I178" s="259"/>
      <c r="J178" s="255"/>
      <c r="K178" s="255"/>
      <c r="L178" s="260"/>
      <c r="M178" s="261"/>
      <c r="N178" s="262"/>
      <c r="O178" s="262"/>
      <c r="P178" s="262"/>
      <c r="Q178" s="262"/>
      <c r="R178" s="262"/>
      <c r="S178" s="262"/>
      <c r="T178" s="263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4" t="s">
        <v>159</v>
      </c>
      <c r="AU178" s="264" t="s">
        <v>87</v>
      </c>
      <c r="AV178" s="15" t="s">
        <v>157</v>
      </c>
      <c r="AW178" s="15" t="s">
        <v>32</v>
      </c>
      <c r="AX178" s="15" t="s">
        <v>85</v>
      </c>
      <c r="AY178" s="264" t="s">
        <v>150</v>
      </c>
    </row>
    <row r="179" s="2" customFormat="1" ht="16.5" customHeight="1">
      <c r="A179" s="39"/>
      <c r="B179" s="40"/>
      <c r="C179" s="265" t="s">
        <v>252</v>
      </c>
      <c r="D179" s="265" t="s">
        <v>203</v>
      </c>
      <c r="E179" s="266" t="s">
        <v>2470</v>
      </c>
      <c r="F179" s="267" t="s">
        <v>2471</v>
      </c>
      <c r="G179" s="268" t="s">
        <v>187</v>
      </c>
      <c r="H179" s="269">
        <v>1.3680000000000001</v>
      </c>
      <c r="I179" s="270"/>
      <c r="J179" s="271">
        <f>ROUND(I179*H179,2)</f>
        <v>0</v>
      </c>
      <c r="K179" s="267" t="s">
        <v>156</v>
      </c>
      <c r="L179" s="272"/>
      <c r="M179" s="273" t="s">
        <v>1</v>
      </c>
      <c r="N179" s="274" t="s">
        <v>42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194</v>
      </c>
      <c r="AT179" s="230" t="s">
        <v>203</v>
      </c>
      <c r="AU179" s="230" t="s">
        <v>87</v>
      </c>
      <c r="AY179" s="18" t="s">
        <v>150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85</v>
      </c>
      <c r="BK179" s="231">
        <f>ROUND(I179*H179,2)</f>
        <v>0</v>
      </c>
      <c r="BL179" s="18" t="s">
        <v>157</v>
      </c>
      <c r="BM179" s="230" t="s">
        <v>354</v>
      </c>
    </row>
    <row r="180" s="14" customFormat="1">
      <c r="A180" s="14"/>
      <c r="B180" s="243"/>
      <c r="C180" s="244"/>
      <c r="D180" s="234" t="s">
        <v>159</v>
      </c>
      <c r="E180" s="245" t="s">
        <v>1</v>
      </c>
      <c r="F180" s="246" t="s">
        <v>2472</v>
      </c>
      <c r="G180" s="244"/>
      <c r="H180" s="247">
        <v>1.3680000000000001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159</v>
      </c>
      <c r="AU180" s="253" t="s">
        <v>87</v>
      </c>
      <c r="AV180" s="14" t="s">
        <v>87</v>
      </c>
      <c r="AW180" s="14" t="s">
        <v>32</v>
      </c>
      <c r="AX180" s="14" t="s">
        <v>77</v>
      </c>
      <c r="AY180" s="253" t="s">
        <v>150</v>
      </c>
    </row>
    <row r="181" s="15" customFormat="1">
      <c r="A181" s="15"/>
      <c r="B181" s="254"/>
      <c r="C181" s="255"/>
      <c r="D181" s="234" t="s">
        <v>159</v>
      </c>
      <c r="E181" s="256" t="s">
        <v>1</v>
      </c>
      <c r="F181" s="257" t="s">
        <v>169</v>
      </c>
      <c r="G181" s="255"/>
      <c r="H181" s="258">
        <v>1.3680000000000001</v>
      </c>
      <c r="I181" s="259"/>
      <c r="J181" s="255"/>
      <c r="K181" s="255"/>
      <c r="L181" s="260"/>
      <c r="M181" s="261"/>
      <c r="N181" s="262"/>
      <c r="O181" s="262"/>
      <c r="P181" s="262"/>
      <c r="Q181" s="262"/>
      <c r="R181" s="262"/>
      <c r="S181" s="262"/>
      <c r="T181" s="263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4" t="s">
        <v>159</v>
      </c>
      <c r="AU181" s="264" t="s">
        <v>87</v>
      </c>
      <c r="AV181" s="15" t="s">
        <v>157</v>
      </c>
      <c r="AW181" s="15" t="s">
        <v>32</v>
      </c>
      <c r="AX181" s="15" t="s">
        <v>85</v>
      </c>
      <c r="AY181" s="264" t="s">
        <v>150</v>
      </c>
    </row>
    <row r="182" s="2" customFormat="1" ht="24.15" customHeight="1">
      <c r="A182" s="39"/>
      <c r="B182" s="40"/>
      <c r="C182" s="219" t="s">
        <v>258</v>
      </c>
      <c r="D182" s="219" t="s">
        <v>152</v>
      </c>
      <c r="E182" s="220" t="s">
        <v>2473</v>
      </c>
      <c r="F182" s="221" t="s">
        <v>2474</v>
      </c>
      <c r="G182" s="222" t="s">
        <v>155</v>
      </c>
      <c r="H182" s="223">
        <v>31.34</v>
      </c>
      <c r="I182" s="224"/>
      <c r="J182" s="225">
        <f>ROUND(I182*H182,2)</f>
        <v>0</v>
      </c>
      <c r="K182" s="221" t="s">
        <v>1</v>
      </c>
      <c r="L182" s="45"/>
      <c r="M182" s="226" t="s">
        <v>1</v>
      </c>
      <c r="N182" s="227" t="s">
        <v>42</v>
      </c>
      <c r="O182" s="92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157</v>
      </c>
      <c r="AT182" s="230" t="s">
        <v>152</v>
      </c>
      <c r="AU182" s="230" t="s">
        <v>87</v>
      </c>
      <c r="AY182" s="18" t="s">
        <v>150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85</v>
      </c>
      <c r="BK182" s="231">
        <f>ROUND(I182*H182,2)</f>
        <v>0</v>
      </c>
      <c r="BL182" s="18" t="s">
        <v>157</v>
      </c>
      <c r="BM182" s="230" t="s">
        <v>400</v>
      </c>
    </row>
    <row r="183" s="13" customFormat="1">
      <c r="A183" s="13"/>
      <c r="B183" s="232"/>
      <c r="C183" s="233"/>
      <c r="D183" s="234" t="s">
        <v>159</v>
      </c>
      <c r="E183" s="235" t="s">
        <v>1</v>
      </c>
      <c r="F183" s="236" t="s">
        <v>2462</v>
      </c>
      <c r="G183" s="233"/>
      <c r="H183" s="235" t="s">
        <v>1</v>
      </c>
      <c r="I183" s="237"/>
      <c r="J183" s="233"/>
      <c r="K183" s="233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159</v>
      </c>
      <c r="AU183" s="242" t="s">
        <v>87</v>
      </c>
      <c r="AV183" s="13" t="s">
        <v>85</v>
      </c>
      <c r="AW183" s="13" t="s">
        <v>32</v>
      </c>
      <c r="AX183" s="13" t="s">
        <v>77</v>
      </c>
      <c r="AY183" s="242" t="s">
        <v>150</v>
      </c>
    </row>
    <row r="184" s="14" customFormat="1">
      <c r="A184" s="14"/>
      <c r="B184" s="243"/>
      <c r="C184" s="244"/>
      <c r="D184" s="234" t="s">
        <v>159</v>
      </c>
      <c r="E184" s="245" t="s">
        <v>1</v>
      </c>
      <c r="F184" s="246" t="s">
        <v>2475</v>
      </c>
      <c r="G184" s="244"/>
      <c r="H184" s="247">
        <v>29.34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159</v>
      </c>
      <c r="AU184" s="253" t="s">
        <v>87</v>
      </c>
      <c r="AV184" s="14" t="s">
        <v>87</v>
      </c>
      <c r="AW184" s="14" t="s">
        <v>32</v>
      </c>
      <c r="AX184" s="14" t="s">
        <v>77</v>
      </c>
      <c r="AY184" s="253" t="s">
        <v>150</v>
      </c>
    </row>
    <row r="185" s="13" customFormat="1">
      <c r="A185" s="13"/>
      <c r="B185" s="232"/>
      <c r="C185" s="233"/>
      <c r="D185" s="234" t="s">
        <v>159</v>
      </c>
      <c r="E185" s="235" t="s">
        <v>1</v>
      </c>
      <c r="F185" s="236" t="s">
        <v>2476</v>
      </c>
      <c r="G185" s="233"/>
      <c r="H185" s="235" t="s">
        <v>1</v>
      </c>
      <c r="I185" s="237"/>
      <c r="J185" s="233"/>
      <c r="K185" s="233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159</v>
      </c>
      <c r="AU185" s="242" t="s">
        <v>87</v>
      </c>
      <c r="AV185" s="13" t="s">
        <v>85</v>
      </c>
      <c r="AW185" s="13" t="s">
        <v>32</v>
      </c>
      <c r="AX185" s="13" t="s">
        <v>77</v>
      </c>
      <c r="AY185" s="242" t="s">
        <v>150</v>
      </c>
    </row>
    <row r="186" s="14" customFormat="1">
      <c r="A186" s="14"/>
      <c r="B186" s="243"/>
      <c r="C186" s="244"/>
      <c r="D186" s="234" t="s">
        <v>159</v>
      </c>
      <c r="E186" s="245" t="s">
        <v>1</v>
      </c>
      <c r="F186" s="246" t="s">
        <v>87</v>
      </c>
      <c r="G186" s="244"/>
      <c r="H186" s="247">
        <v>2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159</v>
      </c>
      <c r="AU186" s="253" t="s">
        <v>87</v>
      </c>
      <c r="AV186" s="14" t="s">
        <v>87</v>
      </c>
      <c r="AW186" s="14" t="s">
        <v>32</v>
      </c>
      <c r="AX186" s="14" t="s">
        <v>77</v>
      </c>
      <c r="AY186" s="253" t="s">
        <v>150</v>
      </c>
    </row>
    <row r="187" s="15" customFormat="1">
      <c r="A187" s="15"/>
      <c r="B187" s="254"/>
      <c r="C187" s="255"/>
      <c r="D187" s="234" t="s">
        <v>159</v>
      </c>
      <c r="E187" s="256" t="s">
        <v>1</v>
      </c>
      <c r="F187" s="257" t="s">
        <v>169</v>
      </c>
      <c r="G187" s="255"/>
      <c r="H187" s="258">
        <v>31.34</v>
      </c>
      <c r="I187" s="259"/>
      <c r="J187" s="255"/>
      <c r="K187" s="255"/>
      <c r="L187" s="260"/>
      <c r="M187" s="261"/>
      <c r="N187" s="262"/>
      <c r="O187" s="262"/>
      <c r="P187" s="262"/>
      <c r="Q187" s="262"/>
      <c r="R187" s="262"/>
      <c r="S187" s="262"/>
      <c r="T187" s="263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4" t="s">
        <v>159</v>
      </c>
      <c r="AU187" s="264" t="s">
        <v>87</v>
      </c>
      <c r="AV187" s="15" t="s">
        <v>157</v>
      </c>
      <c r="AW187" s="15" t="s">
        <v>32</v>
      </c>
      <c r="AX187" s="15" t="s">
        <v>85</v>
      </c>
      <c r="AY187" s="264" t="s">
        <v>150</v>
      </c>
    </row>
    <row r="188" s="2" customFormat="1" ht="16.5" customHeight="1">
      <c r="A188" s="39"/>
      <c r="B188" s="40"/>
      <c r="C188" s="265" t="s">
        <v>268</v>
      </c>
      <c r="D188" s="265" t="s">
        <v>203</v>
      </c>
      <c r="E188" s="266" t="s">
        <v>2470</v>
      </c>
      <c r="F188" s="267" t="s">
        <v>2471</v>
      </c>
      <c r="G188" s="268" t="s">
        <v>187</v>
      </c>
      <c r="H188" s="269">
        <v>27</v>
      </c>
      <c r="I188" s="270"/>
      <c r="J188" s="271">
        <f>ROUND(I188*H188,2)</f>
        <v>0</v>
      </c>
      <c r="K188" s="267" t="s">
        <v>156</v>
      </c>
      <c r="L188" s="272"/>
      <c r="M188" s="273" t="s">
        <v>1</v>
      </c>
      <c r="N188" s="274" t="s">
        <v>42</v>
      </c>
      <c r="O188" s="92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194</v>
      </c>
      <c r="AT188" s="230" t="s">
        <v>203</v>
      </c>
      <c r="AU188" s="230" t="s">
        <v>87</v>
      </c>
      <c r="AY188" s="18" t="s">
        <v>150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85</v>
      </c>
      <c r="BK188" s="231">
        <f>ROUND(I188*H188,2)</f>
        <v>0</v>
      </c>
      <c r="BL188" s="18" t="s">
        <v>157</v>
      </c>
      <c r="BM188" s="230" t="s">
        <v>410</v>
      </c>
    </row>
    <row r="189" s="14" customFormat="1">
      <c r="A189" s="14"/>
      <c r="B189" s="243"/>
      <c r="C189" s="244"/>
      <c r="D189" s="234" t="s">
        <v>159</v>
      </c>
      <c r="E189" s="245" t="s">
        <v>1</v>
      </c>
      <c r="F189" s="246" t="s">
        <v>2477</v>
      </c>
      <c r="G189" s="244"/>
      <c r="H189" s="247">
        <v>27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159</v>
      </c>
      <c r="AU189" s="253" t="s">
        <v>87</v>
      </c>
      <c r="AV189" s="14" t="s">
        <v>87</v>
      </c>
      <c r="AW189" s="14" t="s">
        <v>32</v>
      </c>
      <c r="AX189" s="14" t="s">
        <v>77</v>
      </c>
      <c r="AY189" s="253" t="s">
        <v>150</v>
      </c>
    </row>
    <row r="190" s="15" customFormat="1">
      <c r="A190" s="15"/>
      <c r="B190" s="254"/>
      <c r="C190" s="255"/>
      <c r="D190" s="234" t="s">
        <v>159</v>
      </c>
      <c r="E190" s="256" t="s">
        <v>1</v>
      </c>
      <c r="F190" s="257" t="s">
        <v>169</v>
      </c>
      <c r="G190" s="255"/>
      <c r="H190" s="258">
        <v>27</v>
      </c>
      <c r="I190" s="259"/>
      <c r="J190" s="255"/>
      <c r="K190" s="255"/>
      <c r="L190" s="260"/>
      <c r="M190" s="261"/>
      <c r="N190" s="262"/>
      <c r="O190" s="262"/>
      <c r="P190" s="262"/>
      <c r="Q190" s="262"/>
      <c r="R190" s="262"/>
      <c r="S190" s="262"/>
      <c r="T190" s="263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4" t="s">
        <v>159</v>
      </c>
      <c r="AU190" s="264" t="s">
        <v>87</v>
      </c>
      <c r="AV190" s="15" t="s">
        <v>157</v>
      </c>
      <c r="AW190" s="15" t="s">
        <v>32</v>
      </c>
      <c r="AX190" s="15" t="s">
        <v>85</v>
      </c>
      <c r="AY190" s="264" t="s">
        <v>150</v>
      </c>
    </row>
    <row r="191" s="2" customFormat="1" ht="24.15" customHeight="1">
      <c r="A191" s="39"/>
      <c r="B191" s="40"/>
      <c r="C191" s="219" t="s">
        <v>275</v>
      </c>
      <c r="D191" s="219" t="s">
        <v>152</v>
      </c>
      <c r="E191" s="220" t="s">
        <v>1962</v>
      </c>
      <c r="F191" s="221" t="s">
        <v>1963</v>
      </c>
      <c r="G191" s="222" t="s">
        <v>155</v>
      </c>
      <c r="H191" s="223">
        <v>11.736000000000001</v>
      </c>
      <c r="I191" s="224"/>
      <c r="J191" s="225">
        <f>ROUND(I191*H191,2)</f>
        <v>0</v>
      </c>
      <c r="K191" s="221" t="s">
        <v>1</v>
      </c>
      <c r="L191" s="45"/>
      <c r="M191" s="226" t="s">
        <v>1</v>
      </c>
      <c r="N191" s="227" t="s">
        <v>42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157</v>
      </c>
      <c r="AT191" s="230" t="s">
        <v>152</v>
      </c>
      <c r="AU191" s="230" t="s">
        <v>87</v>
      </c>
      <c r="AY191" s="18" t="s">
        <v>150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85</v>
      </c>
      <c r="BK191" s="231">
        <f>ROUND(I191*H191,2)</f>
        <v>0</v>
      </c>
      <c r="BL191" s="18" t="s">
        <v>157</v>
      </c>
      <c r="BM191" s="230" t="s">
        <v>419</v>
      </c>
    </row>
    <row r="192" s="13" customFormat="1">
      <c r="A192" s="13"/>
      <c r="B192" s="232"/>
      <c r="C192" s="233"/>
      <c r="D192" s="234" t="s">
        <v>159</v>
      </c>
      <c r="E192" s="235" t="s">
        <v>1</v>
      </c>
      <c r="F192" s="236" t="s">
        <v>2462</v>
      </c>
      <c r="G192" s="233"/>
      <c r="H192" s="235" t="s">
        <v>1</v>
      </c>
      <c r="I192" s="237"/>
      <c r="J192" s="233"/>
      <c r="K192" s="233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159</v>
      </c>
      <c r="AU192" s="242" t="s">
        <v>87</v>
      </c>
      <c r="AV192" s="13" t="s">
        <v>85</v>
      </c>
      <c r="AW192" s="13" t="s">
        <v>32</v>
      </c>
      <c r="AX192" s="13" t="s">
        <v>77</v>
      </c>
      <c r="AY192" s="242" t="s">
        <v>150</v>
      </c>
    </row>
    <row r="193" s="14" customFormat="1">
      <c r="A193" s="14"/>
      <c r="B193" s="243"/>
      <c r="C193" s="244"/>
      <c r="D193" s="234" t="s">
        <v>159</v>
      </c>
      <c r="E193" s="245" t="s">
        <v>1</v>
      </c>
      <c r="F193" s="246" t="s">
        <v>2478</v>
      </c>
      <c r="G193" s="244"/>
      <c r="H193" s="247">
        <v>11.736000000000001</v>
      </c>
      <c r="I193" s="248"/>
      <c r="J193" s="244"/>
      <c r="K193" s="244"/>
      <c r="L193" s="249"/>
      <c r="M193" s="250"/>
      <c r="N193" s="251"/>
      <c r="O193" s="251"/>
      <c r="P193" s="251"/>
      <c r="Q193" s="251"/>
      <c r="R193" s="251"/>
      <c r="S193" s="251"/>
      <c r="T193" s="25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3" t="s">
        <v>159</v>
      </c>
      <c r="AU193" s="253" t="s">
        <v>87</v>
      </c>
      <c r="AV193" s="14" t="s">
        <v>87</v>
      </c>
      <c r="AW193" s="14" t="s">
        <v>32</v>
      </c>
      <c r="AX193" s="14" t="s">
        <v>85</v>
      </c>
      <c r="AY193" s="253" t="s">
        <v>150</v>
      </c>
    </row>
    <row r="194" s="2" customFormat="1" ht="16.5" customHeight="1">
      <c r="A194" s="39"/>
      <c r="B194" s="40"/>
      <c r="C194" s="265" t="s">
        <v>281</v>
      </c>
      <c r="D194" s="265" t="s">
        <v>203</v>
      </c>
      <c r="E194" s="266" t="s">
        <v>2470</v>
      </c>
      <c r="F194" s="267" t="s">
        <v>2471</v>
      </c>
      <c r="G194" s="268" t="s">
        <v>187</v>
      </c>
      <c r="H194" s="269">
        <v>15</v>
      </c>
      <c r="I194" s="270"/>
      <c r="J194" s="271">
        <f>ROUND(I194*H194,2)</f>
        <v>0</v>
      </c>
      <c r="K194" s="267" t="s">
        <v>156</v>
      </c>
      <c r="L194" s="272"/>
      <c r="M194" s="273" t="s">
        <v>1</v>
      </c>
      <c r="N194" s="274" t="s">
        <v>42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194</v>
      </c>
      <c r="AT194" s="230" t="s">
        <v>203</v>
      </c>
      <c r="AU194" s="230" t="s">
        <v>87</v>
      </c>
      <c r="AY194" s="18" t="s">
        <v>150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85</v>
      </c>
      <c r="BK194" s="231">
        <f>ROUND(I194*H194,2)</f>
        <v>0</v>
      </c>
      <c r="BL194" s="18" t="s">
        <v>157</v>
      </c>
      <c r="BM194" s="230" t="s">
        <v>433</v>
      </c>
    </row>
    <row r="195" s="14" customFormat="1">
      <c r="A195" s="14"/>
      <c r="B195" s="243"/>
      <c r="C195" s="244"/>
      <c r="D195" s="234" t="s">
        <v>159</v>
      </c>
      <c r="E195" s="245" t="s">
        <v>1</v>
      </c>
      <c r="F195" s="246" t="s">
        <v>2479</v>
      </c>
      <c r="G195" s="244"/>
      <c r="H195" s="247">
        <v>15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159</v>
      </c>
      <c r="AU195" s="253" t="s">
        <v>87</v>
      </c>
      <c r="AV195" s="14" t="s">
        <v>87</v>
      </c>
      <c r="AW195" s="14" t="s">
        <v>32</v>
      </c>
      <c r="AX195" s="14" t="s">
        <v>77</v>
      </c>
      <c r="AY195" s="253" t="s">
        <v>150</v>
      </c>
    </row>
    <row r="196" s="15" customFormat="1">
      <c r="A196" s="15"/>
      <c r="B196" s="254"/>
      <c r="C196" s="255"/>
      <c r="D196" s="234" t="s">
        <v>159</v>
      </c>
      <c r="E196" s="256" t="s">
        <v>1</v>
      </c>
      <c r="F196" s="257" t="s">
        <v>169</v>
      </c>
      <c r="G196" s="255"/>
      <c r="H196" s="258">
        <v>15</v>
      </c>
      <c r="I196" s="259"/>
      <c r="J196" s="255"/>
      <c r="K196" s="255"/>
      <c r="L196" s="260"/>
      <c r="M196" s="261"/>
      <c r="N196" s="262"/>
      <c r="O196" s="262"/>
      <c r="P196" s="262"/>
      <c r="Q196" s="262"/>
      <c r="R196" s="262"/>
      <c r="S196" s="262"/>
      <c r="T196" s="263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4" t="s">
        <v>159</v>
      </c>
      <c r="AU196" s="264" t="s">
        <v>87</v>
      </c>
      <c r="AV196" s="15" t="s">
        <v>157</v>
      </c>
      <c r="AW196" s="15" t="s">
        <v>32</v>
      </c>
      <c r="AX196" s="15" t="s">
        <v>85</v>
      </c>
      <c r="AY196" s="264" t="s">
        <v>150</v>
      </c>
    </row>
    <row r="197" s="2" customFormat="1" ht="24.15" customHeight="1">
      <c r="A197" s="39"/>
      <c r="B197" s="40"/>
      <c r="C197" s="219" t="s">
        <v>7</v>
      </c>
      <c r="D197" s="219" t="s">
        <v>152</v>
      </c>
      <c r="E197" s="220" t="s">
        <v>2480</v>
      </c>
      <c r="F197" s="221" t="s">
        <v>2481</v>
      </c>
      <c r="G197" s="222" t="s">
        <v>240</v>
      </c>
      <c r="H197" s="223">
        <v>200</v>
      </c>
      <c r="I197" s="224"/>
      <c r="J197" s="225">
        <f>ROUND(I197*H197,2)</f>
        <v>0</v>
      </c>
      <c r="K197" s="221" t="s">
        <v>156</v>
      </c>
      <c r="L197" s="45"/>
      <c r="M197" s="226" t="s">
        <v>1</v>
      </c>
      <c r="N197" s="227" t="s">
        <v>42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157</v>
      </c>
      <c r="AT197" s="230" t="s">
        <v>152</v>
      </c>
      <c r="AU197" s="230" t="s">
        <v>87</v>
      </c>
      <c r="AY197" s="18" t="s">
        <v>150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85</v>
      </c>
      <c r="BK197" s="231">
        <f>ROUND(I197*H197,2)</f>
        <v>0</v>
      </c>
      <c r="BL197" s="18" t="s">
        <v>157</v>
      </c>
      <c r="BM197" s="230" t="s">
        <v>442</v>
      </c>
    </row>
    <row r="198" s="14" customFormat="1">
      <c r="A198" s="14"/>
      <c r="B198" s="243"/>
      <c r="C198" s="244"/>
      <c r="D198" s="234" t="s">
        <v>159</v>
      </c>
      <c r="E198" s="245" t="s">
        <v>1</v>
      </c>
      <c r="F198" s="246" t="s">
        <v>2482</v>
      </c>
      <c r="G198" s="244"/>
      <c r="H198" s="247">
        <v>200</v>
      </c>
      <c r="I198" s="248"/>
      <c r="J198" s="244"/>
      <c r="K198" s="244"/>
      <c r="L198" s="249"/>
      <c r="M198" s="250"/>
      <c r="N198" s="251"/>
      <c r="O198" s="251"/>
      <c r="P198" s="251"/>
      <c r="Q198" s="251"/>
      <c r="R198" s="251"/>
      <c r="S198" s="251"/>
      <c r="T198" s="25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3" t="s">
        <v>159</v>
      </c>
      <c r="AU198" s="253" t="s">
        <v>87</v>
      </c>
      <c r="AV198" s="14" t="s">
        <v>87</v>
      </c>
      <c r="AW198" s="14" t="s">
        <v>32</v>
      </c>
      <c r="AX198" s="14" t="s">
        <v>77</v>
      </c>
      <c r="AY198" s="253" t="s">
        <v>150</v>
      </c>
    </row>
    <row r="199" s="15" customFormat="1">
      <c r="A199" s="15"/>
      <c r="B199" s="254"/>
      <c r="C199" s="255"/>
      <c r="D199" s="234" t="s">
        <v>159</v>
      </c>
      <c r="E199" s="256" t="s">
        <v>1</v>
      </c>
      <c r="F199" s="257" t="s">
        <v>169</v>
      </c>
      <c r="G199" s="255"/>
      <c r="H199" s="258">
        <v>200</v>
      </c>
      <c r="I199" s="259"/>
      <c r="J199" s="255"/>
      <c r="K199" s="255"/>
      <c r="L199" s="260"/>
      <c r="M199" s="261"/>
      <c r="N199" s="262"/>
      <c r="O199" s="262"/>
      <c r="P199" s="262"/>
      <c r="Q199" s="262"/>
      <c r="R199" s="262"/>
      <c r="S199" s="262"/>
      <c r="T199" s="263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4" t="s">
        <v>159</v>
      </c>
      <c r="AU199" s="264" t="s">
        <v>87</v>
      </c>
      <c r="AV199" s="15" t="s">
        <v>157</v>
      </c>
      <c r="AW199" s="15" t="s">
        <v>32</v>
      </c>
      <c r="AX199" s="15" t="s">
        <v>85</v>
      </c>
      <c r="AY199" s="264" t="s">
        <v>150</v>
      </c>
    </row>
    <row r="200" s="2" customFormat="1" ht="16.5" customHeight="1">
      <c r="A200" s="39"/>
      <c r="B200" s="40"/>
      <c r="C200" s="265" t="s">
        <v>290</v>
      </c>
      <c r="D200" s="265" t="s">
        <v>203</v>
      </c>
      <c r="E200" s="266" t="s">
        <v>2483</v>
      </c>
      <c r="F200" s="267" t="s">
        <v>2484</v>
      </c>
      <c r="G200" s="268" t="s">
        <v>2485</v>
      </c>
      <c r="H200" s="269">
        <v>3</v>
      </c>
      <c r="I200" s="270"/>
      <c r="J200" s="271">
        <f>ROUND(I200*H200,2)</f>
        <v>0</v>
      </c>
      <c r="K200" s="267" t="s">
        <v>156</v>
      </c>
      <c r="L200" s="272"/>
      <c r="M200" s="273" t="s">
        <v>1</v>
      </c>
      <c r="N200" s="274" t="s">
        <v>42</v>
      </c>
      <c r="O200" s="92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194</v>
      </c>
      <c r="AT200" s="230" t="s">
        <v>203</v>
      </c>
      <c r="AU200" s="230" t="s">
        <v>87</v>
      </c>
      <c r="AY200" s="18" t="s">
        <v>150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85</v>
      </c>
      <c r="BK200" s="231">
        <f>ROUND(I200*H200,2)</f>
        <v>0</v>
      </c>
      <c r="BL200" s="18" t="s">
        <v>157</v>
      </c>
      <c r="BM200" s="230" t="s">
        <v>453</v>
      </c>
    </row>
    <row r="201" s="14" customFormat="1">
      <c r="A201" s="14"/>
      <c r="B201" s="243"/>
      <c r="C201" s="244"/>
      <c r="D201" s="234" t="s">
        <v>159</v>
      </c>
      <c r="E201" s="245" t="s">
        <v>1</v>
      </c>
      <c r="F201" s="246" t="s">
        <v>2486</v>
      </c>
      <c r="G201" s="244"/>
      <c r="H201" s="247">
        <v>3</v>
      </c>
      <c r="I201" s="248"/>
      <c r="J201" s="244"/>
      <c r="K201" s="244"/>
      <c r="L201" s="249"/>
      <c r="M201" s="250"/>
      <c r="N201" s="251"/>
      <c r="O201" s="251"/>
      <c r="P201" s="251"/>
      <c r="Q201" s="251"/>
      <c r="R201" s="251"/>
      <c r="S201" s="251"/>
      <c r="T201" s="25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3" t="s">
        <v>159</v>
      </c>
      <c r="AU201" s="253" t="s">
        <v>87</v>
      </c>
      <c r="AV201" s="14" t="s">
        <v>87</v>
      </c>
      <c r="AW201" s="14" t="s">
        <v>32</v>
      </c>
      <c r="AX201" s="14" t="s">
        <v>77</v>
      </c>
      <c r="AY201" s="253" t="s">
        <v>150</v>
      </c>
    </row>
    <row r="202" s="15" customFormat="1">
      <c r="A202" s="15"/>
      <c r="B202" s="254"/>
      <c r="C202" s="255"/>
      <c r="D202" s="234" t="s">
        <v>159</v>
      </c>
      <c r="E202" s="256" t="s">
        <v>1</v>
      </c>
      <c r="F202" s="257" t="s">
        <v>169</v>
      </c>
      <c r="G202" s="255"/>
      <c r="H202" s="258">
        <v>3</v>
      </c>
      <c r="I202" s="259"/>
      <c r="J202" s="255"/>
      <c r="K202" s="255"/>
      <c r="L202" s="260"/>
      <c r="M202" s="261"/>
      <c r="N202" s="262"/>
      <c r="O202" s="262"/>
      <c r="P202" s="262"/>
      <c r="Q202" s="262"/>
      <c r="R202" s="262"/>
      <c r="S202" s="262"/>
      <c r="T202" s="263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64" t="s">
        <v>159</v>
      </c>
      <c r="AU202" s="264" t="s">
        <v>87</v>
      </c>
      <c r="AV202" s="15" t="s">
        <v>157</v>
      </c>
      <c r="AW202" s="15" t="s">
        <v>32</v>
      </c>
      <c r="AX202" s="15" t="s">
        <v>85</v>
      </c>
      <c r="AY202" s="264" t="s">
        <v>150</v>
      </c>
    </row>
    <row r="203" s="2" customFormat="1" ht="24.15" customHeight="1">
      <c r="A203" s="39"/>
      <c r="B203" s="40"/>
      <c r="C203" s="219" t="s">
        <v>294</v>
      </c>
      <c r="D203" s="219" t="s">
        <v>152</v>
      </c>
      <c r="E203" s="220" t="s">
        <v>2487</v>
      </c>
      <c r="F203" s="221" t="s">
        <v>2488</v>
      </c>
      <c r="G203" s="222" t="s">
        <v>240</v>
      </c>
      <c r="H203" s="223">
        <v>200</v>
      </c>
      <c r="I203" s="224"/>
      <c r="J203" s="225">
        <f>ROUND(I203*H203,2)</f>
        <v>0</v>
      </c>
      <c r="K203" s="221" t="s">
        <v>156</v>
      </c>
      <c r="L203" s="45"/>
      <c r="M203" s="226" t="s">
        <v>1</v>
      </c>
      <c r="N203" s="227" t="s">
        <v>42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157</v>
      </c>
      <c r="AT203" s="230" t="s">
        <v>152</v>
      </c>
      <c r="AU203" s="230" t="s">
        <v>87</v>
      </c>
      <c r="AY203" s="18" t="s">
        <v>150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85</v>
      </c>
      <c r="BK203" s="231">
        <f>ROUND(I203*H203,2)</f>
        <v>0</v>
      </c>
      <c r="BL203" s="18" t="s">
        <v>157</v>
      </c>
      <c r="BM203" s="230" t="s">
        <v>468</v>
      </c>
    </row>
    <row r="204" s="14" customFormat="1">
      <c r="A204" s="14"/>
      <c r="B204" s="243"/>
      <c r="C204" s="244"/>
      <c r="D204" s="234" t="s">
        <v>159</v>
      </c>
      <c r="E204" s="245" t="s">
        <v>1</v>
      </c>
      <c r="F204" s="246" t="s">
        <v>2482</v>
      </c>
      <c r="G204" s="244"/>
      <c r="H204" s="247">
        <v>200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159</v>
      </c>
      <c r="AU204" s="253" t="s">
        <v>87</v>
      </c>
      <c r="AV204" s="14" t="s">
        <v>87</v>
      </c>
      <c r="AW204" s="14" t="s">
        <v>32</v>
      </c>
      <c r="AX204" s="14" t="s">
        <v>77</v>
      </c>
      <c r="AY204" s="253" t="s">
        <v>150</v>
      </c>
    </row>
    <row r="205" s="15" customFormat="1">
      <c r="A205" s="15"/>
      <c r="B205" s="254"/>
      <c r="C205" s="255"/>
      <c r="D205" s="234" t="s">
        <v>159</v>
      </c>
      <c r="E205" s="256" t="s">
        <v>1</v>
      </c>
      <c r="F205" s="257" t="s">
        <v>169</v>
      </c>
      <c r="G205" s="255"/>
      <c r="H205" s="258">
        <v>200</v>
      </c>
      <c r="I205" s="259"/>
      <c r="J205" s="255"/>
      <c r="K205" s="255"/>
      <c r="L205" s="260"/>
      <c r="M205" s="261"/>
      <c r="N205" s="262"/>
      <c r="O205" s="262"/>
      <c r="P205" s="262"/>
      <c r="Q205" s="262"/>
      <c r="R205" s="262"/>
      <c r="S205" s="262"/>
      <c r="T205" s="263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4" t="s">
        <v>159</v>
      </c>
      <c r="AU205" s="264" t="s">
        <v>87</v>
      </c>
      <c r="AV205" s="15" t="s">
        <v>157</v>
      </c>
      <c r="AW205" s="15" t="s">
        <v>32</v>
      </c>
      <c r="AX205" s="15" t="s">
        <v>85</v>
      </c>
      <c r="AY205" s="264" t="s">
        <v>150</v>
      </c>
    </row>
    <row r="206" s="2" customFormat="1" ht="24.15" customHeight="1">
      <c r="A206" s="39"/>
      <c r="B206" s="40"/>
      <c r="C206" s="219" t="s">
        <v>299</v>
      </c>
      <c r="D206" s="219" t="s">
        <v>152</v>
      </c>
      <c r="E206" s="220" t="s">
        <v>2489</v>
      </c>
      <c r="F206" s="221" t="s">
        <v>2490</v>
      </c>
      <c r="G206" s="222" t="s">
        <v>240</v>
      </c>
      <c r="H206" s="223">
        <v>539</v>
      </c>
      <c r="I206" s="224"/>
      <c r="J206" s="225">
        <f>ROUND(I206*H206,2)</f>
        <v>0</v>
      </c>
      <c r="K206" s="221" t="s">
        <v>156</v>
      </c>
      <c r="L206" s="45"/>
      <c r="M206" s="226" t="s">
        <v>1</v>
      </c>
      <c r="N206" s="227" t="s">
        <v>42</v>
      </c>
      <c r="O206" s="92"/>
      <c r="P206" s="228">
        <f>O206*H206</f>
        <v>0</v>
      </c>
      <c r="Q206" s="228">
        <v>0</v>
      </c>
      <c r="R206" s="228">
        <f>Q206*H206</f>
        <v>0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157</v>
      </c>
      <c r="AT206" s="230" t="s">
        <v>152</v>
      </c>
      <c r="AU206" s="230" t="s">
        <v>87</v>
      </c>
      <c r="AY206" s="18" t="s">
        <v>150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85</v>
      </c>
      <c r="BK206" s="231">
        <f>ROUND(I206*H206,2)</f>
        <v>0</v>
      </c>
      <c r="BL206" s="18" t="s">
        <v>157</v>
      </c>
      <c r="BM206" s="230" t="s">
        <v>477</v>
      </c>
    </row>
    <row r="207" s="14" customFormat="1">
      <c r="A207" s="14"/>
      <c r="B207" s="243"/>
      <c r="C207" s="244"/>
      <c r="D207" s="234" t="s">
        <v>159</v>
      </c>
      <c r="E207" s="245" t="s">
        <v>1</v>
      </c>
      <c r="F207" s="246" t="s">
        <v>2491</v>
      </c>
      <c r="G207" s="244"/>
      <c r="H207" s="247">
        <v>262</v>
      </c>
      <c r="I207" s="248"/>
      <c r="J207" s="244"/>
      <c r="K207" s="244"/>
      <c r="L207" s="249"/>
      <c r="M207" s="250"/>
      <c r="N207" s="251"/>
      <c r="O207" s="251"/>
      <c r="P207" s="251"/>
      <c r="Q207" s="251"/>
      <c r="R207" s="251"/>
      <c r="S207" s="251"/>
      <c r="T207" s="25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3" t="s">
        <v>159</v>
      </c>
      <c r="AU207" s="253" t="s">
        <v>87</v>
      </c>
      <c r="AV207" s="14" t="s">
        <v>87</v>
      </c>
      <c r="AW207" s="14" t="s">
        <v>32</v>
      </c>
      <c r="AX207" s="14" t="s">
        <v>77</v>
      </c>
      <c r="AY207" s="253" t="s">
        <v>150</v>
      </c>
    </row>
    <row r="208" s="14" customFormat="1">
      <c r="A208" s="14"/>
      <c r="B208" s="243"/>
      <c r="C208" s="244"/>
      <c r="D208" s="234" t="s">
        <v>159</v>
      </c>
      <c r="E208" s="245" t="s">
        <v>1</v>
      </c>
      <c r="F208" s="246" t="s">
        <v>2492</v>
      </c>
      <c r="G208" s="244"/>
      <c r="H208" s="247">
        <v>151</v>
      </c>
      <c r="I208" s="248"/>
      <c r="J208" s="244"/>
      <c r="K208" s="244"/>
      <c r="L208" s="249"/>
      <c r="M208" s="250"/>
      <c r="N208" s="251"/>
      <c r="O208" s="251"/>
      <c r="P208" s="251"/>
      <c r="Q208" s="251"/>
      <c r="R208" s="251"/>
      <c r="S208" s="251"/>
      <c r="T208" s="25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3" t="s">
        <v>159</v>
      </c>
      <c r="AU208" s="253" t="s">
        <v>87</v>
      </c>
      <c r="AV208" s="14" t="s">
        <v>87</v>
      </c>
      <c r="AW208" s="14" t="s">
        <v>32</v>
      </c>
      <c r="AX208" s="14" t="s">
        <v>77</v>
      </c>
      <c r="AY208" s="253" t="s">
        <v>150</v>
      </c>
    </row>
    <row r="209" s="14" customFormat="1">
      <c r="A209" s="14"/>
      <c r="B209" s="243"/>
      <c r="C209" s="244"/>
      <c r="D209" s="234" t="s">
        <v>159</v>
      </c>
      <c r="E209" s="245" t="s">
        <v>1</v>
      </c>
      <c r="F209" s="246" t="s">
        <v>2493</v>
      </c>
      <c r="G209" s="244"/>
      <c r="H209" s="247">
        <v>56</v>
      </c>
      <c r="I209" s="248"/>
      <c r="J209" s="244"/>
      <c r="K209" s="244"/>
      <c r="L209" s="249"/>
      <c r="M209" s="250"/>
      <c r="N209" s="251"/>
      <c r="O209" s="251"/>
      <c r="P209" s="251"/>
      <c r="Q209" s="251"/>
      <c r="R209" s="251"/>
      <c r="S209" s="251"/>
      <c r="T209" s="25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3" t="s">
        <v>159</v>
      </c>
      <c r="AU209" s="253" t="s">
        <v>87</v>
      </c>
      <c r="AV209" s="14" t="s">
        <v>87</v>
      </c>
      <c r="AW209" s="14" t="s">
        <v>32</v>
      </c>
      <c r="AX209" s="14" t="s">
        <v>77</v>
      </c>
      <c r="AY209" s="253" t="s">
        <v>150</v>
      </c>
    </row>
    <row r="210" s="14" customFormat="1">
      <c r="A210" s="14"/>
      <c r="B210" s="243"/>
      <c r="C210" s="244"/>
      <c r="D210" s="234" t="s">
        <v>159</v>
      </c>
      <c r="E210" s="245" t="s">
        <v>1</v>
      </c>
      <c r="F210" s="246" t="s">
        <v>2494</v>
      </c>
      <c r="G210" s="244"/>
      <c r="H210" s="247">
        <v>5</v>
      </c>
      <c r="I210" s="248"/>
      <c r="J210" s="244"/>
      <c r="K210" s="244"/>
      <c r="L210" s="249"/>
      <c r="M210" s="250"/>
      <c r="N210" s="251"/>
      <c r="O210" s="251"/>
      <c r="P210" s="251"/>
      <c r="Q210" s="251"/>
      <c r="R210" s="251"/>
      <c r="S210" s="251"/>
      <c r="T210" s="252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3" t="s">
        <v>159</v>
      </c>
      <c r="AU210" s="253" t="s">
        <v>87</v>
      </c>
      <c r="AV210" s="14" t="s">
        <v>87</v>
      </c>
      <c r="AW210" s="14" t="s">
        <v>32</v>
      </c>
      <c r="AX210" s="14" t="s">
        <v>77</v>
      </c>
      <c r="AY210" s="253" t="s">
        <v>150</v>
      </c>
    </row>
    <row r="211" s="14" customFormat="1">
      <c r="A211" s="14"/>
      <c r="B211" s="243"/>
      <c r="C211" s="244"/>
      <c r="D211" s="234" t="s">
        <v>159</v>
      </c>
      <c r="E211" s="245" t="s">
        <v>1</v>
      </c>
      <c r="F211" s="246" t="s">
        <v>2495</v>
      </c>
      <c r="G211" s="244"/>
      <c r="H211" s="247">
        <v>14</v>
      </c>
      <c r="I211" s="248"/>
      <c r="J211" s="244"/>
      <c r="K211" s="244"/>
      <c r="L211" s="249"/>
      <c r="M211" s="250"/>
      <c r="N211" s="251"/>
      <c r="O211" s="251"/>
      <c r="P211" s="251"/>
      <c r="Q211" s="251"/>
      <c r="R211" s="251"/>
      <c r="S211" s="251"/>
      <c r="T211" s="25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3" t="s">
        <v>159</v>
      </c>
      <c r="AU211" s="253" t="s">
        <v>87</v>
      </c>
      <c r="AV211" s="14" t="s">
        <v>87</v>
      </c>
      <c r="AW211" s="14" t="s">
        <v>32</v>
      </c>
      <c r="AX211" s="14" t="s">
        <v>77</v>
      </c>
      <c r="AY211" s="253" t="s">
        <v>150</v>
      </c>
    </row>
    <row r="212" s="14" customFormat="1">
      <c r="A212" s="14"/>
      <c r="B212" s="243"/>
      <c r="C212" s="244"/>
      <c r="D212" s="234" t="s">
        <v>159</v>
      </c>
      <c r="E212" s="245" t="s">
        <v>1</v>
      </c>
      <c r="F212" s="246" t="s">
        <v>2496</v>
      </c>
      <c r="G212" s="244"/>
      <c r="H212" s="247">
        <v>51</v>
      </c>
      <c r="I212" s="248"/>
      <c r="J212" s="244"/>
      <c r="K212" s="244"/>
      <c r="L212" s="249"/>
      <c r="M212" s="250"/>
      <c r="N212" s="251"/>
      <c r="O212" s="251"/>
      <c r="P212" s="251"/>
      <c r="Q212" s="251"/>
      <c r="R212" s="251"/>
      <c r="S212" s="251"/>
      <c r="T212" s="25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3" t="s">
        <v>159</v>
      </c>
      <c r="AU212" s="253" t="s">
        <v>87</v>
      </c>
      <c r="AV212" s="14" t="s">
        <v>87</v>
      </c>
      <c r="AW212" s="14" t="s">
        <v>32</v>
      </c>
      <c r="AX212" s="14" t="s">
        <v>77</v>
      </c>
      <c r="AY212" s="253" t="s">
        <v>150</v>
      </c>
    </row>
    <row r="213" s="15" customFormat="1">
      <c r="A213" s="15"/>
      <c r="B213" s="254"/>
      <c r="C213" s="255"/>
      <c r="D213" s="234" t="s">
        <v>159</v>
      </c>
      <c r="E213" s="256" t="s">
        <v>1</v>
      </c>
      <c r="F213" s="257" t="s">
        <v>169</v>
      </c>
      <c r="G213" s="255"/>
      <c r="H213" s="258">
        <v>539</v>
      </c>
      <c r="I213" s="259"/>
      <c r="J213" s="255"/>
      <c r="K213" s="255"/>
      <c r="L213" s="260"/>
      <c r="M213" s="261"/>
      <c r="N213" s="262"/>
      <c r="O213" s="262"/>
      <c r="P213" s="262"/>
      <c r="Q213" s="262"/>
      <c r="R213" s="262"/>
      <c r="S213" s="262"/>
      <c r="T213" s="263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4" t="s">
        <v>159</v>
      </c>
      <c r="AU213" s="264" t="s">
        <v>87</v>
      </c>
      <c r="AV213" s="15" t="s">
        <v>157</v>
      </c>
      <c r="AW213" s="15" t="s">
        <v>32</v>
      </c>
      <c r="AX213" s="15" t="s">
        <v>85</v>
      </c>
      <c r="AY213" s="264" t="s">
        <v>150</v>
      </c>
    </row>
    <row r="214" s="2" customFormat="1" ht="24.15" customHeight="1">
      <c r="A214" s="39"/>
      <c r="B214" s="40"/>
      <c r="C214" s="219" t="s">
        <v>303</v>
      </c>
      <c r="D214" s="219" t="s">
        <v>152</v>
      </c>
      <c r="E214" s="220" t="s">
        <v>2497</v>
      </c>
      <c r="F214" s="221" t="s">
        <v>2498</v>
      </c>
      <c r="G214" s="222" t="s">
        <v>240</v>
      </c>
      <c r="H214" s="223">
        <v>200</v>
      </c>
      <c r="I214" s="224"/>
      <c r="J214" s="225">
        <f>ROUND(I214*H214,2)</f>
        <v>0</v>
      </c>
      <c r="K214" s="221" t="s">
        <v>156</v>
      </c>
      <c r="L214" s="45"/>
      <c r="M214" s="226" t="s">
        <v>1</v>
      </c>
      <c r="N214" s="227" t="s">
        <v>42</v>
      </c>
      <c r="O214" s="92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157</v>
      </c>
      <c r="AT214" s="230" t="s">
        <v>152</v>
      </c>
      <c r="AU214" s="230" t="s">
        <v>87</v>
      </c>
      <c r="AY214" s="18" t="s">
        <v>150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85</v>
      </c>
      <c r="BK214" s="231">
        <f>ROUND(I214*H214,2)</f>
        <v>0</v>
      </c>
      <c r="BL214" s="18" t="s">
        <v>157</v>
      </c>
      <c r="BM214" s="230" t="s">
        <v>484</v>
      </c>
    </row>
    <row r="215" s="14" customFormat="1">
      <c r="A215" s="14"/>
      <c r="B215" s="243"/>
      <c r="C215" s="244"/>
      <c r="D215" s="234" t="s">
        <v>159</v>
      </c>
      <c r="E215" s="245" t="s">
        <v>1</v>
      </c>
      <c r="F215" s="246" t="s">
        <v>2482</v>
      </c>
      <c r="G215" s="244"/>
      <c r="H215" s="247">
        <v>200</v>
      </c>
      <c r="I215" s="248"/>
      <c r="J215" s="244"/>
      <c r="K215" s="244"/>
      <c r="L215" s="249"/>
      <c r="M215" s="250"/>
      <c r="N215" s="251"/>
      <c r="O215" s="251"/>
      <c r="P215" s="251"/>
      <c r="Q215" s="251"/>
      <c r="R215" s="251"/>
      <c r="S215" s="251"/>
      <c r="T215" s="25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3" t="s">
        <v>159</v>
      </c>
      <c r="AU215" s="253" t="s">
        <v>87</v>
      </c>
      <c r="AV215" s="14" t="s">
        <v>87</v>
      </c>
      <c r="AW215" s="14" t="s">
        <v>32</v>
      </c>
      <c r="AX215" s="14" t="s">
        <v>77</v>
      </c>
      <c r="AY215" s="253" t="s">
        <v>150</v>
      </c>
    </row>
    <row r="216" s="15" customFormat="1">
      <c r="A216" s="15"/>
      <c r="B216" s="254"/>
      <c r="C216" s="255"/>
      <c r="D216" s="234" t="s">
        <v>159</v>
      </c>
      <c r="E216" s="256" t="s">
        <v>1</v>
      </c>
      <c r="F216" s="257" t="s">
        <v>169</v>
      </c>
      <c r="G216" s="255"/>
      <c r="H216" s="258">
        <v>200</v>
      </c>
      <c r="I216" s="259"/>
      <c r="J216" s="255"/>
      <c r="K216" s="255"/>
      <c r="L216" s="260"/>
      <c r="M216" s="261"/>
      <c r="N216" s="262"/>
      <c r="O216" s="262"/>
      <c r="P216" s="262"/>
      <c r="Q216" s="262"/>
      <c r="R216" s="262"/>
      <c r="S216" s="262"/>
      <c r="T216" s="263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64" t="s">
        <v>159</v>
      </c>
      <c r="AU216" s="264" t="s">
        <v>87</v>
      </c>
      <c r="AV216" s="15" t="s">
        <v>157</v>
      </c>
      <c r="AW216" s="15" t="s">
        <v>32</v>
      </c>
      <c r="AX216" s="15" t="s">
        <v>85</v>
      </c>
      <c r="AY216" s="264" t="s">
        <v>150</v>
      </c>
    </row>
    <row r="217" s="2" customFormat="1" ht="16.5" customHeight="1">
      <c r="A217" s="39"/>
      <c r="B217" s="40"/>
      <c r="C217" s="265" t="s">
        <v>309</v>
      </c>
      <c r="D217" s="265" t="s">
        <v>203</v>
      </c>
      <c r="E217" s="266" t="s">
        <v>2499</v>
      </c>
      <c r="F217" s="267" t="s">
        <v>2500</v>
      </c>
      <c r="G217" s="268" t="s">
        <v>155</v>
      </c>
      <c r="H217" s="269">
        <v>30</v>
      </c>
      <c r="I217" s="270"/>
      <c r="J217" s="271">
        <f>ROUND(I217*H217,2)</f>
        <v>0</v>
      </c>
      <c r="K217" s="267" t="s">
        <v>156</v>
      </c>
      <c r="L217" s="272"/>
      <c r="M217" s="273" t="s">
        <v>1</v>
      </c>
      <c r="N217" s="274" t="s">
        <v>42</v>
      </c>
      <c r="O217" s="92"/>
      <c r="P217" s="228">
        <f>O217*H217</f>
        <v>0</v>
      </c>
      <c r="Q217" s="228">
        <v>0</v>
      </c>
      <c r="R217" s="228">
        <f>Q217*H217</f>
        <v>0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194</v>
      </c>
      <c r="AT217" s="230" t="s">
        <v>203</v>
      </c>
      <c r="AU217" s="230" t="s">
        <v>87</v>
      </c>
      <c r="AY217" s="18" t="s">
        <v>150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85</v>
      </c>
      <c r="BK217" s="231">
        <f>ROUND(I217*H217,2)</f>
        <v>0</v>
      </c>
      <c r="BL217" s="18" t="s">
        <v>157</v>
      </c>
      <c r="BM217" s="230" t="s">
        <v>499</v>
      </c>
    </row>
    <row r="218" s="14" customFormat="1">
      <c r="A218" s="14"/>
      <c r="B218" s="243"/>
      <c r="C218" s="244"/>
      <c r="D218" s="234" t="s">
        <v>159</v>
      </c>
      <c r="E218" s="245" t="s">
        <v>1</v>
      </c>
      <c r="F218" s="246" t="s">
        <v>2501</v>
      </c>
      <c r="G218" s="244"/>
      <c r="H218" s="247">
        <v>30</v>
      </c>
      <c r="I218" s="248"/>
      <c r="J218" s="244"/>
      <c r="K218" s="244"/>
      <c r="L218" s="249"/>
      <c r="M218" s="250"/>
      <c r="N218" s="251"/>
      <c r="O218" s="251"/>
      <c r="P218" s="251"/>
      <c r="Q218" s="251"/>
      <c r="R218" s="251"/>
      <c r="S218" s="251"/>
      <c r="T218" s="25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3" t="s">
        <v>159</v>
      </c>
      <c r="AU218" s="253" t="s">
        <v>87</v>
      </c>
      <c r="AV218" s="14" t="s">
        <v>87</v>
      </c>
      <c r="AW218" s="14" t="s">
        <v>32</v>
      </c>
      <c r="AX218" s="14" t="s">
        <v>77</v>
      </c>
      <c r="AY218" s="253" t="s">
        <v>150</v>
      </c>
    </row>
    <row r="219" s="15" customFormat="1">
      <c r="A219" s="15"/>
      <c r="B219" s="254"/>
      <c r="C219" s="255"/>
      <c r="D219" s="234" t="s">
        <v>159</v>
      </c>
      <c r="E219" s="256" t="s">
        <v>1</v>
      </c>
      <c r="F219" s="257" t="s">
        <v>169</v>
      </c>
      <c r="G219" s="255"/>
      <c r="H219" s="258">
        <v>30</v>
      </c>
      <c r="I219" s="259"/>
      <c r="J219" s="255"/>
      <c r="K219" s="255"/>
      <c r="L219" s="260"/>
      <c r="M219" s="261"/>
      <c r="N219" s="262"/>
      <c r="O219" s="262"/>
      <c r="P219" s="262"/>
      <c r="Q219" s="262"/>
      <c r="R219" s="262"/>
      <c r="S219" s="262"/>
      <c r="T219" s="263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4" t="s">
        <v>159</v>
      </c>
      <c r="AU219" s="264" t="s">
        <v>87</v>
      </c>
      <c r="AV219" s="15" t="s">
        <v>157</v>
      </c>
      <c r="AW219" s="15" t="s">
        <v>32</v>
      </c>
      <c r="AX219" s="15" t="s">
        <v>85</v>
      </c>
      <c r="AY219" s="264" t="s">
        <v>150</v>
      </c>
    </row>
    <row r="220" s="12" customFormat="1" ht="22.8" customHeight="1">
      <c r="A220" s="12"/>
      <c r="B220" s="203"/>
      <c r="C220" s="204"/>
      <c r="D220" s="205" t="s">
        <v>76</v>
      </c>
      <c r="E220" s="217" t="s">
        <v>87</v>
      </c>
      <c r="F220" s="217" t="s">
        <v>2502</v>
      </c>
      <c r="G220" s="204"/>
      <c r="H220" s="204"/>
      <c r="I220" s="207"/>
      <c r="J220" s="218">
        <f>BK220</f>
        <v>0</v>
      </c>
      <c r="K220" s="204"/>
      <c r="L220" s="209"/>
      <c r="M220" s="210"/>
      <c r="N220" s="211"/>
      <c r="O220" s="211"/>
      <c r="P220" s="212">
        <f>SUM(P221:P228)</f>
        <v>0</v>
      </c>
      <c r="Q220" s="211"/>
      <c r="R220" s="212">
        <f>SUM(R221:R228)</f>
        <v>0</v>
      </c>
      <c r="S220" s="211"/>
      <c r="T220" s="213">
        <f>SUM(T221:T228)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4" t="s">
        <v>85</v>
      </c>
      <c r="AT220" s="215" t="s">
        <v>76</v>
      </c>
      <c r="AU220" s="215" t="s">
        <v>85</v>
      </c>
      <c r="AY220" s="214" t="s">
        <v>150</v>
      </c>
      <c r="BK220" s="216">
        <f>SUM(BK221:BK228)</f>
        <v>0</v>
      </c>
    </row>
    <row r="221" s="2" customFormat="1" ht="33" customHeight="1">
      <c r="A221" s="39"/>
      <c r="B221" s="40"/>
      <c r="C221" s="219" t="s">
        <v>336</v>
      </c>
      <c r="D221" s="219" t="s">
        <v>152</v>
      </c>
      <c r="E221" s="220" t="s">
        <v>2503</v>
      </c>
      <c r="F221" s="221" t="s">
        <v>2504</v>
      </c>
      <c r="G221" s="222" t="s">
        <v>155</v>
      </c>
      <c r="H221" s="223">
        <v>5.25</v>
      </c>
      <c r="I221" s="224"/>
      <c r="J221" s="225">
        <f>ROUND(I221*H221,2)</f>
        <v>0</v>
      </c>
      <c r="K221" s="221" t="s">
        <v>156</v>
      </c>
      <c r="L221" s="45"/>
      <c r="M221" s="226" t="s">
        <v>1</v>
      </c>
      <c r="N221" s="227" t="s">
        <v>42</v>
      </c>
      <c r="O221" s="92"/>
      <c r="P221" s="228">
        <f>O221*H221</f>
        <v>0</v>
      </c>
      <c r="Q221" s="228">
        <v>0</v>
      </c>
      <c r="R221" s="228">
        <f>Q221*H221</f>
        <v>0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157</v>
      </c>
      <c r="AT221" s="230" t="s">
        <v>152</v>
      </c>
      <c r="AU221" s="230" t="s">
        <v>87</v>
      </c>
      <c r="AY221" s="18" t="s">
        <v>150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85</v>
      </c>
      <c r="BK221" s="231">
        <f>ROUND(I221*H221,2)</f>
        <v>0</v>
      </c>
      <c r="BL221" s="18" t="s">
        <v>157</v>
      </c>
      <c r="BM221" s="230" t="s">
        <v>512</v>
      </c>
    </row>
    <row r="222" s="14" customFormat="1">
      <c r="A222" s="14"/>
      <c r="B222" s="243"/>
      <c r="C222" s="244"/>
      <c r="D222" s="234" t="s">
        <v>159</v>
      </c>
      <c r="E222" s="245" t="s">
        <v>1</v>
      </c>
      <c r="F222" s="246" t="s">
        <v>2505</v>
      </c>
      <c r="G222" s="244"/>
      <c r="H222" s="247">
        <v>5.25</v>
      </c>
      <c r="I222" s="248"/>
      <c r="J222" s="244"/>
      <c r="K222" s="244"/>
      <c r="L222" s="249"/>
      <c r="M222" s="250"/>
      <c r="N222" s="251"/>
      <c r="O222" s="251"/>
      <c r="P222" s="251"/>
      <c r="Q222" s="251"/>
      <c r="R222" s="251"/>
      <c r="S222" s="251"/>
      <c r="T222" s="25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3" t="s">
        <v>159</v>
      </c>
      <c r="AU222" s="253" t="s">
        <v>87</v>
      </c>
      <c r="AV222" s="14" t="s">
        <v>87</v>
      </c>
      <c r="AW222" s="14" t="s">
        <v>32</v>
      </c>
      <c r="AX222" s="14" t="s">
        <v>77</v>
      </c>
      <c r="AY222" s="253" t="s">
        <v>150</v>
      </c>
    </row>
    <row r="223" s="15" customFormat="1">
      <c r="A223" s="15"/>
      <c r="B223" s="254"/>
      <c r="C223" s="255"/>
      <c r="D223" s="234" t="s">
        <v>159</v>
      </c>
      <c r="E223" s="256" t="s">
        <v>1</v>
      </c>
      <c r="F223" s="257" t="s">
        <v>169</v>
      </c>
      <c r="G223" s="255"/>
      <c r="H223" s="258">
        <v>5.25</v>
      </c>
      <c r="I223" s="259"/>
      <c r="J223" s="255"/>
      <c r="K223" s="255"/>
      <c r="L223" s="260"/>
      <c r="M223" s="261"/>
      <c r="N223" s="262"/>
      <c r="O223" s="262"/>
      <c r="P223" s="262"/>
      <c r="Q223" s="262"/>
      <c r="R223" s="262"/>
      <c r="S223" s="262"/>
      <c r="T223" s="263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4" t="s">
        <v>159</v>
      </c>
      <c r="AU223" s="264" t="s">
        <v>87</v>
      </c>
      <c r="AV223" s="15" t="s">
        <v>157</v>
      </c>
      <c r="AW223" s="15" t="s">
        <v>32</v>
      </c>
      <c r="AX223" s="15" t="s">
        <v>85</v>
      </c>
      <c r="AY223" s="264" t="s">
        <v>150</v>
      </c>
    </row>
    <row r="224" s="2" customFormat="1" ht="24.15" customHeight="1">
      <c r="A224" s="39"/>
      <c r="B224" s="40"/>
      <c r="C224" s="219" t="s">
        <v>340</v>
      </c>
      <c r="D224" s="219" t="s">
        <v>152</v>
      </c>
      <c r="E224" s="220" t="s">
        <v>2506</v>
      </c>
      <c r="F224" s="221" t="s">
        <v>2507</v>
      </c>
      <c r="G224" s="222" t="s">
        <v>240</v>
      </c>
      <c r="H224" s="223">
        <v>46.200000000000003</v>
      </c>
      <c r="I224" s="224"/>
      <c r="J224" s="225">
        <f>ROUND(I224*H224,2)</f>
        <v>0</v>
      </c>
      <c r="K224" s="221" t="s">
        <v>156</v>
      </c>
      <c r="L224" s="45"/>
      <c r="M224" s="226" t="s">
        <v>1</v>
      </c>
      <c r="N224" s="227" t="s">
        <v>42</v>
      </c>
      <c r="O224" s="92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157</v>
      </c>
      <c r="AT224" s="230" t="s">
        <v>152</v>
      </c>
      <c r="AU224" s="230" t="s">
        <v>87</v>
      </c>
      <c r="AY224" s="18" t="s">
        <v>150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85</v>
      </c>
      <c r="BK224" s="231">
        <f>ROUND(I224*H224,2)</f>
        <v>0</v>
      </c>
      <c r="BL224" s="18" t="s">
        <v>157</v>
      </c>
      <c r="BM224" s="230" t="s">
        <v>521</v>
      </c>
    </row>
    <row r="225" s="2" customFormat="1" ht="16.5" customHeight="1">
      <c r="A225" s="39"/>
      <c r="B225" s="40"/>
      <c r="C225" s="265" t="s">
        <v>344</v>
      </c>
      <c r="D225" s="265" t="s">
        <v>203</v>
      </c>
      <c r="E225" s="266" t="s">
        <v>2508</v>
      </c>
      <c r="F225" s="267" t="s">
        <v>2509</v>
      </c>
      <c r="G225" s="268" t="s">
        <v>240</v>
      </c>
      <c r="H225" s="269">
        <v>46.200000000000003</v>
      </c>
      <c r="I225" s="270"/>
      <c r="J225" s="271">
        <f>ROUND(I225*H225,2)</f>
        <v>0</v>
      </c>
      <c r="K225" s="267" t="s">
        <v>156</v>
      </c>
      <c r="L225" s="272"/>
      <c r="M225" s="273" t="s">
        <v>1</v>
      </c>
      <c r="N225" s="274" t="s">
        <v>42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194</v>
      </c>
      <c r="AT225" s="230" t="s">
        <v>203</v>
      </c>
      <c r="AU225" s="230" t="s">
        <v>87</v>
      </c>
      <c r="AY225" s="18" t="s">
        <v>150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85</v>
      </c>
      <c r="BK225" s="231">
        <f>ROUND(I225*H225,2)</f>
        <v>0</v>
      </c>
      <c r="BL225" s="18" t="s">
        <v>157</v>
      </c>
      <c r="BM225" s="230" t="s">
        <v>530</v>
      </c>
    </row>
    <row r="226" s="14" customFormat="1">
      <c r="A226" s="14"/>
      <c r="B226" s="243"/>
      <c r="C226" s="244"/>
      <c r="D226" s="234" t="s">
        <v>159</v>
      </c>
      <c r="E226" s="245" t="s">
        <v>1</v>
      </c>
      <c r="F226" s="246" t="s">
        <v>2510</v>
      </c>
      <c r="G226" s="244"/>
      <c r="H226" s="247">
        <v>46.200000000000003</v>
      </c>
      <c r="I226" s="248"/>
      <c r="J226" s="244"/>
      <c r="K226" s="244"/>
      <c r="L226" s="249"/>
      <c r="M226" s="250"/>
      <c r="N226" s="251"/>
      <c r="O226" s="251"/>
      <c r="P226" s="251"/>
      <c r="Q226" s="251"/>
      <c r="R226" s="251"/>
      <c r="S226" s="251"/>
      <c r="T226" s="25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3" t="s">
        <v>159</v>
      </c>
      <c r="AU226" s="253" t="s">
        <v>87</v>
      </c>
      <c r="AV226" s="14" t="s">
        <v>87</v>
      </c>
      <c r="AW226" s="14" t="s">
        <v>32</v>
      </c>
      <c r="AX226" s="14" t="s">
        <v>77</v>
      </c>
      <c r="AY226" s="253" t="s">
        <v>150</v>
      </c>
    </row>
    <row r="227" s="15" customFormat="1">
      <c r="A227" s="15"/>
      <c r="B227" s="254"/>
      <c r="C227" s="255"/>
      <c r="D227" s="234" t="s">
        <v>159</v>
      </c>
      <c r="E227" s="256" t="s">
        <v>1</v>
      </c>
      <c r="F227" s="257" t="s">
        <v>169</v>
      </c>
      <c r="G227" s="255"/>
      <c r="H227" s="258">
        <v>46.200000000000003</v>
      </c>
      <c r="I227" s="259"/>
      <c r="J227" s="255"/>
      <c r="K227" s="255"/>
      <c r="L227" s="260"/>
      <c r="M227" s="261"/>
      <c r="N227" s="262"/>
      <c r="O227" s="262"/>
      <c r="P227" s="262"/>
      <c r="Q227" s="262"/>
      <c r="R227" s="262"/>
      <c r="S227" s="262"/>
      <c r="T227" s="263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4" t="s">
        <v>159</v>
      </c>
      <c r="AU227" s="264" t="s">
        <v>87</v>
      </c>
      <c r="AV227" s="15" t="s">
        <v>157</v>
      </c>
      <c r="AW227" s="15" t="s">
        <v>32</v>
      </c>
      <c r="AX227" s="15" t="s">
        <v>85</v>
      </c>
      <c r="AY227" s="264" t="s">
        <v>150</v>
      </c>
    </row>
    <row r="228" s="2" customFormat="1" ht="24.15" customHeight="1">
      <c r="A228" s="39"/>
      <c r="B228" s="40"/>
      <c r="C228" s="219" t="s">
        <v>354</v>
      </c>
      <c r="D228" s="219" t="s">
        <v>152</v>
      </c>
      <c r="E228" s="220" t="s">
        <v>2511</v>
      </c>
      <c r="F228" s="221" t="s">
        <v>2512</v>
      </c>
      <c r="G228" s="222" t="s">
        <v>255</v>
      </c>
      <c r="H228" s="223">
        <v>35</v>
      </c>
      <c r="I228" s="224"/>
      <c r="J228" s="225">
        <f>ROUND(I228*H228,2)</f>
        <v>0</v>
      </c>
      <c r="K228" s="221" t="s">
        <v>156</v>
      </c>
      <c r="L228" s="45"/>
      <c r="M228" s="226" t="s">
        <v>1</v>
      </c>
      <c r="N228" s="227" t="s">
        <v>42</v>
      </c>
      <c r="O228" s="92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157</v>
      </c>
      <c r="AT228" s="230" t="s">
        <v>152</v>
      </c>
      <c r="AU228" s="230" t="s">
        <v>87</v>
      </c>
      <c r="AY228" s="18" t="s">
        <v>150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85</v>
      </c>
      <c r="BK228" s="231">
        <f>ROUND(I228*H228,2)</f>
        <v>0</v>
      </c>
      <c r="BL228" s="18" t="s">
        <v>157</v>
      </c>
      <c r="BM228" s="230" t="s">
        <v>540</v>
      </c>
    </row>
    <row r="229" s="12" customFormat="1" ht="22.8" customHeight="1">
      <c r="A229" s="12"/>
      <c r="B229" s="203"/>
      <c r="C229" s="204"/>
      <c r="D229" s="205" t="s">
        <v>76</v>
      </c>
      <c r="E229" s="217" t="s">
        <v>170</v>
      </c>
      <c r="F229" s="217" t="s">
        <v>208</v>
      </c>
      <c r="G229" s="204"/>
      <c r="H229" s="204"/>
      <c r="I229" s="207"/>
      <c r="J229" s="218">
        <f>BK229</f>
        <v>0</v>
      </c>
      <c r="K229" s="204"/>
      <c r="L229" s="209"/>
      <c r="M229" s="210"/>
      <c r="N229" s="211"/>
      <c r="O229" s="211"/>
      <c r="P229" s="212">
        <f>SUM(P230:P238)</f>
        <v>0</v>
      </c>
      <c r="Q229" s="211"/>
      <c r="R229" s="212">
        <f>SUM(R230:R238)</f>
        <v>0.19</v>
      </c>
      <c r="S229" s="211"/>
      <c r="T229" s="213">
        <f>SUM(T230:T238)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4" t="s">
        <v>85</v>
      </c>
      <c r="AT229" s="215" t="s">
        <v>76</v>
      </c>
      <c r="AU229" s="215" t="s">
        <v>85</v>
      </c>
      <c r="AY229" s="214" t="s">
        <v>150</v>
      </c>
      <c r="BK229" s="216">
        <f>SUM(BK230:BK238)</f>
        <v>0</v>
      </c>
    </row>
    <row r="230" s="2" customFormat="1" ht="24.15" customHeight="1">
      <c r="A230" s="39"/>
      <c r="B230" s="40"/>
      <c r="C230" s="219" t="s">
        <v>360</v>
      </c>
      <c r="D230" s="219" t="s">
        <v>152</v>
      </c>
      <c r="E230" s="220" t="s">
        <v>2513</v>
      </c>
      <c r="F230" s="221" t="s">
        <v>2514</v>
      </c>
      <c r="G230" s="222" t="s">
        <v>255</v>
      </c>
      <c r="H230" s="223">
        <v>7.5999999999999996</v>
      </c>
      <c r="I230" s="224"/>
      <c r="J230" s="225">
        <f>ROUND(I230*H230,2)</f>
        <v>0</v>
      </c>
      <c r="K230" s="221" t="s">
        <v>156</v>
      </c>
      <c r="L230" s="45"/>
      <c r="M230" s="226" t="s">
        <v>1</v>
      </c>
      <c r="N230" s="227" t="s">
        <v>42</v>
      </c>
      <c r="O230" s="92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157</v>
      </c>
      <c r="AT230" s="230" t="s">
        <v>152</v>
      </c>
      <c r="AU230" s="230" t="s">
        <v>87</v>
      </c>
      <c r="AY230" s="18" t="s">
        <v>150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85</v>
      </c>
      <c r="BK230" s="231">
        <f>ROUND(I230*H230,2)</f>
        <v>0</v>
      </c>
      <c r="BL230" s="18" t="s">
        <v>157</v>
      </c>
      <c r="BM230" s="230" t="s">
        <v>552</v>
      </c>
    </row>
    <row r="231" s="2" customFormat="1" ht="24.15" customHeight="1">
      <c r="A231" s="39"/>
      <c r="B231" s="40"/>
      <c r="C231" s="265" t="s">
        <v>400</v>
      </c>
      <c r="D231" s="265" t="s">
        <v>203</v>
      </c>
      <c r="E231" s="266" t="s">
        <v>2515</v>
      </c>
      <c r="F231" s="267" t="s">
        <v>2516</v>
      </c>
      <c r="G231" s="268" t="s">
        <v>271</v>
      </c>
      <c r="H231" s="269">
        <v>44.880000000000003</v>
      </c>
      <c r="I231" s="270"/>
      <c r="J231" s="271">
        <f>ROUND(I231*H231,2)</f>
        <v>0</v>
      </c>
      <c r="K231" s="267" t="s">
        <v>156</v>
      </c>
      <c r="L231" s="272"/>
      <c r="M231" s="273" t="s">
        <v>1</v>
      </c>
      <c r="N231" s="274" t="s">
        <v>42</v>
      </c>
      <c r="O231" s="92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194</v>
      </c>
      <c r="AT231" s="230" t="s">
        <v>203</v>
      </c>
      <c r="AU231" s="230" t="s">
        <v>87</v>
      </c>
      <c r="AY231" s="18" t="s">
        <v>150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85</v>
      </c>
      <c r="BK231" s="231">
        <f>ROUND(I231*H231,2)</f>
        <v>0</v>
      </c>
      <c r="BL231" s="18" t="s">
        <v>157</v>
      </c>
      <c r="BM231" s="230" t="s">
        <v>564</v>
      </c>
    </row>
    <row r="232" s="14" customFormat="1">
      <c r="A232" s="14"/>
      <c r="B232" s="243"/>
      <c r="C232" s="244"/>
      <c r="D232" s="234" t="s">
        <v>159</v>
      </c>
      <c r="E232" s="245" t="s">
        <v>1</v>
      </c>
      <c r="F232" s="246" t="s">
        <v>2517</v>
      </c>
      <c r="G232" s="244"/>
      <c r="H232" s="247">
        <v>44.880000000000003</v>
      </c>
      <c r="I232" s="248"/>
      <c r="J232" s="244"/>
      <c r="K232" s="244"/>
      <c r="L232" s="249"/>
      <c r="M232" s="250"/>
      <c r="N232" s="251"/>
      <c r="O232" s="251"/>
      <c r="P232" s="251"/>
      <c r="Q232" s="251"/>
      <c r="R232" s="251"/>
      <c r="S232" s="251"/>
      <c r="T232" s="25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3" t="s">
        <v>159</v>
      </c>
      <c r="AU232" s="253" t="s">
        <v>87</v>
      </c>
      <c r="AV232" s="14" t="s">
        <v>87</v>
      </c>
      <c r="AW232" s="14" t="s">
        <v>32</v>
      </c>
      <c r="AX232" s="14" t="s">
        <v>77</v>
      </c>
      <c r="AY232" s="253" t="s">
        <v>150</v>
      </c>
    </row>
    <row r="233" s="15" customFormat="1">
      <c r="A233" s="15"/>
      <c r="B233" s="254"/>
      <c r="C233" s="255"/>
      <c r="D233" s="234" t="s">
        <v>159</v>
      </c>
      <c r="E233" s="256" t="s">
        <v>1</v>
      </c>
      <c r="F233" s="257" t="s">
        <v>169</v>
      </c>
      <c r="G233" s="255"/>
      <c r="H233" s="258">
        <v>44.880000000000003</v>
      </c>
      <c r="I233" s="259"/>
      <c r="J233" s="255"/>
      <c r="K233" s="255"/>
      <c r="L233" s="260"/>
      <c r="M233" s="261"/>
      <c r="N233" s="262"/>
      <c r="O233" s="262"/>
      <c r="P233" s="262"/>
      <c r="Q233" s="262"/>
      <c r="R233" s="262"/>
      <c r="S233" s="262"/>
      <c r="T233" s="263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4" t="s">
        <v>159</v>
      </c>
      <c r="AU233" s="264" t="s">
        <v>87</v>
      </c>
      <c r="AV233" s="15" t="s">
        <v>157</v>
      </c>
      <c r="AW233" s="15" t="s">
        <v>32</v>
      </c>
      <c r="AX233" s="15" t="s">
        <v>85</v>
      </c>
      <c r="AY233" s="264" t="s">
        <v>150</v>
      </c>
    </row>
    <row r="234" s="2" customFormat="1" ht="24.15" customHeight="1">
      <c r="A234" s="39"/>
      <c r="B234" s="40"/>
      <c r="C234" s="219" t="s">
        <v>406</v>
      </c>
      <c r="D234" s="219" t="s">
        <v>152</v>
      </c>
      <c r="E234" s="220" t="s">
        <v>2518</v>
      </c>
      <c r="F234" s="221" t="s">
        <v>2519</v>
      </c>
      <c r="G234" s="222" t="s">
        <v>271</v>
      </c>
      <c r="H234" s="223">
        <v>1</v>
      </c>
      <c r="I234" s="224"/>
      <c r="J234" s="225">
        <f>ROUND(I234*H234,2)</f>
        <v>0</v>
      </c>
      <c r="K234" s="221" t="s">
        <v>156</v>
      </c>
      <c r="L234" s="45"/>
      <c r="M234" s="226" t="s">
        <v>1</v>
      </c>
      <c r="N234" s="227" t="s">
        <v>42</v>
      </c>
      <c r="O234" s="92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157</v>
      </c>
      <c r="AT234" s="230" t="s">
        <v>152</v>
      </c>
      <c r="AU234" s="230" t="s">
        <v>87</v>
      </c>
      <c r="AY234" s="18" t="s">
        <v>150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85</v>
      </c>
      <c r="BK234" s="231">
        <f>ROUND(I234*H234,2)</f>
        <v>0</v>
      </c>
      <c r="BL234" s="18" t="s">
        <v>157</v>
      </c>
      <c r="BM234" s="230" t="s">
        <v>2520</v>
      </c>
    </row>
    <row r="235" s="13" customFormat="1">
      <c r="A235" s="13"/>
      <c r="B235" s="232"/>
      <c r="C235" s="233"/>
      <c r="D235" s="234" t="s">
        <v>159</v>
      </c>
      <c r="E235" s="235" t="s">
        <v>1</v>
      </c>
      <c r="F235" s="236" t="s">
        <v>2476</v>
      </c>
      <c r="G235" s="233"/>
      <c r="H235" s="235" t="s">
        <v>1</v>
      </c>
      <c r="I235" s="237"/>
      <c r="J235" s="233"/>
      <c r="K235" s="233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159</v>
      </c>
      <c r="AU235" s="242" t="s">
        <v>87</v>
      </c>
      <c r="AV235" s="13" t="s">
        <v>85</v>
      </c>
      <c r="AW235" s="13" t="s">
        <v>32</v>
      </c>
      <c r="AX235" s="13" t="s">
        <v>77</v>
      </c>
      <c r="AY235" s="242" t="s">
        <v>150</v>
      </c>
    </row>
    <row r="236" s="14" customFormat="1">
      <c r="A236" s="14"/>
      <c r="B236" s="243"/>
      <c r="C236" s="244"/>
      <c r="D236" s="234" t="s">
        <v>159</v>
      </c>
      <c r="E236" s="245" t="s">
        <v>1</v>
      </c>
      <c r="F236" s="246" t="s">
        <v>85</v>
      </c>
      <c r="G236" s="244"/>
      <c r="H236" s="247">
        <v>1</v>
      </c>
      <c r="I236" s="248"/>
      <c r="J236" s="244"/>
      <c r="K236" s="244"/>
      <c r="L236" s="249"/>
      <c r="M236" s="250"/>
      <c r="N236" s="251"/>
      <c r="O236" s="251"/>
      <c r="P236" s="251"/>
      <c r="Q236" s="251"/>
      <c r="R236" s="251"/>
      <c r="S236" s="251"/>
      <c r="T236" s="25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3" t="s">
        <v>159</v>
      </c>
      <c r="AU236" s="253" t="s">
        <v>87</v>
      </c>
      <c r="AV236" s="14" t="s">
        <v>87</v>
      </c>
      <c r="AW236" s="14" t="s">
        <v>32</v>
      </c>
      <c r="AX236" s="14" t="s">
        <v>85</v>
      </c>
      <c r="AY236" s="253" t="s">
        <v>150</v>
      </c>
    </row>
    <row r="237" s="2" customFormat="1" ht="24.15" customHeight="1">
      <c r="A237" s="39"/>
      <c r="B237" s="40"/>
      <c r="C237" s="265" t="s">
        <v>410</v>
      </c>
      <c r="D237" s="265" t="s">
        <v>203</v>
      </c>
      <c r="E237" s="266" t="s">
        <v>2521</v>
      </c>
      <c r="F237" s="267" t="s">
        <v>2522</v>
      </c>
      <c r="G237" s="268" t="s">
        <v>271</v>
      </c>
      <c r="H237" s="269">
        <v>1</v>
      </c>
      <c r="I237" s="270"/>
      <c r="J237" s="271">
        <f>ROUND(I237*H237,2)</f>
        <v>0</v>
      </c>
      <c r="K237" s="267" t="s">
        <v>1</v>
      </c>
      <c r="L237" s="272"/>
      <c r="M237" s="273" t="s">
        <v>1</v>
      </c>
      <c r="N237" s="274" t="s">
        <v>42</v>
      </c>
      <c r="O237" s="92"/>
      <c r="P237" s="228">
        <f>O237*H237</f>
        <v>0</v>
      </c>
      <c r="Q237" s="228">
        <v>0.17999999999999999</v>
      </c>
      <c r="R237" s="228">
        <f>Q237*H237</f>
        <v>0.17999999999999999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194</v>
      </c>
      <c r="AT237" s="230" t="s">
        <v>203</v>
      </c>
      <c r="AU237" s="230" t="s">
        <v>87</v>
      </c>
      <c r="AY237" s="18" t="s">
        <v>150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85</v>
      </c>
      <c r="BK237" s="231">
        <f>ROUND(I237*H237,2)</f>
        <v>0</v>
      </c>
      <c r="BL237" s="18" t="s">
        <v>157</v>
      </c>
      <c r="BM237" s="230" t="s">
        <v>2523</v>
      </c>
    </row>
    <row r="238" s="2" customFormat="1" ht="24.15" customHeight="1">
      <c r="A238" s="39"/>
      <c r="B238" s="40"/>
      <c r="C238" s="265" t="s">
        <v>415</v>
      </c>
      <c r="D238" s="265" t="s">
        <v>203</v>
      </c>
      <c r="E238" s="266" t="s">
        <v>2524</v>
      </c>
      <c r="F238" s="267" t="s">
        <v>2525</v>
      </c>
      <c r="G238" s="268" t="s">
        <v>271</v>
      </c>
      <c r="H238" s="269">
        <v>1</v>
      </c>
      <c r="I238" s="270"/>
      <c r="J238" s="271">
        <f>ROUND(I238*H238,2)</f>
        <v>0</v>
      </c>
      <c r="K238" s="267" t="s">
        <v>156</v>
      </c>
      <c r="L238" s="272"/>
      <c r="M238" s="273" t="s">
        <v>1</v>
      </c>
      <c r="N238" s="274" t="s">
        <v>42</v>
      </c>
      <c r="O238" s="92"/>
      <c r="P238" s="228">
        <f>O238*H238</f>
        <v>0</v>
      </c>
      <c r="Q238" s="228">
        <v>0.01</v>
      </c>
      <c r="R238" s="228">
        <f>Q238*H238</f>
        <v>0.01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194</v>
      </c>
      <c r="AT238" s="230" t="s">
        <v>203</v>
      </c>
      <c r="AU238" s="230" t="s">
        <v>87</v>
      </c>
      <c r="AY238" s="18" t="s">
        <v>150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85</v>
      </c>
      <c r="BK238" s="231">
        <f>ROUND(I238*H238,2)</f>
        <v>0</v>
      </c>
      <c r="BL238" s="18" t="s">
        <v>157</v>
      </c>
      <c r="BM238" s="230" t="s">
        <v>2526</v>
      </c>
    </row>
    <row r="239" s="12" customFormat="1" ht="22.8" customHeight="1">
      <c r="A239" s="12"/>
      <c r="B239" s="203"/>
      <c r="C239" s="204"/>
      <c r="D239" s="205" t="s">
        <v>76</v>
      </c>
      <c r="E239" s="217" t="s">
        <v>157</v>
      </c>
      <c r="F239" s="217" t="s">
        <v>274</v>
      </c>
      <c r="G239" s="204"/>
      <c r="H239" s="204"/>
      <c r="I239" s="207"/>
      <c r="J239" s="218">
        <f>BK239</f>
        <v>0</v>
      </c>
      <c r="K239" s="204"/>
      <c r="L239" s="209"/>
      <c r="M239" s="210"/>
      <c r="N239" s="211"/>
      <c r="O239" s="211"/>
      <c r="P239" s="212">
        <f>SUM(P240:P245)</f>
        <v>0</v>
      </c>
      <c r="Q239" s="211"/>
      <c r="R239" s="212">
        <f>SUM(R240:R245)</f>
        <v>0</v>
      </c>
      <c r="S239" s="211"/>
      <c r="T239" s="213">
        <f>SUM(T240:T245)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4" t="s">
        <v>85</v>
      </c>
      <c r="AT239" s="215" t="s">
        <v>76</v>
      </c>
      <c r="AU239" s="215" t="s">
        <v>85</v>
      </c>
      <c r="AY239" s="214" t="s">
        <v>150</v>
      </c>
      <c r="BK239" s="216">
        <f>SUM(BK240:BK245)</f>
        <v>0</v>
      </c>
    </row>
    <row r="240" s="2" customFormat="1" ht="24.15" customHeight="1">
      <c r="A240" s="39"/>
      <c r="B240" s="40"/>
      <c r="C240" s="219" t="s">
        <v>419</v>
      </c>
      <c r="D240" s="219" t="s">
        <v>152</v>
      </c>
      <c r="E240" s="220" t="s">
        <v>304</v>
      </c>
      <c r="F240" s="221" t="s">
        <v>305</v>
      </c>
      <c r="G240" s="222" t="s">
        <v>155</v>
      </c>
      <c r="H240" s="223">
        <v>2.9340000000000002</v>
      </c>
      <c r="I240" s="224"/>
      <c r="J240" s="225">
        <f>ROUND(I240*H240,2)</f>
        <v>0</v>
      </c>
      <c r="K240" s="221" t="s">
        <v>156</v>
      </c>
      <c r="L240" s="45"/>
      <c r="M240" s="226" t="s">
        <v>1</v>
      </c>
      <c r="N240" s="227" t="s">
        <v>42</v>
      </c>
      <c r="O240" s="92"/>
      <c r="P240" s="228">
        <f>O240*H240</f>
        <v>0</v>
      </c>
      <c r="Q240" s="228">
        <v>0</v>
      </c>
      <c r="R240" s="228">
        <f>Q240*H240</f>
        <v>0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157</v>
      </c>
      <c r="AT240" s="230" t="s">
        <v>152</v>
      </c>
      <c r="AU240" s="230" t="s">
        <v>87</v>
      </c>
      <c r="AY240" s="18" t="s">
        <v>150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85</v>
      </c>
      <c r="BK240" s="231">
        <f>ROUND(I240*H240,2)</f>
        <v>0</v>
      </c>
      <c r="BL240" s="18" t="s">
        <v>157</v>
      </c>
      <c r="BM240" s="230" t="s">
        <v>572</v>
      </c>
    </row>
    <row r="241" s="13" customFormat="1">
      <c r="A241" s="13"/>
      <c r="B241" s="232"/>
      <c r="C241" s="233"/>
      <c r="D241" s="234" t="s">
        <v>159</v>
      </c>
      <c r="E241" s="235" t="s">
        <v>1</v>
      </c>
      <c r="F241" s="236" t="s">
        <v>2462</v>
      </c>
      <c r="G241" s="233"/>
      <c r="H241" s="235" t="s">
        <v>1</v>
      </c>
      <c r="I241" s="237"/>
      <c r="J241" s="233"/>
      <c r="K241" s="233"/>
      <c r="L241" s="238"/>
      <c r="M241" s="239"/>
      <c r="N241" s="240"/>
      <c r="O241" s="240"/>
      <c r="P241" s="240"/>
      <c r="Q241" s="240"/>
      <c r="R241" s="240"/>
      <c r="S241" s="240"/>
      <c r="T241" s="24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2" t="s">
        <v>159</v>
      </c>
      <c r="AU241" s="242" t="s">
        <v>87</v>
      </c>
      <c r="AV241" s="13" t="s">
        <v>85</v>
      </c>
      <c r="AW241" s="13" t="s">
        <v>32</v>
      </c>
      <c r="AX241" s="13" t="s">
        <v>77</v>
      </c>
      <c r="AY241" s="242" t="s">
        <v>150</v>
      </c>
    </row>
    <row r="242" s="14" customFormat="1">
      <c r="A242" s="14"/>
      <c r="B242" s="243"/>
      <c r="C242" s="244"/>
      <c r="D242" s="234" t="s">
        <v>159</v>
      </c>
      <c r="E242" s="245" t="s">
        <v>1</v>
      </c>
      <c r="F242" s="246" t="s">
        <v>2527</v>
      </c>
      <c r="G242" s="244"/>
      <c r="H242" s="247">
        <v>2.9340000000000002</v>
      </c>
      <c r="I242" s="248"/>
      <c r="J242" s="244"/>
      <c r="K242" s="244"/>
      <c r="L242" s="249"/>
      <c r="M242" s="250"/>
      <c r="N242" s="251"/>
      <c r="O242" s="251"/>
      <c r="P242" s="251"/>
      <c r="Q242" s="251"/>
      <c r="R242" s="251"/>
      <c r="S242" s="251"/>
      <c r="T242" s="25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3" t="s">
        <v>159</v>
      </c>
      <c r="AU242" s="253" t="s">
        <v>87</v>
      </c>
      <c r="AV242" s="14" t="s">
        <v>87</v>
      </c>
      <c r="AW242" s="14" t="s">
        <v>32</v>
      </c>
      <c r="AX242" s="14" t="s">
        <v>85</v>
      </c>
      <c r="AY242" s="253" t="s">
        <v>150</v>
      </c>
    </row>
    <row r="243" s="2" customFormat="1" ht="33" customHeight="1">
      <c r="A243" s="39"/>
      <c r="B243" s="40"/>
      <c r="C243" s="219" t="s">
        <v>425</v>
      </c>
      <c r="D243" s="219" t="s">
        <v>152</v>
      </c>
      <c r="E243" s="220" t="s">
        <v>2528</v>
      </c>
      <c r="F243" s="221" t="s">
        <v>2529</v>
      </c>
      <c r="G243" s="222" t="s">
        <v>155</v>
      </c>
      <c r="H243" s="223">
        <v>0.40000000000000002</v>
      </c>
      <c r="I243" s="224"/>
      <c r="J243" s="225">
        <f>ROUND(I243*H243,2)</f>
        <v>0</v>
      </c>
      <c r="K243" s="221" t="s">
        <v>156</v>
      </c>
      <c r="L243" s="45"/>
      <c r="M243" s="226" t="s">
        <v>1</v>
      </c>
      <c r="N243" s="227" t="s">
        <v>42</v>
      </c>
      <c r="O243" s="92"/>
      <c r="P243" s="228">
        <f>O243*H243</f>
        <v>0</v>
      </c>
      <c r="Q243" s="228">
        <v>0</v>
      </c>
      <c r="R243" s="228">
        <f>Q243*H243</f>
        <v>0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157</v>
      </c>
      <c r="AT243" s="230" t="s">
        <v>152</v>
      </c>
      <c r="AU243" s="230" t="s">
        <v>87</v>
      </c>
      <c r="AY243" s="18" t="s">
        <v>150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85</v>
      </c>
      <c r="BK243" s="231">
        <f>ROUND(I243*H243,2)</f>
        <v>0</v>
      </c>
      <c r="BL243" s="18" t="s">
        <v>157</v>
      </c>
      <c r="BM243" s="230" t="s">
        <v>2530</v>
      </c>
    </row>
    <row r="244" s="13" customFormat="1">
      <c r="A244" s="13"/>
      <c r="B244" s="232"/>
      <c r="C244" s="233"/>
      <c r="D244" s="234" t="s">
        <v>159</v>
      </c>
      <c r="E244" s="235" t="s">
        <v>1</v>
      </c>
      <c r="F244" s="236" t="s">
        <v>2531</v>
      </c>
      <c r="G244" s="233"/>
      <c r="H244" s="235" t="s">
        <v>1</v>
      </c>
      <c r="I244" s="237"/>
      <c r="J244" s="233"/>
      <c r="K244" s="233"/>
      <c r="L244" s="238"/>
      <c r="M244" s="239"/>
      <c r="N244" s="240"/>
      <c r="O244" s="240"/>
      <c r="P244" s="240"/>
      <c r="Q244" s="240"/>
      <c r="R244" s="240"/>
      <c r="S244" s="240"/>
      <c r="T244" s="24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2" t="s">
        <v>159</v>
      </c>
      <c r="AU244" s="242" t="s">
        <v>87</v>
      </c>
      <c r="AV244" s="13" t="s">
        <v>85</v>
      </c>
      <c r="AW244" s="13" t="s">
        <v>32</v>
      </c>
      <c r="AX244" s="13" t="s">
        <v>77</v>
      </c>
      <c r="AY244" s="242" t="s">
        <v>150</v>
      </c>
    </row>
    <row r="245" s="14" customFormat="1">
      <c r="A245" s="14"/>
      <c r="B245" s="243"/>
      <c r="C245" s="244"/>
      <c r="D245" s="234" t="s">
        <v>159</v>
      </c>
      <c r="E245" s="245" t="s">
        <v>1</v>
      </c>
      <c r="F245" s="246" t="s">
        <v>2532</v>
      </c>
      <c r="G245" s="244"/>
      <c r="H245" s="247">
        <v>0.40000000000000002</v>
      </c>
      <c r="I245" s="248"/>
      <c r="J245" s="244"/>
      <c r="K245" s="244"/>
      <c r="L245" s="249"/>
      <c r="M245" s="250"/>
      <c r="N245" s="251"/>
      <c r="O245" s="251"/>
      <c r="P245" s="251"/>
      <c r="Q245" s="251"/>
      <c r="R245" s="251"/>
      <c r="S245" s="251"/>
      <c r="T245" s="252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3" t="s">
        <v>159</v>
      </c>
      <c r="AU245" s="253" t="s">
        <v>87</v>
      </c>
      <c r="AV245" s="14" t="s">
        <v>87</v>
      </c>
      <c r="AW245" s="14" t="s">
        <v>32</v>
      </c>
      <c r="AX245" s="14" t="s">
        <v>85</v>
      </c>
      <c r="AY245" s="253" t="s">
        <v>150</v>
      </c>
    </row>
    <row r="246" s="12" customFormat="1" ht="22.8" customHeight="1">
      <c r="A246" s="12"/>
      <c r="B246" s="203"/>
      <c r="C246" s="204"/>
      <c r="D246" s="205" t="s">
        <v>76</v>
      </c>
      <c r="E246" s="217" t="s">
        <v>179</v>
      </c>
      <c r="F246" s="217" t="s">
        <v>2533</v>
      </c>
      <c r="G246" s="204"/>
      <c r="H246" s="204"/>
      <c r="I246" s="207"/>
      <c r="J246" s="218">
        <f>BK246</f>
        <v>0</v>
      </c>
      <c r="K246" s="204"/>
      <c r="L246" s="209"/>
      <c r="M246" s="210"/>
      <c r="N246" s="211"/>
      <c r="O246" s="211"/>
      <c r="P246" s="212">
        <f>SUM(P247:P288)</f>
        <v>0</v>
      </c>
      <c r="Q246" s="211"/>
      <c r="R246" s="212">
        <f>SUM(R247:R288)</f>
        <v>0</v>
      </c>
      <c r="S246" s="211"/>
      <c r="T246" s="213">
        <f>SUM(T247:T288)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14" t="s">
        <v>85</v>
      </c>
      <c r="AT246" s="215" t="s">
        <v>76</v>
      </c>
      <c r="AU246" s="215" t="s">
        <v>85</v>
      </c>
      <c r="AY246" s="214" t="s">
        <v>150</v>
      </c>
      <c r="BK246" s="216">
        <f>SUM(BK247:BK288)</f>
        <v>0</v>
      </c>
    </row>
    <row r="247" s="2" customFormat="1" ht="24.15" customHeight="1">
      <c r="A247" s="39"/>
      <c r="B247" s="40"/>
      <c r="C247" s="219" t="s">
        <v>433</v>
      </c>
      <c r="D247" s="219" t="s">
        <v>152</v>
      </c>
      <c r="E247" s="220" t="s">
        <v>2534</v>
      </c>
      <c r="F247" s="221" t="s">
        <v>2535</v>
      </c>
      <c r="G247" s="222" t="s">
        <v>240</v>
      </c>
      <c r="H247" s="223">
        <v>928</v>
      </c>
      <c r="I247" s="224"/>
      <c r="J247" s="225">
        <f>ROUND(I247*H247,2)</f>
        <v>0</v>
      </c>
      <c r="K247" s="221" t="s">
        <v>156</v>
      </c>
      <c r="L247" s="45"/>
      <c r="M247" s="226" t="s">
        <v>1</v>
      </c>
      <c r="N247" s="227" t="s">
        <v>42</v>
      </c>
      <c r="O247" s="92"/>
      <c r="P247" s="228">
        <f>O247*H247</f>
        <v>0</v>
      </c>
      <c r="Q247" s="228">
        <v>0</v>
      </c>
      <c r="R247" s="228">
        <f>Q247*H247</f>
        <v>0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157</v>
      </c>
      <c r="AT247" s="230" t="s">
        <v>152</v>
      </c>
      <c r="AU247" s="230" t="s">
        <v>87</v>
      </c>
      <c r="AY247" s="18" t="s">
        <v>150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85</v>
      </c>
      <c r="BK247" s="231">
        <f>ROUND(I247*H247,2)</f>
        <v>0</v>
      </c>
      <c r="BL247" s="18" t="s">
        <v>157</v>
      </c>
      <c r="BM247" s="230" t="s">
        <v>582</v>
      </c>
    </row>
    <row r="248" s="14" customFormat="1">
      <c r="A248" s="14"/>
      <c r="B248" s="243"/>
      <c r="C248" s="244"/>
      <c r="D248" s="234" t="s">
        <v>159</v>
      </c>
      <c r="E248" s="245" t="s">
        <v>1</v>
      </c>
      <c r="F248" s="246" t="s">
        <v>2536</v>
      </c>
      <c r="G248" s="244"/>
      <c r="H248" s="247">
        <v>524</v>
      </c>
      <c r="I248" s="248"/>
      <c r="J248" s="244"/>
      <c r="K248" s="244"/>
      <c r="L248" s="249"/>
      <c r="M248" s="250"/>
      <c r="N248" s="251"/>
      <c r="O248" s="251"/>
      <c r="P248" s="251"/>
      <c r="Q248" s="251"/>
      <c r="R248" s="251"/>
      <c r="S248" s="251"/>
      <c r="T248" s="25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3" t="s">
        <v>159</v>
      </c>
      <c r="AU248" s="253" t="s">
        <v>87</v>
      </c>
      <c r="AV248" s="14" t="s">
        <v>87</v>
      </c>
      <c r="AW248" s="14" t="s">
        <v>32</v>
      </c>
      <c r="AX248" s="14" t="s">
        <v>77</v>
      </c>
      <c r="AY248" s="253" t="s">
        <v>150</v>
      </c>
    </row>
    <row r="249" s="14" customFormat="1">
      <c r="A249" s="14"/>
      <c r="B249" s="243"/>
      <c r="C249" s="244"/>
      <c r="D249" s="234" t="s">
        <v>159</v>
      </c>
      <c r="E249" s="245" t="s">
        <v>1</v>
      </c>
      <c r="F249" s="246" t="s">
        <v>2537</v>
      </c>
      <c r="G249" s="244"/>
      <c r="H249" s="247">
        <v>302</v>
      </c>
      <c r="I249" s="248"/>
      <c r="J249" s="244"/>
      <c r="K249" s="244"/>
      <c r="L249" s="249"/>
      <c r="M249" s="250"/>
      <c r="N249" s="251"/>
      <c r="O249" s="251"/>
      <c r="P249" s="251"/>
      <c r="Q249" s="251"/>
      <c r="R249" s="251"/>
      <c r="S249" s="251"/>
      <c r="T249" s="25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3" t="s">
        <v>159</v>
      </c>
      <c r="AU249" s="253" t="s">
        <v>87</v>
      </c>
      <c r="AV249" s="14" t="s">
        <v>87</v>
      </c>
      <c r="AW249" s="14" t="s">
        <v>32</v>
      </c>
      <c r="AX249" s="14" t="s">
        <v>77</v>
      </c>
      <c r="AY249" s="253" t="s">
        <v>150</v>
      </c>
    </row>
    <row r="250" s="14" customFormat="1">
      <c r="A250" s="14"/>
      <c r="B250" s="243"/>
      <c r="C250" s="244"/>
      <c r="D250" s="234" t="s">
        <v>159</v>
      </c>
      <c r="E250" s="245" t="s">
        <v>1</v>
      </c>
      <c r="F250" s="246" t="s">
        <v>2538</v>
      </c>
      <c r="G250" s="244"/>
      <c r="H250" s="247">
        <v>102</v>
      </c>
      <c r="I250" s="248"/>
      <c r="J250" s="244"/>
      <c r="K250" s="244"/>
      <c r="L250" s="249"/>
      <c r="M250" s="250"/>
      <c r="N250" s="251"/>
      <c r="O250" s="251"/>
      <c r="P250" s="251"/>
      <c r="Q250" s="251"/>
      <c r="R250" s="251"/>
      <c r="S250" s="251"/>
      <c r="T250" s="25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3" t="s">
        <v>159</v>
      </c>
      <c r="AU250" s="253" t="s">
        <v>87</v>
      </c>
      <c r="AV250" s="14" t="s">
        <v>87</v>
      </c>
      <c r="AW250" s="14" t="s">
        <v>32</v>
      </c>
      <c r="AX250" s="14" t="s">
        <v>77</v>
      </c>
      <c r="AY250" s="253" t="s">
        <v>150</v>
      </c>
    </row>
    <row r="251" s="15" customFormat="1">
      <c r="A251" s="15"/>
      <c r="B251" s="254"/>
      <c r="C251" s="255"/>
      <c r="D251" s="234" t="s">
        <v>159</v>
      </c>
      <c r="E251" s="256" t="s">
        <v>1</v>
      </c>
      <c r="F251" s="257" t="s">
        <v>169</v>
      </c>
      <c r="G251" s="255"/>
      <c r="H251" s="258">
        <v>928</v>
      </c>
      <c r="I251" s="259"/>
      <c r="J251" s="255"/>
      <c r="K251" s="255"/>
      <c r="L251" s="260"/>
      <c r="M251" s="261"/>
      <c r="N251" s="262"/>
      <c r="O251" s="262"/>
      <c r="P251" s="262"/>
      <c r="Q251" s="262"/>
      <c r="R251" s="262"/>
      <c r="S251" s="262"/>
      <c r="T251" s="263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4" t="s">
        <v>159</v>
      </c>
      <c r="AU251" s="264" t="s">
        <v>87</v>
      </c>
      <c r="AV251" s="15" t="s">
        <v>157</v>
      </c>
      <c r="AW251" s="15" t="s">
        <v>32</v>
      </c>
      <c r="AX251" s="15" t="s">
        <v>85</v>
      </c>
      <c r="AY251" s="264" t="s">
        <v>150</v>
      </c>
    </row>
    <row r="252" s="2" customFormat="1" ht="21.75" customHeight="1">
      <c r="A252" s="39"/>
      <c r="B252" s="40"/>
      <c r="C252" s="219" t="s">
        <v>438</v>
      </c>
      <c r="D252" s="219" t="s">
        <v>152</v>
      </c>
      <c r="E252" s="220" t="s">
        <v>2539</v>
      </c>
      <c r="F252" s="221" t="s">
        <v>2540</v>
      </c>
      <c r="G252" s="222" t="s">
        <v>240</v>
      </c>
      <c r="H252" s="223">
        <v>61</v>
      </c>
      <c r="I252" s="224"/>
      <c r="J252" s="225">
        <f>ROUND(I252*H252,2)</f>
        <v>0</v>
      </c>
      <c r="K252" s="221" t="s">
        <v>156</v>
      </c>
      <c r="L252" s="45"/>
      <c r="M252" s="226" t="s">
        <v>1</v>
      </c>
      <c r="N252" s="227" t="s">
        <v>42</v>
      </c>
      <c r="O252" s="92"/>
      <c r="P252" s="228">
        <f>O252*H252</f>
        <v>0</v>
      </c>
      <c r="Q252" s="228">
        <v>0</v>
      </c>
      <c r="R252" s="228">
        <f>Q252*H252</f>
        <v>0</v>
      </c>
      <c r="S252" s="228">
        <v>0</v>
      </c>
      <c r="T252" s="22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157</v>
      </c>
      <c r="AT252" s="230" t="s">
        <v>152</v>
      </c>
      <c r="AU252" s="230" t="s">
        <v>87</v>
      </c>
      <c r="AY252" s="18" t="s">
        <v>150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85</v>
      </c>
      <c r="BK252" s="231">
        <f>ROUND(I252*H252,2)</f>
        <v>0</v>
      </c>
      <c r="BL252" s="18" t="s">
        <v>157</v>
      </c>
      <c r="BM252" s="230" t="s">
        <v>593</v>
      </c>
    </row>
    <row r="253" s="14" customFormat="1">
      <c r="A253" s="14"/>
      <c r="B253" s="243"/>
      <c r="C253" s="244"/>
      <c r="D253" s="234" t="s">
        <v>159</v>
      </c>
      <c r="E253" s="245" t="s">
        <v>1</v>
      </c>
      <c r="F253" s="246" t="s">
        <v>2541</v>
      </c>
      <c r="G253" s="244"/>
      <c r="H253" s="247">
        <v>56</v>
      </c>
      <c r="I253" s="248"/>
      <c r="J253" s="244"/>
      <c r="K253" s="244"/>
      <c r="L253" s="249"/>
      <c r="M253" s="250"/>
      <c r="N253" s="251"/>
      <c r="O253" s="251"/>
      <c r="P253" s="251"/>
      <c r="Q253" s="251"/>
      <c r="R253" s="251"/>
      <c r="S253" s="251"/>
      <c r="T253" s="25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3" t="s">
        <v>159</v>
      </c>
      <c r="AU253" s="253" t="s">
        <v>87</v>
      </c>
      <c r="AV253" s="14" t="s">
        <v>87</v>
      </c>
      <c r="AW253" s="14" t="s">
        <v>32</v>
      </c>
      <c r="AX253" s="14" t="s">
        <v>77</v>
      </c>
      <c r="AY253" s="253" t="s">
        <v>150</v>
      </c>
    </row>
    <row r="254" s="14" customFormat="1">
      <c r="A254" s="14"/>
      <c r="B254" s="243"/>
      <c r="C254" s="244"/>
      <c r="D254" s="234" t="s">
        <v>159</v>
      </c>
      <c r="E254" s="245" t="s">
        <v>1</v>
      </c>
      <c r="F254" s="246" t="s">
        <v>2542</v>
      </c>
      <c r="G254" s="244"/>
      <c r="H254" s="247">
        <v>5</v>
      </c>
      <c r="I254" s="248"/>
      <c r="J254" s="244"/>
      <c r="K254" s="244"/>
      <c r="L254" s="249"/>
      <c r="M254" s="250"/>
      <c r="N254" s="251"/>
      <c r="O254" s="251"/>
      <c r="P254" s="251"/>
      <c r="Q254" s="251"/>
      <c r="R254" s="251"/>
      <c r="S254" s="251"/>
      <c r="T254" s="252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3" t="s">
        <v>159</v>
      </c>
      <c r="AU254" s="253" t="s">
        <v>87</v>
      </c>
      <c r="AV254" s="14" t="s">
        <v>87</v>
      </c>
      <c r="AW254" s="14" t="s">
        <v>32</v>
      </c>
      <c r="AX254" s="14" t="s">
        <v>77</v>
      </c>
      <c r="AY254" s="253" t="s">
        <v>150</v>
      </c>
    </row>
    <row r="255" s="15" customFormat="1">
      <c r="A255" s="15"/>
      <c r="B255" s="254"/>
      <c r="C255" s="255"/>
      <c r="D255" s="234" t="s">
        <v>159</v>
      </c>
      <c r="E255" s="256" t="s">
        <v>1</v>
      </c>
      <c r="F255" s="257" t="s">
        <v>169</v>
      </c>
      <c r="G255" s="255"/>
      <c r="H255" s="258">
        <v>61</v>
      </c>
      <c r="I255" s="259"/>
      <c r="J255" s="255"/>
      <c r="K255" s="255"/>
      <c r="L255" s="260"/>
      <c r="M255" s="261"/>
      <c r="N255" s="262"/>
      <c r="O255" s="262"/>
      <c r="P255" s="262"/>
      <c r="Q255" s="262"/>
      <c r="R255" s="262"/>
      <c r="S255" s="262"/>
      <c r="T255" s="263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64" t="s">
        <v>159</v>
      </c>
      <c r="AU255" s="264" t="s">
        <v>87</v>
      </c>
      <c r="AV255" s="15" t="s">
        <v>157</v>
      </c>
      <c r="AW255" s="15" t="s">
        <v>32</v>
      </c>
      <c r="AX255" s="15" t="s">
        <v>85</v>
      </c>
      <c r="AY255" s="264" t="s">
        <v>150</v>
      </c>
    </row>
    <row r="256" s="2" customFormat="1" ht="24.15" customHeight="1">
      <c r="A256" s="39"/>
      <c r="B256" s="40"/>
      <c r="C256" s="219" t="s">
        <v>442</v>
      </c>
      <c r="D256" s="219" t="s">
        <v>152</v>
      </c>
      <c r="E256" s="220" t="s">
        <v>2543</v>
      </c>
      <c r="F256" s="221" t="s">
        <v>2544</v>
      </c>
      <c r="G256" s="222" t="s">
        <v>240</v>
      </c>
      <c r="H256" s="223">
        <v>928</v>
      </c>
      <c r="I256" s="224"/>
      <c r="J256" s="225">
        <f>ROUND(I256*H256,2)</f>
        <v>0</v>
      </c>
      <c r="K256" s="221" t="s">
        <v>156</v>
      </c>
      <c r="L256" s="45"/>
      <c r="M256" s="226" t="s">
        <v>1</v>
      </c>
      <c r="N256" s="227" t="s">
        <v>42</v>
      </c>
      <c r="O256" s="92"/>
      <c r="P256" s="228">
        <f>O256*H256</f>
        <v>0</v>
      </c>
      <c r="Q256" s="228">
        <v>0</v>
      </c>
      <c r="R256" s="228">
        <f>Q256*H256</f>
        <v>0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157</v>
      </c>
      <c r="AT256" s="230" t="s">
        <v>152</v>
      </c>
      <c r="AU256" s="230" t="s">
        <v>87</v>
      </c>
      <c r="AY256" s="18" t="s">
        <v>150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85</v>
      </c>
      <c r="BK256" s="231">
        <f>ROUND(I256*H256,2)</f>
        <v>0</v>
      </c>
      <c r="BL256" s="18" t="s">
        <v>157</v>
      </c>
      <c r="BM256" s="230" t="s">
        <v>601</v>
      </c>
    </row>
    <row r="257" s="14" customFormat="1">
      <c r="A257" s="14"/>
      <c r="B257" s="243"/>
      <c r="C257" s="244"/>
      <c r="D257" s="234" t="s">
        <v>159</v>
      </c>
      <c r="E257" s="245" t="s">
        <v>1</v>
      </c>
      <c r="F257" s="246" t="s">
        <v>2545</v>
      </c>
      <c r="G257" s="244"/>
      <c r="H257" s="247">
        <v>262</v>
      </c>
      <c r="I257" s="248"/>
      <c r="J257" s="244"/>
      <c r="K257" s="244"/>
      <c r="L257" s="249"/>
      <c r="M257" s="250"/>
      <c r="N257" s="251"/>
      <c r="O257" s="251"/>
      <c r="P257" s="251"/>
      <c r="Q257" s="251"/>
      <c r="R257" s="251"/>
      <c r="S257" s="251"/>
      <c r="T257" s="252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3" t="s">
        <v>159</v>
      </c>
      <c r="AU257" s="253" t="s">
        <v>87</v>
      </c>
      <c r="AV257" s="14" t="s">
        <v>87</v>
      </c>
      <c r="AW257" s="14" t="s">
        <v>32</v>
      </c>
      <c r="AX257" s="14" t="s">
        <v>77</v>
      </c>
      <c r="AY257" s="253" t="s">
        <v>150</v>
      </c>
    </row>
    <row r="258" s="14" customFormat="1">
      <c r="A258" s="14"/>
      <c r="B258" s="243"/>
      <c r="C258" s="244"/>
      <c r="D258" s="234" t="s">
        <v>159</v>
      </c>
      <c r="E258" s="245" t="s">
        <v>1</v>
      </c>
      <c r="F258" s="246" t="s">
        <v>2546</v>
      </c>
      <c r="G258" s="244"/>
      <c r="H258" s="247">
        <v>151</v>
      </c>
      <c r="I258" s="248"/>
      <c r="J258" s="244"/>
      <c r="K258" s="244"/>
      <c r="L258" s="249"/>
      <c r="M258" s="250"/>
      <c r="N258" s="251"/>
      <c r="O258" s="251"/>
      <c r="P258" s="251"/>
      <c r="Q258" s="251"/>
      <c r="R258" s="251"/>
      <c r="S258" s="251"/>
      <c r="T258" s="252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3" t="s">
        <v>159</v>
      </c>
      <c r="AU258" s="253" t="s">
        <v>87</v>
      </c>
      <c r="AV258" s="14" t="s">
        <v>87</v>
      </c>
      <c r="AW258" s="14" t="s">
        <v>32</v>
      </c>
      <c r="AX258" s="14" t="s">
        <v>77</v>
      </c>
      <c r="AY258" s="253" t="s">
        <v>150</v>
      </c>
    </row>
    <row r="259" s="14" customFormat="1">
      <c r="A259" s="14"/>
      <c r="B259" s="243"/>
      <c r="C259" s="244"/>
      <c r="D259" s="234" t="s">
        <v>159</v>
      </c>
      <c r="E259" s="245" t="s">
        <v>1</v>
      </c>
      <c r="F259" s="246" t="s">
        <v>2547</v>
      </c>
      <c r="G259" s="244"/>
      <c r="H259" s="247">
        <v>51</v>
      </c>
      <c r="I259" s="248"/>
      <c r="J259" s="244"/>
      <c r="K259" s="244"/>
      <c r="L259" s="249"/>
      <c r="M259" s="250"/>
      <c r="N259" s="251"/>
      <c r="O259" s="251"/>
      <c r="P259" s="251"/>
      <c r="Q259" s="251"/>
      <c r="R259" s="251"/>
      <c r="S259" s="251"/>
      <c r="T259" s="252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3" t="s">
        <v>159</v>
      </c>
      <c r="AU259" s="253" t="s">
        <v>87</v>
      </c>
      <c r="AV259" s="14" t="s">
        <v>87</v>
      </c>
      <c r="AW259" s="14" t="s">
        <v>32</v>
      </c>
      <c r="AX259" s="14" t="s">
        <v>77</v>
      </c>
      <c r="AY259" s="253" t="s">
        <v>150</v>
      </c>
    </row>
    <row r="260" s="14" customFormat="1">
      <c r="A260" s="14"/>
      <c r="B260" s="243"/>
      <c r="C260" s="244"/>
      <c r="D260" s="234" t="s">
        <v>159</v>
      </c>
      <c r="E260" s="245" t="s">
        <v>1</v>
      </c>
      <c r="F260" s="246" t="s">
        <v>2548</v>
      </c>
      <c r="G260" s="244"/>
      <c r="H260" s="247">
        <v>262</v>
      </c>
      <c r="I260" s="248"/>
      <c r="J260" s="244"/>
      <c r="K260" s="244"/>
      <c r="L260" s="249"/>
      <c r="M260" s="250"/>
      <c r="N260" s="251"/>
      <c r="O260" s="251"/>
      <c r="P260" s="251"/>
      <c r="Q260" s="251"/>
      <c r="R260" s="251"/>
      <c r="S260" s="251"/>
      <c r="T260" s="252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3" t="s">
        <v>159</v>
      </c>
      <c r="AU260" s="253" t="s">
        <v>87</v>
      </c>
      <c r="AV260" s="14" t="s">
        <v>87</v>
      </c>
      <c r="AW260" s="14" t="s">
        <v>32</v>
      </c>
      <c r="AX260" s="14" t="s">
        <v>77</v>
      </c>
      <c r="AY260" s="253" t="s">
        <v>150</v>
      </c>
    </row>
    <row r="261" s="14" customFormat="1">
      <c r="A261" s="14"/>
      <c r="B261" s="243"/>
      <c r="C261" s="244"/>
      <c r="D261" s="234" t="s">
        <v>159</v>
      </c>
      <c r="E261" s="245" t="s">
        <v>1</v>
      </c>
      <c r="F261" s="246" t="s">
        <v>2549</v>
      </c>
      <c r="G261" s="244"/>
      <c r="H261" s="247">
        <v>151</v>
      </c>
      <c r="I261" s="248"/>
      <c r="J261" s="244"/>
      <c r="K261" s="244"/>
      <c r="L261" s="249"/>
      <c r="M261" s="250"/>
      <c r="N261" s="251"/>
      <c r="O261" s="251"/>
      <c r="P261" s="251"/>
      <c r="Q261" s="251"/>
      <c r="R261" s="251"/>
      <c r="S261" s="251"/>
      <c r="T261" s="252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3" t="s">
        <v>159</v>
      </c>
      <c r="AU261" s="253" t="s">
        <v>87</v>
      </c>
      <c r="AV261" s="14" t="s">
        <v>87</v>
      </c>
      <c r="AW261" s="14" t="s">
        <v>32</v>
      </c>
      <c r="AX261" s="14" t="s">
        <v>77</v>
      </c>
      <c r="AY261" s="253" t="s">
        <v>150</v>
      </c>
    </row>
    <row r="262" s="14" customFormat="1">
      <c r="A262" s="14"/>
      <c r="B262" s="243"/>
      <c r="C262" s="244"/>
      <c r="D262" s="234" t="s">
        <v>159</v>
      </c>
      <c r="E262" s="245" t="s">
        <v>1</v>
      </c>
      <c r="F262" s="246" t="s">
        <v>2550</v>
      </c>
      <c r="G262" s="244"/>
      <c r="H262" s="247">
        <v>51</v>
      </c>
      <c r="I262" s="248"/>
      <c r="J262" s="244"/>
      <c r="K262" s="244"/>
      <c r="L262" s="249"/>
      <c r="M262" s="250"/>
      <c r="N262" s="251"/>
      <c r="O262" s="251"/>
      <c r="P262" s="251"/>
      <c r="Q262" s="251"/>
      <c r="R262" s="251"/>
      <c r="S262" s="251"/>
      <c r="T262" s="252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3" t="s">
        <v>159</v>
      </c>
      <c r="AU262" s="253" t="s">
        <v>87</v>
      </c>
      <c r="AV262" s="14" t="s">
        <v>87</v>
      </c>
      <c r="AW262" s="14" t="s">
        <v>32</v>
      </c>
      <c r="AX262" s="14" t="s">
        <v>77</v>
      </c>
      <c r="AY262" s="253" t="s">
        <v>150</v>
      </c>
    </row>
    <row r="263" s="15" customFormat="1">
      <c r="A263" s="15"/>
      <c r="B263" s="254"/>
      <c r="C263" s="255"/>
      <c r="D263" s="234" t="s">
        <v>159</v>
      </c>
      <c r="E263" s="256" t="s">
        <v>1</v>
      </c>
      <c r="F263" s="257" t="s">
        <v>169</v>
      </c>
      <c r="G263" s="255"/>
      <c r="H263" s="258">
        <v>928</v>
      </c>
      <c r="I263" s="259"/>
      <c r="J263" s="255"/>
      <c r="K263" s="255"/>
      <c r="L263" s="260"/>
      <c r="M263" s="261"/>
      <c r="N263" s="262"/>
      <c r="O263" s="262"/>
      <c r="P263" s="262"/>
      <c r="Q263" s="262"/>
      <c r="R263" s="262"/>
      <c r="S263" s="262"/>
      <c r="T263" s="263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4" t="s">
        <v>159</v>
      </c>
      <c r="AU263" s="264" t="s">
        <v>87</v>
      </c>
      <c r="AV263" s="15" t="s">
        <v>157</v>
      </c>
      <c r="AW263" s="15" t="s">
        <v>32</v>
      </c>
      <c r="AX263" s="15" t="s">
        <v>85</v>
      </c>
      <c r="AY263" s="264" t="s">
        <v>150</v>
      </c>
    </row>
    <row r="264" s="2" customFormat="1" ht="24.15" customHeight="1">
      <c r="A264" s="39"/>
      <c r="B264" s="40"/>
      <c r="C264" s="219" t="s">
        <v>447</v>
      </c>
      <c r="D264" s="219" t="s">
        <v>152</v>
      </c>
      <c r="E264" s="220" t="s">
        <v>2551</v>
      </c>
      <c r="F264" s="221" t="s">
        <v>2552</v>
      </c>
      <c r="G264" s="222" t="s">
        <v>240</v>
      </c>
      <c r="H264" s="223">
        <v>14</v>
      </c>
      <c r="I264" s="224"/>
      <c r="J264" s="225">
        <f>ROUND(I264*H264,2)</f>
        <v>0</v>
      </c>
      <c r="K264" s="221" t="s">
        <v>156</v>
      </c>
      <c r="L264" s="45"/>
      <c r="M264" s="226" t="s">
        <v>1</v>
      </c>
      <c r="N264" s="227" t="s">
        <v>42</v>
      </c>
      <c r="O264" s="92"/>
      <c r="P264" s="228">
        <f>O264*H264</f>
        <v>0</v>
      </c>
      <c r="Q264" s="228">
        <v>0</v>
      </c>
      <c r="R264" s="228">
        <f>Q264*H264</f>
        <v>0</v>
      </c>
      <c r="S264" s="228">
        <v>0</v>
      </c>
      <c r="T264" s="22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0" t="s">
        <v>157</v>
      </c>
      <c r="AT264" s="230" t="s">
        <v>152</v>
      </c>
      <c r="AU264" s="230" t="s">
        <v>87</v>
      </c>
      <c r="AY264" s="18" t="s">
        <v>150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8" t="s">
        <v>85</v>
      </c>
      <c r="BK264" s="231">
        <f>ROUND(I264*H264,2)</f>
        <v>0</v>
      </c>
      <c r="BL264" s="18" t="s">
        <v>157</v>
      </c>
      <c r="BM264" s="230" t="s">
        <v>612</v>
      </c>
    </row>
    <row r="265" s="14" customFormat="1">
      <c r="A265" s="14"/>
      <c r="B265" s="243"/>
      <c r="C265" s="244"/>
      <c r="D265" s="234" t="s">
        <v>159</v>
      </c>
      <c r="E265" s="245" t="s">
        <v>1</v>
      </c>
      <c r="F265" s="246" t="s">
        <v>2495</v>
      </c>
      <c r="G265" s="244"/>
      <c r="H265" s="247">
        <v>14</v>
      </c>
      <c r="I265" s="248"/>
      <c r="J265" s="244"/>
      <c r="K265" s="244"/>
      <c r="L265" s="249"/>
      <c r="M265" s="250"/>
      <c r="N265" s="251"/>
      <c r="O265" s="251"/>
      <c r="P265" s="251"/>
      <c r="Q265" s="251"/>
      <c r="R265" s="251"/>
      <c r="S265" s="251"/>
      <c r="T265" s="252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3" t="s">
        <v>159</v>
      </c>
      <c r="AU265" s="253" t="s">
        <v>87</v>
      </c>
      <c r="AV265" s="14" t="s">
        <v>87</v>
      </c>
      <c r="AW265" s="14" t="s">
        <v>32</v>
      </c>
      <c r="AX265" s="14" t="s">
        <v>77</v>
      </c>
      <c r="AY265" s="253" t="s">
        <v>150</v>
      </c>
    </row>
    <row r="266" s="15" customFormat="1">
      <c r="A266" s="15"/>
      <c r="B266" s="254"/>
      <c r="C266" s="255"/>
      <c r="D266" s="234" t="s">
        <v>159</v>
      </c>
      <c r="E266" s="256" t="s">
        <v>1</v>
      </c>
      <c r="F266" s="257" t="s">
        <v>169</v>
      </c>
      <c r="G266" s="255"/>
      <c r="H266" s="258">
        <v>14</v>
      </c>
      <c r="I266" s="259"/>
      <c r="J266" s="255"/>
      <c r="K266" s="255"/>
      <c r="L266" s="260"/>
      <c r="M266" s="261"/>
      <c r="N266" s="262"/>
      <c r="O266" s="262"/>
      <c r="P266" s="262"/>
      <c r="Q266" s="262"/>
      <c r="R266" s="262"/>
      <c r="S266" s="262"/>
      <c r="T266" s="263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4" t="s">
        <v>159</v>
      </c>
      <c r="AU266" s="264" t="s">
        <v>87</v>
      </c>
      <c r="AV266" s="15" t="s">
        <v>157</v>
      </c>
      <c r="AW266" s="15" t="s">
        <v>32</v>
      </c>
      <c r="AX266" s="15" t="s">
        <v>85</v>
      </c>
      <c r="AY266" s="264" t="s">
        <v>150</v>
      </c>
    </row>
    <row r="267" s="2" customFormat="1" ht="24.15" customHeight="1">
      <c r="A267" s="39"/>
      <c r="B267" s="40"/>
      <c r="C267" s="219" t="s">
        <v>453</v>
      </c>
      <c r="D267" s="219" t="s">
        <v>152</v>
      </c>
      <c r="E267" s="220" t="s">
        <v>2553</v>
      </c>
      <c r="F267" s="221" t="s">
        <v>2554</v>
      </c>
      <c r="G267" s="222" t="s">
        <v>240</v>
      </c>
      <c r="H267" s="223">
        <v>61</v>
      </c>
      <c r="I267" s="224"/>
      <c r="J267" s="225">
        <f>ROUND(I267*H267,2)</f>
        <v>0</v>
      </c>
      <c r="K267" s="221" t="s">
        <v>156</v>
      </c>
      <c r="L267" s="45"/>
      <c r="M267" s="226" t="s">
        <v>1</v>
      </c>
      <c r="N267" s="227" t="s">
        <v>42</v>
      </c>
      <c r="O267" s="92"/>
      <c r="P267" s="228">
        <f>O267*H267</f>
        <v>0</v>
      </c>
      <c r="Q267" s="228">
        <v>0</v>
      </c>
      <c r="R267" s="228">
        <f>Q267*H267</f>
        <v>0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157</v>
      </c>
      <c r="AT267" s="230" t="s">
        <v>152</v>
      </c>
      <c r="AU267" s="230" t="s">
        <v>87</v>
      </c>
      <c r="AY267" s="18" t="s">
        <v>150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85</v>
      </c>
      <c r="BK267" s="231">
        <f>ROUND(I267*H267,2)</f>
        <v>0</v>
      </c>
      <c r="BL267" s="18" t="s">
        <v>157</v>
      </c>
      <c r="BM267" s="230" t="s">
        <v>621</v>
      </c>
    </row>
    <row r="268" s="14" customFormat="1">
      <c r="A268" s="14"/>
      <c r="B268" s="243"/>
      <c r="C268" s="244"/>
      <c r="D268" s="234" t="s">
        <v>159</v>
      </c>
      <c r="E268" s="245" t="s">
        <v>1</v>
      </c>
      <c r="F268" s="246" t="s">
        <v>2493</v>
      </c>
      <c r="G268" s="244"/>
      <c r="H268" s="247">
        <v>56</v>
      </c>
      <c r="I268" s="248"/>
      <c r="J268" s="244"/>
      <c r="K268" s="244"/>
      <c r="L268" s="249"/>
      <c r="M268" s="250"/>
      <c r="N268" s="251"/>
      <c r="O268" s="251"/>
      <c r="P268" s="251"/>
      <c r="Q268" s="251"/>
      <c r="R268" s="251"/>
      <c r="S268" s="251"/>
      <c r="T268" s="252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3" t="s">
        <v>159</v>
      </c>
      <c r="AU268" s="253" t="s">
        <v>87</v>
      </c>
      <c r="AV268" s="14" t="s">
        <v>87</v>
      </c>
      <c r="AW268" s="14" t="s">
        <v>32</v>
      </c>
      <c r="AX268" s="14" t="s">
        <v>77</v>
      </c>
      <c r="AY268" s="253" t="s">
        <v>150</v>
      </c>
    </row>
    <row r="269" s="14" customFormat="1">
      <c r="A269" s="14"/>
      <c r="B269" s="243"/>
      <c r="C269" s="244"/>
      <c r="D269" s="234" t="s">
        <v>159</v>
      </c>
      <c r="E269" s="245" t="s">
        <v>1</v>
      </c>
      <c r="F269" s="246" t="s">
        <v>2494</v>
      </c>
      <c r="G269" s="244"/>
      <c r="H269" s="247">
        <v>5</v>
      </c>
      <c r="I269" s="248"/>
      <c r="J269" s="244"/>
      <c r="K269" s="244"/>
      <c r="L269" s="249"/>
      <c r="M269" s="250"/>
      <c r="N269" s="251"/>
      <c r="O269" s="251"/>
      <c r="P269" s="251"/>
      <c r="Q269" s="251"/>
      <c r="R269" s="251"/>
      <c r="S269" s="251"/>
      <c r="T269" s="252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3" t="s">
        <v>159</v>
      </c>
      <c r="AU269" s="253" t="s">
        <v>87</v>
      </c>
      <c r="AV269" s="14" t="s">
        <v>87</v>
      </c>
      <c r="AW269" s="14" t="s">
        <v>32</v>
      </c>
      <c r="AX269" s="14" t="s">
        <v>77</v>
      </c>
      <c r="AY269" s="253" t="s">
        <v>150</v>
      </c>
    </row>
    <row r="270" s="15" customFormat="1">
      <c r="A270" s="15"/>
      <c r="B270" s="254"/>
      <c r="C270" s="255"/>
      <c r="D270" s="234" t="s">
        <v>159</v>
      </c>
      <c r="E270" s="256" t="s">
        <v>1</v>
      </c>
      <c r="F270" s="257" t="s">
        <v>169</v>
      </c>
      <c r="G270" s="255"/>
      <c r="H270" s="258">
        <v>61</v>
      </c>
      <c r="I270" s="259"/>
      <c r="J270" s="255"/>
      <c r="K270" s="255"/>
      <c r="L270" s="260"/>
      <c r="M270" s="261"/>
      <c r="N270" s="262"/>
      <c r="O270" s="262"/>
      <c r="P270" s="262"/>
      <c r="Q270" s="262"/>
      <c r="R270" s="262"/>
      <c r="S270" s="262"/>
      <c r="T270" s="263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4" t="s">
        <v>159</v>
      </c>
      <c r="AU270" s="264" t="s">
        <v>87</v>
      </c>
      <c r="AV270" s="15" t="s">
        <v>157</v>
      </c>
      <c r="AW270" s="15" t="s">
        <v>32</v>
      </c>
      <c r="AX270" s="15" t="s">
        <v>85</v>
      </c>
      <c r="AY270" s="264" t="s">
        <v>150</v>
      </c>
    </row>
    <row r="271" s="2" customFormat="1" ht="24.15" customHeight="1">
      <c r="A271" s="39"/>
      <c r="B271" s="40"/>
      <c r="C271" s="265" t="s">
        <v>458</v>
      </c>
      <c r="D271" s="265" t="s">
        <v>203</v>
      </c>
      <c r="E271" s="266" t="s">
        <v>2555</v>
      </c>
      <c r="F271" s="267" t="s">
        <v>2556</v>
      </c>
      <c r="G271" s="268" t="s">
        <v>240</v>
      </c>
      <c r="H271" s="269">
        <v>57.68</v>
      </c>
      <c r="I271" s="270"/>
      <c r="J271" s="271">
        <f>ROUND(I271*H271,2)</f>
        <v>0</v>
      </c>
      <c r="K271" s="267" t="s">
        <v>156</v>
      </c>
      <c r="L271" s="272"/>
      <c r="M271" s="273" t="s">
        <v>1</v>
      </c>
      <c r="N271" s="274" t="s">
        <v>42</v>
      </c>
      <c r="O271" s="92"/>
      <c r="P271" s="228">
        <f>O271*H271</f>
        <v>0</v>
      </c>
      <c r="Q271" s="228">
        <v>0</v>
      </c>
      <c r="R271" s="228">
        <f>Q271*H271</f>
        <v>0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194</v>
      </c>
      <c r="AT271" s="230" t="s">
        <v>203</v>
      </c>
      <c r="AU271" s="230" t="s">
        <v>87</v>
      </c>
      <c r="AY271" s="18" t="s">
        <v>150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85</v>
      </c>
      <c r="BK271" s="231">
        <f>ROUND(I271*H271,2)</f>
        <v>0</v>
      </c>
      <c r="BL271" s="18" t="s">
        <v>157</v>
      </c>
      <c r="BM271" s="230" t="s">
        <v>634</v>
      </c>
    </row>
    <row r="272" s="14" customFormat="1">
      <c r="A272" s="14"/>
      <c r="B272" s="243"/>
      <c r="C272" s="244"/>
      <c r="D272" s="234" t="s">
        <v>159</v>
      </c>
      <c r="E272" s="245" t="s">
        <v>1</v>
      </c>
      <c r="F272" s="246" t="s">
        <v>2557</v>
      </c>
      <c r="G272" s="244"/>
      <c r="H272" s="247">
        <v>57.68</v>
      </c>
      <c r="I272" s="248"/>
      <c r="J272" s="244"/>
      <c r="K272" s="244"/>
      <c r="L272" s="249"/>
      <c r="M272" s="250"/>
      <c r="N272" s="251"/>
      <c r="O272" s="251"/>
      <c r="P272" s="251"/>
      <c r="Q272" s="251"/>
      <c r="R272" s="251"/>
      <c r="S272" s="251"/>
      <c r="T272" s="252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3" t="s">
        <v>159</v>
      </c>
      <c r="AU272" s="253" t="s">
        <v>87</v>
      </c>
      <c r="AV272" s="14" t="s">
        <v>87</v>
      </c>
      <c r="AW272" s="14" t="s">
        <v>32</v>
      </c>
      <c r="AX272" s="14" t="s">
        <v>77</v>
      </c>
      <c r="AY272" s="253" t="s">
        <v>150</v>
      </c>
    </row>
    <row r="273" s="15" customFormat="1">
      <c r="A273" s="15"/>
      <c r="B273" s="254"/>
      <c r="C273" s="255"/>
      <c r="D273" s="234" t="s">
        <v>159</v>
      </c>
      <c r="E273" s="256" t="s">
        <v>1</v>
      </c>
      <c r="F273" s="257" t="s">
        <v>169</v>
      </c>
      <c r="G273" s="255"/>
      <c r="H273" s="258">
        <v>57.68</v>
      </c>
      <c r="I273" s="259"/>
      <c r="J273" s="255"/>
      <c r="K273" s="255"/>
      <c r="L273" s="260"/>
      <c r="M273" s="261"/>
      <c r="N273" s="262"/>
      <c r="O273" s="262"/>
      <c r="P273" s="262"/>
      <c r="Q273" s="262"/>
      <c r="R273" s="262"/>
      <c r="S273" s="262"/>
      <c r="T273" s="263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64" t="s">
        <v>159</v>
      </c>
      <c r="AU273" s="264" t="s">
        <v>87</v>
      </c>
      <c r="AV273" s="15" t="s">
        <v>157</v>
      </c>
      <c r="AW273" s="15" t="s">
        <v>32</v>
      </c>
      <c r="AX273" s="15" t="s">
        <v>85</v>
      </c>
      <c r="AY273" s="264" t="s">
        <v>150</v>
      </c>
    </row>
    <row r="274" s="2" customFormat="1" ht="24.15" customHeight="1">
      <c r="A274" s="39"/>
      <c r="B274" s="40"/>
      <c r="C274" s="265" t="s">
        <v>468</v>
      </c>
      <c r="D274" s="265" t="s">
        <v>203</v>
      </c>
      <c r="E274" s="266" t="s">
        <v>2558</v>
      </c>
      <c r="F274" s="267" t="s">
        <v>2559</v>
      </c>
      <c r="G274" s="268" t="s">
        <v>240</v>
      </c>
      <c r="H274" s="269">
        <v>5.1500000000000004</v>
      </c>
      <c r="I274" s="270"/>
      <c r="J274" s="271">
        <f>ROUND(I274*H274,2)</f>
        <v>0</v>
      </c>
      <c r="K274" s="267" t="s">
        <v>156</v>
      </c>
      <c r="L274" s="272"/>
      <c r="M274" s="273" t="s">
        <v>1</v>
      </c>
      <c r="N274" s="274" t="s">
        <v>42</v>
      </c>
      <c r="O274" s="92"/>
      <c r="P274" s="228">
        <f>O274*H274</f>
        <v>0</v>
      </c>
      <c r="Q274" s="228">
        <v>0</v>
      </c>
      <c r="R274" s="228">
        <f>Q274*H274</f>
        <v>0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194</v>
      </c>
      <c r="AT274" s="230" t="s">
        <v>203</v>
      </c>
      <c r="AU274" s="230" t="s">
        <v>87</v>
      </c>
      <c r="AY274" s="18" t="s">
        <v>150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85</v>
      </c>
      <c r="BK274" s="231">
        <f>ROUND(I274*H274,2)</f>
        <v>0</v>
      </c>
      <c r="BL274" s="18" t="s">
        <v>157</v>
      </c>
      <c r="BM274" s="230" t="s">
        <v>647</v>
      </c>
    </row>
    <row r="275" s="14" customFormat="1">
      <c r="A275" s="14"/>
      <c r="B275" s="243"/>
      <c r="C275" s="244"/>
      <c r="D275" s="234" t="s">
        <v>159</v>
      </c>
      <c r="E275" s="245" t="s">
        <v>1</v>
      </c>
      <c r="F275" s="246" t="s">
        <v>2560</v>
      </c>
      <c r="G275" s="244"/>
      <c r="H275" s="247">
        <v>5.1500000000000004</v>
      </c>
      <c r="I275" s="248"/>
      <c r="J275" s="244"/>
      <c r="K275" s="244"/>
      <c r="L275" s="249"/>
      <c r="M275" s="250"/>
      <c r="N275" s="251"/>
      <c r="O275" s="251"/>
      <c r="P275" s="251"/>
      <c r="Q275" s="251"/>
      <c r="R275" s="251"/>
      <c r="S275" s="251"/>
      <c r="T275" s="25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3" t="s">
        <v>159</v>
      </c>
      <c r="AU275" s="253" t="s">
        <v>87</v>
      </c>
      <c r="AV275" s="14" t="s">
        <v>87</v>
      </c>
      <c r="AW275" s="14" t="s">
        <v>32</v>
      </c>
      <c r="AX275" s="14" t="s">
        <v>77</v>
      </c>
      <c r="AY275" s="253" t="s">
        <v>150</v>
      </c>
    </row>
    <row r="276" s="15" customFormat="1">
      <c r="A276" s="15"/>
      <c r="B276" s="254"/>
      <c r="C276" s="255"/>
      <c r="D276" s="234" t="s">
        <v>159</v>
      </c>
      <c r="E276" s="256" t="s">
        <v>1</v>
      </c>
      <c r="F276" s="257" t="s">
        <v>169</v>
      </c>
      <c r="G276" s="255"/>
      <c r="H276" s="258">
        <v>5.1500000000000004</v>
      </c>
      <c r="I276" s="259"/>
      <c r="J276" s="255"/>
      <c r="K276" s="255"/>
      <c r="L276" s="260"/>
      <c r="M276" s="261"/>
      <c r="N276" s="262"/>
      <c r="O276" s="262"/>
      <c r="P276" s="262"/>
      <c r="Q276" s="262"/>
      <c r="R276" s="262"/>
      <c r="S276" s="262"/>
      <c r="T276" s="263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64" t="s">
        <v>159</v>
      </c>
      <c r="AU276" s="264" t="s">
        <v>87</v>
      </c>
      <c r="AV276" s="15" t="s">
        <v>157</v>
      </c>
      <c r="AW276" s="15" t="s">
        <v>32</v>
      </c>
      <c r="AX276" s="15" t="s">
        <v>85</v>
      </c>
      <c r="AY276" s="264" t="s">
        <v>150</v>
      </c>
    </row>
    <row r="277" s="2" customFormat="1" ht="33" customHeight="1">
      <c r="A277" s="39"/>
      <c r="B277" s="40"/>
      <c r="C277" s="219" t="s">
        <v>473</v>
      </c>
      <c r="D277" s="219" t="s">
        <v>152</v>
      </c>
      <c r="E277" s="220" t="s">
        <v>2561</v>
      </c>
      <c r="F277" s="221" t="s">
        <v>2562</v>
      </c>
      <c r="G277" s="222" t="s">
        <v>240</v>
      </c>
      <c r="H277" s="223">
        <v>464</v>
      </c>
      <c r="I277" s="224"/>
      <c r="J277" s="225">
        <f>ROUND(I277*H277,2)</f>
        <v>0</v>
      </c>
      <c r="K277" s="221" t="s">
        <v>156</v>
      </c>
      <c r="L277" s="45"/>
      <c r="M277" s="226" t="s">
        <v>1</v>
      </c>
      <c r="N277" s="227" t="s">
        <v>42</v>
      </c>
      <c r="O277" s="92"/>
      <c r="P277" s="228">
        <f>O277*H277</f>
        <v>0</v>
      </c>
      <c r="Q277" s="228">
        <v>0</v>
      </c>
      <c r="R277" s="228">
        <f>Q277*H277</f>
        <v>0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157</v>
      </c>
      <c r="AT277" s="230" t="s">
        <v>152</v>
      </c>
      <c r="AU277" s="230" t="s">
        <v>87</v>
      </c>
      <c r="AY277" s="18" t="s">
        <v>150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85</v>
      </c>
      <c r="BK277" s="231">
        <f>ROUND(I277*H277,2)</f>
        <v>0</v>
      </c>
      <c r="BL277" s="18" t="s">
        <v>157</v>
      </c>
      <c r="BM277" s="230" t="s">
        <v>658</v>
      </c>
    </row>
    <row r="278" s="14" customFormat="1">
      <c r="A278" s="14"/>
      <c r="B278" s="243"/>
      <c r="C278" s="244"/>
      <c r="D278" s="234" t="s">
        <v>159</v>
      </c>
      <c r="E278" s="245" t="s">
        <v>1</v>
      </c>
      <c r="F278" s="246" t="s">
        <v>2491</v>
      </c>
      <c r="G278" s="244"/>
      <c r="H278" s="247">
        <v>262</v>
      </c>
      <c r="I278" s="248"/>
      <c r="J278" s="244"/>
      <c r="K278" s="244"/>
      <c r="L278" s="249"/>
      <c r="M278" s="250"/>
      <c r="N278" s="251"/>
      <c r="O278" s="251"/>
      <c r="P278" s="251"/>
      <c r="Q278" s="251"/>
      <c r="R278" s="251"/>
      <c r="S278" s="251"/>
      <c r="T278" s="252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3" t="s">
        <v>159</v>
      </c>
      <c r="AU278" s="253" t="s">
        <v>87</v>
      </c>
      <c r="AV278" s="14" t="s">
        <v>87</v>
      </c>
      <c r="AW278" s="14" t="s">
        <v>32</v>
      </c>
      <c r="AX278" s="14" t="s">
        <v>77</v>
      </c>
      <c r="AY278" s="253" t="s">
        <v>150</v>
      </c>
    </row>
    <row r="279" s="14" customFormat="1">
      <c r="A279" s="14"/>
      <c r="B279" s="243"/>
      <c r="C279" s="244"/>
      <c r="D279" s="234" t="s">
        <v>159</v>
      </c>
      <c r="E279" s="245" t="s">
        <v>1</v>
      </c>
      <c r="F279" s="246" t="s">
        <v>2563</v>
      </c>
      <c r="G279" s="244"/>
      <c r="H279" s="247">
        <v>140.40000000000001</v>
      </c>
      <c r="I279" s="248"/>
      <c r="J279" s="244"/>
      <c r="K279" s="244"/>
      <c r="L279" s="249"/>
      <c r="M279" s="250"/>
      <c r="N279" s="251"/>
      <c r="O279" s="251"/>
      <c r="P279" s="251"/>
      <c r="Q279" s="251"/>
      <c r="R279" s="251"/>
      <c r="S279" s="251"/>
      <c r="T279" s="25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3" t="s">
        <v>159</v>
      </c>
      <c r="AU279" s="253" t="s">
        <v>87</v>
      </c>
      <c r="AV279" s="14" t="s">
        <v>87</v>
      </c>
      <c r="AW279" s="14" t="s">
        <v>32</v>
      </c>
      <c r="AX279" s="14" t="s">
        <v>77</v>
      </c>
      <c r="AY279" s="253" t="s">
        <v>150</v>
      </c>
    </row>
    <row r="280" s="14" customFormat="1">
      <c r="A280" s="14"/>
      <c r="B280" s="243"/>
      <c r="C280" s="244"/>
      <c r="D280" s="234" t="s">
        <v>159</v>
      </c>
      <c r="E280" s="245" t="s">
        <v>1</v>
      </c>
      <c r="F280" s="246" t="s">
        <v>2496</v>
      </c>
      <c r="G280" s="244"/>
      <c r="H280" s="247">
        <v>51</v>
      </c>
      <c r="I280" s="248"/>
      <c r="J280" s="244"/>
      <c r="K280" s="244"/>
      <c r="L280" s="249"/>
      <c r="M280" s="250"/>
      <c r="N280" s="251"/>
      <c r="O280" s="251"/>
      <c r="P280" s="251"/>
      <c r="Q280" s="251"/>
      <c r="R280" s="251"/>
      <c r="S280" s="251"/>
      <c r="T280" s="252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3" t="s">
        <v>159</v>
      </c>
      <c r="AU280" s="253" t="s">
        <v>87</v>
      </c>
      <c r="AV280" s="14" t="s">
        <v>87</v>
      </c>
      <c r="AW280" s="14" t="s">
        <v>32</v>
      </c>
      <c r="AX280" s="14" t="s">
        <v>77</v>
      </c>
      <c r="AY280" s="253" t="s">
        <v>150</v>
      </c>
    </row>
    <row r="281" s="14" customFormat="1">
      <c r="A281" s="14"/>
      <c r="B281" s="243"/>
      <c r="C281" s="244"/>
      <c r="D281" s="234" t="s">
        <v>159</v>
      </c>
      <c r="E281" s="245" t="s">
        <v>1</v>
      </c>
      <c r="F281" s="246" t="s">
        <v>2564</v>
      </c>
      <c r="G281" s="244"/>
      <c r="H281" s="247">
        <v>10.6</v>
      </c>
      <c r="I281" s="248"/>
      <c r="J281" s="244"/>
      <c r="K281" s="244"/>
      <c r="L281" s="249"/>
      <c r="M281" s="250"/>
      <c r="N281" s="251"/>
      <c r="O281" s="251"/>
      <c r="P281" s="251"/>
      <c r="Q281" s="251"/>
      <c r="R281" s="251"/>
      <c r="S281" s="251"/>
      <c r="T281" s="25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3" t="s">
        <v>159</v>
      </c>
      <c r="AU281" s="253" t="s">
        <v>87</v>
      </c>
      <c r="AV281" s="14" t="s">
        <v>87</v>
      </c>
      <c r="AW281" s="14" t="s">
        <v>32</v>
      </c>
      <c r="AX281" s="14" t="s">
        <v>77</v>
      </c>
      <c r="AY281" s="253" t="s">
        <v>150</v>
      </c>
    </row>
    <row r="282" s="15" customFormat="1">
      <c r="A282" s="15"/>
      <c r="B282" s="254"/>
      <c r="C282" s="255"/>
      <c r="D282" s="234" t="s">
        <v>159</v>
      </c>
      <c r="E282" s="256" t="s">
        <v>1</v>
      </c>
      <c r="F282" s="257" t="s">
        <v>169</v>
      </c>
      <c r="G282" s="255"/>
      <c r="H282" s="258">
        <v>464</v>
      </c>
      <c r="I282" s="259"/>
      <c r="J282" s="255"/>
      <c r="K282" s="255"/>
      <c r="L282" s="260"/>
      <c r="M282" s="261"/>
      <c r="N282" s="262"/>
      <c r="O282" s="262"/>
      <c r="P282" s="262"/>
      <c r="Q282" s="262"/>
      <c r="R282" s="262"/>
      <c r="S282" s="262"/>
      <c r="T282" s="263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4" t="s">
        <v>159</v>
      </c>
      <c r="AU282" s="264" t="s">
        <v>87</v>
      </c>
      <c r="AV282" s="15" t="s">
        <v>157</v>
      </c>
      <c r="AW282" s="15" t="s">
        <v>32</v>
      </c>
      <c r="AX282" s="15" t="s">
        <v>85</v>
      </c>
      <c r="AY282" s="264" t="s">
        <v>150</v>
      </c>
    </row>
    <row r="283" s="2" customFormat="1" ht="24.15" customHeight="1">
      <c r="A283" s="39"/>
      <c r="B283" s="40"/>
      <c r="C283" s="265" t="s">
        <v>477</v>
      </c>
      <c r="D283" s="265" t="s">
        <v>203</v>
      </c>
      <c r="E283" s="266" t="s">
        <v>2565</v>
      </c>
      <c r="F283" s="267" t="s">
        <v>2566</v>
      </c>
      <c r="G283" s="268" t="s">
        <v>240</v>
      </c>
      <c r="H283" s="269">
        <v>462.46800000000002</v>
      </c>
      <c r="I283" s="270"/>
      <c r="J283" s="271">
        <f>ROUND(I283*H283,2)</f>
        <v>0</v>
      </c>
      <c r="K283" s="267" t="s">
        <v>156</v>
      </c>
      <c r="L283" s="272"/>
      <c r="M283" s="273" t="s">
        <v>1</v>
      </c>
      <c r="N283" s="274" t="s">
        <v>42</v>
      </c>
      <c r="O283" s="92"/>
      <c r="P283" s="228">
        <f>O283*H283</f>
        <v>0</v>
      </c>
      <c r="Q283" s="228">
        <v>0</v>
      </c>
      <c r="R283" s="228">
        <f>Q283*H283</f>
        <v>0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194</v>
      </c>
      <c r="AT283" s="230" t="s">
        <v>203</v>
      </c>
      <c r="AU283" s="230" t="s">
        <v>87</v>
      </c>
      <c r="AY283" s="18" t="s">
        <v>150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85</v>
      </c>
      <c r="BK283" s="231">
        <f>ROUND(I283*H283,2)</f>
        <v>0</v>
      </c>
      <c r="BL283" s="18" t="s">
        <v>157</v>
      </c>
      <c r="BM283" s="230" t="s">
        <v>668</v>
      </c>
    </row>
    <row r="284" s="14" customFormat="1">
      <c r="A284" s="14"/>
      <c r="B284" s="243"/>
      <c r="C284" s="244"/>
      <c r="D284" s="234" t="s">
        <v>159</v>
      </c>
      <c r="E284" s="245" t="s">
        <v>1</v>
      </c>
      <c r="F284" s="246" t="s">
        <v>2567</v>
      </c>
      <c r="G284" s="244"/>
      <c r="H284" s="247">
        <v>462.46800000000002</v>
      </c>
      <c r="I284" s="248"/>
      <c r="J284" s="244"/>
      <c r="K284" s="244"/>
      <c r="L284" s="249"/>
      <c r="M284" s="250"/>
      <c r="N284" s="251"/>
      <c r="O284" s="251"/>
      <c r="P284" s="251"/>
      <c r="Q284" s="251"/>
      <c r="R284" s="251"/>
      <c r="S284" s="251"/>
      <c r="T284" s="252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3" t="s">
        <v>159</v>
      </c>
      <c r="AU284" s="253" t="s">
        <v>87</v>
      </c>
      <c r="AV284" s="14" t="s">
        <v>87</v>
      </c>
      <c r="AW284" s="14" t="s">
        <v>32</v>
      </c>
      <c r="AX284" s="14" t="s">
        <v>77</v>
      </c>
      <c r="AY284" s="253" t="s">
        <v>150</v>
      </c>
    </row>
    <row r="285" s="15" customFormat="1">
      <c r="A285" s="15"/>
      <c r="B285" s="254"/>
      <c r="C285" s="255"/>
      <c r="D285" s="234" t="s">
        <v>159</v>
      </c>
      <c r="E285" s="256" t="s">
        <v>1</v>
      </c>
      <c r="F285" s="257" t="s">
        <v>169</v>
      </c>
      <c r="G285" s="255"/>
      <c r="H285" s="258">
        <v>462.46800000000002</v>
      </c>
      <c r="I285" s="259"/>
      <c r="J285" s="255"/>
      <c r="K285" s="255"/>
      <c r="L285" s="260"/>
      <c r="M285" s="261"/>
      <c r="N285" s="262"/>
      <c r="O285" s="262"/>
      <c r="P285" s="262"/>
      <c r="Q285" s="262"/>
      <c r="R285" s="262"/>
      <c r="S285" s="262"/>
      <c r="T285" s="263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64" t="s">
        <v>159</v>
      </c>
      <c r="AU285" s="264" t="s">
        <v>87</v>
      </c>
      <c r="AV285" s="15" t="s">
        <v>157</v>
      </c>
      <c r="AW285" s="15" t="s">
        <v>32</v>
      </c>
      <c r="AX285" s="15" t="s">
        <v>85</v>
      </c>
      <c r="AY285" s="264" t="s">
        <v>150</v>
      </c>
    </row>
    <row r="286" s="2" customFormat="1" ht="24.15" customHeight="1">
      <c r="A286" s="39"/>
      <c r="B286" s="40"/>
      <c r="C286" s="265" t="s">
        <v>480</v>
      </c>
      <c r="D286" s="265" t="s">
        <v>203</v>
      </c>
      <c r="E286" s="266" t="s">
        <v>2568</v>
      </c>
      <c r="F286" s="267" t="s">
        <v>2569</v>
      </c>
      <c r="G286" s="268" t="s">
        <v>240</v>
      </c>
      <c r="H286" s="269">
        <v>10.811999999999999</v>
      </c>
      <c r="I286" s="270"/>
      <c r="J286" s="271">
        <f>ROUND(I286*H286,2)</f>
        <v>0</v>
      </c>
      <c r="K286" s="267" t="s">
        <v>156</v>
      </c>
      <c r="L286" s="272"/>
      <c r="M286" s="273" t="s">
        <v>1</v>
      </c>
      <c r="N286" s="274" t="s">
        <v>42</v>
      </c>
      <c r="O286" s="92"/>
      <c r="P286" s="228">
        <f>O286*H286</f>
        <v>0</v>
      </c>
      <c r="Q286" s="228">
        <v>0</v>
      </c>
      <c r="R286" s="228">
        <f>Q286*H286</f>
        <v>0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194</v>
      </c>
      <c r="AT286" s="230" t="s">
        <v>203</v>
      </c>
      <c r="AU286" s="230" t="s">
        <v>87</v>
      </c>
      <c r="AY286" s="18" t="s">
        <v>150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85</v>
      </c>
      <c r="BK286" s="231">
        <f>ROUND(I286*H286,2)</f>
        <v>0</v>
      </c>
      <c r="BL286" s="18" t="s">
        <v>157</v>
      </c>
      <c r="BM286" s="230" t="s">
        <v>689</v>
      </c>
    </row>
    <row r="287" s="14" customFormat="1">
      <c r="A287" s="14"/>
      <c r="B287" s="243"/>
      <c r="C287" s="244"/>
      <c r="D287" s="234" t="s">
        <v>159</v>
      </c>
      <c r="E287" s="245" t="s">
        <v>1</v>
      </c>
      <c r="F287" s="246" t="s">
        <v>2570</v>
      </c>
      <c r="G287" s="244"/>
      <c r="H287" s="247">
        <v>10.811999999999999</v>
      </c>
      <c r="I287" s="248"/>
      <c r="J287" s="244"/>
      <c r="K287" s="244"/>
      <c r="L287" s="249"/>
      <c r="M287" s="250"/>
      <c r="N287" s="251"/>
      <c r="O287" s="251"/>
      <c r="P287" s="251"/>
      <c r="Q287" s="251"/>
      <c r="R287" s="251"/>
      <c r="S287" s="251"/>
      <c r="T287" s="252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3" t="s">
        <v>159</v>
      </c>
      <c r="AU287" s="253" t="s">
        <v>87</v>
      </c>
      <c r="AV287" s="14" t="s">
        <v>87</v>
      </c>
      <c r="AW287" s="14" t="s">
        <v>32</v>
      </c>
      <c r="AX287" s="14" t="s">
        <v>77</v>
      </c>
      <c r="AY287" s="253" t="s">
        <v>150</v>
      </c>
    </row>
    <row r="288" s="15" customFormat="1">
      <c r="A288" s="15"/>
      <c r="B288" s="254"/>
      <c r="C288" s="255"/>
      <c r="D288" s="234" t="s">
        <v>159</v>
      </c>
      <c r="E288" s="256" t="s">
        <v>1</v>
      </c>
      <c r="F288" s="257" t="s">
        <v>169</v>
      </c>
      <c r="G288" s="255"/>
      <c r="H288" s="258">
        <v>10.811999999999999</v>
      </c>
      <c r="I288" s="259"/>
      <c r="J288" s="255"/>
      <c r="K288" s="255"/>
      <c r="L288" s="260"/>
      <c r="M288" s="261"/>
      <c r="N288" s="262"/>
      <c r="O288" s="262"/>
      <c r="P288" s="262"/>
      <c r="Q288" s="262"/>
      <c r="R288" s="262"/>
      <c r="S288" s="262"/>
      <c r="T288" s="263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4" t="s">
        <v>159</v>
      </c>
      <c r="AU288" s="264" t="s">
        <v>87</v>
      </c>
      <c r="AV288" s="15" t="s">
        <v>157</v>
      </c>
      <c r="AW288" s="15" t="s">
        <v>32</v>
      </c>
      <c r="AX288" s="15" t="s">
        <v>85</v>
      </c>
      <c r="AY288" s="264" t="s">
        <v>150</v>
      </c>
    </row>
    <row r="289" s="12" customFormat="1" ht="22.8" customHeight="1">
      <c r="A289" s="12"/>
      <c r="B289" s="203"/>
      <c r="C289" s="204"/>
      <c r="D289" s="205" t="s">
        <v>76</v>
      </c>
      <c r="E289" s="217" t="s">
        <v>194</v>
      </c>
      <c r="F289" s="217" t="s">
        <v>1970</v>
      </c>
      <c r="G289" s="204"/>
      <c r="H289" s="204"/>
      <c r="I289" s="207"/>
      <c r="J289" s="218">
        <f>BK289</f>
        <v>0</v>
      </c>
      <c r="K289" s="204"/>
      <c r="L289" s="209"/>
      <c r="M289" s="210"/>
      <c r="N289" s="211"/>
      <c r="O289" s="211"/>
      <c r="P289" s="212">
        <f>SUM(P290:P308)</f>
        <v>0</v>
      </c>
      <c r="Q289" s="211"/>
      <c r="R289" s="212">
        <f>SUM(R290:R308)</f>
        <v>0.030820200000000002</v>
      </c>
      <c r="S289" s="211"/>
      <c r="T289" s="213">
        <f>SUM(T290:T308)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14" t="s">
        <v>85</v>
      </c>
      <c r="AT289" s="215" t="s">
        <v>76</v>
      </c>
      <c r="AU289" s="215" t="s">
        <v>85</v>
      </c>
      <c r="AY289" s="214" t="s">
        <v>150</v>
      </c>
      <c r="BK289" s="216">
        <f>SUM(BK290:BK308)</f>
        <v>0</v>
      </c>
    </row>
    <row r="290" s="2" customFormat="1" ht="24.15" customHeight="1">
      <c r="A290" s="39"/>
      <c r="B290" s="40"/>
      <c r="C290" s="219" t="s">
        <v>484</v>
      </c>
      <c r="D290" s="219" t="s">
        <v>152</v>
      </c>
      <c r="E290" s="220" t="s">
        <v>2571</v>
      </c>
      <c r="F290" s="221" t="s">
        <v>2572</v>
      </c>
      <c r="G290" s="222" t="s">
        <v>255</v>
      </c>
      <c r="H290" s="223">
        <v>14.6</v>
      </c>
      <c r="I290" s="224"/>
      <c r="J290" s="225">
        <f>ROUND(I290*H290,2)</f>
        <v>0</v>
      </c>
      <c r="K290" s="221" t="s">
        <v>156</v>
      </c>
      <c r="L290" s="45"/>
      <c r="M290" s="226" t="s">
        <v>1</v>
      </c>
      <c r="N290" s="227" t="s">
        <v>42</v>
      </c>
      <c r="O290" s="92"/>
      <c r="P290" s="228">
        <f>O290*H290</f>
        <v>0</v>
      </c>
      <c r="Q290" s="228">
        <v>1.0000000000000001E-05</v>
      </c>
      <c r="R290" s="228">
        <f>Q290*H290</f>
        <v>0.000146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157</v>
      </c>
      <c r="AT290" s="230" t="s">
        <v>152</v>
      </c>
      <c r="AU290" s="230" t="s">
        <v>87</v>
      </c>
      <c r="AY290" s="18" t="s">
        <v>150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85</v>
      </c>
      <c r="BK290" s="231">
        <f>ROUND(I290*H290,2)</f>
        <v>0</v>
      </c>
      <c r="BL290" s="18" t="s">
        <v>157</v>
      </c>
      <c r="BM290" s="230" t="s">
        <v>2573</v>
      </c>
    </row>
    <row r="291" s="2" customFormat="1" ht="24.15" customHeight="1">
      <c r="A291" s="39"/>
      <c r="B291" s="40"/>
      <c r="C291" s="265" t="s">
        <v>489</v>
      </c>
      <c r="D291" s="265" t="s">
        <v>203</v>
      </c>
      <c r="E291" s="266" t="s">
        <v>2574</v>
      </c>
      <c r="F291" s="267" t="s">
        <v>2575</v>
      </c>
      <c r="G291" s="268" t="s">
        <v>255</v>
      </c>
      <c r="H291" s="269">
        <v>14.819000000000001</v>
      </c>
      <c r="I291" s="270"/>
      <c r="J291" s="271">
        <f>ROUND(I291*H291,2)</f>
        <v>0</v>
      </c>
      <c r="K291" s="267" t="s">
        <v>156</v>
      </c>
      <c r="L291" s="272"/>
      <c r="M291" s="273" t="s">
        <v>1</v>
      </c>
      <c r="N291" s="274" t="s">
        <v>42</v>
      </c>
      <c r="O291" s="92"/>
      <c r="P291" s="228">
        <f>O291*H291</f>
        <v>0</v>
      </c>
      <c r="Q291" s="228">
        <v>0.0018</v>
      </c>
      <c r="R291" s="228">
        <f>Q291*H291</f>
        <v>0.026674200000000002</v>
      </c>
      <c r="S291" s="228">
        <v>0</v>
      </c>
      <c r="T291" s="229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0" t="s">
        <v>194</v>
      </c>
      <c r="AT291" s="230" t="s">
        <v>203</v>
      </c>
      <c r="AU291" s="230" t="s">
        <v>87</v>
      </c>
      <c r="AY291" s="18" t="s">
        <v>150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8" t="s">
        <v>85</v>
      </c>
      <c r="BK291" s="231">
        <f>ROUND(I291*H291,2)</f>
        <v>0</v>
      </c>
      <c r="BL291" s="18" t="s">
        <v>157</v>
      </c>
      <c r="BM291" s="230" t="s">
        <v>2576</v>
      </c>
    </row>
    <row r="292" s="14" customFormat="1">
      <c r="A292" s="14"/>
      <c r="B292" s="243"/>
      <c r="C292" s="244"/>
      <c r="D292" s="234" t="s">
        <v>159</v>
      </c>
      <c r="E292" s="244"/>
      <c r="F292" s="246" t="s">
        <v>2577</v>
      </c>
      <c r="G292" s="244"/>
      <c r="H292" s="247">
        <v>14.819000000000001</v>
      </c>
      <c r="I292" s="248"/>
      <c r="J292" s="244"/>
      <c r="K292" s="244"/>
      <c r="L292" s="249"/>
      <c r="M292" s="250"/>
      <c r="N292" s="251"/>
      <c r="O292" s="251"/>
      <c r="P292" s="251"/>
      <c r="Q292" s="251"/>
      <c r="R292" s="251"/>
      <c r="S292" s="251"/>
      <c r="T292" s="252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3" t="s">
        <v>159</v>
      </c>
      <c r="AU292" s="253" t="s">
        <v>87</v>
      </c>
      <c r="AV292" s="14" t="s">
        <v>87</v>
      </c>
      <c r="AW292" s="14" t="s">
        <v>4</v>
      </c>
      <c r="AX292" s="14" t="s">
        <v>85</v>
      </c>
      <c r="AY292" s="253" t="s">
        <v>150</v>
      </c>
    </row>
    <row r="293" s="2" customFormat="1" ht="24.15" customHeight="1">
      <c r="A293" s="39"/>
      <c r="B293" s="40"/>
      <c r="C293" s="219" t="s">
        <v>499</v>
      </c>
      <c r="D293" s="219" t="s">
        <v>152</v>
      </c>
      <c r="E293" s="220" t="s">
        <v>2578</v>
      </c>
      <c r="F293" s="221" t="s">
        <v>2579</v>
      </c>
      <c r="G293" s="222" t="s">
        <v>271</v>
      </c>
      <c r="H293" s="223">
        <v>1</v>
      </c>
      <c r="I293" s="224"/>
      <c r="J293" s="225">
        <f>ROUND(I293*H293,2)</f>
        <v>0</v>
      </c>
      <c r="K293" s="221" t="s">
        <v>1</v>
      </c>
      <c r="L293" s="45"/>
      <c r="M293" s="226" t="s">
        <v>1</v>
      </c>
      <c r="N293" s="227" t="s">
        <v>42</v>
      </c>
      <c r="O293" s="92"/>
      <c r="P293" s="228">
        <f>O293*H293</f>
        <v>0</v>
      </c>
      <c r="Q293" s="228">
        <v>0</v>
      </c>
      <c r="R293" s="228">
        <f>Q293*H293</f>
        <v>0</v>
      </c>
      <c r="S293" s="228">
        <v>0</v>
      </c>
      <c r="T293" s="22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0" t="s">
        <v>157</v>
      </c>
      <c r="AT293" s="230" t="s">
        <v>152</v>
      </c>
      <c r="AU293" s="230" t="s">
        <v>87</v>
      </c>
      <c r="AY293" s="18" t="s">
        <v>150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8" t="s">
        <v>85</v>
      </c>
      <c r="BK293" s="231">
        <f>ROUND(I293*H293,2)</f>
        <v>0</v>
      </c>
      <c r="BL293" s="18" t="s">
        <v>157</v>
      </c>
      <c r="BM293" s="230" t="s">
        <v>702</v>
      </c>
    </row>
    <row r="294" s="2" customFormat="1" ht="24.15" customHeight="1">
      <c r="A294" s="39"/>
      <c r="B294" s="40"/>
      <c r="C294" s="219" t="s">
        <v>508</v>
      </c>
      <c r="D294" s="219" t="s">
        <v>152</v>
      </c>
      <c r="E294" s="220" t="s">
        <v>2580</v>
      </c>
      <c r="F294" s="221" t="s">
        <v>2581</v>
      </c>
      <c r="G294" s="222" t="s">
        <v>255</v>
      </c>
      <c r="H294" s="223">
        <v>34.299999999999997</v>
      </c>
      <c r="I294" s="224"/>
      <c r="J294" s="225">
        <f>ROUND(I294*H294,2)</f>
        <v>0</v>
      </c>
      <c r="K294" s="221" t="s">
        <v>156</v>
      </c>
      <c r="L294" s="45"/>
      <c r="M294" s="226" t="s">
        <v>1</v>
      </c>
      <c r="N294" s="227" t="s">
        <v>42</v>
      </c>
      <c r="O294" s="92"/>
      <c r="P294" s="228">
        <f>O294*H294</f>
        <v>0</v>
      </c>
      <c r="Q294" s="228">
        <v>0</v>
      </c>
      <c r="R294" s="228">
        <f>Q294*H294</f>
        <v>0</v>
      </c>
      <c r="S294" s="228">
        <v>0</v>
      </c>
      <c r="T294" s="229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0" t="s">
        <v>157</v>
      </c>
      <c r="AT294" s="230" t="s">
        <v>152</v>
      </c>
      <c r="AU294" s="230" t="s">
        <v>87</v>
      </c>
      <c r="AY294" s="18" t="s">
        <v>150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8" t="s">
        <v>85</v>
      </c>
      <c r="BK294" s="231">
        <f>ROUND(I294*H294,2)</f>
        <v>0</v>
      </c>
      <c r="BL294" s="18" t="s">
        <v>157</v>
      </c>
      <c r="BM294" s="230" t="s">
        <v>712</v>
      </c>
    </row>
    <row r="295" s="14" customFormat="1">
      <c r="A295" s="14"/>
      <c r="B295" s="243"/>
      <c r="C295" s="244"/>
      <c r="D295" s="234" t="s">
        <v>159</v>
      </c>
      <c r="E295" s="245" t="s">
        <v>1</v>
      </c>
      <c r="F295" s="246" t="s">
        <v>2582</v>
      </c>
      <c r="G295" s="244"/>
      <c r="H295" s="247">
        <v>34.299999999999997</v>
      </c>
      <c r="I295" s="248"/>
      <c r="J295" s="244"/>
      <c r="K295" s="244"/>
      <c r="L295" s="249"/>
      <c r="M295" s="250"/>
      <c r="N295" s="251"/>
      <c r="O295" s="251"/>
      <c r="P295" s="251"/>
      <c r="Q295" s="251"/>
      <c r="R295" s="251"/>
      <c r="S295" s="251"/>
      <c r="T295" s="25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3" t="s">
        <v>159</v>
      </c>
      <c r="AU295" s="253" t="s">
        <v>87</v>
      </c>
      <c r="AV295" s="14" t="s">
        <v>87</v>
      </c>
      <c r="AW295" s="14" t="s">
        <v>32</v>
      </c>
      <c r="AX295" s="14" t="s">
        <v>85</v>
      </c>
      <c r="AY295" s="253" t="s">
        <v>150</v>
      </c>
    </row>
    <row r="296" s="2" customFormat="1" ht="24.15" customHeight="1">
      <c r="A296" s="39"/>
      <c r="B296" s="40"/>
      <c r="C296" s="265" t="s">
        <v>512</v>
      </c>
      <c r="D296" s="265" t="s">
        <v>203</v>
      </c>
      <c r="E296" s="266" t="s">
        <v>2583</v>
      </c>
      <c r="F296" s="267" t="s">
        <v>2584</v>
      </c>
      <c r="G296" s="268" t="s">
        <v>255</v>
      </c>
      <c r="H296" s="269">
        <v>36.015000000000001</v>
      </c>
      <c r="I296" s="270"/>
      <c r="J296" s="271">
        <f>ROUND(I296*H296,2)</f>
        <v>0</v>
      </c>
      <c r="K296" s="267" t="s">
        <v>156</v>
      </c>
      <c r="L296" s="272"/>
      <c r="M296" s="273" t="s">
        <v>1</v>
      </c>
      <c r="N296" s="274" t="s">
        <v>42</v>
      </c>
      <c r="O296" s="92"/>
      <c r="P296" s="228">
        <f>O296*H296</f>
        <v>0</v>
      </c>
      <c r="Q296" s="228">
        <v>0</v>
      </c>
      <c r="R296" s="228">
        <f>Q296*H296</f>
        <v>0</v>
      </c>
      <c r="S296" s="228">
        <v>0</v>
      </c>
      <c r="T296" s="22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0" t="s">
        <v>194</v>
      </c>
      <c r="AT296" s="230" t="s">
        <v>203</v>
      </c>
      <c r="AU296" s="230" t="s">
        <v>87</v>
      </c>
      <c r="AY296" s="18" t="s">
        <v>150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8" t="s">
        <v>85</v>
      </c>
      <c r="BK296" s="231">
        <f>ROUND(I296*H296,2)</f>
        <v>0</v>
      </c>
      <c r="BL296" s="18" t="s">
        <v>157</v>
      </c>
      <c r="BM296" s="230" t="s">
        <v>724</v>
      </c>
    </row>
    <row r="297" s="14" customFormat="1">
      <c r="A297" s="14"/>
      <c r="B297" s="243"/>
      <c r="C297" s="244"/>
      <c r="D297" s="234" t="s">
        <v>159</v>
      </c>
      <c r="E297" s="245" t="s">
        <v>1</v>
      </c>
      <c r="F297" s="246" t="s">
        <v>2582</v>
      </c>
      <c r="G297" s="244"/>
      <c r="H297" s="247">
        <v>34.299999999999997</v>
      </c>
      <c r="I297" s="248"/>
      <c r="J297" s="244"/>
      <c r="K297" s="244"/>
      <c r="L297" s="249"/>
      <c r="M297" s="250"/>
      <c r="N297" s="251"/>
      <c r="O297" s="251"/>
      <c r="P297" s="251"/>
      <c r="Q297" s="251"/>
      <c r="R297" s="251"/>
      <c r="S297" s="251"/>
      <c r="T297" s="252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3" t="s">
        <v>159</v>
      </c>
      <c r="AU297" s="253" t="s">
        <v>87</v>
      </c>
      <c r="AV297" s="14" t="s">
        <v>87</v>
      </c>
      <c r="AW297" s="14" t="s">
        <v>32</v>
      </c>
      <c r="AX297" s="14" t="s">
        <v>85</v>
      </c>
      <c r="AY297" s="253" t="s">
        <v>150</v>
      </c>
    </row>
    <row r="298" s="14" customFormat="1">
      <c r="A298" s="14"/>
      <c r="B298" s="243"/>
      <c r="C298" s="244"/>
      <c r="D298" s="234" t="s">
        <v>159</v>
      </c>
      <c r="E298" s="244"/>
      <c r="F298" s="246" t="s">
        <v>2585</v>
      </c>
      <c r="G298" s="244"/>
      <c r="H298" s="247">
        <v>36.015000000000001</v>
      </c>
      <c r="I298" s="248"/>
      <c r="J298" s="244"/>
      <c r="K298" s="244"/>
      <c r="L298" s="249"/>
      <c r="M298" s="250"/>
      <c r="N298" s="251"/>
      <c r="O298" s="251"/>
      <c r="P298" s="251"/>
      <c r="Q298" s="251"/>
      <c r="R298" s="251"/>
      <c r="S298" s="251"/>
      <c r="T298" s="252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53" t="s">
        <v>159</v>
      </c>
      <c r="AU298" s="253" t="s">
        <v>87</v>
      </c>
      <c r="AV298" s="14" t="s">
        <v>87</v>
      </c>
      <c r="AW298" s="14" t="s">
        <v>4</v>
      </c>
      <c r="AX298" s="14" t="s">
        <v>85</v>
      </c>
      <c r="AY298" s="253" t="s">
        <v>150</v>
      </c>
    </row>
    <row r="299" s="2" customFormat="1" ht="33" customHeight="1">
      <c r="A299" s="39"/>
      <c r="B299" s="40"/>
      <c r="C299" s="219" t="s">
        <v>517</v>
      </c>
      <c r="D299" s="219" t="s">
        <v>152</v>
      </c>
      <c r="E299" s="220" t="s">
        <v>2586</v>
      </c>
      <c r="F299" s="221" t="s">
        <v>2587</v>
      </c>
      <c r="G299" s="222" t="s">
        <v>271</v>
      </c>
      <c r="H299" s="223">
        <v>1</v>
      </c>
      <c r="I299" s="224"/>
      <c r="J299" s="225">
        <f>ROUND(I299*H299,2)</f>
        <v>0</v>
      </c>
      <c r="K299" s="221" t="s">
        <v>156</v>
      </c>
      <c r="L299" s="45"/>
      <c r="M299" s="226" t="s">
        <v>1</v>
      </c>
      <c r="N299" s="227" t="s">
        <v>42</v>
      </c>
      <c r="O299" s="92"/>
      <c r="P299" s="228">
        <f>O299*H299</f>
        <v>0</v>
      </c>
      <c r="Q299" s="228">
        <v>0</v>
      </c>
      <c r="R299" s="228">
        <f>Q299*H299</f>
        <v>0</v>
      </c>
      <c r="S299" s="228">
        <v>0</v>
      </c>
      <c r="T299" s="22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157</v>
      </c>
      <c r="AT299" s="230" t="s">
        <v>152</v>
      </c>
      <c r="AU299" s="230" t="s">
        <v>87</v>
      </c>
      <c r="AY299" s="18" t="s">
        <v>150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85</v>
      </c>
      <c r="BK299" s="231">
        <f>ROUND(I299*H299,2)</f>
        <v>0</v>
      </c>
      <c r="BL299" s="18" t="s">
        <v>157</v>
      </c>
      <c r="BM299" s="230" t="s">
        <v>2588</v>
      </c>
    </row>
    <row r="300" s="2" customFormat="1" ht="21.75" customHeight="1">
      <c r="A300" s="39"/>
      <c r="B300" s="40"/>
      <c r="C300" s="265" t="s">
        <v>521</v>
      </c>
      <c r="D300" s="265" t="s">
        <v>203</v>
      </c>
      <c r="E300" s="266" t="s">
        <v>2589</v>
      </c>
      <c r="F300" s="267" t="s">
        <v>2590</v>
      </c>
      <c r="G300" s="268" t="s">
        <v>271</v>
      </c>
      <c r="H300" s="269">
        <v>1</v>
      </c>
      <c r="I300" s="270"/>
      <c r="J300" s="271">
        <f>ROUND(I300*H300,2)</f>
        <v>0</v>
      </c>
      <c r="K300" s="267" t="s">
        <v>156</v>
      </c>
      <c r="L300" s="272"/>
      <c r="M300" s="273" t="s">
        <v>1</v>
      </c>
      <c r="N300" s="274" t="s">
        <v>42</v>
      </c>
      <c r="O300" s="92"/>
      <c r="P300" s="228">
        <f>O300*H300</f>
        <v>0</v>
      </c>
      <c r="Q300" s="228">
        <v>0.00069999999999999999</v>
      </c>
      <c r="R300" s="228">
        <f>Q300*H300</f>
        <v>0.00069999999999999999</v>
      </c>
      <c r="S300" s="228">
        <v>0</v>
      </c>
      <c r="T300" s="22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0" t="s">
        <v>194</v>
      </c>
      <c r="AT300" s="230" t="s">
        <v>203</v>
      </c>
      <c r="AU300" s="230" t="s">
        <v>87</v>
      </c>
      <c r="AY300" s="18" t="s">
        <v>150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8" t="s">
        <v>85</v>
      </c>
      <c r="BK300" s="231">
        <f>ROUND(I300*H300,2)</f>
        <v>0</v>
      </c>
      <c r="BL300" s="18" t="s">
        <v>157</v>
      </c>
      <c r="BM300" s="230" t="s">
        <v>2591</v>
      </c>
    </row>
    <row r="301" s="2" customFormat="1" ht="33" customHeight="1">
      <c r="A301" s="39"/>
      <c r="B301" s="40"/>
      <c r="C301" s="219" t="s">
        <v>525</v>
      </c>
      <c r="D301" s="219" t="s">
        <v>152</v>
      </c>
      <c r="E301" s="220" t="s">
        <v>2592</v>
      </c>
      <c r="F301" s="221" t="s">
        <v>2593</v>
      </c>
      <c r="G301" s="222" t="s">
        <v>271</v>
      </c>
      <c r="H301" s="223">
        <v>2</v>
      </c>
      <c r="I301" s="224"/>
      <c r="J301" s="225">
        <f>ROUND(I301*H301,2)</f>
        <v>0</v>
      </c>
      <c r="K301" s="221" t="s">
        <v>156</v>
      </c>
      <c r="L301" s="45"/>
      <c r="M301" s="226" t="s">
        <v>1</v>
      </c>
      <c r="N301" s="227" t="s">
        <v>42</v>
      </c>
      <c r="O301" s="92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157</v>
      </c>
      <c r="AT301" s="230" t="s">
        <v>152</v>
      </c>
      <c r="AU301" s="230" t="s">
        <v>87</v>
      </c>
      <c r="AY301" s="18" t="s">
        <v>150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85</v>
      </c>
      <c r="BK301" s="231">
        <f>ROUND(I301*H301,2)</f>
        <v>0</v>
      </c>
      <c r="BL301" s="18" t="s">
        <v>157</v>
      </c>
      <c r="BM301" s="230" t="s">
        <v>736</v>
      </c>
    </row>
    <row r="302" s="2" customFormat="1" ht="21.75" customHeight="1">
      <c r="A302" s="39"/>
      <c r="B302" s="40"/>
      <c r="C302" s="265" t="s">
        <v>530</v>
      </c>
      <c r="D302" s="265" t="s">
        <v>203</v>
      </c>
      <c r="E302" s="266" t="s">
        <v>2594</v>
      </c>
      <c r="F302" s="267" t="s">
        <v>2595</v>
      </c>
      <c r="G302" s="268" t="s">
        <v>271</v>
      </c>
      <c r="H302" s="269">
        <v>2</v>
      </c>
      <c r="I302" s="270"/>
      <c r="J302" s="271">
        <f>ROUND(I302*H302,2)</f>
        <v>0</v>
      </c>
      <c r="K302" s="267" t="s">
        <v>156</v>
      </c>
      <c r="L302" s="272"/>
      <c r="M302" s="273" t="s">
        <v>1</v>
      </c>
      <c r="N302" s="274" t="s">
        <v>42</v>
      </c>
      <c r="O302" s="92"/>
      <c r="P302" s="228">
        <f>O302*H302</f>
        <v>0</v>
      </c>
      <c r="Q302" s="228">
        <v>0</v>
      </c>
      <c r="R302" s="228">
        <f>Q302*H302</f>
        <v>0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194</v>
      </c>
      <c r="AT302" s="230" t="s">
        <v>203</v>
      </c>
      <c r="AU302" s="230" t="s">
        <v>87</v>
      </c>
      <c r="AY302" s="18" t="s">
        <v>150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85</v>
      </c>
      <c r="BK302" s="231">
        <f>ROUND(I302*H302,2)</f>
        <v>0</v>
      </c>
      <c r="BL302" s="18" t="s">
        <v>157</v>
      </c>
      <c r="BM302" s="230" t="s">
        <v>748</v>
      </c>
    </row>
    <row r="303" s="2" customFormat="1" ht="33" customHeight="1">
      <c r="A303" s="39"/>
      <c r="B303" s="40"/>
      <c r="C303" s="219" t="s">
        <v>535</v>
      </c>
      <c r="D303" s="219" t="s">
        <v>152</v>
      </c>
      <c r="E303" s="220" t="s">
        <v>2596</v>
      </c>
      <c r="F303" s="221" t="s">
        <v>2597</v>
      </c>
      <c r="G303" s="222" t="s">
        <v>271</v>
      </c>
      <c r="H303" s="223">
        <v>2</v>
      </c>
      <c r="I303" s="224"/>
      <c r="J303" s="225">
        <f>ROUND(I303*H303,2)</f>
        <v>0</v>
      </c>
      <c r="K303" s="221" t="s">
        <v>156</v>
      </c>
      <c r="L303" s="45"/>
      <c r="M303" s="226" t="s">
        <v>1</v>
      </c>
      <c r="N303" s="227" t="s">
        <v>42</v>
      </c>
      <c r="O303" s="92"/>
      <c r="P303" s="228">
        <f>O303*H303</f>
        <v>0</v>
      </c>
      <c r="Q303" s="228">
        <v>0</v>
      </c>
      <c r="R303" s="228">
        <f>Q303*H303</f>
        <v>0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157</v>
      </c>
      <c r="AT303" s="230" t="s">
        <v>152</v>
      </c>
      <c r="AU303" s="230" t="s">
        <v>87</v>
      </c>
      <c r="AY303" s="18" t="s">
        <v>150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85</v>
      </c>
      <c r="BK303" s="231">
        <f>ROUND(I303*H303,2)</f>
        <v>0</v>
      </c>
      <c r="BL303" s="18" t="s">
        <v>157</v>
      </c>
      <c r="BM303" s="230" t="s">
        <v>2598</v>
      </c>
    </row>
    <row r="304" s="2" customFormat="1" ht="21.75" customHeight="1">
      <c r="A304" s="39"/>
      <c r="B304" s="40"/>
      <c r="C304" s="265" t="s">
        <v>540</v>
      </c>
      <c r="D304" s="265" t="s">
        <v>203</v>
      </c>
      <c r="E304" s="266" t="s">
        <v>2599</v>
      </c>
      <c r="F304" s="267" t="s">
        <v>2600</v>
      </c>
      <c r="G304" s="268" t="s">
        <v>271</v>
      </c>
      <c r="H304" s="269">
        <v>1</v>
      </c>
      <c r="I304" s="270"/>
      <c r="J304" s="271">
        <f>ROUND(I304*H304,2)</f>
        <v>0</v>
      </c>
      <c r="K304" s="267" t="s">
        <v>156</v>
      </c>
      <c r="L304" s="272"/>
      <c r="M304" s="273" t="s">
        <v>1</v>
      </c>
      <c r="N304" s="274" t="s">
        <v>42</v>
      </c>
      <c r="O304" s="92"/>
      <c r="P304" s="228">
        <f>O304*H304</f>
        <v>0</v>
      </c>
      <c r="Q304" s="228">
        <v>0.0015</v>
      </c>
      <c r="R304" s="228">
        <f>Q304*H304</f>
        <v>0.0015</v>
      </c>
      <c r="S304" s="228">
        <v>0</v>
      </c>
      <c r="T304" s="22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0" t="s">
        <v>194</v>
      </c>
      <c r="AT304" s="230" t="s">
        <v>203</v>
      </c>
      <c r="AU304" s="230" t="s">
        <v>87</v>
      </c>
      <c r="AY304" s="18" t="s">
        <v>150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8" t="s">
        <v>85</v>
      </c>
      <c r="BK304" s="231">
        <f>ROUND(I304*H304,2)</f>
        <v>0</v>
      </c>
      <c r="BL304" s="18" t="s">
        <v>157</v>
      </c>
      <c r="BM304" s="230" t="s">
        <v>2601</v>
      </c>
    </row>
    <row r="305" s="2" customFormat="1" ht="21.75" customHeight="1">
      <c r="A305" s="39"/>
      <c r="B305" s="40"/>
      <c r="C305" s="265" t="s">
        <v>546</v>
      </c>
      <c r="D305" s="265" t="s">
        <v>203</v>
      </c>
      <c r="E305" s="266" t="s">
        <v>2602</v>
      </c>
      <c r="F305" s="267" t="s">
        <v>2603</v>
      </c>
      <c r="G305" s="268" t="s">
        <v>271</v>
      </c>
      <c r="H305" s="269">
        <v>1</v>
      </c>
      <c r="I305" s="270"/>
      <c r="J305" s="271">
        <f>ROUND(I305*H305,2)</f>
        <v>0</v>
      </c>
      <c r="K305" s="267" t="s">
        <v>156</v>
      </c>
      <c r="L305" s="272"/>
      <c r="M305" s="273" t="s">
        <v>1</v>
      </c>
      <c r="N305" s="274" t="s">
        <v>42</v>
      </c>
      <c r="O305" s="92"/>
      <c r="P305" s="228">
        <f>O305*H305</f>
        <v>0</v>
      </c>
      <c r="Q305" s="228">
        <v>0.0018</v>
      </c>
      <c r="R305" s="228">
        <f>Q305*H305</f>
        <v>0.0018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194</v>
      </c>
      <c r="AT305" s="230" t="s">
        <v>203</v>
      </c>
      <c r="AU305" s="230" t="s">
        <v>87</v>
      </c>
      <c r="AY305" s="18" t="s">
        <v>150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85</v>
      </c>
      <c r="BK305" s="231">
        <f>ROUND(I305*H305,2)</f>
        <v>0</v>
      </c>
      <c r="BL305" s="18" t="s">
        <v>157</v>
      </c>
      <c r="BM305" s="230" t="s">
        <v>2604</v>
      </c>
    </row>
    <row r="306" s="2" customFormat="1" ht="24.15" customHeight="1">
      <c r="A306" s="39"/>
      <c r="B306" s="40"/>
      <c r="C306" s="219" t="s">
        <v>552</v>
      </c>
      <c r="D306" s="219" t="s">
        <v>152</v>
      </c>
      <c r="E306" s="220" t="s">
        <v>2605</v>
      </c>
      <c r="F306" s="221" t="s">
        <v>2606</v>
      </c>
      <c r="G306" s="222" t="s">
        <v>155</v>
      </c>
      <c r="H306" s="223">
        <v>1</v>
      </c>
      <c r="I306" s="224"/>
      <c r="J306" s="225">
        <f>ROUND(I306*H306,2)</f>
        <v>0</v>
      </c>
      <c r="K306" s="221" t="s">
        <v>156</v>
      </c>
      <c r="L306" s="45"/>
      <c r="M306" s="226" t="s">
        <v>1</v>
      </c>
      <c r="N306" s="227" t="s">
        <v>42</v>
      </c>
      <c r="O306" s="92"/>
      <c r="P306" s="228">
        <f>O306*H306</f>
        <v>0</v>
      </c>
      <c r="Q306" s="228">
        <v>0</v>
      </c>
      <c r="R306" s="228">
        <f>Q306*H306</f>
        <v>0</v>
      </c>
      <c r="S306" s="228">
        <v>0</v>
      </c>
      <c r="T306" s="22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0" t="s">
        <v>157</v>
      </c>
      <c r="AT306" s="230" t="s">
        <v>152</v>
      </c>
      <c r="AU306" s="230" t="s">
        <v>87</v>
      </c>
      <c r="AY306" s="18" t="s">
        <v>150</v>
      </c>
      <c r="BE306" s="231">
        <f>IF(N306="základní",J306,0)</f>
        <v>0</v>
      </c>
      <c r="BF306" s="231">
        <f>IF(N306="snížená",J306,0)</f>
        <v>0</v>
      </c>
      <c r="BG306" s="231">
        <f>IF(N306="zákl. přenesená",J306,0)</f>
        <v>0</v>
      </c>
      <c r="BH306" s="231">
        <f>IF(N306="sníž. přenesená",J306,0)</f>
        <v>0</v>
      </c>
      <c r="BI306" s="231">
        <f>IF(N306="nulová",J306,0)</f>
        <v>0</v>
      </c>
      <c r="BJ306" s="18" t="s">
        <v>85</v>
      </c>
      <c r="BK306" s="231">
        <f>ROUND(I306*H306,2)</f>
        <v>0</v>
      </c>
      <c r="BL306" s="18" t="s">
        <v>157</v>
      </c>
      <c r="BM306" s="230" t="s">
        <v>2607</v>
      </c>
    </row>
    <row r="307" s="13" customFormat="1">
      <c r="A307" s="13"/>
      <c r="B307" s="232"/>
      <c r="C307" s="233"/>
      <c r="D307" s="234" t="s">
        <v>159</v>
      </c>
      <c r="E307" s="235" t="s">
        <v>1</v>
      </c>
      <c r="F307" s="236" t="s">
        <v>2476</v>
      </c>
      <c r="G307" s="233"/>
      <c r="H307" s="235" t="s">
        <v>1</v>
      </c>
      <c r="I307" s="237"/>
      <c r="J307" s="233"/>
      <c r="K307" s="233"/>
      <c r="L307" s="238"/>
      <c r="M307" s="239"/>
      <c r="N307" s="240"/>
      <c r="O307" s="240"/>
      <c r="P307" s="240"/>
      <c r="Q307" s="240"/>
      <c r="R307" s="240"/>
      <c r="S307" s="240"/>
      <c r="T307" s="24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2" t="s">
        <v>159</v>
      </c>
      <c r="AU307" s="242" t="s">
        <v>87</v>
      </c>
      <c r="AV307" s="13" t="s">
        <v>85</v>
      </c>
      <c r="AW307" s="13" t="s">
        <v>32</v>
      </c>
      <c r="AX307" s="13" t="s">
        <v>77</v>
      </c>
      <c r="AY307" s="242" t="s">
        <v>150</v>
      </c>
    </row>
    <row r="308" s="14" customFormat="1">
      <c r="A308" s="14"/>
      <c r="B308" s="243"/>
      <c r="C308" s="244"/>
      <c r="D308" s="234" t="s">
        <v>159</v>
      </c>
      <c r="E308" s="245" t="s">
        <v>1</v>
      </c>
      <c r="F308" s="246" t="s">
        <v>85</v>
      </c>
      <c r="G308" s="244"/>
      <c r="H308" s="247">
        <v>1</v>
      </c>
      <c r="I308" s="248"/>
      <c r="J308" s="244"/>
      <c r="K308" s="244"/>
      <c r="L308" s="249"/>
      <c r="M308" s="250"/>
      <c r="N308" s="251"/>
      <c r="O308" s="251"/>
      <c r="P308" s="251"/>
      <c r="Q308" s="251"/>
      <c r="R308" s="251"/>
      <c r="S308" s="251"/>
      <c r="T308" s="252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3" t="s">
        <v>159</v>
      </c>
      <c r="AU308" s="253" t="s">
        <v>87</v>
      </c>
      <c r="AV308" s="14" t="s">
        <v>87</v>
      </c>
      <c r="AW308" s="14" t="s">
        <v>32</v>
      </c>
      <c r="AX308" s="14" t="s">
        <v>85</v>
      </c>
      <c r="AY308" s="253" t="s">
        <v>150</v>
      </c>
    </row>
    <row r="309" s="12" customFormat="1" ht="22.8" customHeight="1">
      <c r="A309" s="12"/>
      <c r="B309" s="203"/>
      <c r="C309" s="204"/>
      <c r="D309" s="205" t="s">
        <v>76</v>
      </c>
      <c r="E309" s="217" t="s">
        <v>202</v>
      </c>
      <c r="F309" s="217" t="s">
        <v>607</v>
      </c>
      <c r="G309" s="204"/>
      <c r="H309" s="204"/>
      <c r="I309" s="207"/>
      <c r="J309" s="218">
        <f>BK309</f>
        <v>0</v>
      </c>
      <c r="K309" s="204"/>
      <c r="L309" s="209"/>
      <c r="M309" s="210"/>
      <c r="N309" s="211"/>
      <c r="O309" s="211"/>
      <c r="P309" s="212">
        <f>SUM(P310:P351)</f>
        <v>0</v>
      </c>
      <c r="Q309" s="211"/>
      <c r="R309" s="212">
        <f>SUM(R310:R351)</f>
        <v>0</v>
      </c>
      <c r="S309" s="211"/>
      <c r="T309" s="213">
        <f>SUM(T310:T351)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14" t="s">
        <v>85</v>
      </c>
      <c r="AT309" s="215" t="s">
        <v>76</v>
      </c>
      <c r="AU309" s="215" t="s">
        <v>85</v>
      </c>
      <c r="AY309" s="214" t="s">
        <v>150</v>
      </c>
      <c r="BK309" s="216">
        <f>SUM(BK310:BK351)</f>
        <v>0</v>
      </c>
    </row>
    <row r="310" s="2" customFormat="1" ht="24.15" customHeight="1">
      <c r="A310" s="39"/>
      <c r="B310" s="40"/>
      <c r="C310" s="219" t="s">
        <v>558</v>
      </c>
      <c r="D310" s="219" t="s">
        <v>152</v>
      </c>
      <c r="E310" s="220" t="s">
        <v>2608</v>
      </c>
      <c r="F310" s="221" t="s">
        <v>2609</v>
      </c>
      <c r="G310" s="222" t="s">
        <v>271</v>
      </c>
      <c r="H310" s="223">
        <v>1</v>
      </c>
      <c r="I310" s="224"/>
      <c r="J310" s="225">
        <f>ROUND(I310*H310,2)</f>
        <v>0</v>
      </c>
      <c r="K310" s="221" t="s">
        <v>1</v>
      </c>
      <c r="L310" s="45"/>
      <c r="M310" s="226" t="s">
        <v>1</v>
      </c>
      <c r="N310" s="227" t="s">
        <v>42</v>
      </c>
      <c r="O310" s="92"/>
      <c r="P310" s="228">
        <f>O310*H310</f>
        <v>0</v>
      </c>
      <c r="Q310" s="228">
        <v>0</v>
      </c>
      <c r="R310" s="228">
        <f>Q310*H310</f>
        <v>0</v>
      </c>
      <c r="S310" s="228">
        <v>0</v>
      </c>
      <c r="T310" s="22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157</v>
      </c>
      <c r="AT310" s="230" t="s">
        <v>152</v>
      </c>
      <c r="AU310" s="230" t="s">
        <v>87</v>
      </c>
      <c r="AY310" s="18" t="s">
        <v>150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85</v>
      </c>
      <c r="BK310" s="231">
        <f>ROUND(I310*H310,2)</f>
        <v>0</v>
      </c>
      <c r="BL310" s="18" t="s">
        <v>157</v>
      </c>
      <c r="BM310" s="230" t="s">
        <v>759</v>
      </c>
    </row>
    <row r="311" s="2" customFormat="1" ht="24.15" customHeight="1">
      <c r="A311" s="39"/>
      <c r="B311" s="40"/>
      <c r="C311" s="265" t="s">
        <v>564</v>
      </c>
      <c r="D311" s="265" t="s">
        <v>203</v>
      </c>
      <c r="E311" s="266" t="s">
        <v>2610</v>
      </c>
      <c r="F311" s="267" t="s">
        <v>2611</v>
      </c>
      <c r="G311" s="268" t="s">
        <v>271</v>
      </c>
      <c r="H311" s="269">
        <v>1</v>
      </c>
      <c r="I311" s="270"/>
      <c r="J311" s="271">
        <f>ROUND(I311*H311,2)</f>
        <v>0</v>
      </c>
      <c r="K311" s="267" t="s">
        <v>156</v>
      </c>
      <c r="L311" s="272"/>
      <c r="M311" s="273" t="s">
        <v>1</v>
      </c>
      <c r="N311" s="274" t="s">
        <v>42</v>
      </c>
      <c r="O311" s="92"/>
      <c r="P311" s="228">
        <f>O311*H311</f>
        <v>0</v>
      </c>
      <c r="Q311" s="228">
        <v>0</v>
      </c>
      <c r="R311" s="228">
        <f>Q311*H311</f>
        <v>0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194</v>
      </c>
      <c r="AT311" s="230" t="s">
        <v>203</v>
      </c>
      <c r="AU311" s="230" t="s">
        <v>87</v>
      </c>
      <c r="AY311" s="18" t="s">
        <v>150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85</v>
      </c>
      <c r="BK311" s="231">
        <f>ROUND(I311*H311,2)</f>
        <v>0</v>
      </c>
      <c r="BL311" s="18" t="s">
        <v>157</v>
      </c>
      <c r="BM311" s="230" t="s">
        <v>768</v>
      </c>
    </row>
    <row r="312" s="14" customFormat="1">
      <c r="A312" s="14"/>
      <c r="B312" s="243"/>
      <c r="C312" s="244"/>
      <c r="D312" s="234" t="s">
        <v>159</v>
      </c>
      <c r="E312" s="245" t="s">
        <v>1</v>
      </c>
      <c r="F312" s="246" t="s">
        <v>2612</v>
      </c>
      <c r="G312" s="244"/>
      <c r="H312" s="247">
        <v>1</v>
      </c>
      <c r="I312" s="248"/>
      <c r="J312" s="244"/>
      <c r="K312" s="244"/>
      <c r="L312" s="249"/>
      <c r="M312" s="250"/>
      <c r="N312" s="251"/>
      <c r="O312" s="251"/>
      <c r="P312" s="251"/>
      <c r="Q312" s="251"/>
      <c r="R312" s="251"/>
      <c r="S312" s="251"/>
      <c r="T312" s="252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3" t="s">
        <v>159</v>
      </c>
      <c r="AU312" s="253" t="s">
        <v>87</v>
      </c>
      <c r="AV312" s="14" t="s">
        <v>87</v>
      </c>
      <c r="AW312" s="14" t="s">
        <v>32</v>
      </c>
      <c r="AX312" s="14" t="s">
        <v>77</v>
      </c>
      <c r="AY312" s="253" t="s">
        <v>150</v>
      </c>
    </row>
    <row r="313" s="15" customFormat="1">
      <c r="A313" s="15"/>
      <c r="B313" s="254"/>
      <c r="C313" s="255"/>
      <c r="D313" s="234" t="s">
        <v>159</v>
      </c>
      <c r="E313" s="256" t="s">
        <v>1</v>
      </c>
      <c r="F313" s="257" t="s">
        <v>169</v>
      </c>
      <c r="G313" s="255"/>
      <c r="H313" s="258">
        <v>1</v>
      </c>
      <c r="I313" s="259"/>
      <c r="J313" s="255"/>
      <c r="K313" s="255"/>
      <c r="L313" s="260"/>
      <c r="M313" s="261"/>
      <c r="N313" s="262"/>
      <c r="O313" s="262"/>
      <c r="P313" s="262"/>
      <c r="Q313" s="262"/>
      <c r="R313" s="262"/>
      <c r="S313" s="262"/>
      <c r="T313" s="263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64" t="s">
        <v>159</v>
      </c>
      <c r="AU313" s="264" t="s">
        <v>87</v>
      </c>
      <c r="AV313" s="15" t="s">
        <v>157</v>
      </c>
      <c r="AW313" s="15" t="s">
        <v>32</v>
      </c>
      <c r="AX313" s="15" t="s">
        <v>85</v>
      </c>
      <c r="AY313" s="264" t="s">
        <v>150</v>
      </c>
    </row>
    <row r="314" s="2" customFormat="1" ht="24.15" customHeight="1">
      <c r="A314" s="39"/>
      <c r="B314" s="40"/>
      <c r="C314" s="219" t="s">
        <v>568</v>
      </c>
      <c r="D314" s="219" t="s">
        <v>152</v>
      </c>
      <c r="E314" s="220" t="s">
        <v>2613</v>
      </c>
      <c r="F314" s="221" t="s">
        <v>2614</v>
      </c>
      <c r="G314" s="222" t="s">
        <v>271</v>
      </c>
      <c r="H314" s="223">
        <v>1</v>
      </c>
      <c r="I314" s="224"/>
      <c r="J314" s="225">
        <f>ROUND(I314*H314,2)</f>
        <v>0</v>
      </c>
      <c r="K314" s="221" t="s">
        <v>1</v>
      </c>
      <c r="L314" s="45"/>
      <c r="M314" s="226" t="s">
        <v>1</v>
      </c>
      <c r="N314" s="227" t="s">
        <v>42</v>
      </c>
      <c r="O314" s="92"/>
      <c r="P314" s="228">
        <f>O314*H314</f>
        <v>0</v>
      </c>
      <c r="Q314" s="228">
        <v>0</v>
      </c>
      <c r="R314" s="228">
        <f>Q314*H314</f>
        <v>0</v>
      </c>
      <c r="S314" s="228">
        <v>0</v>
      </c>
      <c r="T314" s="229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0" t="s">
        <v>157</v>
      </c>
      <c r="AT314" s="230" t="s">
        <v>152</v>
      </c>
      <c r="AU314" s="230" t="s">
        <v>87</v>
      </c>
      <c r="AY314" s="18" t="s">
        <v>150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8" t="s">
        <v>85</v>
      </c>
      <c r="BK314" s="231">
        <f>ROUND(I314*H314,2)</f>
        <v>0</v>
      </c>
      <c r="BL314" s="18" t="s">
        <v>157</v>
      </c>
      <c r="BM314" s="230" t="s">
        <v>776</v>
      </c>
    </row>
    <row r="315" s="2" customFormat="1" ht="21.75" customHeight="1">
      <c r="A315" s="39"/>
      <c r="B315" s="40"/>
      <c r="C315" s="265" t="s">
        <v>572</v>
      </c>
      <c r="D315" s="265" t="s">
        <v>203</v>
      </c>
      <c r="E315" s="266" t="s">
        <v>2615</v>
      </c>
      <c r="F315" s="267" t="s">
        <v>2616</v>
      </c>
      <c r="G315" s="268" t="s">
        <v>271</v>
      </c>
      <c r="H315" s="269">
        <v>1</v>
      </c>
      <c r="I315" s="270"/>
      <c r="J315" s="271">
        <f>ROUND(I315*H315,2)</f>
        <v>0</v>
      </c>
      <c r="K315" s="267" t="s">
        <v>1</v>
      </c>
      <c r="L315" s="272"/>
      <c r="M315" s="273" t="s">
        <v>1</v>
      </c>
      <c r="N315" s="274" t="s">
        <v>42</v>
      </c>
      <c r="O315" s="92"/>
      <c r="P315" s="228">
        <f>O315*H315</f>
        <v>0</v>
      </c>
      <c r="Q315" s="228">
        <v>0</v>
      </c>
      <c r="R315" s="228">
        <f>Q315*H315</f>
        <v>0</v>
      </c>
      <c r="S315" s="228">
        <v>0</v>
      </c>
      <c r="T315" s="22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194</v>
      </c>
      <c r="AT315" s="230" t="s">
        <v>203</v>
      </c>
      <c r="AU315" s="230" t="s">
        <v>87</v>
      </c>
      <c r="AY315" s="18" t="s">
        <v>150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85</v>
      </c>
      <c r="BK315" s="231">
        <f>ROUND(I315*H315,2)</f>
        <v>0</v>
      </c>
      <c r="BL315" s="18" t="s">
        <v>157</v>
      </c>
      <c r="BM315" s="230" t="s">
        <v>802</v>
      </c>
    </row>
    <row r="316" s="2" customFormat="1" ht="16.5" customHeight="1">
      <c r="A316" s="39"/>
      <c r="B316" s="40"/>
      <c r="C316" s="265" t="s">
        <v>577</v>
      </c>
      <c r="D316" s="265" t="s">
        <v>203</v>
      </c>
      <c r="E316" s="266" t="s">
        <v>2617</v>
      </c>
      <c r="F316" s="267" t="s">
        <v>2618</v>
      </c>
      <c r="G316" s="268" t="s">
        <v>271</v>
      </c>
      <c r="H316" s="269">
        <v>2</v>
      </c>
      <c r="I316" s="270"/>
      <c r="J316" s="271">
        <f>ROUND(I316*H316,2)</f>
        <v>0</v>
      </c>
      <c r="K316" s="267" t="s">
        <v>1</v>
      </c>
      <c r="L316" s="272"/>
      <c r="M316" s="273" t="s">
        <v>1</v>
      </c>
      <c r="N316" s="274" t="s">
        <v>42</v>
      </c>
      <c r="O316" s="92"/>
      <c r="P316" s="228">
        <f>O316*H316</f>
        <v>0</v>
      </c>
      <c r="Q316" s="228">
        <v>0</v>
      </c>
      <c r="R316" s="228">
        <f>Q316*H316</f>
        <v>0</v>
      </c>
      <c r="S316" s="228">
        <v>0</v>
      </c>
      <c r="T316" s="22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0" t="s">
        <v>194</v>
      </c>
      <c r="AT316" s="230" t="s">
        <v>203</v>
      </c>
      <c r="AU316" s="230" t="s">
        <v>87</v>
      </c>
      <c r="AY316" s="18" t="s">
        <v>150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8" t="s">
        <v>85</v>
      </c>
      <c r="BK316" s="231">
        <f>ROUND(I316*H316,2)</f>
        <v>0</v>
      </c>
      <c r="BL316" s="18" t="s">
        <v>157</v>
      </c>
      <c r="BM316" s="230" t="s">
        <v>814</v>
      </c>
    </row>
    <row r="317" s="2" customFormat="1" ht="16.5" customHeight="1">
      <c r="A317" s="39"/>
      <c r="B317" s="40"/>
      <c r="C317" s="265" t="s">
        <v>582</v>
      </c>
      <c r="D317" s="265" t="s">
        <v>203</v>
      </c>
      <c r="E317" s="266" t="s">
        <v>2619</v>
      </c>
      <c r="F317" s="267" t="s">
        <v>2620</v>
      </c>
      <c r="G317" s="268" t="s">
        <v>271</v>
      </c>
      <c r="H317" s="269">
        <v>1</v>
      </c>
      <c r="I317" s="270"/>
      <c r="J317" s="271">
        <f>ROUND(I317*H317,2)</f>
        <v>0</v>
      </c>
      <c r="K317" s="267" t="s">
        <v>1</v>
      </c>
      <c r="L317" s="272"/>
      <c r="M317" s="273" t="s">
        <v>1</v>
      </c>
      <c r="N317" s="274" t="s">
        <v>42</v>
      </c>
      <c r="O317" s="92"/>
      <c r="P317" s="228">
        <f>O317*H317</f>
        <v>0</v>
      </c>
      <c r="Q317" s="228">
        <v>0</v>
      </c>
      <c r="R317" s="228">
        <f>Q317*H317</f>
        <v>0</v>
      </c>
      <c r="S317" s="228">
        <v>0</v>
      </c>
      <c r="T317" s="22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0" t="s">
        <v>194</v>
      </c>
      <c r="AT317" s="230" t="s">
        <v>203</v>
      </c>
      <c r="AU317" s="230" t="s">
        <v>87</v>
      </c>
      <c r="AY317" s="18" t="s">
        <v>150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8" t="s">
        <v>85</v>
      </c>
      <c r="BK317" s="231">
        <f>ROUND(I317*H317,2)</f>
        <v>0</v>
      </c>
      <c r="BL317" s="18" t="s">
        <v>157</v>
      </c>
      <c r="BM317" s="230" t="s">
        <v>822</v>
      </c>
    </row>
    <row r="318" s="2" customFormat="1" ht="24.15" customHeight="1">
      <c r="A318" s="39"/>
      <c r="B318" s="40"/>
      <c r="C318" s="219" t="s">
        <v>587</v>
      </c>
      <c r="D318" s="219" t="s">
        <v>152</v>
      </c>
      <c r="E318" s="220" t="s">
        <v>2621</v>
      </c>
      <c r="F318" s="221" t="s">
        <v>2622</v>
      </c>
      <c r="G318" s="222" t="s">
        <v>240</v>
      </c>
      <c r="H318" s="223">
        <v>2</v>
      </c>
      <c r="I318" s="224"/>
      <c r="J318" s="225">
        <f>ROUND(I318*H318,2)</f>
        <v>0</v>
      </c>
      <c r="K318" s="221" t="s">
        <v>156</v>
      </c>
      <c r="L318" s="45"/>
      <c r="M318" s="226" t="s">
        <v>1</v>
      </c>
      <c r="N318" s="227" t="s">
        <v>42</v>
      </c>
      <c r="O318" s="92"/>
      <c r="P318" s="228">
        <f>O318*H318</f>
        <v>0</v>
      </c>
      <c r="Q318" s="228">
        <v>0</v>
      </c>
      <c r="R318" s="228">
        <f>Q318*H318</f>
        <v>0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157</v>
      </c>
      <c r="AT318" s="230" t="s">
        <v>152</v>
      </c>
      <c r="AU318" s="230" t="s">
        <v>87</v>
      </c>
      <c r="AY318" s="18" t="s">
        <v>150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85</v>
      </c>
      <c r="BK318" s="231">
        <f>ROUND(I318*H318,2)</f>
        <v>0</v>
      </c>
      <c r="BL318" s="18" t="s">
        <v>157</v>
      </c>
      <c r="BM318" s="230" t="s">
        <v>833</v>
      </c>
    </row>
    <row r="319" s="14" customFormat="1">
      <c r="A319" s="14"/>
      <c r="B319" s="243"/>
      <c r="C319" s="244"/>
      <c r="D319" s="234" t="s">
        <v>159</v>
      </c>
      <c r="E319" s="245" t="s">
        <v>1</v>
      </c>
      <c r="F319" s="246" t="s">
        <v>2623</v>
      </c>
      <c r="G319" s="244"/>
      <c r="H319" s="247">
        <v>2</v>
      </c>
      <c r="I319" s="248"/>
      <c r="J319" s="244"/>
      <c r="K319" s="244"/>
      <c r="L319" s="249"/>
      <c r="M319" s="250"/>
      <c r="N319" s="251"/>
      <c r="O319" s="251"/>
      <c r="P319" s="251"/>
      <c r="Q319" s="251"/>
      <c r="R319" s="251"/>
      <c r="S319" s="251"/>
      <c r="T319" s="252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3" t="s">
        <v>159</v>
      </c>
      <c r="AU319" s="253" t="s">
        <v>87</v>
      </c>
      <c r="AV319" s="14" t="s">
        <v>87</v>
      </c>
      <c r="AW319" s="14" t="s">
        <v>32</v>
      </c>
      <c r="AX319" s="14" t="s">
        <v>77</v>
      </c>
      <c r="AY319" s="253" t="s">
        <v>150</v>
      </c>
    </row>
    <row r="320" s="15" customFormat="1">
      <c r="A320" s="15"/>
      <c r="B320" s="254"/>
      <c r="C320" s="255"/>
      <c r="D320" s="234" t="s">
        <v>159</v>
      </c>
      <c r="E320" s="256" t="s">
        <v>1</v>
      </c>
      <c r="F320" s="257" t="s">
        <v>169</v>
      </c>
      <c r="G320" s="255"/>
      <c r="H320" s="258">
        <v>2</v>
      </c>
      <c r="I320" s="259"/>
      <c r="J320" s="255"/>
      <c r="K320" s="255"/>
      <c r="L320" s="260"/>
      <c r="M320" s="261"/>
      <c r="N320" s="262"/>
      <c r="O320" s="262"/>
      <c r="P320" s="262"/>
      <c r="Q320" s="262"/>
      <c r="R320" s="262"/>
      <c r="S320" s="262"/>
      <c r="T320" s="263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64" t="s">
        <v>159</v>
      </c>
      <c r="AU320" s="264" t="s">
        <v>87</v>
      </c>
      <c r="AV320" s="15" t="s">
        <v>157</v>
      </c>
      <c r="AW320" s="15" t="s">
        <v>32</v>
      </c>
      <c r="AX320" s="15" t="s">
        <v>85</v>
      </c>
      <c r="AY320" s="264" t="s">
        <v>150</v>
      </c>
    </row>
    <row r="321" s="2" customFormat="1" ht="16.5" customHeight="1">
      <c r="A321" s="39"/>
      <c r="B321" s="40"/>
      <c r="C321" s="219" t="s">
        <v>593</v>
      </c>
      <c r="D321" s="219" t="s">
        <v>152</v>
      </c>
      <c r="E321" s="220" t="s">
        <v>2624</v>
      </c>
      <c r="F321" s="221" t="s">
        <v>2625</v>
      </c>
      <c r="G321" s="222" t="s">
        <v>240</v>
      </c>
      <c r="H321" s="223">
        <v>2</v>
      </c>
      <c r="I321" s="224"/>
      <c r="J321" s="225">
        <f>ROUND(I321*H321,2)</f>
        <v>0</v>
      </c>
      <c r="K321" s="221" t="s">
        <v>156</v>
      </c>
      <c r="L321" s="45"/>
      <c r="M321" s="226" t="s">
        <v>1</v>
      </c>
      <c r="N321" s="227" t="s">
        <v>42</v>
      </c>
      <c r="O321" s="92"/>
      <c r="P321" s="228">
        <f>O321*H321</f>
        <v>0</v>
      </c>
      <c r="Q321" s="228">
        <v>0</v>
      </c>
      <c r="R321" s="228">
        <f>Q321*H321</f>
        <v>0</v>
      </c>
      <c r="S321" s="228">
        <v>0</v>
      </c>
      <c r="T321" s="22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0" t="s">
        <v>157</v>
      </c>
      <c r="AT321" s="230" t="s">
        <v>152</v>
      </c>
      <c r="AU321" s="230" t="s">
        <v>87</v>
      </c>
      <c r="AY321" s="18" t="s">
        <v>150</v>
      </c>
      <c r="BE321" s="231">
        <f>IF(N321="základní",J321,0)</f>
        <v>0</v>
      </c>
      <c r="BF321" s="231">
        <f>IF(N321="snížená",J321,0)</f>
        <v>0</v>
      </c>
      <c r="BG321" s="231">
        <f>IF(N321="zákl. přenesená",J321,0)</f>
        <v>0</v>
      </c>
      <c r="BH321" s="231">
        <f>IF(N321="sníž. přenesená",J321,0)</f>
        <v>0</v>
      </c>
      <c r="BI321" s="231">
        <f>IF(N321="nulová",J321,0)</f>
        <v>0</v>
      </c>
      <c r="BJ321" s="18" t="s">
        <v>85</v>
      </c>
      <c r="BK321" s="231">
        <f>ROUND(I321*H321,2)</f>
        <v>0</v>
      </c>
      <c r="BL321" s="18" t="s">
        <v>157</v>
      </c>
      <c r="BM321" s="230" t="s">
        <v>846</v>
      </c>
    </row>
    <row r="322" s="14" customFormat="1">
      <c r="A322" s="14"/>
      <c r="B322" s="243"/>
      <c r="C322" s="244"/>
      <c r="D322" s="234" t="s">
        <v>159</v>
      </c>
      <c r="E322" s="245" t="s">
        <v>1</v>
      </c>
      <c r="F322" s="246" t="s">
        <v>2623</v>
      </c>
      <c r="G322" s="244"/>
      <c r="H322" s="247">
        <v>2</v>
      </c>
      <c r="I322" s="248"/>
      <c r="J322" s="244"/>
      <c r="K322" s="244"/>
      <c r="L322" s="249"/>
      <c r="M322" s="250"/>
      <c r="N322" s="251"/>
      <c r="O322" s="251"/>
      <c r="P322" s="251"/>
      <c r="Q322" s="251"/>
      <c r="R322" s="251"/>
      <c r="S322" s="251"/>
      <c r="T322" s="252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3" t="s">
        <v>159</v>
      </c>
      <c r="AU322" s="253" t="s">
        <v>87</v>
      </c>
      <c r="AV322" s="14" t="s">
        <v>87</v>
      </c>
      <c r="AW322" s="14" t="s">
        <v>32</v>
      </c>
      <c r="AX322" s="14" t="s">
        <v>77</v>
      </c>
      <c r="AY322" s="253" t="s">
        <v>150</v>
      </c>
    </row>
    <row r="323" s="15" customFormat="1">
      <c r="A323" s="15"/>
      <c r="B323" s="254"/>
      <c r="C323" s="255"/>
      <c r="D323" s="234" t="s">
        <v>159</v>
      </c>
      <c r="E323" s="256" t="s">
        <v>1</v>
      </c>
      <c r="F323" s="257" t="s">
        <v>169</v>
      </c>
      <c r="G323" s="255"/>
      <c r="H323" s="258">
        <v>2</v>
      </c>
      <c r="I323" s="259"/>
      <c r="J323" s="255"/>
      <c r="K323" s="255"/>
      <c r="L323" s="260"/>
      <c r="M323" s="261"/>
      <c r="N323" s="262"/>
      <c r="O323" s="262"/>
      <c r="P323" s="262"/>
      <c r="Q323" s="262"/>
      <c r="R323" s="262"/>
      <c r="S323" s="262"/>
      <c r="T323" s="263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64" t="s">
        <v>159</v>
      </c>
      <c r="AU323" s="264" t="s">
        <v>87</v>
      </c>
      <c r="AV323" s="15" t="s">
        <v>157</v>
      </c>
      <c r="AW323" s="15" t="s">
        <v>32</v>
      </c>
      <c r="AX323" s="15" t="s">
        <v>85</v>
      </c>
      <c r="AY323" s="264" t="s">
        <v>150</v>
      </c>
    </row>
    <row r="324" s="2" customFormat="1" ht="33" customHeight="1">
      <c r="A324" s="39"/>
      <c r="B324" s="40"/>
      <c r="C324" s="219" t="s">
        <v>597</v>
      </c>
      <c r="D324" s="219" t="s">
        <v>152</v>
      </c>
      <c r="E324" s="220" t="s">
        <v>2626</v>
      </c>
      <c r="F324" s="221" t="s">
        <v>2627</v>
      </c>
      <c r="G324" s="222" t="s">
        <v>255</v>
      </c>
      <c r="H324" s="223">
        <v>153</v>
      </c>
      <c r="I324" s="224"/>
      <c r="J324" s="225">
        <f>ROUND(I324*H324,2)</f>
        <v>0</v>
      </c>
      <c r="K324" s="221" t="s">
        <v>2628</v>
      </c>
      <c r="L324" s="45"/>
      <c r="M324" s="226" t="s">
        <v>1</v>
      </c>
      <c r="N324" s="227" t="s">
        <v>42</v>
      </c>
      <c r="O324" s="92"/>
      <c r="P324" s="228">
        <f>O324*H324</f>
        <v>0</v>
      </c>
      <c r="Q324" s="228">
        <v>0</v>
      </c>
      <c r="R324" s="228">
        <f>Q324*H324</f>
        <v>0</v>
      </c>
      <c r="S324" s="228">
        <v>0</v>
      </c>
      <c r="T324" s="22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0" t="s">
        <v>157</v>
      </c>
      <c r="AT324" s="230" t="s">
        <v>152</v>
      </c>
      <c r="AU324" s="230" t="s">
        <v>87</v>
      </c>
      <c r="AY324" s="18" t="s">
        <v>150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8" t="s">
        <v>85</v>
      </c>
      <c r="BK324" s="231">
        <f>ROUND(I324*H324,2)</f>
        <v>0</v>
      </c>
      <c r="BL324" s="18" t="s">
        <v>157</v>
      </c>
      <c r="BM324" s="230" t="s">
        <v>855</v>
      </c>
    </row>
    <row r="325" s="14" customFormat="1">
      <c r="A325" s="14"/>
      <c r="B325" s="243"/>
      <c r="C325" s="244"/>
      <c r="D325" s="234" t="s">
        <v>159</v>
      </c>
      <c r="E325" s="245" t="s">
        <v>1</v>
      </c>
      <c r="F325" s="246" t="s">
        <v>2629</v>
      </c>
      <c r="G325" s="244"/>
      <c r="H325" s="247">
        <v>153</v>
      </c>
      <c r="I325" s="248"/>
      <c r="J325" s="244"/>
      <c r="K325" s="244"/>
      <c r="L325" s="249"/>
      <c r="M325" s="250"/>
      <c r="N325" s="251"/>
      <c r="O325" s="251"/>
      <c r="P325" s="251"/>
      <c r="Q325" s="251"/>
      <c r="R325" s="251"/>
      <c r="S325" s="251"/>
      <c r="T325" s="252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3" t="s">
        <v>159</v>
      </c>
      <c r="AU325" s="253" t="s">
        <v>87</v>
      </c>
      <c r="AV325" s="14" t="s">
        <v>87</v>
      </c>
      <c r="AW325" s="14" t="s">
        <v>32</v>
      </c>
      <c r="AX325" s="14" t="s">
        <v>77</v>
      </c>
      <c r="AY325" s="253" t="s">
        <v>150</v>
      </c>
    </row>
    <row r="326" s="15" customFormat="1">
      <c r="A326" s="15"/>
      <c r="B326" s="254"/>
      <c r="C326" s="255"/>
      <c r="D326" s="234" t="s">
        <v>159</v>
      </c>
      <c r="E326" s="256" t="s">
        <v>1</v>
      </c>
      <c r="F326" s="257" t="s">
        <v>169</v>
      </c>
      <c r="G326" s="255"/>
      <c r="H326" s="258">
        <v>153</v>
      </c>
      <c r="I326" s="259"/>
      <c r="J326" s="255"/>
      <c r="K326" s="255"/>
      <c r="L326" s="260"/>
      <c r="M326" s="261"/>
      <c r="N326" s="262"/>
      <c r="O326" s="262"/>
      <c r="P326" s="262"/>
      <c r="Q326" s="262"/>
      <c r="R326" s="262"/>
      <c r="S326" s="262"/>
      <c r="T326" s="263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64" t="s">
        <v>159</v>
      </c>
      <c r="AU326" s="264" t="s">
        <v>87</v>
      </c>
      <c r="AV326" s="15" t="s">
        <v>157</v>
      </c>
      <c r="AW326" s="15" t="s">
        <v>32</v>
      </c>
      <c r="AX326" s="15" t="s">
        <v>85</v>
      </c>
      <c r="AY326" s="264" t="s">
        <v>150</v>
      </c>
    </row>
    <row r="327" s="2" customFormat="1" ht="16.5" customHeight="1">
      <c r="A327" s="39"/>
      <c r="B327" s="40"/>
      <c r="C327" s="265" t="s">
        <v>601</v>
      </c>
      <c r="D327" s="265" t="s">
        <v>203</v>
      </c>
      <c r="E327" s="266" t="s">
        <v>2630</v>
      </c>
      <c r="F327" s="267" t="s">
        <v>2631</v>
      </c>
      <c r="G327" s="268" t="s">
        <v>255</v>
      </c>
      <c r="H327" s="269">
        <v>21.420000000000002</v>
      </c>
      <c r="I327" s="270"/>
      <c r="J327" s="271">
        <f>ROUND(I327*H327,2)</f>
        <v>0</v>
      </c>
      <c r="K327" s="267" t="s">
        <v>2628</v>
      </c>
      <c r="L327" s="272"/>
      <c r="M327" s="273" t="s">
        <v>1</v>
      </c>
      <c r="N327" s="274" t="s">
        <v>42</v>
      </c>
      <c r="O327" s="92"/>
      <c r="P327" s="228">
        <f>O327*H327</f>
        <v>0</v>
      </c>
      <c r="Q327" s="228">
        <v>0</v>
      </c>
      <c r="R327" s="228">
        <f>Q327*H327</f>
        <v>0</v>
      </c>
      <c r="S327" s="228">
        <v>0</v>
      </c>
      <c r="T327" s="22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0" t="s">
        <v>194</v>
      </c>
      <c r="AT327" s="230" t="s">
        <v>203</v>
      </c>
      <c r="AU327" s="230" t="s">
        <v>87</v>
      </c>
      <c r="AY327" s="18" t="s">
        <v>150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8" t="s">
        <v>85</v>
      </c>
      <c r="BK327" s="231">
        <f>ROUND(I327*H327,2)</f>
        <v>0</v>
      </c>
      <c r="BL327" s="18" t="s">
        <v>157</v>
      </c>
      <c r="BM327" s="230" t="s">
        <v>866</v>
      </c>
    </row>
    <row r="328" s="14" customFormat="1">
      <c r="A328" s="14"/>
      <c r="B328" s="243"/>
      <c r="C328" s="244"/>
      <c r="D328" s="234" t="s">
        <v>159</v>
      </c>
      <c r="E328" s="245" t="s">
        <v>1</v>
      </c>
      <c r="F328" s="246" t="s">
        <v>2632</v>
      </c>
      <c r="G328" s="244"/>
      <c r="H328" s="247">
        <v>21.420000000000002</v>
      </c>
      <c r="I328" s="248"/>
      <c r="J328" s="244"/>
      <c r="K328" s="244"/>
      <c r="L328" s="249"/>
      <c r="M328" s="250"/>
      <c r="N328" s="251"/>
      <c r="O328" s="251"/>
      <c r="P328" s="251"/>
      <c r="Q328" s="251"/>
      <c r="R328" s="251"/>
      <c r="S328" s="251"/>
      <c r="T328" s="252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3" t="s">
        <v>159</v>
      </c>
      <c r="AU328" s="253" t="s">
        <v>87</v>
      </c>
      <c r="AV328" s="14" t="s">
        <v>87</v>
      </c>
      <c r="AW328" s="14" t="s">
        <v>32</v>
      </c>
      <c r="AX328" s="14" t="s">
        <v>77</v>
      </c>
      <c r="AY328" s="253" t="s">
        <v>150</v>
      </c>
    </row>
    <row r="329" s="15" customFormat="1">
      <c r="A329" s="15"/>
      <c r="B329" s="254"/>
      <c r="C329" s="255"/>
      <c r="D329" s="234" t="s">
        <v>159</v>
      </c>
      <c r="E329" s="256" t="s">
        <v>1</v>
      </c>
      <c r="F329" s="257" t="s">
        <v>169</v>
      </c>
      <c r="G329" s="255"/>
      <c r="H329" s="258">
        <v>21.420000000000002</v>
      </c>
      <c r="I329" s="259"/>
      <c r="J329" s="255"/>
      <c r="K329" s="255"/>
      <c r="L329" s="260"/>
      <c r="M329" s="261"/>
      <c r="N329" s="262"/>
      <c r="O329" s="262"/>
      <c r="P329" s="262"/>
      <c r="Q329" s="262"/>
      <c r="R329" s="262"/>
      <c r="S329" s="262"/>
      <c r="T329" s="263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64" t="s">
        <v>159</v>
      </c>
      <c r="AU329" s="264" t="s">
        <v>87</v>
      </c>
      <c r="AV329" s="15" t="s">
        <v>157</v>
      </c>
      <c r="AW329" s="15" t="s">
        <v>32</v>
      </c>
      <c r="AX329" s="15" t="s">
        <v>85</v>
      </c>
      <c r="AY329" s="264" t="s">
        <v>150</v>
      </c>
    </row>
    <row r="330" s="2" customFormat="1" ht="16.5" customHeight="1">
      <c r="A330" s="39"/>
      <c r="B330" s="40"/>
      <c r="C330" s="265" t="s">
        <v>608</v>
      </c>
      <c r="D330" s="265" t="s">
        <v>203</v>
      </c>
      <c r="E330" s="266" t="s">
        <v>2633</v>
      </c>
      <c r="F330" s="267" t="s">
        <v>2634</v>
      </c>
      <c r="G330" s="268" t="s">
        <v>255</v>
      </c>
      <c r="H330" s="269">
        <v>128.52000000000001</v>
      </c>
      <c r="I330" s="270"/>
      <c r="J330" s="271">
        <f>ROUND(I330*H330,2)</f>
        <v>0</v>
      </c>
      <c r="K330" s="267" t="s">
        <v>2628</v>
      </c>
      <c r="L330" s="272"/>
      <c r="M330" s="273" t="s">
        <v>1</v>
      </c>
      <c r="N330" s="274" t="s">
        <v>42</v>
      </c>
      <c r="O330" s="92"/>
      <c r="P330" s="228">
        <f>O330*H330</f>
        <v>0</v>
      </c>
      <c r="Q330" s="228">
        <v>0</v>
      </c>
      <c r="R330" s="228">
        <f>Q330*H330</f>
        <v>0</v>
      </c>
      <c r="S330" s="228">
        <v>0</v>
      </c>
      <c r="T330" s="22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0" t="s">
        <v>194</v>
      </c>
      <c r="AT330" s="230" t="s">
        <v>203</v>
      </c>
      <c r="AU330" s="230" t="s">
        <v>87</v>
      </c>
      <c r="AY330" s="18" t="s">
        <v>150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8" t="s">
        <v>85</v>
      </c>
      <c r="BK330" s="231">
        <f>ROUND(I330*H330,2)</f>
        <v>0</v>
      </c>
      <c r="BL330" s="18" t="s">
        <v>157</v>
      </c>
      <c r="BM330" s="230" t="s">
        <v>876</v>
      </c>
    </row>
    <row r="331" s="14" customFormat="1">
      <c r="A331" s="14"/>
      <c r="B331" s="243"/>
      <c r="C331" s="244"/>
      <c r="D331" s="234" t="s">
        <v>159</v>
      </c>
      <c r="E331" s="245" t="s">
        <v>1</v>
      </c>
      <c r="F331" s="246" t="s">
        <v>2635</v>
      </c>
      <c r="G331" s="244"/>
      <c r="H331" s="247">
        <v>128.52000000000001</v>
      </c>
      <c r="I331" s="248"/>
      <c r="J331" s="244"/>
      <c r="K331" s="244"/>
      <c r="L331" s="249"/>
      <c r="M331" s="250"/>
      <c r="N331" s="251"/>
      <c r="O331" s="251"/>
      <c r="P331" s="251"/>
      <c r="Q331" s="251"/>
      <c r="R331" s="251"/>
      <c r="S331" s="251"/>
      <c r="T331" s="252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3" t="s">
        <v>159</v>
      </c>
      <c r="AU331" s="253" t="s">
        <v>87</v>
      </c>
      <c r="AV331" s="14" t="s">
        <v>87</v>
      </c>
      <c r="AW331" s="14" t="s">
        <v>32</v>
      </c>
      <c r="AX331" s="14" t="s">
        <v>77</v>
      </c>
      <c r="AY331" s="253" t="s">
        <v>150</v>
      </c>
    </row>
    <row r="332" s="15" customFormat="1">
      <c r="A332" s="15"/>
      <c r="B332" s="254"/>
      <c r="C332" s="255"/>
      <c r="D332" s="234" t="s">
        <v>159</v>
      </c>
      <c r="E332" s="256" t="s">
        <v>1</v>
      </c>
      <c r="F332" s="257" t="s">
        <v>169</v>
      </c>
      <c r="G332" s="255"/>
      <c r="H332" s="258">
        <v>128.52000000000001</v>
      </c>
      <c r="I332" s="259"/>
      <c r="J332" s="255"/>
      <c r="K332" s="255"/>
      <c r="L332" s="260"/>
      <c r="M332" s="261"/>
      <c r="N332" s="262"/>
      <c r="O332" s="262"/>
      <c r="P332" s="262"/>
      <c r="Q332" s="262"/>
      <c r="R332" s="262"/>
      <c r="S332" s="262"/>
      <c r="T332" s="263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64" t="s">
        <v>159</v>
      </c>
      <c r="AU332" s="264" t="s">
        <v>87</v>
      </c>
      <c r="AV332" s="15" t="s">
        <v>157</v>
      </c>
      <c r="AW332" s="15" t="s">
        <v>32</v>
      </c>
      <c r="AX332" s="15" t="s">
        <v>85</v>
      </c>
      <c r="AY332" s="264" t="s">
        <v>150</v>
      </c>
    </row>
    <row r="333" s="2" customFormat="1" ht="24.15" customHeight="1">
      <c r="A333" s="39"/>
      <c r="B333" s="40"/>
      <c r="C333" s="265" t="s">
        <v>612</v>
      </c>
      <c r="D333" s="265" t="s">
        <v>203</v>
      </c>
      <c r="E333" s="266" t="s">
        <v>2636</v>
      </c>
      <c r="F333" s="267" t="s">
        <v>2637</v>
      </c>
      <c r="G333" s="268" t="s">
        <v>255</v>
      </c>
      <c r="H333" s="269">
        <v>6</v>
      </c>
      <c r="I333" s="270"/>
      <c r="J333" s="271">
        <f>ROUND(I333*H333,2)</f>
        <v>0</v>
      </c>
      <c r="K333" s="267" t="s">
        <v>2628</v>
      </c>
      <c r="L333" s="272"/>
      <c r="M333" s="273" t="s">
        <v>1</v>
      </c>
      <c r="N333" s="274" t="s">
        <v>42</v>
      </c>
      <c r="O333" s="92"/>
      <c r="P333" s="228">
        <f>O333*H333</f>
        <v>0</v>
      </c>
      <c r="Q333" s="228">
        <v>0</v>
      </c>
      <c r="R333" s="228">
        <f>Q333*H333</f>
        <v>0</v>
      </c>
      <c r="S333" s="228">
        <v>0</v>
      </c>
      <c r="T333" s="229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0" t="s">
        <v>194</v>
      </c>
      <c r="AT333" s="230" t="s">
        <v>203</v>
      </c>
      <c r="AU333" s="230" t="s">
        <v>87</v>
      </c>
      <c r="AY333" s="18" t="s">
        <v>150</v>
      </c>
      <c r="BE333" s="231">
        <f>IF(N333="základní",J333,0)</f>
        <v>0</v>
      </c>
      <c r="BF333" s="231">
        <f>IF(N333="snížená",J333,0)</f>
        <v>0</v>
      </c>
      <c r="BG333" s="231">
        <f>IF(N333="zákl. přenesená",J333,0)</f>
        <v>0</v>
      </c>
      <c r="BH333" s="231">
        <f>IF(N333="sníž. přenesená",J333,0)</f>
        <v>0</v>
      </c>
      <c r="BI333" s="231">
        <f>IF(N333="nulová",J333,0)</f>
        <v>0</v>
      </c>
      <c r="BJ333" s="18" t="s">
        <v>85</v>
      </c>
      <c r="BK333" s="231">
        <f>ROUND(I333*H333,2)</f>
        <v>0</v>
      </c>
      <c r="BL333" s="18" t="s">
        <v>157</v>
      </c>
      <c r="BM333" s="230" t="s">
        <v>887</v>
      </c>
    </row>
    <row r="334" s="2" customFormat="1" ht="24.15" customHeight="1">
      <c r="A334" s="39"/>
      <c r="B334" s="40"/>
      <c r="C334" s="219" t="s">
        <v>617</v>
      </c>
      <c r="D334" s="219" t="s">
        <v>152</v>
      </c>
      <c r="E334" s="220" t="s">
        <v>2638</v>
      </c>
      <c r="F334" s="221" t="s">
        <v>2639</v>
      </c>
      <c r="G334" s="222" t="s">
        <v>255</v>
      </c>
      <c r="H334" s="223">
        <v>88</v>
      </c>
      <c r="I334" s="224"/>
      <c r="J334" s="225">
        <f>ROUND(I334*H334,2)</f>
        <v>0</v>
      </c>
      <c r="K334" s="221" t="s">
        <v>156</v>
      </c>
      <c r="L334" s="45"/>
      <c r="M334" s="226" t="s">
        <v>1</v>
      </c>
      <c r="N334" s="227" t="s">
        <v>42</v>
      </c>
      <c r="O334" s="92"/>
      <c r="P334" s="228">
        <f>O334*H334</f>
        <v>0</v>
      </c>
      <c r="Q334" s="228">
        <v>0</v>
      </c>
      <c r="R334" s="228">
        <f>Q334*H334</f>
        <v>0</v>
      </c>
      <c r="S334" s="228">
        <v>0</v>
      </c>
      <c r="T334" s="229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0" t="s">
        <v>157</v>
      </c>
      <c r="AT334" s="230" t="s">
        <v>152</v>
      </c>
      <c r="AU334" s="230" t="s">
        <v>87</v>
      </c>
      <c r="AY334" s="18" t="s">
        <v>150</v>
      </c>
      <c r="BE334" s="231">
        <f>IF(N334="základní",J334,0)</f>
        <v>0</v>
      </c>
      <c r="BF334" s="231">
        <f>IF(N334="snížená",J334,0)</f>
        <v>0</v>
      </c>
      <c r="BG334" s="231">
        <f>IF(N334="zákl. přenesená",J334,0)</f>
        <v>0</v>
      </c>
      <c r="BH334" s="231">
        <f>IF(N334="sníž. přenesená",J334,0)</f>
        <v>0</v>
      </c>
      <c r="BI334" s="231">
        <f>IF(N334="nulová",J334,0)</f>
        <v>0</v>
      </c>
      <c r="BJ334" s="18" t="s">
        <v>85</v>
      </c>
      <c r="BK334" s="231">
        <f>ROUND(I334*H334,2)</f>
        <v>0</v>
      </c>
      <c r="BL334" s="18" t="s">
        <v>157</v>
      </c>
      <c r="BM334" s="230" t="s">
        <v>898</v>
      </c>
    </row>
    <row r="335" s="2" customFormat="1" ht="16.5" customHeight="1">
      <c r="A335" s="39"/>
      <c r="B335" s="40"/>
      <c r="C335" s="265" t="s">
        <v>621</v>
      </c>
      <c r="D335" s="265" t="s">
        <v>203</v>
      </c>
      <c r="E335" s="266" t="s">
        <v>2640</v>
      </c>
      <c r="F335" s="267" t="s">
        <v>2641</v>
      </c>
      <c r="G335" s="268" t="s">
        <v>255</v>
      </c>
      <c r="H335" s="269">
        <v>89.760000000000005</v>
      </c>
      <c r="I335" s="270"/>
      <c r="J335" s="271">
        <f>ROUND(I335*H335,2)</f>
        <v>0</v>
      </c>
      <c r="K335" s="267" t="s">
        <v>156</v>
      </c>
      <c r="L335" s="272"/>
      <c r="M335" s="273" t="s">
        <v>1</v>
      </c>
      <c r="N335" s="274" t="s">
        <v>42</v>
      </c>
      <c r="O335" s="92"/>
      <c r="P335" s="228">
        <f>O335*H335</f>
        <v>0</v>
      </c>
      <c r="Q335" s="228">
        <v>0</v>
      </c>
      <c r="R335" s="228">
        <f>Q335*H335</f>
        <v>0</v>
      </c>
      <c r="S335" s="228">
        <v>0</v>
      </c>
      <c r="T335" s="22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0" t="s">
        <v>194</v>
      </c>
      <c r="AT335" s="230" t="s">
        <v>203</v>
      </c>
      <c r="AU335" s="230" t="s">
        <v>87</v>
      </c>
      <c r="AY335" s="18" t="s">
        <v>150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18" t="s">
        <v>85</v>
      </c>
      <c r="BK335" s="231">
        <f>ROUND(I335*H335,2)</f>
        <v>0</v>
      </c>
      <c r="BL335" s="18" t="s">
        <v>157</v>
      </c>
      <c r="BM335" s="230" t="s">
        <v>909</v>
      </c>
    </row>
    <row r="336" s="14" customFormat="1">
      <c r="A336" s="14"/>
      <c r="B336" s="243"/>
      <c r="C336" s="244"/>
      <c r="D336" s="234" t="s">
        <v>159</v>
      </c>
      <c r="E336" s="245" t="s">
        <v>1</v>
      </c>
      <c r="F336" s="246" t="s">
        <v>2642</v>
      </c>
      <c r="G336" s="244"/>
      <c r="H336" s="247">
        <v>89.760000000000005</v>
      </c>
      <c r="I336" s="248"/>
      <c r="J336" s="244"/>
      <c r="K336" s="244"/>
      <c r="L336" s="249"/>
      <c r="M336" s="250"/>
      <c r="N336" s="251"/>
      <c r="O336" s="251"/>
      <c r="P336" s="251"/>
      <c r="Q336" s="251"/>
      <c r="R336" s="251"/>
      <c r="S336" s="251"/>
      <c r="T336" s="252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3" t="s">
        <v>159</v>
      </c>
      <c r="AU336" s="253" t="s">
        <v>87</v>
      </c>
      <c r="AV336" s="14" t="s">
        <v>87</v>
      </c>
      <c r="AW336" s="14" t="s">
        <v>32</v>
      </c>
      <c r="AX336" s="14" t="s">
        <v>77</v>
      </c>
      <c r="AY336" s="253" t="s">
        <v>150</v>
      </c>
    </row>
    <row r="337" s="15" customFormat="1">
      <c r="A337" s="15"/>
      <c r="B337" s="254"/>
      <c r="C337" s="255"/>
      <c r="D337" s="234" t="s">
        <v>159</v>
      </c>
      <c r="E337" s="256" t="s">
        <v>1</v>
      </c>
      <c r="F337" s="257" t="s">
        <v>169</v>
      </c>
      <c r="G337" s="255"/>
      <c r="H337" s="258">
        <v>89.760000000000005</v>
      </c>
      <c r="I337" s="259"/>
      <c r="J337" s="255"/>
      <c r="K337" s="255"/>
      <c r="L337" s="260"/>
      <c r="M337" s="261"/>
      <c r="N337" s="262"/>
      <c r="O337" s="262"/>
      <c r="P337" s="262"/>
      <c r="Q337" s="262"/>
      <c r="R337" s="262"/>
      <c r="S337" s="262"/>
      <c r="T337" s="263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64" t="s">
        <v>159</v>
      </c>
      <c r="AU337" s="264" t="s">
        <v>87</v>
      </c>
      <c r="AV337" s="15" t="s">
        <v>157</v>
      </c>
      <c r="AW337" s="15" t="s">
        <v>32</v>
      </c>
      <c r="AX337" s="15" t="s">
        <v>85</v>
      </c>
      <c r="AY337" s="264" t="s">
        <v>150</v>
      </c>
    </row>
    <row r="338" s="2" customFormat="1" ht="24.15" customHeight="1">
      <c r="A338" s="39"/>
      <c r="B338" s="40"/>
      <c r="C338" s="219" t="s">
        <v>626</v>
      </c>
      <c r="D338" s="219" t="s">
        <v>152</v>
      </c>
      <c r="E338" s="220" t="s">
        <v>2643</v>
      </c>
      <c r="F338" s="221" t="s">
        <v>2644</v>
      </c>
      <c r="G338" s="222" t="s">
        <v>255</v>
      </c>
      <c r="H338" s="223">
        <v>54</v>
      </c>
      <c r="I338" s="224"/>
      <c r="J338" s="225">
        <f>ROUND(I338*H338,2)</f>
        <v>0</v>
      </c>
      <c r="K338" s="221" t="s">
        <v>156</v>
      </c>
      <c r="L338" s="45"/>
      <c r="M338" s="226" t="s">
        <v>1</v>
      </c>
      <c r="N338" s="227" t="s">
        <v>42</v>
      </c>
      <c r="O338" s="92"/>
      <c r="P338" s="228">
        <f>O338*H338</f>
        <v>0</v>
      </c>
      <c r="Q338" s="228">
        <v>0</v>
      </c>
      <c r="R338" s="228">
        <f>Q338*H338</f>
        <v>0</v>
      </c>
      <c r="S338" s="228">
        <v>0</v>
      </c>
      <c r="T338" s="22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0" t="s">
        <v>157</v>
      </c>
      <c r="AT338" s="230" t="s">
        <v>152</v>
      </c>
      <c r="AU338" s="230" t="s">
        <v>87</v>
      </c>
      <c r="AY338" s="18" t="s">
        <v>150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8" t="s">
        <v>85</v>
      </c>
      <c r="BK338" s="231">
        <f>ROUND(I338*H338,2)</f>
        <v>0</v>
      </c>
      <c r="BL338" s="18" t="s">
        <v>157</v>
      </c>
      <c r="BM338" s="230" t="s">
        <v>919</v>
      </c>
    </row>
    <row r="339" s="14" customFormat="1">
      <c r="A339" s="14"/>
      <c r="B339" s="243"/>
      <c r="C339" s="244"/>
      <c r="D339" s="234" t="s">
        <v>159</v>
      </c>
      <c r="E339" s="245" t="s">
        <v>1</v>
      </c>
      <c r="F339" s="246" t="s">
        <v>2645</v>
      </c>
      <c r="G339" s="244"/>
      <c r="H339" s="247">
        <v>54</v>
      </c>
      <c r="I339" s="248"/>
      <c r="J339" s="244"/>
      <c r="K339" s="244"/>
      <c r="L339" s="249"/>
      <c r="M339" s="250"/>
      <c r="N339" s="251"/>
      <c r="O339" s="251"/>
      <c r="P339" s="251"/>
      <c r="Q339" s="251"/>
      <c r="R339" s="251"/>
      <c r="S339" s="251"/>
      <c r="T339" s="252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3" t="s">
        <v>159</v>
      </c>
      <c r="AU339" s="253" t="s">
        <v>87</v>
      </c>
      <c r="AV339" s="14" t="s">
        <v>87</v>
      </c>
      <c r="AW339" s="14" t="s">
        <v>32</v>
      </c>
      <c r="AX339" s="14" t="s">
        <v>77</v>
      </c>
      <c r="AY339" s="253" t="s">
        <v>150</v>
      </c>
    </row>
    <row r="340" s="15" customFormat="1">
      <c r="A340" s="15"/>
      <c r="B340" s="254"/>
      <c r="C340" s="255"/>
      <c r="D340" s="234" t="s">
        <v>159</v>
      </c>
      <c r="E340" s="256" t="s">
        <v>1</v>
      </c>
      <c r="F340" s="257" t="s">
        <v>169</v>
      </c>
      <c r="G340" s="255"/>
      <c r="H340" s="258">
        <v>54</v>
      </c>
      <c r="I340" s="259"/>
      <c r="J340" s="255"/>
      <c r="K340" s="255"/>
      <c r="L340" s="260"/>
      <c r="M340" s="261"/>
      <c r="N340" s="262"/>
      <c r="O340" s="262"/>
      <c r="P340" s="262"/>
      <c r="Q340" s="262"/>
      <c r="R340" s="262"/>
      <c r="S340" s="262"/>
      <c r="T340" s="263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64" t="s">
        <v>159</v>
      </c>
      <c r="AU340" s="264" t="s">
        <v>87</v>
      </c>
      <c r="AV340" s="15" t="s">
        <v>157</v>
      </c>
      <c r="AW340" s="15" t="s">
        <v>32</v>
      </c>
      <c r="AX340" s="15" t="s">
        <v>85</v>
      </c>
      <c r="AY340" s="264" t="s">
        <v>150</v>
      </c>
    </row>
    <row r="341" s="2" customFormat="1" ht="24.15" customHeight="1">
      <c r="A341" s="39"/>
      <c r="B341" s="40"/>
      <c r="C341" s="219" t="s">
        <v>634</v>
      </c>
      <c r="D341" s="219" t="s">
        <v>152</v>
      </c>
      <c r="E341" s="220" t="s">
        <v>2646</v>
      </c>
      <c r="F341" s="221" t="s">
        <v>2647</v>
      </c>
      <c r="G341" s="222" t="s">
        <v>255</v>
      </c>
      <c r="H341" s="223">
        <v>54</v>
      </c>
      <c r="I341" s="224"/>
      <c r="J341" s="225">
        <f>ROUND(I341*H341,2)</f>
        <v>0</v>
      </c>
      <c r="K341" s="221" t="s">
        <v>156</v>
      </c>
      <c r="L341" s="45"/>
      <c r="M341" s="226" t="s">
        <v>1</v>
      </c>
      <c r="N341" s="227" t="s">
        <v>42</v>
      </c>
      <c r="O341" s="92"/>
      <c r="P341" s="228">
        <f>O341*H341</f>
        <v>0</v>
      </c>
      <c r="Q341" s="228">
        <v>0</v>
      </c>
      <c r="R341" s="228">
        <f>Q341*H341</f>
        <v>0</v>
      </c>
      <c r="S341" s="228">
        <v>0</v>
      </c>
      <c r="T341" s="22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0" t="s">
        <v>157</v>
      </c>
      <c r="AT341" s="230" t="s">
        <v>152</v>
      </c>
      <c r="AU341" s="230" t="s">
        <v>87</v>
      </c>
      <c r="AY341" s="18" t="s">
        <v>150</v>
      </c>
      <c r="BE341" s="231">
        <f>IF(N341="základní",J341,0)</f>
        <v>0</v>
      </c>
      <c r="BF341" s="231">
        <f>IF(N341="snížená",J341,0)</f>
        <v>0</v>
      </c>
      <c r="BG341" s="231">
        <f>IF(N341="zákl. přenesená",J341,0)</f>
        <v>0</v>
      </c>
      <c r="BH341" s="231">
        <f>IF(N341="sníž. přenesená",J341,0)</f>
        <v>0</v>
      </c>
      <c r="BI341" s="231">
        <f>IF(N341="nulová",J341,0)</f>
        <v>0</v>
      </c>
      <c r="BJ341" s="18" t="s">
        <v>85</v>
      </c>
      <c r="BK341" s="231">
        <f>ROUND(I341*H341,2)</f>
        <v>0</v>
      </c>
      <c r="BL341" s="18" t="s">
        <v>157</v>
      </c>
      <c r="BM341" s="230" t="s">
        <v>928</v>
      </c>
    </row>
    <row r="342" s="14" customFormat="1">
      <c r="A342" s="14"/>
      <c r="B342" s="243"/>
      <c r="C342" s="244"/>
      <c r="D342" s="234" t="s">
        <v>159</v>
      </c>
      <c r="E342" s="245" t="s">
        <v>1</v>
      </c>
      <c r="F342" s="246" t="s">
        <v>2645</v>
      </c>
      <c r="G342" s="244"/>
      <c r="H342" s="247">
        <v>54</v>
      </c>
      <c r="I342" s="248"/>
      <c r="J342" s="244"/>
      <c r="K342" s="244"/>
      <c r="L342" s="249"/>
      <c r="M342" s="250"/>
      <c r="N342" s="251"/>
      <c r="O342" s="251"/>
      <c r="P342" s="251"/>
      <c r="Q342" s="251"/>
      <c r="R342" s="251"/>
      <c r="S342" s="251"/>
      <c r="T342" s="252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3" t="s">
        <v>159</v>
      </c>
      <c r="AU342" s="253" t="s">
        <v>87</v>
      </c>
      <c r="AV342" s="14" t="s">
        <v>87</v>
      </c>
      <c r="AW342" s="14" t="s">
        <v>32</v>
      </c>
      <c r="AX342" s="14" t="s">
        <v>77</v>
      </c>
      <c r="AY342" s="253" t="s">
        <v>150</v>
      </c>
    </row>
    <row r="343" s="15" customFormat="1">
      <c r="A343" s="15"/>
      <c r="B343" s="254"/>
      <c r="C343" s="255"/>
      <c r="D343" s="234" t="s">
        <v>159</v>
      </c>
      <c r="E343" s="256" t="s">
        <v>1</v>
      </c>
      <c r="F343" s="257" t="s">
        <v>169</v>
      </c>
      <c r="G343" s="255"/>
      <c r="H343" s="258">
        <v>54</v>
      </c>
      <c r="I343" s="259"/>
      <c r="J343" s="255"/>
      <c r="K343" s="255"/>
      <c r="L343" s="260"/>
      <c r="M343" s="261"/>
      <c r="N343" s="262"/>
      <c r="O343" s="262"/>
      <c r="P343" s="262"/>
      <c r="Q343" s="262"/>
      <c r="R343" s="262"/>
      <c r="S343" s="262"/>
      <c r="T343" s="263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64" t="s">
        <v>159</v>
      </c>
      <c r="AU343" s="264" t="s">
        <v>87</v>
      </c>
      <c r="AV343" s="15" t="s">
        <v>157</v>
      </c>
      <c r="AW343" s="15" t="s">
        <v>32</v>
      </c>
      <c r="AX343" s="15" t="s">
        <v>85</v>
      </c>
      <c r="AY343" s="264" t="s">
        <v>150</v>
      </c>
    </row>
    <row r="344" s="2" customFormat="1" ht="24.15" customHeight="1">
      <c r="A344" s="39"/>
      <c r="B344" s="40"/>
      <c r="C344" s="219" t="s">
        <v>640</v>
      </c>
      <c r="D344" s="219" t="s">
        <v>152</v>
      </c>
      <c r="E344" s="220" t="s">
        <v>2648</v>
      </c>
      <c r="F344" s="221" t="s">
        <v>2649</v>
      </c>
      <c r="G344" s="222" t="s">
        <v>255</v>
      </c>
      <c r="H344" s="223">
        <v>31.25</v>
      </c>
      <c r="I344" s="224"/>
      <c r="J344" s="225">
        <f>ROUND(I344*H344,2)</f>
        <v>0</v>
      </c>
      <c r="K344" s="221" t="s">
        <v>156</v>
      </c>
      <c r="L344" s="45"/>
      <c r="M344" s="226" t="s">
        <v>1</v>
      </c>
      <c r="N344" s="227" t="s">
        <v>42</v>
      </c>
      <c r="O344" s="92"/>
      <c r="P344" s="228">
        <f>O344*H344</f>
        <v>0</v>
      </c>
      <c r="Q344" s="228">
        <v>0</v>
      </c>
      <c r="R344" s="228">
        <f>Q344*H344</f>
        <v>0</v>
      </c>
      <c r="S344" s="228">
        <v>0</v>
      </c>
      <c r="T344" s="22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0" t="s">
        <v>157</v>
      </c>
      <c r="AT344" s="230" t="s">
        <v>152</v>
      </c>
      <c r="AU344" s="230" t="s">
        <v>87</v>
      </c>
      <c r="AY344" s="18" t="s">
        <v>150</v>
      </c>
      <c r="BE344" s="231">
        <f>IF(N344="základní",J344,0)</f>
        <v>0</v>
      </c>
      <c r="BF344" s="231">
        <f>IF(N344="snížená",J344,0)</f>
        <v>0</v>
      </c>
      <c r="BG344" s="231">
        <f>IF(N344="zákl. přenesená",J344,0)</f>
        <v>0</v>
      </c>
      <c r="BH344" s="231">
        <f>IF(N344="sníž. přenesená",J344,0)</f>
        <v>0</v>
      </c>
      <c r="BI344" s="231">
        <f>IF(N344="nulová",J344,0)</f>
        <v>0</v>
      </c>
      <c r="BJ344" s="18" t="s">
        <v>85</v>
      </c>
      <c r="BK344" s="231">
        <f>ROUND(I344*H344,2)</f>
        <v>0</v>
      </c>
      <c r="BL344" s="18" t="s">
        <v>157</v>
      </c>
      <c r="BM344" s="230" t="s">
        <v>939</v>
      </c>
    </row>
    <row r="345" s="2" customFormat="1" ht="24.15" customHeight="1">
      <c r="A345" s="39"/>
      <c r="B345" s="40"/>
      <c r="C345" s="265" t="s">
        <v>647</v>
      </c>
      <c r="D345" s="265" t="s">
        <v>203</v>
      </c>
      <c r="E345" s="266" t="s">
        <v>2650</v>
      </c>
      <c r="F345" s="267" t="s">
        <v>2651</v>
      </c>
      <c r="G345" s="268" t="s">
        <v>255</v>
      </c>
      <c r="H345" s="269">
        <v>31.25</v>
      </c>
      <c r="I345" s="270"/>
      <c r="J345" s="271">
        <f>ROUND(I345*H345,2)</f>
        <v>0</v>
      </c>
      <c r="K345" s="267" t="s">
        <v>156</v>
      </c>
      <c r="L345" s="272"/>
      <c r="M345" s="273" t="s">
        <v>1</v>
      </c>
      <c r="N345" s="274" t="s">
        <v>42</v>
      </c>
      <c r="O345" s="92"/>
      <c r="P345" s="228">
        <f>O345*H345</f>
        <v>0</v>
      </c>
      <c r="Q345" s="228">
        <v>0</v>
      </c>
      <c r="R345" s="228">
        <f>Q345*H345</f>
        <v>0</v>
      </c>
      <c r="S345" s="228">
        <v>0</v>
      </c>
      <c r="T345" s="229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0" t="s">
        <v>194</v>
      </c>
      <c r="AT345" s="230" t="s">
        <v>203</v>
      </c>
      <c r="AU345" s="230" t="s">
        <v>87</v>
      </c>
      <c r="AY345" s="18" t="s">
        <v>150</v>
      </c>
      <c r="BE345" s="231">
        <f>IF(N345="základní",J345,0)</f>
        <v>0</v>
      </c>
      <c r="BF345" s="231">
        <f>IF(N345="snížená",J345,0)</f>
        <v>0</v>
      </c>
      <c r="BG345" s="231">
        <f>IF(N345="zákl. přenesená",J345,0)</f>
        <v>0</v>
      </c>
      <c r="BH345" s="231">
        <f>IF(N345="sníž. přenesená",J345,0)</f>
        <v>0</v>
      </c>
      <c r="BI345" s="231">
        <f>IF(N345="nulová",J345,0)</f>
        <v>0</v>
      </c>
      <c r="BJ345" s="18" t="s">
        <v>85</v>
      </c>
      <c r="BK345" s="231">
        <f>ROUND(I345*H345,2)</f>
        <v>0</v>
      </c>
      <c r="BL345" s="18" t="s">
        <v>157</v>
      </c>
      <c r="BM345" s="230" t="s">
        <v>948</v>
      </c>
    </row>
    <row r="346" s="2" customFormat="1" ht="24.15" customHeight="1">
      <c r="A346" s="39"/>
      <c r="B346" s="40"/>
      <c r="C346" s="265" t="s">
        <v>652</v>
      </c>
      <c r="D346" s="265" t="s">
        <v>203</v>
      </c>
      <c r="E346" s="266" t="s">
        <v>2652</v>
      </c>
      <c r="F346" s="267" t="s">
        <v>2653</v>
      </c>
      <c r="G346" s="268" t="s">
        <v>271</v>
      </c>
      <c r="H346" s="269">
        <v>1</v>
      </c>
      <c r="I346" s="270"/>
      <c r="J346" s="271">
        <f>ROUND(I346*H346,2)</f>
        <v>0</v>
      </c>
      <c r="K346" s="267" t="s">
        <v>156</v>
      </c>
      <c r="L346" s="272"/>
      <c r="M346" s="273" t="s">
        <v>1</v>
      </c>
      <c r="N346" s="274" t="s">
        <v>42</v>
      </c>
      <c r="O346" s="92"/>
      <c r="P346" s="228">
        <f>O346*H346</f>
        <v>0</v>
      </c>
      <c r="Q346" s="228">
        <v>0</v>
      </c>
      <c r="R346" s="228">
        <f>Q346*H346</f>
        <v>0</v>
      </c>
      <c r="S346" s="228">
        <v>0</v>
      </c>
      <c r="T346" s="229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0" t="s">
        <v>194</v>
      </c>
      <c r="AT346" s="230" t="s">
        <v>203</v>
      </c>
      <c r="AU346" s="230" t="s">
        <v>87</v>
      </c>
      <c r="AY346" s="18" t="s">
        <v>150</v>
      </c>
      <c r="BE346" s="231">
        <f>IF(N346="základní",J346,0)</f>
        <v>0</v>
      </c>
      <c r="BF346" s="231">
        <f>IF(N346="snížená",J346,0)</f>
        <v>0</v>
      </c>
      <c r="BG346" s="231">
        <f>IF(N346="zákl. přenesená",J346,0)</f>
        <v>0</v>
      </c>
      <c r="BH346" s="231">
        <f>IF(N346="sníž. přenesená",J346,0)</f>
        <v>0</v>
      </c>
      <c r="BI346" s="231">
        <f>IF(N346="nulová",J346,0)</f>
        <v>0</v>
      </c>
      <c r="BJ346" s="18" t="s">
        <v>85</v>
      </c>
      <c r="BK346" s="231">
        <f>ROUND(I346*H346,2)</f>
        <v>0</v>
      </c>
      <c r="BL346" s="18" t="s">
        <v>157</v>
      </c>
      <c r="BM346" s="230" t="s">
        <v>960</v>
      </c>
    </row>
    <row r="347" s="2" customFormat="1" ht="24.15" customHeight="1">
      <c r="A347" s="39"/>
      <c r="B347" s="40"/>
      <c r="C347" s="265" t="s">
        <v>658</v>
      </c>
      <c r="D347" s="265" t="s">
        <v>203</v>
      </c>
      <c r="E347" s="266" t="s">
        <v>2654</v>
      </c>
      <c r="F347" s="267" t="s">
        <v>2655</v>
      </c>
      <c r="G347" s="268" t="s">
        <v>271</v>
      </c>
      <c r="H347" s="269">
        <v>1</v>
      </c>
      <c r="I347" s="270"/>
      <c r="J347" s="271">
        <f>ROUND(I347*H347,2)</f>
        <v>0</v>
      </c>
      <c r="K347" s="267" t="s">
        <v>156</v>
      </c>
      <c r="L347" s="272"/>
      <c r="M347" s="273" t="s">
        <v>1</v>
      </c>
      <c r="N347" s="274" t="s">
        <v>42</v>
      </c>
      <c r="O347" s="92"/>
      <c r="P347" s="228">
        <f>O347*H347</f>
        <v>0</v>
      </c>
      <c r="Q347" s="228">
        <v>0</v>
      </c>
      <c r="R347" s="228">
        <f>Q347*H347</f>
        <v>0</v>
      </c>
      <c r="S347" s="228">
        <v>0</v>
      </c>
      <c r="T347" s="229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0" t="s">
        <v>194</v>
      </c>
      <c r="AT347" s="230" t="s">
        <v>203</v>
      </c>
      <c r="AU347" s="230" t="s">
        <v>87</v>
      </c>
      <c r="AY347" s="18" t="s">
        <v>150</v>
      </c>
      <c r="BE347" s="231">
        <f>IF(N347="základní",J347,0)</f>
        <v>0</v>
      </c>
      <c r="BF347" s="231">
        <f>IF(N347="snížená",J347,0)</f>
        <v>0</v>
      </c>
      <c r="BG347" s="231">
        <f>IF(N347="zákl. přenesená",J347,0)</f>
        <v>0</v>
      </c>
      <c r="BH347" s="231">
        <f>IF(N347="sníž. přenesená",J347,0)</f>
        <v>0</v>
      </c>
      <c r="BI347" s="231">
        <f>IF(N347="nulová",J347,0)</f>
        <v>0</v>
      </c>
      <c r="BJ347" s="18" t="s">
        <v>85</v>
      </c>
      <c r="BK347" s="231">
        <f>ROUND(I347*H347,2)</f>
        <v>0</v>
      </c>
      <c r="BL347" s="18" t="s">
        <v>157</v>
      </c>
      <c r="BM347" s="230" t="s">
        <v>969</v>
      </c>
    </row>
    <row r="348" s="2" customFormat="1" ht="16.5" customHeight="1">
      <c r="A348" s="39"/>
      <c r="B348" s="40"/>
      <c r="C348" s="265" t="s">
        <v>662</v>
      </c>
      <c r="D348" s="265" t="s">
        <v>203</v>
      </c>
      <c r="E348" s="266" t="s">
        <v>2656</v>
      </c>
      <c r="F348" s="267" t="s">
        <v>2657</v>
      </c>
      <c r="G348" s="268" t="s">
        <v>255</v>
      </c>
      <c r="H348" s="269">
        <v>31.25</v>
      </c>
      <c r="I348" s="270"/>
      <c r="J348" s="271">
        <f>ROUND(I348*H348,2)</f>
        <v>0</v>
      </c>
      <c r="K348" s="267" t="s">
        <v>156</v>
      </c>
      <c r="L348" s="272"/>
      <c r="M348" s="273" t="s">
        <v>1</v>
      </c>
      <c r="N348" s="274" t="s">
        <v>42</v>
      </c>
      <c r="O348" s="92"/>
      <c r="P348" s="228">
        <f>O348*H348</f>
        <v>0</v>
      </c>
      <c r="Q348" s="228">
        <v>0</v>
      </c>
      <c r="R348" s="228">
        <f>Q348*H348</f>
        <v>0</v>
      </c>
      <c r="S348" s="228">
        <v>0</v>
      </c>
      <c r="T348" s="229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0" t="s">
        <v>194</v>
      </c>
      <c r="AT348" s="230" t="s">
        <v>203</v>
      </c>
      <c r="AU348" s="230" t="s">
        <v>87</v>
      </c>
      <c r="AY348" s="18" t="s">
        <v>150</v>
      </c>
      <c r="BE348" s="231">
        <f>IF(N348="základní",J348,0)</f>
        <v>0</v>
      </c>
      <c r="BF348" s="231">
        <f>IF(N348="snížená",J348,0)</f>
        <v>0</v>
      </c>
      <c r="BG348" s="231">
        <f>IF(N348="zákl. přenesená",J348,0)</f>
        <v>0</v>
      </c>
      <c r="BH348" s="231">
        <f>IF(N348="sníž. přenesená",J348,0)</f>
        <v>0</v>
      </c>
      <c r="BI348" s="231">
        <f>IF(N348="nulová",J348,0)</f>
        <v>0</v>
      </c>
      <c r="BJ348" s="18" t="s">
        <v>85</v>
      </c>
      <c r="BK348" s="231">
        <f>ROUND(I348*H348,2)</f>
        <v>0</v>
      </c>
      <c r="BL348" s="18" t="s">
        <v>157</v>
      </c>
      <c r="BM348" s="230" t="s">
        <v>980</v>
      </c>
    </row>
    <row r="349" s="2" customFormat="1" ht="16.5" customHeight="1">
      <c r="A349" s="39"/>
      <c r="B349" s="40"/>
      <c r="C349" s="219" t="s">
        <v>668</v>
      </c>
      <c r="D349" s="219" t="s">
        <v>152</v>
      </c>
      <c r="E349" s="220" t="s">
        <v>2658</v>
      </c>
      <c r="F349" s="221" t="s">
        <v>2659</v>
      </c>
      <c r="G349" s="222" t="s">
        <v>1815</v>
      </c>
      <c r="H349" s="223">
        <v>1</v>
      </c>
      <c r="I349" s="224"/>
      <c r="J349" s="225">
        <f>ROUND(I349*H349,2)</f>
        <v>0</v>
      </c>
      <c r="K349" s="221" t="s">
        <v>1</v>
      </c>
      <c r="L349" s="45"/>
      <c r="M349" s="226" t="s">
        <v>1</v>
      </c>
      <c r="N349" s="227" t="s">
        <v>42</v>
      </c>
      <c r="O349" s="92"/>
      <c r="P349" s="228">
        <f>O349*H349</f>
        <v>0</v>
      </c>
      <c r="Q349" s="228">
        <v>0</v>
      </c>
      <c r="R349" s="228">
        <f>Q349*H349</f>
        <v>0</v>
      </c>
      <c r="S349" s="228">
        <v>0</v>
      </c>
      <c r="T349" s="229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0" t="s">
        <v>157</v>
      </c>
      <c r="AT349" s="230" t="s">
        <v>152</v>
      </c>
      <c r="AU349" s="230" t="s">
        <v>87</v>
      </c>
      <c r="AY349" s="18" t="s">
        <v>150</v>
      </c>
      <c r="BE349" s="231">
        <f>IF(N349="základní",J349,0)</f>
        <v>0</v>
      </c>
      <c r="BF349" s="231">
        <f>IF(N349="snížená",J349,0)</f>
        <v>0</v>
      </c>
      <c r="BG349" s="231">
        <f>IF(N349="zákl. přenesená",J349,0)</f>
        <v>0</v>
      </c>
      <c r="BH349" s="231">
        <f>IF(N349="sníž. přenesená",J349,0)</f>
        <v>0</v>
      </c>
      <c r="BI349" s="231">
        <f>IF(N349="nulová",J349,0)</f>
        <v>0</v>
      </c>
      <c r="BJ349" s="18" t="s">
        <v>85</v>
      </c>
      <c r="BK349" s="231">
        <f>ROUND(I349*H349,2)</f>
        <v>0</v>
      </c>
      <c r="BL349" s="18" t="s">
        <v>157</v>
      </c>
      <c r="BM349" s="230" t="s">
        <v>992</v>
      </c>
    </row>
    <row r="350" s="2" customFormat="1" ht="16.5" customHeight="1">
      <c r="A350" s="39"/>
      <c r="B350" s="40"/>
      <c r="C350" s="219" t="s">
        <v>676</v>
      </c>
      <c r="D350" s="219" t="s">
        <v>152</v>
      </c>
      <c r="E350" s="220" t="s">
        <v>2660</v>
      </c>
      <c r="F350" s="221" t="s">
        <v>2661</v>
      </c>
      <c r="G350" s="222" t="s">
        <v>1815</v>
      </c>
      <c r="H350" s="223">
        <v>1</v>
      </c>
      <c r="I350" s="224"/>
      <c r="J350" s="225">
        <f>ROUND(I350*H350,2)</f>
        <v>0</v>
      </c>
      <c r="K350" s="221" t="s">
        <v>1</v>
      </c>
      <c r="L350" s="45"/>
      <c r="M350" s="226" t="s">
        <v>1</v>
      </c>
      <c r="N350" s="227" t="s">
        <v>42</v>
      </c>
      <c r="O350" s="92"/>
      <c r="P350" s="228">
        <f>O350*H350</f>
        <v>0</v>
      </c>
      <c r="Q350" s="228">
        <v>0</v>
      </c>
      <c r="R350" s="228">
        <f>Q350*H350</f>
        <v>0</v>
      </c>
      <c r="S350" s="228">
        <v>0</v>
      </c>
      <c r="T350" s="229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0" t="s">
        <v>157</v>
      </c>
      <c r="AT350" s="230" t="s">
        <v>152</v>
      </c>
      <c r="AU350" s="230" t="s">
        <v>87</v>
      </c>
      <c r="AY350" s="18" t="s">
        <v>150</v>
      </c>
      <c r="BE350" s="231">
        <f>IF(N350="základní",J350,0)</f>
        <v>0</v>
      </c>
      <c r="BF350" s="231">
        <f>IF(N350="snížená",J350,0)</f>
        <v>0</v>
      </c>
      <c r="BG350" s="231">
        <f>IF(N350="zákl. přenesená",J350,0)</f>
        <v>0</v>
      </c>
      <c r="BH350" s="231">
        <f>IF(N350="sníž. přenesená",J350,0)</f>
        <v>0</v>
      </c>
      <c r="BI350" s="231">
        <f>IF(N350="nulová",J350,0)</f>
        <v>0</v>
      </c>
      <c r="BJ350" s="18" t="s">
        <v>85</v>
      </c>
      <c r="BK350" s="231">
        <f>ROUND(I350*H350,2)</f>
        <v>0</v>
      </c>
      <c r="BL350" s="18" t="s">
        <v>157</v>
      </c>
      <c r="BM350" s="230" t="s">
        <v>1005</v>
      </c>
    </row>
    <row r="351" s="2" customFormat="1" ht="16.5" customHeight="1">
      <c r="A351" s="39"/>
      <c r="B351" s="40"/>
      <c r="C351" s="219" t="s">
        <v>689</v>
      </c>
      <c r="D351" s="219" t="s">
        <v>152</v>
      </c>
      <c r="E351" s="220" t="s">
        <v>2662</v>
      </c>
      <c r="F351" s="221" t="s">
        <v>2663</v>
      </c>
      <c r="G351" s="222" t="s">
        <v>271</v>
      </c>
      <c r="H351" s="223">
        <v>1</v>
      </c>
      <c r="I351" s="224"/>
      <c r="J351" s="225">
        <f>ROUND(I351*H351,2)</f>
        <v>0</v>
      </c>
      <c r="K351" s="221" t="s">
        <v>1</v>
      </c>
      <c r="L351" s="45"/>
      <c r="M351" s="226" t="s">
        <v>1</v>
      </c>
      <c r="N351" s="227" t="s">
        <v>42</v>
      </c>
      <c r="O351" s="92"/>
      <c r="P351" s="228">
        <f>O351*H351</f>
        <v>0</v>
      </c>
      <c r="Q351" s="228">
        <v>0</v>
      </c>
      <c r="R351" s="228">
        <f>Q351*H351</f>
        <v>0</v>
      </c>
      <c r="S351" s="228">
        <v>0</v>
      </c>
      <c r="T351" s="229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0" t="s">
        <v>157</v>
      </c>
      <c r="AT351" s="230" t="s">
        <v>152</v>
      </c>
      <c r="AU351" s="230" t="s">
        <v>87</v>
      </c>
      <c r="AY351" s="18" t="s">
        <v>150</v>
      </c>
      <c r="BE351" s="231">
        <f>IF(N351="základní",J351,0)</f>
        <v>0</v>
      </c>
      <c r="BF351" s="231">
        <f>IF(N351="snížená",J351,0)</f>
        <v>0</v>
      </c>
      <c r="BG351" s="231">
        <f>IF(N351="zákl. přenesená",J351,0)</f>
        <v>0</v>
      </c>
      <c r="BH351" s="231">
        <f>IF(N351="sníž. přenesená",J351,0)</f>
        <v>0</v>
      </c>
      <c r="BI351" s="231">
        <f>IF(N351="nulová",J351,0)</f>
        <v>0</v>
      </c>
      <c r="BJ351" s="18" t="s">
        <v>85</v>
      </c>
      <c r="BK351" s="231">
        <f>ROUND(I351*H351,2)</f>
        <v>0</v>
      </c>
      <c r="BL351" s="18" t="s">
        <v>157</v>
      </c>
      <c r="BM351" s="230" t="s">
        <v>1017</v>
      </c>
    </row>
    <row r="352" s="12" customFormat="1" ht="22.8" customHeight="1">
      <c r="A352" s="12"/>
      <c r="B352" s="203"/>
      <c r="C352" s="204"/>
      <c r="D352" s="205" t="s">
        <v>76</v>
      </c>
      <c r="E352" s="217" t="s">
        <v>812</v>
      </c>
      <c r="F352" s="217" t="s">
        <v>813</v>
      </c>
      <c r="G352" s="204"/>
      <c r="H352" s="204"/>
      <c r="I352" s="207"/>
      <c r="J352" s="218">
        <f>BK352</f>
        <v>0</v>
      </c>
      <c r="K352" s="204"/>
      <c r="L352" s="209"/>
      <c r="M352" s="210"/>
      <c r="N352" s="211"/>
      <c r="O352" s="211"/>
      <c r="P352" s="212">
        <f>SUM(P353:P357)</f>
        <v>0</v>
      </c>
      <c r="Q352" s="211"/>
      <c r="R352" s="212">
        <f>SUM(R353:R357)</f>
        <v>0</v>
      </c>
      <c r="S352" s="211"/>
      <c r="T352" s="213">
        <f>SUM(T353:T357)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214" t="s">
        <v>85</v>
      </c>
      <c r="AT352" s="215" t="s">
        <v>76</v>
      </c>
      <c r="AU352" s="215" t="s">
        <v>85</v>
      </c>
      <c r="AY352" s="214" t="s">
        <v>150</v>
      </c>
      <c r="BK352" s="216">
        <f>SUM(BK353:BK357)</f>
        <v>0</v>
      </c>
    </row>
    <row r="353" s="2" customFormat="1" ht="21.75" customHeight="1">
      <c r="A353" s="39"/>
      <c r="B353" s="40"/>
      <c r="C353" s="219" t="s">
        <v>694</v>
      </c>
      <c r="D353" s="219" t="s">
        <v>152</v>
      </c>
      <c r="E353" s="220" t="s">
        <v>2664</v>
      </c>
      <c r="F353" s="221" t="s">
        <v>2665</v>
      </c>
      <c r="G353" s="222" t="s">
        <v>187</v>
      </c>
      <c r="H353" s="223">
        <v>168.947</v>
      </c>
      <c r="I353" s="224"/>
      <c r="J353" s="225">
        <f>ROUND(I353*H353,2)</f>
        <v>0</v>
      </c>
      <c r="K353" s="221" t="s">
        <v>156</v>
      </c>
      <c r="L353" s="45"/>
      <c r="M353" s="226" t="s">
        <v>1</v>
      </c>
      <c r="N353" s="227" t="s">
        <v>42</v>
      </c>
      <c r="O353" s="92"/>
      <c r="P353" s="228">
        <f>O353*H353</f>
        <v>0</v>
      </c>
      <c r="Q353" s="228">
        <v>0</v>
      </c>
      <c r="R353" s="228">
        <f>Q353*H353</f>
        <v>0</v>
      </c>
      <c r="S353" s="228">
        <v>0</v>
      </c>
      <c r="T353" s="229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0" t="s">
        <v>157</v>
      </c>
      <c r="AT353" s="230" t="s">
        <v>152</v>
      </c>
      <c r="AU353" s="230" t="s">
        <v>87</v>
      </c>
      <c r="AY353" s="18" t="s">
        <v>150</v>
      </c>
      <c r="BE353" s="231">
        <f>IF(N353="základní",J353,0)</f>
        <v>0</v>
      </c>
      <c r="BF353" s="231">
        <f>IF(N353="snížená",J353,0)</f>
        <v>0</v>
      </c>
      <c r="BG353" s="231">
        <f>IF(N353="zákl. přenesená",J353,0)</f>
        <v>0</v>
      </c>
      <c r="BH353" s="231">
        <f>IF(N353="sníž. přenesená",J353,0)</f>
        <v>0</v>
      </c>
      <c r="BI353" s="231">
        <f>IF(N353="nulová",J353,0)</f>
        <v>0</v>
      </c>
      <c r="BJ353" s="18" t="s">
        <v>85</v>
      </c>
      <c r="BK353" s="231">
        <f>ROUND(I353*H353,2)</f>
        <v>0</v>
      </c>
      <c r="BL353" s="18" t="s">
        <v>157</v>
      </c>
      <c r="BM353" s="230" t="s">
        <v>1027</v>
      </c>
    </row>
    <row r="354" s="2" customFormat="1" ht="24.15" customHeight="1">
      <c r="A354" s="39"/>
      <c r="B354" s="40"/>
      <c r="C354" s="219" t="s">
        <v>702</v>
      </c>
      <c r="D354" s="219" t="s">
        <v>152</v>
      </c>
      <c r="E354" s="220" t="s">
        <v>2666</v>
      </c>
      <c r="F354" s="221" t="s">
        <v>2667</v>
      </c>
      <c r="G354" s="222" t="s">
        <v>187</v>
      </c>
      <c r="H354" s="223">
        <v>168.947</v>
      </c>
      <c r="I354" s="224"/>
      <c r="J354" s="225">
        <f>ROUND(I354*H354,2)</f>
        <v>0</v>
      </c>
      <c r="K354" s="221" t="s">
        <v>156</v>
      </c>
      <c r="L354" s="45"/>
      <c r="M354" s="226" t="s">
        <v>1</v>
      </c>
      <c r="N354" s="227" t="s">
        <v>42</v>
      </c>
      <c r="O354" s="92"/>
      <c r="P354" s="228">
        <f>O354*H354</f>
        <v>0</v>
      </c>
      <c r="Q354" s="228">
        <v>0</v>
      </c>
      <c r="R354" s="228">
        <f>Q354*H354</f>
        <v>0</v>
      </c>
      <c r="S354" s="228">
        <v>0</v>
      </c>
      <c r="T354" s="229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0" t="s">
        <v>157</v>
      </c>
      <c r="AT354" s="230" t="s">
        <v>152</v>
      </c>
      <c r="AU354" s="230" t="s">
        <v>87</v>
      </c>
      <c r="AY354" s="18" t="s">
        <v>150</v>
      </c>
      <c r="BE354" s="231">
        <f>IF(N354="základní",J354,0)</f>
        <v>0</v>
      </c>
      <c r="BF354" s="231">
        <f>IF(N354="snížená",J354,0)</f>
        <v>0</v>
      </c>
      <c r="BG354" s="231">
        <f>IF(N354="zákl. přenesená",J354,0)</f>
        <v>0</v>
      </c>
      <c r="BH354" s="231">
        <f>IF(N354="sníž. přenesená",J354,0)</f>
        <v>0</v>
      </c>
      <c r="BI354" s="231">
        <f>IF(N354="nulová",J354,0)</f>
        <v>0</v>
      </c>
      <c r="BJ354" s="18" t="s">
        <v>85</v>
      </c>
      <c r="BK354" s="231">
        <f>ROUND(I354*H354,2)</f>
        <v>0</v>
      </c>
      <c r="BL354" s="18" t="s">
        <v>157</v>
      </c>
      <c r="BM354" s="230" t="s">
        <v>1038</v>
      </c>
    </row>
    <row r="355" s="2" customFormat="1" ht="37.8" customHeight="1">
      <c r="A355" s="39"/>
      <c r="B355" s="40"/>
      <c r="C355" s="219" t="s">
        <v>708</v>
      </c>
      <c r="D355" s="219" t="s">
        <v>152</v>
      </c>
      <c r="E355" s="220" t="s">
        <v>2668</v>
      </c>
      <c r="F355" s="221" t="s">
        <v>2669</v>
      </c>
      <c r="G355" s="222" t="s">
        <v>187</v>
      </c>
      <c r="H355" s="223">
        <v>64.045000000000002</v>
      </c>
      <c r="I355" s="224"/>
      <c r="J355" s="225">
        <f>ROUND(I355*H355,2)</f>
        <v>0</v>
      </c>
      <c r="K355" s="221" t="s">
        <v>156</v>
      </c>
      <c r="L355" s="45"/>
      <c r="M355" s="226" t="s">
        <v>1</v>
      </c>
      <c r="N355" s="227" t="s">
        <v>42</v>
      </c>
      <c r="O355" s="92"/>
      <c r="P355" s="228">
        <f>O355*H355</f>
        <v>0</v>
      </c>
      <c r="Q355" s="228">
        <v>0</v>
      </c>
      <c r="R355" s="228">
        <f>Q355*H355</f>
        <v>0</v>
      </c>
      <c r="S355" s="228">
        <v>0</v>
      </c>
      <c r="T355" s="229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0" t="s">
        <v>157</v>
      </c>
      <c r="AT355" s="230" t="s">
        <v>152</v>
      </c>
      <c r="AU355" s="230" t="s">
        <v>87</v>
      </c>
      <c r="AY355" s="18" t="s">
        <v>150</v>
      </c>
      <c r="BE355" s="231">
        <f>IF(N355="základní",J355,0)</f>
        <v>0</v>
      </c>
      <c r="BF355" s="231">
        <f>IF(N355="snížená",J355,0)</f>
        <v>0</v>
      </c>
      <c r="BG355" s="231">
        <f>IF(N355="zákl. přenesená",J355,0)</f>
        <v>0</v>
      </c>
      <c r="BH355" s="231">
        <f>IF(N355="sníž. přenesená",J355,0)</f>
        <v>0</v>
      </c>
      <c r="BI355" s="231">
        <f>IF(N355="nulová",J355,0)</f>
        <v>0</v>
      </c>
      <c r="BJ355" s="18" t="s">
        <v>85</v>
      </c>
      <c r="BK355" s="231">
        <f>ROUND(I355*H355,2)</f>
        <v>0</v>
      </c>
      <c r="BL355" s="18" t="s">
        <v>157</v>
      </c>
      <c r="BM355" s="230" t="s">
        <v>1046</v>
      </c>
    </row>
    <row r="356" s="2" customFormat="1" ht="44.25" customHeight="1">
      <c r="A356" s="39"/>
      <c r="B356" s="40"/>
      <c r="C356" s="219" t="s">
        <v>712</v>
      </c>
      <c r="D356" s="219" t="s">
        <v>152</v>
      </c>
      <c r="E356" s="220" t="s">
        <v>2670</v>
      </c>
      <c r="F356" s="221" t="s">
        <v>2671</v>
      </c>
      <c r="G356" s="222" t="s">
        <v>187</v>
      </c>
      <c r="H356" s="223">
        <v>5.1420000000000003</v>
      </c>
      <c r="I356" s="224"/>
      <c r="J356" s="225">
        <f>ROUND(I356*H356,2)</f>
        <v>0</v>
      </c>
      <c r="K356" s="221" t="s">
        <v>156</v>
      </c>
      <c r="L356" s="45"/>
      <c r="M356" s="226" t="s">
        <v>1</v>
      </c>
      <c r="N356" s="227" t="s">
        <v>42</v>
      </c>
      <c r="O356" s="92"/>
      <c r="P356" s="228">
        <f>O356*H356</f>
        <v>0</v>
      </c>
      <c r="Q356" s="228">
        <v>0</v>
      </c>
      <c r="R356" s="228">
        <f>Q356*H356</f>
        <v>0</v>
      </c>
      <c r="S356" s="228">
        <v>0</v>
      </c>
      <c r="T356" s="229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0" t="s">
        <v>157</v>
      </c>
      <c r="AT356" s="230" t="s">
        <v>152</v>
      </c>
      <c r="AU356" s="230" t="s">
        <v>87</v>
      </c>
      <c r="AY356" s="18" t="s">
        <v>150</v>
      </c>
      <c r="BE356" s="231">
        <f>IF(N356="základní",J356,0)</f>
        <v>0</v>
      </c>
      <c r="BF356" s="231">
        <f>IF(N356="snížená",J356,0)</f>
        <v>0</v>
      </c>
      <c r="BG356" s="231">
        <f>IF(N356="zákl. přenesená",J356,0)</f>
        <v>0</v>
      </c>
      <c r="BH356" s="231">
        <f>IF(N356="sníž. přenesená",J356,0)</f>
        <v>0</v>
      </c>
      <c r="BI356" s="231">
        <f>IF(N356="nulová",J356,0)</f>
        <v>0</v>
      </c>
      <c r="BJ356" s="18" t="s">
        <v>85</v>
      </c>
      <c r="BK356" s="231">
        <f>ROUND(I356*H356,2)</f>
        <v>0</v>
      </c>
      <c r="BL356" s="18" t="s">
        <v>157</v>
      </c>
      <c r="BM356" s="230" t="s">
        <v>1057</v>
      </c>
    </row>
    <row r="357" s="2" customFormat="1" ht="44.25" customHeight="1">
      <c r="A357" s="39"/>
      <c r="B357" s="40"/>
      <c r="C357" s="219" t="s">
        <v>716</v>
      </c>
      <c r="D357" s="219" t="s">
        <v>152</v>
      </c>
      <c r="E357" s="220" t="s">
        <v>2672</v>
      </c>
      <c r="F357" s="221" t="s">
        <v>2673</v>
      </c>
      <c r="G357" s="222" t="s">
        <v>187</v>
      </c>
      <c r="H357" s="223">
        <v>99.760000000000005</v>
      </c>
      <c r="I357" s="224"/>
      <c r="J357" s="225">
        <f>ROUND(I357*H357,2)</f>
        <v>0</v>
      </c>
      <c r="K357" s="221" t="s">
        <v>156</v>
      </c>
      <c r="L357" s="45"/>
      <c r="M357" s="226" t="s">
        <v>1</v>
      </c>
      <c r="N357" s="227" t="s">
        <v>42</v>
      </c>
      <c r="O357" s="92"/>
      <c r="P357" s="228">
        <f>O357*H357</f>
        <v>0</v>
      </c>
      <c r="Q357" s="228">
        <v>0</v>
      </c>
      <c r="R357" s="228">
        <f>Q357*H357</f>
        <v>0</v>
      </c>
      <c r="S357" s="228">
        <v>0</v>
      </c>
      <c r="T357" s="229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0" t="s">
        <v>157</v>
      </c>
      <c r="AT357" s="230" t="s">
        <v>152</v>
      </c>
      <c r="AU357" s="230" t="s">
        <v>87</v>
      </c>
      <c r="AY357" s="18" t="s">
        <v>150</v>
      </c>
      <c r="BE357" s="231">
        <f>IF(N357="základní",J357,0)</f>
        <v>0</v>
      </c>
      <c r="BF357" s="231">
        <f>IF(N357="snížená",J357,0)</f>
        <v>0</v>
      </c>
      <c r="BG357" s="231">
        <f>IF(N357="zákl. přenesená",J357,0)</f>
        <v>0</v>
      </c>
      <c r="BH357" s="231">
        <f>IF(N357="sníž. přenesená",J357,0)</f>
        <v>0</v>
      </c>
      <c r="BI357" s="231">
        <f>IF(N357="nulová",J357,0)</f>
        <v>0</v>
      </c>
      <c r="BJ357" s="18" t="s">
        <v>85</v>
      </c>
      <c r="BK357" s="231">
        <f>ROUND(I357*H357,2)</f>
        <v>0</v>
      </c>
      <c r="BL357" s="18" t="s">
        <v>157</v>
      </c>
      <c r="BM357" s="230" t="s">
        <v>1066</v>
      </c>
    </row>
    <row r="358" s="12" customFormat="1" ht="22.8" customHeight="1">
      <c r="A358" s="12"/>
      <c r="B358" s="203"/>
      <c r="C358" s="204"/>
      <c r="D358" s="205" t="s">
        <v>76</v>
      </c>
      <c r="E358" s="217" t="s">
        <v>831</v>
      </c>
      <c r="F358" s="217" t="s">
        <v>832</v>
      </c>
      <c r="G358" s="204"/>
      <c r="H358" s="204"/>
      <c r="I358" s="207"/>
      <c r="J358" s="218">
        <f>BK358</f>
        <v>0</v>
      </c>
      <c r="K358" s="204"/>
      <c r="L358" s="209"/>
      <c r="M358" s="210"/>
      <c r="N358" s="211"/>
      <c r="O358" s="211"/>
      <c r="P358" s="212">
        <f>P359</f>
        <v>0</v>
      </c>
      <c r="Q358" s="211"/>
      <c r="R358" s="212">
        <f>R359</f>
        <v>0</v>
      </c>
      <c r="S358" s="211"/>
      <c r="T358" s="213">
        <f>T359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214" t="s">
        <v>85</v>
      </c>
      <c r="AT358" s="215" t="s">
        <v>76</v>
      </c>
      <c r="AU358" s="215" t="s">
        <v>85</v>
      </c>
      <c r="AY358" s="214" t="s">
        <v>150</v>
      </c>
      <c r="BK358" s="216">
        <f>BK359</f>
        <v>0</v>
      </c>
    </row>
    <row r="359" s="2" customFormat="1" ht="33" customHeight="1">
      <c r="A359" s="39"/>
      <c r="B359" s="40"/>
      <c r="C359" s="219" t="s">
        <v>724</v>
      </c>
      <c r="D359" s="219" t="s">
        <v>152</v>
      </c>
      <c r="E359" s="220" t="s">
        <v>2674</v>
      </c>
      <c r="F359" s="221" t="s">
        <v>2675</v>
      </c>
      <c r="G359" s="222" t="s">
        <v>187</v>
      </c>
      <c r="H359" s="223">
        <v>261.59899999999999</v>
      </c>
      <c r="I359" s="224"/>
      <c r="J359" s="225">
        <f>ROUND(I359*H359,2)</f>
        <v>0</v>
      </c>
      <c r="K359" s="221" t="s">
        <v>156</v>
      </c>
      <c r="L359" s="45"/>
      <c r="M359" s="226" t="s">
        <v>1</v>
      </c>
      <c r="N359" s="227" t="s">
        <v>42</v>
      </c>
      <c r="O359" s="92"/>
      <c r="P359" s="228">
        <f>O359*H359</f>
        <v>0</v>
      </c>
      <c r="Q359" s="228">
        <v>0</v>
      </c>
      <c r="R359" s="228">
        <f>Q359*H359</f>
        <v>0</v>
      </c>
      <c r="S359" s="228">
        <v>0</v>
      </c>
      <c r="T359" s="229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0" t="s">
        <v>157</v>
      </c>
      <c r="AT359" s="230" t="s">
        <v>152</v>
      </c>
      <c r="AU359" s="230" t="s">
        <v>87</v>
      </c>
      <c r="AY359" s="18" t="s">
        <v>150</v>
      </c>
      <c r="BE359" s="231">
        <f>IF(N359="základní",J359,0)</f>
        <v>0</v>
      </c>
      <c r="BF359" s="231">
        <f>IF(N359="snížená",J359,0)</f>
        <v>0</v>
      </c>
      <c r="BG359" s="231">
        <f>IF(N359="zákl. přenesená",J359,0)</f>
        <v>0</v>
      </c>
      <c r="BH359" s="231">
        <f>IF(N359="sníž. přenesená",J359,0)</f>
        <v>0</v>
      </c>
      <c r="BI359" s="231">
        <f>IF(N359="nulová",J359,0)</f>
        <v>0</v>
      </c>
      <c r="BJ359" s="18" t="s">
        <v>85</v>
      </c>
      <c r="BK359" s="231">
        <f>ROUND(I359*H359,2)</f>
        <v>0</v>
      </c>
      <c r="BL359" s="18" t="s">
        <v>157</v>
      </c>
      <c r="BM359" s="230" t="s">
        <v>1075</v>
      </c>
    </row>
    <row r="360" s="12" customFormat="1" ht="25.92" customHeight="1">
      <c r="A360" s="12"/>
      <c r="B360" s="203"/>
      <c r="C360" s="204"/>
      <c r="D360" s="205" t="s">
        <v>76</v>
      </c>
      <c r="E360" s="206" t="s">
        <v>837</v>
      </c>
      <c r="F360" s="206" t="s">
        <v>838</v>
      </c>
      <c r="G360" s="204"/>
      <c r="H360" s="204"/>
      <c r="I360" s="207"/>
      <c r="J360" s="208">
        <f>BK360</f>
        <v>0</v>
      </c>
      <c r="K360" s="204"/>
      <c r="L360" s="209"/>
      <c r="M360" s="210"/>
      <c r="N360" s="211"/>
      <c r="O360" s="211"/>
      <c r="P360" s="212">
        <f>P361+P378</f>
        <v>0</v>
      </c>
      <c r="Q360" s="211"/>
      <c r="R360" s="212">
        <f>R361+R378</f>
        <v>0.0030000000000000001</v>
      </c>
      <c r="S360" s="211"/>
      <c r="T360" s="213">
        <f>T361+T378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14" t="s">
        <v>87</v>
      </c>
      <c r="AT360" s="215" t="s">
        <v>76</v>
      </c>
      <c r="AU360" s="215" t="s">
        <v>77</v>
      </c>
      <c r="AY360" s="214" t="s">
        <v>150</v>
      </c>
      <c r="BK360" s="216">
        <f>BK361+BK378</f>
        <v>0</v>
      </c>
    </row>
    <row r="361" s="12" customFormat="1" ht="22.8" customHeight="1">
      <c r="A361" s="12"/>
      <c r="B361" s="203"/>
      <c r="C361" s="204"/>
      <c r="D361" s="205" t="s">
        <v>76</v>
      </c>
      <c r="E361" s="217" t="s">
        <v>839</v>
      </c>
      <c r="F361" s="217" t="s">
        <v>840</v>
      </c>
      <c r="G361" s="204"/>
      <c r="H361" s="204"/>
      <c r="I361" s="207"/>
      <c r="J361" s="218">
        <f>BK361</f>
        <v>0</v>
      </c>
      <c r="K361" s="204"/>
      <c r="L361" s="209"/>
      <c r="M361" s="210"/>
      <c r="N361" s="211"/>
      <c r="O361" s="211"/>
      <c r="P361" s="212">
        <f>SUM(P362:P377)</f>
        <v>0</v>
      </c>
      <c r="Q361" s="211"/>
      <c r="R361" s="212">
        <f>SUM(R362:R377)</f>
        <v>0</v>
      </c>
      <c r="S361" s="211"/>
      <c r="T361" s="213">
        <f>SUM(T362:T377)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214" t="s">
        <v>87</v>
      </c>
      <c r="AT361" s="215" t="s">
        <v>76</v>
      </c>
      <c r="AU361" s="215" t="s">
        <v>85</v>
      </c>
      <c r="AY361" s="214" t="s">
        <v>150</v>
      </c>
      <c r="BK361" s="216">
        <f>SUM(BK362:BK377)</f>
        <v>0</v>
      </c>
    </row>
    <row r="362" s="2" customFormat="1" ht="24.15" customHeight="1">
      <c r="A362" s="39"/>
      <c r="B362" s="40"/>
      <c r="C362" s="219" t="s">
        <v>731</v>
      </c>
      <c r="D362" s="219" t="s">
        <v>152</v>
      </c>
      <c r="E362" s="220" t="s">
        <v>2676</v>
      </c>
      <c r="F362" s="221" t="s">
        <v>2677</v>
      </c>
      <c r="G362" s="222" t="s">
        <v>240</v>
      </c>
      <c r="H362" s="223">
        <v>464</v>
      </c>
      <c r="I362" s="224"/>
      <c r="J362" s="225">
        <f>ROUND(I362*H362,2)</f>
        <v>0</v>
      </c>
      <c r="K362" s="221" t="s">
        <v>156</v>
      </c>
      <c r="L362" s="45"/>
      <c r="M362" s="226" t="s">
        <v>1</v>
      </c>
      <c r="N362" s="227" t="s">
        <v>42</v>
      </c>
      <c r="O362" s="92"/>
      <c r="P362" s="228">
        <f>O362*H362</f>
        <v>0</v>
      </c>
      <c r="Q362" s="228">
        <v>0</v>
      </c>
      <c r="R362" s="228">
        <f>Q362*H362</f>
        <v>0</v>
      </c>
      <c r="S362" s="228">
        <v>0</v>
      </c>
      <c r="T362" s="229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30" t="s">
        <v>252</v>
      </c>
      <c r="AT362" s="230" t="s">
        <v>152</v>
      </c>
      <c r="AU362" s="230" t="s">
        <v>87</v>
      </c>
      <c r="AY362" s="18" t="s">
        <v>150</v>
      </c>
      <c r="BE362" s="231">
        <f>IF(N362="základní",J362,0)</f>
        <v>0</v>
      </c>
      <c r="BF362" s="231">
        <f>IF(N362="snížená",J362,0)</f>
        <v>0</v>
      </c>
      <c r="BG362" s="231">
        <f>IF(N362="zákl. přenesená",J362,0)</f>
        <v>0</v>
      </c>
      <c r="BH362" s="231">
        <f>IF(N362="sníž. přenesená",J362,0)</f>
        <v>0</v>
      </c>
      <c r="BI362" s="231">
        <f>IF(N362="nulová",J362,0)</f>
        <v>0</v>
      </c>
      <c r="BJ362" s="18" t="s">
        <v>85</v>
      </c>
      <c r="BK362" s="231">
        <f>ROUND(I362*H362,2)</f>
        <v>0</v>
      </c>
      <c r="BL362" s="18" t="s">
        <v>252</v>
      </c>
      <c r="BM362" s="230" t="s">
        <v>1084</v>
      </c>
    </row>
    <row r="363" s="14" customFormat="1">
      <c r="A363" s="14"/>
      <c r="B363" s="243"/>
      <c r="C363" s="244"/>
      <c r="D363" s="234" t="s">
        <v>159</v>
      </c>
      <c r="E363" s="245" t="s">
        <v>1</v>
      </c>
      <c r="F363" s="246" t="s">
        <v>2678</v>
      </c>
      <c r="G363" s="244"/>
      <c r="H363" s="247">
        <v>262</v>
      </c>
      <c r="I363" s="248"/>
      <c r="J363" s="244"/>
      <c r="K363" s="244"/>
      <c r="L363" s="249"/>
      <c r="M363" s="250"/>
      <c r="N363" s="251"/>
      <c r="O363" s="251"/>
      <c r="P363" s="251"/>
      <c r="Q363" s="251"/>
      <c r="R363" s="251"/>
      <c r="S363" s="251"/>
      <c r="T363" s="252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3" t="s">
        <v>159</v>
      </c>
      <c r="AU363" s="253" t="s">
        <v>87</v>
      </c>
      <c r="AV363" s="14" t="s">
        <v>87</v>
      </c>
      <c r="AW363" s="14" t="s">
        <v>32</v>
      </c>
      <c r="AX363" s="14" t="s">
        <v>77</v>
      </c>
      <c r="AY363" s="253" t="s">
        <v>150</v>
      </c>
    </row>
    <row r="364" s="14" customFormat="1">
      <c r="A364" s="14"/>
      <c r="B364" s="243"/>
      <c r="C364" s="244"/>
      <c r="D364" s="234" t="s">
        <v>159</v>
      </c>
      <c r="E364" s="245" t="s">
        <v>1</v>
      </c>
      <c r="F364" s="246" t="s">
        <v>2679</v>
      </c>
      <c r="G364" s="244"/>
      <c r="H364" s="247">
        <v>151</v>
      </c>
      <c r="I364" s="248"/>
      <c r="J364" s="244"/>
      <c r="K364" s="244"/>
      <c r="L364" s="249"/>
      <c r="M364" s="250"/>
      <c r="N364" s="251"/>
      <c r="O364" s="251"/>
      <c r="P364" s="251"/>
      <c r="Q364" s="251"/>
      <c r="R364" s="251"/>
      <c r="S364" s="251"/>
      <c r="T364" s="252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3" t="s">
        <v>159</v>
      </c>
      <c r="AU364" s="253" t="s">
        <v>87</v>
      </c>
      <c r="AV364" s="14" t="s">
        <v>87</v>
      </c>
      <c r="AW364" s="14" t="s">
        <v>32</v>
      </c>
      <c r="AX364" s="14" t="s">
        <v>77</v>
      </c>
      <c r="AY364" s="253" t="s">
        <v>150</v>
      </c>
    </row>
    <row r="365" s="14" customFormat="1">
      <c r="A365" s="14"/>
      <c r="B365" s="243"/>
      <c r="C365" s="244"/>
      <c r="D365" s="234" t="s">
        <v>159</v>
      </c>
      <c r="E365" s="245" t="s">
        <v>1</v>
      </c>
      <c r="F365" s="246" t="s">
        <v>2680</v>
      </c>
      <c r="G365" s="244"/>
      <c r="H365" s="247">
        <v>51</v>
      </c>
      <c r="I365" s="248"/>
      <c r="J365" s="244"/>
      <c r="K365" s="244"/>
      <c r="L365" s="249"/>
      <c r="M365" s="250"/>
      <c r="N365" s="251"/>
      <c r="O365" s="251"/>
      <c r="P365" s="251"/>
      <c r="Q365" s="251"/>
      <c r="R365" s="251"/>
      <c r="S365" s="251"/>
      <c r="T365" s="252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3" t="s">
        <v>159</v>
      </c>
      <c r="AU365" s="253" t="s">
        <v>87</v>
      </c>
      <c r="AV365" s="14" t="s">
        <v>87</v>
      </c>
      <c r="AW365" s="14" t="s">
        <v>32</v>
      </c>
      <c r="AX365" s="14" t="s">
        <v>77</v>
      </c>
      <c r="AY365" s="253" t="s">
        <v>150</v>
      </c>
    </row>
    <row r="366" s="15" customFormat="1">
      <c r="A366" s="15"/>
      <c r="B366" s="254"/>
      <c r="C366" s="255"/>
      <c r="D366" s="234" t="s">
        <v>159</v>
      </c>
      <c r="E366" s="256" t="s">
        <v>1</v>
      </c>
      <c r="F366" s="257" t="s">
        <v>169</v>
      </c>
      <c r="G366" s="255"/>
      <c r="H366" s="258">
        <v>464</v>
      </c>
      <c r="I366" s="259"/>
      <c r="J366" s="255"/>
      <c r="K366" s="255"/>
      <c r="L366" s="260"/>
      <c r="M366" s="261"/>
      <c r="N366" s="262"/>
      <c r="O366" s="262"/>
      <c r="P366" s="262"/>
      <c r="Q366" s="262"/>
      <c r="R366" s="262"/>
      <c r="S366" s="262"/>
      <c r="T366" s="263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64" t="s">
        <v>159</v>
      </c>
      <c r="AU366" s="264" t="s">
        <v>87</v>
      </c>
      <c r="AV366" s="15" t="s">
        <v>157</v>
      </c>
      <c r="AW366" s="15" t="s">
        <v>32</v>
      </c>
      <c r="AX366" s="15" t="s">
        <v>85</v>
      </c>
      <c r="AY366" s="264" t="s">
        <v>150</v>
      </c>
    </row>
    <row r="367" s="2" customFormat="1" ht="16.5" customHeight="1">
      <c r="A367" s="39"/>
      <c r="B367" s="40"/>
      <c r="C367" s="265" t="s">
        <v>736</v>
      </c>
      <c r="D367" s="265" t="s">
        <v>203</v>
      </c>
      <c r="E367" s="266" t="s">
        <v>2681</v>
      </c>
      <c r="F367" s="267" t="s">
        <v>2682</v>
      </c>
      <c r="G367" s="268" t="s">
        <v>240</v>
      </c>
      <c r="H367" s="269">
        <v>533.60000000000002</v>
      </c>
      <c r="I367" s="270"/>
      <c r="J367" s="271">
        <f>ROUND(I367*H367,2)</f>
        <v>0</v>
      </c>
      <c r="K367" s="267" t="s">
        <v>156</v>
      </c>
      <c r="L367" s="272"/>
      <c r="M367" s="273" t="s">
        <v>1</v>
      </c>
      <c r="N367" s="274" t="s">
        <v>42</v>
      </c>
      <c r="O367" s="92"/>
      <c r="P367" s="228">
        <f>O367*H367</f>
        <v>0</v>
      </c>
      <c r="Q367" s="228">
        <v>0</v>
      </c>
      <c r="R367" s="228">
        <f>Q367*H367</f>
        <v>0</v>
      </c>
      <c r="S367" s="228">
        <v>0</v>
      </c>
      <c r="T367" s="229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30" t="s">
        <v>400</v>
      </c>
      <c r="AT367" s="230" t="s">
        <v>203</v>
      </c>
      <c r="AU367" s="230" t="s">
        <v>87</v>
      </c>
      <c r="AY367" s="18" t="s">
        <v>150</v>
      </c>
      <c r="BE367" s="231">
        <f>IF(N367="základní",J367,0)</f>
        <v>0</v>
      </c>
      <c r="BF367" s="231">
        <f>IF(N367="snížená",J367,0)</f>
        <v>0</v>
      </c>
      <c r="BG367" s="231">
        <f>IF(N367="zákl. přenesená",J367,0)</f>
        <v>0</v>
      </c>
      <c r="BH367" s="231">
        <f>IF(N367="sníž. přenesená",J367,0)</f>
        <v>0</v>
      </c>
      <c r="BI367" s="231">
        <f>IF(N367="nulová",J367,0)</f>
        <v>0</v>
      </c>
      <c r="BJ367" s="18" t="s">
        <v>85</v>
      </c>
      <c r="BK367" s="231">
        <f>ROUND(I367*H367,2)</f>
        <v>0</v>
      </c>
      <c r="BL367" s="18" t="s">
        <v>252</v>
      </c>
      <c r="BM367" s="230" t="s">
        <v>1094</v>
      </c>
    </row>
    <row r="368" s="14" customFormat="1">
      <c r="A368" s="14"/>
      <c r="B368" s="243"/>
      <c r="C368" s="244"/>
      <c r="D368" s="234" t="s">
        <v>159</v>
      </c>
      <c r="E368" s="245" t="s">
        <v>1</v>
      </c>
      <c r="F368" s="246" t="s">
        <v>2683</v>
      </c>
      <c r="G368" s="244"/>
      <c r="H368" s="247">
        <v>533.60000000000002</v>
      </c>
      <c r="I368" s="248"/>
      <c r="J368" s="244"/>
      <c r="K368" s="244"/>
      <c r="L368" s="249"/>
      <c r="M368" s="250"/>
      <c r="N368" s="251"/>
      <c r="O368" s="251"/>
      <c r="P368" s="251"/>
      <c r="Q368" s="251"/>
      <c r="R368" s="251"/>
      <c r="S368" s="251"/>
      <c r="T368" s="252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3" t="s">
        <v>159</v>
      </c>
      <c r="AU368" s="253" t="s">
        <v>87</v>
      </c>
      <c r="AV368" s="14" t="s">
        <v>87</v>
      </c>
      <c r="AW368" s="14" t="s">
        <v>32</v>
      </c>
      <c r="AX368" s="14" t="s">
        <v>77</v>
      </c>
      <c r="AY368" s="253" t="s">
        <v>150</v>
      </c>
    </row>
    <row r="369" s="15" customFormat="1">
      <c r="A369" s="15"/>
      <c r="B369" s="254"/>
      <c r="C369" s="255"/>
      <c r="D369" s="234" t="s">
        <v>159</v>
      </c>
      <c r="E369" s="256" t="s">
        <v>1</v>
      </c>
      <c r="F369" s="257" t="s">
        <v>169</v>
      </c>
      <c r="G369" s="255"/>
      <c r="H369" s="258">
        <v>533.60000000000002</v>
      </c>
      <c r="I369" s="259"/>
      <c r="J369" s="255"/>
      <c r="K369" s="255"/>
      <c r="L369" s="260"/>
      <c r="M369" s="261"/>
      <c r="N369" s="262"/>
      <c r="O369" s="262"/>
      <c r="P369" s="262"/>
      <c r="Q369" s="262"/>
      <c r="R369" s="262"/>
      <c r="S369" s="262"/>
      <c r="T369" s="263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64" t="s">
        <v>159</v>
      </c>
      <c r="AU369" s="264" t="s">
        <v>87</v>
      </c>
      <c r="AV369" s="15" t="s">
        <v>157</v>
      </c>
      <c r="AW369" s="15" t="s">
        <v>32</v>
      </c>
      <c r="AX369" s="15" t="s">
        <v>85</v>
      </c>
      <c r="AY369" s="264" t="s">
        <v>150</v>
      </c>
    </row>
    <row r="370" s="2" customFormat="1" ht="24.15" customHeight="1">
      <c r="A370" s="39"/>
      <c r="B370" s="40"/>
      <c r="C370" s="219" t="s">
        <v>740</v>
      </c>
      <c r="D370" s="219" t="s">
        <v>152</v>
      </c>
      <c r="E370" s="220" t="s">
        <v>2684</v>
      </c>
      <c r="F370" s="221" t="s">
        <v>2685</v>
      </c>
      <c r="G370" s="222" t="s">
        <v>240</v>
      </c>
      <c r="H370" s="223">
        <v>43</v>
      </c>
      <c r="I370" s="224"/>
      <c r="J370" s="225">
        <f>ROUND(I370*H370,2)</f>
        <v>0</v>
      </c>
      <c r="K370" s="221" t="s">
        <v>2686</v>
      </c>
      <c r="L370" s="45"/>
      <c r="M370" s="226" t="s">
        <v>1</v>
      </c>
      <c r="N370" s="227" t="s">
        <v>42</v>
      </c>
      <c r="O370" s="92"/>
      <c r="P370" s="228">
        <f>O370*H370</f>
        <v>0</v>
      </c>
      <c r="Q370" s="228">
        <v>0</v>
      </c>
      <c r="R370" s="228">
        <f>Q370*H370</f>
        <v>0</v>
      </c>
      <c r="S370" s="228">
        <v>0</v>
      </c>
      <c r="T370" s="229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30" t="s">
        <v>252</v>
      </c>
      <c r="AT370" s="230" t="s">
        <v>152</v>
      </c>
      <c r="AU370" s="230" t="s">
        <v>87</v>
      </c>
      <c r="AY370" s="18" t="s">
        <v>150</v>
      </c>
      <c r="BE370" s="231">
        <f>IF(N370="základní",J370,0)</f>
        <v>0</v>
      </c>
      <c r="BF370" s="231">
        <f>IF(N370="snížená",J370,0)</f>
        <v>0</v>
      </c>
      <c r="BG370" s="231">
        <f>IF(N370="zákl. přenesená",J370,0)</f>
        <v>0</v>
      </c>
      <c r="BH370" s="231">
        <f>IF(N370="sníž. přenesená",J370,0)</f>
        <v>0</v>
      </c>
      <c r="BI370" s="231">
        <f>IF(N370="nulová",J370,0)</f>
        <v>0</v>
      </c>
      <c r="BJ370" s="18" t="s">
        <v>85</v>
      </c>
      <c r="BK370" s="231">
        <f>ROUND(I370*H370,2)</f>
        <v>0</v>
      </c>
      <c r="BL370" s="18" t="s">
        <v>252</v>
      </c>
      <c r="BM370" s="230" t="s">
        <v>1103</v>
      </c>
    </row>
    <row r="371" s="14" customFormat="1">
      <c r="A371" s="14"/>
      <c r="B371" s="243"/>
      <c r="C371" s="244"/>
      <c r="D371" s="234" t="s">
        <v>159</v>
      </c>
      <c r="E371" s="245" t="s">
        <v>1</v>
      </c>
      <c r="F371" s="246" t="s">
        <v>2687</v>
      </c>
      <c r="G371" s="244"/>
      <c r="H371" s="247">
        <v>43</v>
      </c>
      <c r="I371" s="248"/>
      <c r="J371" s="244"/>
      <c r="K371" s="244"/>
      <c r="L371" s="249"/>
      <c r="M371" s="250"/>
      <c r="N371" s="251"/>
      <c r="O371" s="251"/>
      <c r="P371" s="251"/>
      <c r="Q371" s="251"/>
      <c r="R371" s="251"/>
      <c r="S371" s="251"/>
      <c r="T371" s="252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3" t="s">
        <v>159</v>
      </c>
      <c r="AU371" s="253" t="s">
        <v>87</v>
      </c>
      <c r="AV371" s="14" t="s">
        <v>87</v>
      </c>
      <c r="AW371" s="14" t="s">
        <v>32</v>
      </c>
      <c r="AX371" s="14" t="s">
        <v>77</v>
      </c>
      <c r="AY371" s="253" t="s">
        <v>150</v>
      </c>
    </row>
    <row r="372" s="15" customFormat="1">
      <c r="A372" s="15"/>
      <c r="B372" s="254"/>
      <c r="C372" s="255"/>
      <c r="D372" s="234" t="s">
        <v>159</v>
      </c>
      <c r="E372" s="256" t="s">
        <v>1</v>
      </c>
      <c r="F372" s="257" t="s">
        <v>169</v>
      </c>
      <c r="G372" s="255"/>
      <c r="H372" s="258">
        <v>43</v>
      </c>
      <c r="I372" s="259"/>
      <c r="J372" s="255"/>
      <c r="K372" s="255"/>
      <c r="L372" s="260"/>
      <c r="M372" s="261"/>
      <c r="N372" s="262"/>
      <c r="O372" s="262"/>
      <c r="P372" s="262"/>
      <c r="Q372" s="262"/>
      <c r="R372" s="262"/>
      <c r="S372" s="262"/>
      <c r="T372" s="263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64" t="s">
        <v>159</v>
      </c>
      <c r="AU372" s="264" t="s">
        <v>87</v>
      </c>
      <c r="AV372" s="15" t="s">
        <v>157</v>
      </c>
      <c r="AW372" s="15" t="s">
        <v>32</v>
      </c>
      <c r="AX372" s="15" t="s">
        <v>85</v>
      </c>
      <c r="AY372" s="264" t="s">
        <v>150</v>
      </c>
    </row>
    <row r="373" s="2" customFormat="1" ht="24.15" customHeight="1">
      <c r="A373" s="39"/>
      <c r="B373" s="40"/>
      <c r="C373" s="219" t="s">
        <v>748</v>
      </c>
      <c r="D373" s="219" t="s">
        <v>152</v>
      </c>
      <c r="E373" s="220" t="s">
        <v>2688</v>
      </c>
      <c r="F373" s="221" t="s">
        <v>2689</v>
      </c>
      <c r="G373" s="222" t="s">
        <v>240</v>
      </c>
      <c r="H373" s="223">
        <v>17.199999999999999</v>
      </c>
      <c r="I373" s="224"/>
      <c r="J373" s="225">
        <f>ROUND(I373*H373,2)</f>
        <v>0</v>
      </c>
      <c r="K373" s="221" t="s">
        <v>2686</v>
      </c>
      <c r="L373" s="45"/>
      <c r="M373" s="226" t="s">
        <v>1</v>
      </c>
      <c r="N373" s="227" t="s">
        <v>42</v>
      </c>
      <c r="O373" s="92"/>
      <c r="P373" s="228">
        <f>O373*H373</f>
        <v>0</v>
      </c>
      <c r="Q373" s="228">
        <v>0</v>
      </c>
      <c r="R373" s="228">
        <f>Q373*H373</f>
        <v>0</v>
      </c>
      <c r="S373" s="228">
        <v>0</v>
      </c>
      <c r="T373" s="229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30" t="s">
        <v>252</v>
      </c>
      <c r="AT373" s="230" t="s">
        <v>152</v>
      </c>
      <c r="AU373" s="230" t="s">
        <v>87</v>
      </c>
      <c r="AY373" s="18" t="s">
        <v>150</v>
      </c>
      <c r="BE373" s="231">
        <f>IF(N373="základní",J373,0)</f>
        <v>0</v>
      </c>
      <c r="BF373" s="231">
        <f>IF(N373="snížená",J373,0)</f>
        <v>0</v>
      </c>
      <c r="BG373" s="231">
        <f>IF(N373="zákl. přenesená",J373,0)</f>
        <v>0</v>
      </c>
      <c r="BH373" s="231">
        <f>IF(N373="sníž. přenesená",J373,0)</f>
        <v>0</v>
      </c>
      <c r="BI373" s="231">
        <f>IF(N373="nulová",J373,0)</f>
        <v>0</v>
      </c>
      <c r="BJ373" s="18" t="s">
        <v>85</v>
      </c>
      <c r="BK373" s="231">
        <f>ROUND(I373*H373,2)</f>
        <v>0</v>
      </c>
      <c r="BL373" s="18" t="s">
        <v>252</v>
      </c>
      <c r="BM373" s="230" t="s">
        <v>1111</v>
      </c>
    </row>
    <row r="374" s="14" customFormat="1">
      <c r="A374" s="14"/>
      <c r="B374" s="243"/>
      <c r="C374" s="244"/>
      <c r="D374" s="234" t="s">
        <v>159</v>
      </c>
      <c r="E374" s="245" t="s">
        <v>1</v>
      </c>
      <c r="F374" s="246" t="s">
        <v>2690</v>
      </c>
      <c r="G374" s="244"/>
      <c r="H374" s="247">
        <v>17.199999999999999</v>
      </c>
      <c r="I374" s="248"/>
      <c r="J374" s="244"/>
      <c r="K374" s="244"/>
      <c r="L374" s="249"/>
      <c r="M374" s="250"/>
      <c r="N374" s="251"/>
      <c r="O374" s="251"/>
      <c r="P374" s="251"/>
      <c r="Q374" s="251"/>
      <c r="R374" s="251"/>
      <c r="S374" s="251"/>
      <c r="T374" s="252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3" t="s">
        <v>159</v>
      </c>
      <c r="AU374" s="253" t="s">
        <v>87</v>
      </c>
      <c r="AV374" s="14" t="s">
        <v>87</v>
      </c>
      <c r="AW374" s="14" t="s">
        <v>32</v>
      </c>
      <c r="AX374" s="14" t="s">
        <v>77</v>
      </c>
      <c r="AY374" s="253" t="s">
        <v>150</v>
      </c>
    </row>
    <row r="375" s="15" customFormat="1">
      <c r="A375" s="15"/>
      <c r="B375" s="254"/>
      <c r="C375" s="255"/>
      <c r="D375" s="234" t="s">
        <v>159</v>
      </c>
      <c r="E375" s="256" t="s">
        <v>1</v>
      </c>
      <c r="F375" s="257" t="s">
        <v>169</v>
      </c>
      <c r="G375" s="255"/>
      <c r="H375" s="258">
        <v>17.199999999999999</v>
      </c>
      <c r="I375" s="259"/>
      <c r="J375" s="255"/>
      <c r="K375" s="255"/>
      <c r="L375" s="260"/>
      <c r="M375" s="261"/>
      <c r="N375" s="262"/>
      <c r="O375" s="262"/>
      <c r="P375" s="262"/>
      <c r="Q375" s="262"/>
      <c r="R375" s="262"/>
      <c r="S375" s="262"/>
      <c r="T375" s="263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64" t="s">
        <v>159</v>
      </c>
      <c r="AU375" s="264" t="s">
        <v>87</v>
      </c>
      <c r="AV375" s="15" t="s">
        <v>157</v>
      </c>
      <c r="AW375" s="15" t="s">
        <v>32</v>
      </c>
      <c r="AX375" s="15" t="s">
        <v>85</v>
      </c>
      <c r="AY375" s="264" t="s">
        <v>150</v>
      </c>
    </row>
    <row r="376" s="2" customFormat="1" ht="24.15" customHeight="1">
      <c r="A376" s="39"/>
      <c r="B376" s="40"/>
      <c r="C376" s="219" t="s">
        <v>754</v>
      </c>
      <c r="D376" s="219" t="s">
        <v>152</v>
      </c>
      <c r="E376" s="220" t="s">
        <v>2691</v>
      </c>
      <c r="F376" s="221" t="s">
        <v>2692</v>
      </c>
      <c r="G376" s="222" t="s">
        <v>255</v>
      </c>
      <c r="H376" s="223">
        <v>43</v>
      </c>
      <c r="I376" s="224"/>
      <c r="J376" s="225">
        <f>ROUND(I376*H376,2)</f>
        <v>0</v>
      </c>
      <c r="K376" s="221" t="s">
        <v>2686</v>
      </c>
      <c r="L376" s="45"/>
      <c r="M376" s="226" t="s">
        <v>1</v>
      </c>
      <c r="N376" s="227" t="s">
        <v>42</v>
      </c>
      <c r="O376" s="92"/>
      <c r="P376" s="228">
        <f>O376*H376</f>
        <v>0</v>
      </c>
      <c r="Q376" s="228">
        <v>0</v>
      </c>
      <c r="R376" s="228">
        <f>Q376*H376</f>
        <v>0</v>
      </c>
      <c r="S376" s="228">
        <v>0</v>
      </c>
      <c r="T376" s="229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30" t="s">
        <v>252</v>
      </c>
      <c r="AT376" s="230" t="s">
        <v>152</v>
      </c>
      <c r="AU376" s="230" t="s">
        <v>87</v>
      </c>
      <c r="AY376" s="18" t="s">
        <v>150</v>
      </c>
      <c r="BE376" s="231">
        <f>IF(N376="základní",J376,0)</f>
        <v>0</v>
      </c>
      <c r="BF376" s="231">
        <f>IF(N376="snížená",J376,0)</f>
        <v>0</v>
      </c>
      <c r="BG376" s="231">
        <f>IF(N376="zákl. přenesená",J376,0)</f>
        <v>0</v>
      </c>
      <c r="BH376" s="231">
        <f>IF(N376="sníž. přenesená",J376,0)</f>
        <v>0</v>
      </c>
      <c r="BI376" s="231">
        <f>IF(N376="nulová",J376,0)</f>
        <v>0</v>
      </c>
      <c r="BJ376" s="18" t="s">
        <v>85</v>
      </c>
      <c r="BK376" s="231">
        <f>ROUND(I376*H376,2)</f>
        <v>0</v>
      </c>
      <c r="BL376" s="18" t="s">
        <v>252</v>
      </c>
      <c r="BM376" s="230" t="s">
        <v>1121</v>
      </c>
    </row>
    <row r="377" s="2" customFormat="1" ht="24.15" customHeight="1">
      <c r="A377" s="39"/>
      <c r="B377" s="40"/>
      <c r="C377" s="219" t="s">
        <v>759</v>
      </c>
      <c r="D377" s="219" t="s">
        <v>152</v>
      </c>
      <c r="E377" s="220" t="s">
        <v>2693</v>
      </c>
      <c r="F377" s="221" t="s">
        <v>2694</v>
      </c>
      <c r="G377" s="222" t="s">
        <v>2000</v>
      </c>
      <c r="H377" s="294"/>
      <c r="I377" s="224"/>
      <c r="J377" s="225">
        <f>ROUND(I377*H377,2)</f>
        <v>0</v>
      </c>
      <c r="K377" s="221" t="s">
        <v>156</v>
      </c>
      <c r="L377" s="45"/>
      <c r="M377" s="226" t="s">
        <v>1</v>
      </c>
      <c r="N377" s="227" t="s">
        <v>42</v>
      </c>
      <c r="O377" s="92"/>
      <c r="P377" s="228">
        <f>O377*H377</f>
        <v>0</v>
      </c>
      <c r="Q377" s="228">
        <v>0</v>
      </c>
      <c r="R377" s="228">
        <f>Q377*H377</f>
        <v>0</v>
      </c>
      <c r="S377" s="228">
        <v>0</v>
      </c>
      <c r="T377" s="229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0" t="s">
        <v>252</v>
      </c>
      <c r="AT377" s="230" t="s">
        <v>152</v>
      </c>
      <c r="AU377" s="230" t="s">
        <v>87</v>
      </c>
      <c r="AY377" s="18" t="s">
        <v>150</v>
      </c>
      <c r="BE377" s="231">
        <f>IF(N377="základní",J377,0)</f>
        <v>0</v>
      </c>
      <c r="BF377" s="231">
        <f>IF(N377="snížená",J377,0)</f>
        <v>0</v>
      </c>
      <c r="BG377" s="231">
        <f>IF(N377="zákl. přenesená",J377,0)</f>
        <v>0</v>
      </c>
      <c r="BH377" s="231">
        <f>IF(N377="sníž. přenesená",J377,0)</f>
        <v>0</v>
      </c>
      <c r="BI377" s="231">
        <f>IF(N377="nulová",J377,0)</f>
        <v>0</v>
      </c>
      <c r="BJ377" s="18" t="s">
        <v>85</v>
      </c>
      <c r="BK377" s="231">
        <f>ROUND(I377*H377,2)</f>
        <v>0</v>
      </c>
      <c r="BL377" s="18" t="s">
        <v>252</v>
      </c>
      <c r="BM377" s="230" t="s">
        <v>1130</v>
      </c>
    </row>
    <row r="378" s="12" customFormat="1" ht="22.8" customHeight="1">
      <c r="A378" s="12"/>
      <c r="B378" s="203"/>
      <c r="C378" s="204"/>
      <c r="D378" s="205" t="s">
        <v>76</v>
      </c>
      <c r="E378" s="217" t="s">
        <v>1715</v>
      </c>
      <c r="F378" s="217" t="s">
        <v>1716</v>
      </c>
      <c r="G378" s="204"/>
      <c r="H378" s="204"/>
      <c r="I378" s="207"/>
      <c r="J378" s="218">
        <f>BK378</f>
        <v>0</v>
      </c>
      <c r="K378" s="204"/>
      <c r="L378" s="209"/>
      <c r="M378" s="210"/>
      <c r="N378" s="211"/>
      <c r="O378" s="211"/>
      <c r="P378" s="212">
        <f>SUM(P379:P381)</f>
        <v>0</v>
      </c>
      <c r="Q378" s="211"/>
      <c r="R378" s="212">
        <f>SUM(R379:R381)</f>
        <v>0.0030000000000000001</v>
      </c>
      <c r="S378" s="211"/>
      <c r="T378" s="213">
        <f>SUM(T379:T381)</f>
        <v>0</v>
      </c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R378" s="214" t="s">
        <v>87</v>
      </c>
      <c r="AT378" s="215" t="s">
        <v>76</v>
      </c>
      <c r="AU378" s="215" t="s">
        <v>85</v>
      </c>
      <c r="AY378" s="214" t="s">
        <v>150</v>
      </c>
      <c r="BK378" s="216">
        <f>SUM(BK379:BK381)</f>
        <v>0</v>
      </c>
    </row>
    <row r="379" s="2" customFormat="1" ht="16.5" customHeight="1">
      <c r="A379" s="39"/>
      <c r="B379" s="40"/>
      <c r="C379" s="219" t="s">
        <v>764</v>
      </c>
      <c r="D379" s="219" t="s">
        <v>152</v>
      </c>
      <c r="E379" s="220" t="s">
        <v>2695</v>
      </c>
      <c r="F379" s="221" t="s">
        <v>2696</v>
      </c>
      <c r="G379" s="222" t="s">
        <v>271</v>
      </c>
      <c r="H379" s="223">
        <v>2</v>
      </c>
      <c r="I379" s="224"/>
      <c r="J379" s="225">
        <f>ROUND(I379*H379,2)</f>
        <v>0</v>
      </c>
      <c r="K379" s="221" t="s">
        <v>156</v>
      </c>
      <c r="L379" s="45"/>
      <c r="M379" s="226" t="s">
        <v>1</v>
      </c>
      <c r="N379" s="227" t="s">
        <v>42</v>
      </c>
      <c r="O379" s="92"/>
      <c r="P379" s="228">
        <f>O379*H379</f>
        <v>0</v>
      </c>
      <c r="Q379" s="228">
        <v>0</v>
      </c>
      <c r="R379" s="228">
        <f>Q379*H379</f>
        <v>0</v>
      </c>
      <c r="S379" s="228">
        <v>0</v>
      </c>
      <c r="T379" s="229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30" t="s">
        <v>252</v>
      </c>
      <c r="AT379" s="230" t="s">
        <v>152</v>
      </c>
      <c r="AU379" s="230" t="s">
        <v>87</v>
      </c>
      <c r="AY379" s="18" t="s">
        <v>150</v>
      </c>
      <c r="BE379" s="231">
        <f>IF(N379="základní",J379,0)</f>
        <v>0</v>
      </c>
      <c r="BF379" s="231">
        <f>IF(N379="snížená",J379,0)</f>
        <v>0</v>
      </c>
      <c r="BG379" s="231">
        <f>IF(N379="zákl. přenesená",J379,0)</f>
        <v>0</v>
      </c>
      <c r="BH379" s="231">
        <f>IF(N379="sníž. přenesená",J379,0)</f>
        <v>0</v>
      </c>
      <c r="BI379" s="231">
        <f>IF(N379="nulová",J379,0)</f>
        <v>0</v>
      </c>
      <c r="BJ379" s="18" t="s">
        <v>85</v>
      </c>
      <c r="BK379" s="231">
        <f>ROUND(I379*H379,2)</f>
        <v>0</v>
      </c>
      <c r="BL379" s="18" t="s">
        <v>252</v>
      </c>
      <c r="BM379" s="230" t="s">
        <v>1138</v>
      </c>
    </row>
    <row r="380" s="2" customFormat="1" ht="24.15" customHeight="1">
      <c r="A380" s="39"/>
      <c r="B380" s="40"/>
      <c r="C380" s="219" t="s">
        <v>768</v>
      </c>
      <c r="D380" s="219" t="s">
        <v>152</v>
      </c>
      <c r="E380" s="220" t="s">
        <v>2697</v>
      </c>
      <c r="F380" s="221" t="s">
        <v>2698</v>
      </c>
      <c r="G380" s="222" t="s">
        <v>271</v>
      </c>
      <c r="H380" s="223">
        <v>2</v>
      </c>
      <c r="I380" s="224"/>
      <c r="J380" s="225">
        <f>ROUND(I380*H380,2)</f>
        <v>0</v>
      </c>
      <c r="K380" s="221" t="s">
        <v>156</v>
      </c>
      <c r="L380" s="45"/>
      <c r="M380" s="226" t="s">
        <v>1</v>
      </c>
      <c r="N380" s="227" t="s">
        <v>42</v>
      </c>
      <c r="O380" s="92"/>
      <c r="P380" s="228">
        <f>O380*H380</f>
        <v>0</v>
      </c>
      <c r="Q380" s="228">
        <v>0</v>
      </c>
      <c r="R380" s="228">
        <f>Q380*H380</f>
        <v>0</v>
      </c>
      <c r="S380" s="228">
        <v>0</v>
      </c>
      <c r="T380" s="229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30" t="s">
        <v>252</v>
      </c>
      <c r="AT380" s="230" t="s">
        <v>152</v>
      </c>
      <c r="AU380" s="230" t="s">
        <v>87</v>
      </c>
      <c r="AY380" s="18" t="s">
        <v>150</v>
      </c>
      <c r="BE380" s="231">
        <f>IF(N380="základní",J380,0)</f>
        <v>0</v>
      </c>
      <c r="BF380" s="231">
        <f>IF(N380="snížená",J380,0)</f>
        <v>0</v>
      </c>
      <c r="BG380" s="231">
        <f>IF(N380="zákl. přenesená",J380,0)</f>
        <v>0</v>
      </c>
      <c r="BH380" s="231">
        <f>IF(N380="sníž. přenesená",J380,0)</f>
        <v>0</v>
      </c>
      <c r="BI380" s="231">
        <f>IF(N380="nulová",J380,0)</f>
        <v>0</v>
      </c>
      <c r="BJ380" s="18" t="s">
        <v>85</v>
      </c>
      <c r="BK380" s="231">
        <f>ROUND(I380*H380,2)</f>
        <v>0</v>
      </c>
      <c r="BL380" s="18" t="s">
        <v>252</v>
      </c>
      <c r="BM380" s="230" t="s">
        <v>2699</v>
      </c>
    </row>
    <row r="381" s="2" customFormat="1" ht="24.15" customHeight="1">
      <c r="A381" s="39"/>
      <c r="B381" s="40"/>
      <c r="C381" s="265" t="s">
        <v>772</v>
      </c>
      <c r="D381" s="265" t="s">
        <v>203</v>
      </c>
      <c r="E381" s="266" t="s">
        <v>2700</v>
      </c>
      <c r="F381" s="267" t="s">
        <v>2701</v>
      </c>
      <c r="G381" s="268" t="s">
        <v>271</v>
      </c>
      <c r="H381" s="269">
        <v>2</v>
      </c>
      <c r="I381" s="270"/>
      <c r="J381" s="271">
        <f>ROUND(I381*H381,2)</f>
        <v>0</v>
      </c>
      <c r="K381" s="267" t="s">
        <v>156</v>
      </c>
      <c r="L381" s="272"/>
      <c r="M381" s="273" t="s">
        <v>1</v>
      </c>
      <c r="N381" s="274" t="s">
        <v>42</v>
      </c>
      <c r="O381" s="92"/>
      <c r="P381" s="228">
        <f>O381*H381</f>
        <v>0</v>
      </c>
      <c r="Q381" s="228">
        <v>0.0015</v>
      </c>
      <c r="R381" s="228">
        <f>Q381*H381</f>
        <v>0.0030000000000000001</v>
      </c>
      <c r="S381" s="228">
        <v>0</v>
      </c>
      <c r="T381" s="229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0" t="s">
        <v>400</v>
      </c>
      <c r="AT381" s="230" t="s">
        <v>203</v>
      </c>
      <c r="AU381" s="230" t="s">
        <v>87</v>
      </c>
      <c r="AY381" s="18" t="s">
        <v>150</v>
      </c>
      <c r="BE381" s="231">
        <f>IF(N381="základní",J381,0)</f>
        <v>0</v>
      </c>
      <c r="BF381" s="231">
        <f>IF(N381="snížená",J381,0)</f>
        <v>0</v>
      </c>
      <c r="BG381" s="231">
        <f>IF(N381="zákl. přenesená",J381,0)</f>
        <v>0</v>
      </c>
      <c r="BH381" s="231">
        <f>IF(N381="sníž. přenesená",J381,0)</f>
        <v>0</v>
      </c>
      <c r="BI381" s="231">
        <f>IF(N381="nulová",J381,0)</f>
        <v>0</v>
      </c>
      <c r="BJ381" s="18" t="s">
        <v>85</v>
      </c>
      <c r="BK381" s="231">
        <f>ROUND(I381*H381,2)</f>
        <v>0</v>
      </c>
      <c r="BL381" s="18" t="s">
        <v>252</v>
      </c>
      <c r="BM381" s="230" t="s">
        <v>2702</v>
      </c>
    </row>
    <row r="382" s="12" customFormat="1" ht="25.92" customHeight="1">
      <c r="A382" s="12"/>
      <c r="B382" s="203"/>
      <c r="C382" s="204"/>
      <c r="D382" s="205" t="s">
        <v>76</v>
      </c>
      <c r="E382" s="206" t="s">
        <v>2703</v>
      </c>
      <c r="F382" s="206" t="s">
        <v>101</v>
      </c>
      <c r="G382" s="204"/>
      <c r="H382" s="204"/>
      <c r="I382" s="207"/>
      <c r="J382" s="208">
        <f>BK382</f>
        <v>0</v>
      </c>
      <c r="K382" s="204"/>
      <c r="L382" s="209"/>
      <c r="M382" s="210"/>
      <c r="N382" s="211"/>
      <c r="O382" s="211"/>
      <c r="P382" s="212">
        <f>SUM(P383:P384)</f>
        <v>0</v>
      </c>
      <c r="Q382" s="211"/>
      <c r="R382" s="212">
        <f>SUM(R383:R384)</f>
        <v>0</v>
      </c>
      <c r="S382" s="211"/>
      <c r="T382" s="213">
        <f>SUM(T383:T384)</f>
        <v>0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214" t="s">
        <v>179</v>
      </c>
      <c r="AT382" s="215" t="s">
        <v>76</v>
      </c>
      <c r="AU382" s="215" t="s">
        <v>77</v>
      </c>
      <c r="AY382" s="214" t="s">
        <v>150</v>
      </c>
      <c r="BK382" s="216">
        <f>SUM(BK383:BK384)</f>
        <v>0</v>
      </c>
    </row>
    <row r="383" s="2" customFormat="1" ht="16.5" customHeight="1">
      <c r="A383" s="39"/>
      <c r="B383" s="40"/>
      <c r="C383" s="219" t="s">
        <v>776</v>
      </c>
      <c r="D383" s="219" t="s">
        <v>152</v>
      </c>
      <c r="E383" s="220" t="s">
        <v>2704</v>
      </c>
      <c r="F383" s="221" t="s">
        <v>2705</v>
      </c>
      <c r="G383" s="222" t="s">
        <v>271</v>
      </c>
      <c r="H383" s="223">
        <v>3</v>
      </c>
      <c r="I383" s="224"/>
      <c r="J383" s="225">
        <f>ROUND(I383*H383,2)</f>
        <v>0</v>
      </c>
      <c r="K383" s="221" t="s">
        <v>1</v>
      </c>
      <c r="L383" s="45"/>
      <c r="M383" s="226" t="s">
        <v>1</v>
      </c>
      <c r="N383" s="227" t="s">
        <v>42</v>
      </c>
      <c r="O383" s="92"/>
      <c r="P383" s="228">
        <f>O383*H383</f>
        <v>0</v>
      </c>
      <c r="Q383" s="228">
        <v>0</v>
      </c>
      <c r="R383" s="228">
        <f>Q383*H383</f>
        <v>0</v>
      </c>
      <c r="S383" s="228">
        <v>0</v>
      </c>
      <c r="T383" s="229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30" t="s">
        <v>157</v>
      </c>
      <c r="AT383" s="230" t="s">
        <v>152</v>
      </c>
      <c r="AU383" s="230" t="s">
        <v>85</v>
      </c>
      <c r="AY383" s="18" t="s">
        <v>150</v>
      </c>
      <c r="BE383" s="231">
        <f>IF(N383="základní",J383,0)</f>
        <v>0</v>
      </c>
      <c r="BF383" s="231">
        <f>IF(N383="snížená",J383,0)</f>
        <v>0</v>
      </c>
      <c r="BG383" s="231">
        <f>IF(N383="zákl. přenesená",J383,0)</f>
        <v>0</v>
      </c>
      <c r="BH383" s="231">
        <f>IF(N383="sníž. přenesená",J383,0)</f>
        <v>0</v>
      </c>
      <c r="BI383" s="231">
        <f>IF(N383="nulová",J383,0)</f>
        <v>0</v>
      </c>
      <c r="BJ383" s="18" t="s">
        <v>85</v>
      </c>
      <c r="BK383" s="231">
        <f>ROUND(I383*H383,2)</f>
        <v>0</v>
      </c>
      <c r="BL383" s="18" t="s">
        <v>157</v>
      </c>
      <c r="BM383" s="230" t="s">
        <v>1147</v>
      </c>
    </row>
    <row r="384" s="2" customFormat="1" ht="24.15" customHeight="1">
      <c r="A384" s="39"/>
      <c r="B384" s="40"/>
      <c r="C384" s="219" t="s">
        <v>797</v>
      </c>
      <c r="D384" s="219" t="s">
        <v>152</v>
      </c>
      <c r="E384" s="220" t="s">
        <v>2706</v>
      </c>
      <c r="F384" s="221" t="s">
        <v>2707</v>
      </c>
      <c r="G384" s="222" t="s">
        <v>2708</v>
      </c>
      <c r="H384" s="223">
        <v>1</v>
      </c>
      <c r="I384" s="224"/>
      <c r="J384" s="225">
        <f>ROUND(I384*H384,2)</f>
        <v>0</v>
      </c>
      <c r="K384" s="221" t="s">
        <v>1</v>
      </c>
      <c r="L384" s="45"/>
      <c r="M384" s="289" t="s">
        <v>1</v>
      </c>
      <c r="N384" s="290" t="s">
        <v>42</v>
      </c>
      <c r="O384" s="291"/>
      <c r="P384" s="292">
        <f>O384*H384</f>
        <v>0</v>
      </c>
      <c r="Q384" s="292">
        <v>0</v>
      </c>
      <c r="R384" s="292">
        <f>Q384*H384</f>
        <v>0</v>
      </c>
      <c r="S384" s="292">
        <v>0</v>
      </c>
      <c r="T384" s="293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30" t="s">
        <v>157</v>
      </c>
      <c r="AT384" s="230" t="s">
        <v>152</v>
      </c>
      <c r="AU384" s="230" t="s">
        <v>85</v>
      </c>
      <c r="AY384" s="18" t="s">
        <v>150</v>
      </c>
      <c r="BE384" s="231">
        <f>IF(N384="základní",J384,0)</f>
        <v>0</v>
      </c>
      <c r="BF384" s="231">
        <f>IF(N384="snížená",J384,0)</f>
        <v>0</v>
      </c>
      <c r="BG384" s="231">
        <f>IF(N384="zákl. přenesená",J384,0)</f>
        <v>0</v>
      </c>
      <c r="BH384" s="231">
        <f>IF(N384="sníž. přenesená",J384,0)</f>
        <v>0</v>
      </c>
      <c r="BI384" s="231">
        <f>IF(N384="nulová",J384,0)</f>
        <v>0</v>
      </c>
      <c r="BJ384" s="18" t="s">
        <v>85</v>
      </c>
      <c r="BK384" s="231">
        <f>ROUND(I384*H384,2)</f>
        <v>0</v>
      </c>
      <c r="BL384" s="18" t="s">
        <v>157</v>
      </c>
      <c r="BM384" s="230" t="s">
        <v>1156</v>
      </c>
    </row>
    <row r="385" s="2" customFormat="1" ht="6.96" customHeight="1">
      <c r="A385" s="39"/>
      <c r="B385" s="67"/>
      <c r="C385" s="68"/>
      <c r="D385" s="68"/>
      <c r="E385" s="68"/>
      <c r="F385" s="68"/>
      <c r="G385" s="68"/>
      <c r="H385" s="68"/>
      <c r="I385" s="68"/>
      <c r="J385" s="68"/>
      <c r="K385" s="68"/>
      <c r="L385" s="45"/>
      <c r="M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</row>
  </sheetData>
  <sheetProtection sheet="1" autoFilter="0" formatColumns="0" formatRows="0" objects="1" scenarios="1" spinCount="100000" saltValue="+tnZLKRLSHAZleNs8rrNXqIc2Mhc4scRPmUekGjdtQrb5WgncMdLcpV6IgRfhjSUcU1EgO3avb3eLjzE670iuQ==" hashValue="LS1S40gjQrsDJnGYHOw+rz5SiyWLfHk3M93AmZa50sLGqTuQ4D4mDOXzEdE24vKsD5L3Mby2HL6pfpQBX65V7g==" algorithmName="SHA-512" password="CC35"/>
  <autoFilter ref="C129:K384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87</v>
      </c>
    </row>
    <row r="4" s="1" customFormat="1" ht="24.96" customHeight="1">
      <c r="B4" s="21"/>
      <c r="D4" s="139" t="s">
        <v>103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Stavební úpravy-nová škola v objektu bývalé sokolovny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2709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2. 12. 2024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34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35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36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37</v>
      </c>
      <c r="E30" s="39"/>
      <c r="F30" s="39"/>
      <c r="G30" s="39"/>
      <c r="H30" s="39"/>
      <c r="I30" s="39"/>
      <c r="J30" s="152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39</v>
      </c>
      <c r="G32" s="39"/>
      <c r="H32" s="39"/>
      <c r="I32" s="153" t="s">
        <v>38</v>
      </c>
      <c r="J32" s="153" t="s">
        <v>40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41</v>
      </c>
      <c r="E33" s="141" t="s">
        <v>42</v>
      </c>
      <c r="F33" s="155">
        <f>ROUND((SUM(BE120:BE137)),  2)</f>
        <v>0</v>
      </c>
      <c r="G33" s="39"/>
      <c r="H33" s="39"/>
      <c r="I33" s="156">
        <v>0.20999999999999999</v>
      </c>
      <c r="J33" s="155">
        <f>ROUND(((SUM(BE120:BE137))*I33),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43</v>
      </c>
      <c r="F34" s="155">
        <f>ROUND((SUM(BF120:BF137)),  2)</f>
        <v>0</v>
      </c>
      <c r="G34" s="39"/>
      <c r="H34" s="39"/>
      <c r="I34" s="156">
        <v>0.12</v>
      </c>
      <c r="J34" s="155">
        <f>ROUND(((SUM(BF120:BF137))*I34),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44</v>
      </c>
      <c r="F35" s="155">
        <f>ROUND((SUM(BG120:BG137)),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45</v>
      </c>
      <c r="F36" s="155">
        <f>ROUND((SUM(BH120:BH137)),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46</v>
      </c>
      <c r="F37" s="155">
        <f>ROUND((SUM(BI120:BI137)),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47</v>
      </c>
      <c r="E39" s="159"/>
      <c r="F39" s="159"/>
      <c r="G39" s="160" t="s">
        <v>48</v>
      </c>
      <c r="H39" s="161" t="s">
        <v>49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50</v>
      </c>
      <c r="E50" s="165"/>
      <c r="F50" s="165"/>
      <c r="G50" s="164" t="s">
        <v>51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52</v>
      </c>
      <c r="E61" s="167"/>
      <c r="F61" s="168" t="s">
        <v>53</v>
      </c>
      <c r="G61" s="166" t="s">
        <v>52</v>
      </c>
      <c r="H61" s="167"/>
      <c r="I61" s="167"/>
      <c r="J61" s="169" t="s">
        <v>53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54</v>
      </c>
      <c r="E65" s="170"/>
      <c r="F65" s="170"/>
      <c r="G65" s="164" t="s">
        <v>55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52</v>
      </c>
      <c r="E76" s="167"/>
      <c r="F76" s="168" t="s">
        <v>53</v>
      </c>
      <c r="G76" s="166" t="s">
        <v>52</v>
      </c>
      <c r="H76" s="167"/>
      <c r="I76" s="167"/>
      <c r="J76" s="169" t="s">
        <v>53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Stavební úpravy-nová škola v objektu bývalé sokolovny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SO 06 - Vedlejší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Planá u M.L</v>
      </c>
      <c r="G89" s="41"/>
      <c r="H89" s="41"/>
      <c r="I89" s="33" t="s">
        <v>22</v>
      </c>
      <c r="J89" s="80" t="str">
        <f>IF(J12="","",J12)</f>
        <v>2. 12. 2024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Planá</v>
      </c>
      <c r="G91" s="41"/>
      <c r="H91" s="41"/>
      <c r="I91" s="33" t="s">
        <v>30</v>
      </c>
      <c r="J91" s="37" t="str">
        <f>E21</f>
        <v>ing.Pavel Kodýtek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Sadílek Ladislav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107</v>
      </c>
      <c r="D94" s="177"/>
      <c r="E94" s="177"/>
      <c r="F94" s="177"/>
      <c r="G94" s="177"/>
      <c r="H94" s="177"/>
      <c r="I94" s="177"/>
      <c r="J94" s="178" t="s">
        <v>108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109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110</v>
      </c>
    </row>
    <row r="97" s="9" customFormat="1" ht="24.96" customHeight="1">
      <c r="A97" s="9"/>
      <c r="B97" s="180"/>
      <c r="C97" s="181"/>
      <c r="D97" s="182" t="s">
        <v>2421</v>
      </c>
      <c r="E97" s="183"/>
      <c r="F97" s="183"/>
      <c r="G97" s="183"/>
      <c r="H97" s="183"/>
      <c r="I97" s="183"/>
      <c r="J97" s="184">
        <f>J121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2710</v>
      </c>
      <c r="E98" s="189"/>
      <c r="F98" s="189"/>
      <c r="G98" s="189"/>
      <c r="H98" s="189"/>
      <c r="I98" s="189"/>
      <c r="J98" s="190">
        <f>J122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2711</v>
      </c>
      <c r="E99" s="189"/>
      <c r="F99" s="189"/>
      <c r="G99" s="189"/>
      <c r="H99" s="189"/>
      <c r="I99" s="189"/>
      <c r="J99" s="190">
        <f>J125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2712</v>
      </c>
      <c r="E100" s="189"/>
      <c r="F100" s="189"/>
      <c r="G100" s="189"/>
      <c r="H100" s="189"/>
      <c r="I100" s="189"/>
      <c r="J100" s="190">
        <f>J127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135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75" t="str">
        <f>E7</f>
        <v>Stavební úpravy-nová škola v objektu bývalé sokolovny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104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SO 06 - Vedlejší rozpočtové náklady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20</v>
      </c>
      <c r="D114" s="41"/>
      <c r="E114" s="41"/>
      <c r="F114" s="28" t="str">
        <f>F12</f>
        <v>Planá u M.L</v>
      </c>
      <c r="G114" s="41"/>
      <c r="H114" s="41"/>
      <c r="I114" s="33" t="s">
        <v>22</v>
      </c>
      <c r="J114" s="80" t="str">
        <f>IF(J12="","",J12)</f>
        <v>2. 12. 2024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24</v>
      </c>
      <c r="D116" s="41"/>
      <c r="E116" s="41"/>
      <c r="F116" s="28" t="str">
        <f>E15</f>
        <v>Město Planá</v>
      </c>
      <c r="G116" s="41"/>
      <c r="H116" s="41"/>
      <c r="I116" s="33" t="s">
        <v>30</v>
      </c>
      <c r="J116" s="37" t="str">
        <f>E21</f>
        <v>ing.Pavel Kodýtek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28</v>
      </c>
      <c r="D117" s="41"/>
      <c r="E117" s="41"/>
      <c r="F117" s="28" t="str">
        <f>IF(E18="","",E18)</f>
        <v>Vyplň údaj</v>
      </c>
      <c r="G117" s="41"/>
      <c r="H117" s="41"/>
      <c r="I117" s="33" t="s">
        <v>33</v>
      </c>
      <c r="J117" s="37" t="str">
        <f>E24</f>
        <v>Sadílek Ladislav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192"/>
      <c r="B119" s="193"/>
      <c r="C119" s="194" t="s">
        <v>136</v>
      </c>
      <c r="D119" s="195" t="s">
        <v>62</v>
      </c>
      <c r="E119" s="195" t="s">
        <v>58</v>
      </c>
      <c r="F119" s="195" t="s">
        <v>59</v>
      </c>
      <c r="G119" s="195" t="s">
        <v>137</v>
      </c>
      <c r="H119" s="195" t="s">
        <v>138</v>
      </c>
      <c r="I119" s="195" t="s">
        <v>139</v>
      </c>
      <c r="J119" s="195" t="s">
        <v>108</v>
      </c>
      <c r="K119" s="196" t="s">
        <v>140</v>
      </c>
      <c r="L119" s="197"/>
      <c r="M119" s="101" t="s">
        <v>1</v>
      </c>
      <c r="N119" s="102" t="s">
        <v>41</v>
      </c>
      <c r="O119" s="102" t="s">
        <v>141</v>
      </c>
      <c r="P119" s="102" t="s">
        <v>142</v>
      </c>
      <c r="Q119" s="102" t="s">
        <v>143</v>
      </c>
      <c r="R119" s="102" t="s">
        <v>144</v>
      </c>
      <c r="S119" s="102" t="s">
        <v>145</v>
      </c>
      <c r="T119" s="103" t="s">
        <v>146</v>
      </c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9"/>
      <c r="B120" s="40"/>
      <c r="C120" s="108" t="s">
        <v>147</v>
      </c>
      <c r="D120" s="41"/>
      <c r="E120" s="41"/>
      <c r="F120" s="41"/>
      <c r="G120" s="41"/>
      <c r="H120" s="41"/>
      <c r="I120" s="41"/>
      <c r="J120" s="198">
        <f>BK120</f>
        <v>0</v>
      </c>
      <c r="K120" s="41"/>
      <c r="L120" s="45"/>
      <c r="M120" s="104"/>
      <c r="N120" s="199"/>
      <c r="O120" s="105"/>
      <c r="P120" s="200">
        <f>P121</f>
        <v>0</v>
      </c>
      <c r="Q120" s="105"/>
      <c r="R120" s="200">
        <f>R121</f>
        <v>0</v>
      </c>
      <c r="S120" s="105"/>
      <c r="T120" s="201">
        <f>T121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76</v>
      </c>
      <c r="AU120" s="18" t="s">
        <v>110</v>
      </c>
      <c r="BK120" s="202">
        <f>BK121</f>
        <v>0</v>
      </c>
    </row>
    <row r="121" s="12" customFormat="1" ht="25.92" customHeight="1">
      <c r="A121" s="12"/>
      <c r="B121" s="203"/>
      <c r="C121" s="204"/>
      <c r="D121" s="205" t="s">
        <v>76</v>
      </c>
      <c r="E121" s="206" t="s">
        <v>2703</v>
      </c>
      <c r="F121" s="206" t="s">
        <v>101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P122+P125+P127</f>
        <v>0</v>
      </c>
      <c r="Q121" s="211"/>
      <c r="R121" s="212">
        <f>R122+R125+R127</f>
        <v>0</v>
      </c>
      <c r="S121" s="211"/>
      <c r="T121" s="213">
        <f>T122+T125+T127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179</v>
      </c>
      <c r="AT121" s="215" t="s">
        <v>76</v>
      </c>
      <c r="AU121" s="215" t="s">
        <v>77</v>
      </c>
      <c r="AY121" s="214" t="s">
        <v>150</v>
      </c>
      <c r="BK121" s="216">
        <f>BK122+BK125+BK127</f>
        <v>0</v>
      </c>
    </row>
    <row r="122" s="12" customFormat="1" ht="22.8" customHeight="1">
      <c r="A122" s="12"/>
      <c r="B122" s="203"/>
      <c r="C122" s="204"/>
      <c r="D122" s="205" t="s">
        <v>76</v>
      </c>
      <c r="E122" s="217" t="s">
        <v>2713</v>
      </c>
      <c r="F122" s="217" t="s">
        <v>2714</v>
      </c>
      <c r="G122" s="204"/>
      <c r="H122" s="204"/>
      <c r="I122" s="207"/>
      <c r="J122" s="218">
        <f>BK122</f>
        <v>0</v>
      </c>
      <c r="K122" s="204"/>
      <c r="L122" s="209"/>
      <c r="M122" s="210"/>
      <c r="N122" s="211"/>
      <c r="O122" s="211"/>
      <c r="P122" s="212">
        <f>SUM(P123:P124)</f>
        <v>0</v>
      </c>
      <c r="Q122" s="211"/>
      <c r="R122" s="212">
        <f>SUM(R123:R124)</f>
        <v>0</v>
      </c>
      <c r="S122" s="211"/>
      <c r="T122" s="213">
        <f>SUM(T123:T124)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179</v>
      </c>
      <c r="AT122" s="215" t="s">
        <v>76</v>
      </c>
      <c r="AU122" s="215" t="s">
        <v>85</v>
      </c>
      <c r="AY122" s="214" t="s">
        <v>150</v>
      </c>
      <c r="BK122" s="216">
        <f>SUM(BK123:BK124)</f>
        <v>0</v>
      </c>
    </row>
    <row r="123" s="2" customFormat="1" ht="24.15" customHeight="1">
      <c r="A123" s="39"/>
      <c r="B123" s="40"/>
      <c r="C123" s="219" t="s">
        <v>85</v>
      </c>
      <c r="D123" s="219" t="s">
        <v>152</v>
      </c>
      <c r="E123" s="220" t="s">
        <v>2715</v>
      </c>
      <c r="F123" s="221" t="s">
        <v>2716</v>
      </c>
      <c r="G123" s="222" t="s">
        <v>972</v>
      </c>
      <c r="H123" s="223">
        <v>1</v>
      </c>
      <c r="I123" s="224"/>
      <c r="J123" s="225">
        <f>ROUND(I123*H123,2)</f>
        <v>0</v>
      </c>
      <c r="K123" s="221" t="s">
        <v>156</v>
      </c>
      <c r="L123" s="45"/>
      <c r="M123" s="226" t="s">
        <v>1</v>
      </c>
      <c r="N123" s="227" t="s">
        <v>42</v>
      </c>
      <c r="O123" s="92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0" t="s">
        <v>2717</v>
      </c>
      <c r="AT123" s="230" t="s">
        <v>152</v>
      </c>
      <c r="AU123" s="230" t="s">
        <v>87</v>
      </c>
      <c r="AY123" s="18" t="s">
        <v>150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8" t="s">
        <v>85</v>
      </c>
      <c r="BK123" s="231">
        <f>ROUND(I123*H123,2)</f>
        <v>0</v>
      </c>
      <c r="BL123" s="18" t="s">
        <v>2717</v>
      </c>
      <c r="BM123" s="230" t="s">
        <v>2718</v>
      </c>
    </row>
    <row r="124" s="2" customFormat="1" ht="16.5" customHeight="1">
      <c r="A124" s="39"/>
      <c r="B124" s="40"/>
      <c r="C124" s="219" t="s">
        <v>87</v>
      </c>
      <c r="D124" s="219" t="s">
        <v>152</v>
      </c>
      <c r="E124" s="220" t="s">
        <v>2719</v>
      </c>
      <c r="F124" s="221" t="s">
        <v>2720</v>
      </c>
      <c r="G124" s="222" t="s">
        <v>972</v>
      </c>
      <c r="H124" s="223">
        <v>1</v>
      </c>
      <c r="I124" s="224"/>
      <c r="J124" s="225">
        <f>ROUND(I124*H124,2)</f>
        <v>0</v>
      </c>
      <c r="K124" s="221" t="s">
        <v>156</v>
      </c>
      <c r="L124" s="45"/>
      <c r="M124" s="226" t="s">
        <v>1</v>
      </c>
      <c r="N124" s="227" t="s">
        <v>42</v>
      </c>
      <c r="O124" s="92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0" t="s">
        <v>2717</v>
      </c>
      <c r="AT124" s="230" t="s">
        <v>152</v>
      </c>
      <c r="AU124" s="230" t="s">
        <v>87</v>
      </c>
      <c r="AY124" s="18" t="s">
        <v>150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8" t="s">
        <v>85</v>
      </c>
      <c r="BK124" s="231">
        <f>ROUND(I124*H124,2)</f>
        <v>0</v>
      </c>
      <c r="BL124" s="18" t="s">
        <v>2717</v>
      </c>
      <c r="BM124" s="230" t="s">
        <v>2721</v>
      </c>
    </row>
    <row r="125" s="12" customFormat="1" ht="22.8" customHeight="1">
      <c r="A125" s="12"/>
      <c r="B125" s="203"/>
      <c r="C125" s="204"/>
      <c r="D125" s="205" t="s">
        <v>76</v>
      </c>
      <c r="E125" s="217" t="s">
        <v>2722</v>
      </c>
      <c r="F125" s="217" t="s">
        <v>2723</v>
      </c>
      <c r="G125" s="204"/>
      <c r="H125" s="204"/>
      <c r="I125" s="207"/>
      <c r="J125" s="218">
        <f>BK125</f>
        <v>0</v>
      </c>
      <c r="K125" s="204"/>
      <c r="L125" s="209"/>
      <c r="M125" s="210"/>
      <c r="N125" s="211"/>
      <c r="O125" s="211"/>
      <c r="P125" s="212">
        <f>P126</f>
        <v>0</v>
      </c>
      <c r="Q125" s="211"/>
      <c r="R125" s="212">
        <f>R126</f>
        <v>0</v>
      </c>
      <c r="S125" s="211"/>
      <c r="T125" s="213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179</v>
      </c>
      <c r="AT125" s="215" t="s">
        <v>76</v>
      </c>
      <c r="AU125" s="215" t="s">
        <v>85</v>
      </c>
      <c r="AY125" s="214" t="s">
        <v>150</v>
      </c>
      <c r="BK125" s="216">
        <f>BK126</f>
        <v>0</v>
      </c>
    </row>
    <row r="126" s="2" customFormat="1" ht="16.5" customHeight="1">
      <c r="A126" s="39"/>
      <c r="B126" s="40"/>
      <c r="C126" s="219" t="s">
        <v>170</v>
      </c>
      <c r="D126" s="219" t="s">
        <v>152</v>
      </c>
      <c r="E126" s="220" t="s">
        <v>2724</v>
      </c>
      <c r="F126" s="221" t="s">
        <v>2723</v>
      </c>
      <c r="G126" s="222" t="s">
        <v>972</v>
      </c>
      <c r="H126" s="223">
        <v>1</v>
      </c>
      <c r="I126" s="224"/>
      <c r="J126" s="225">
        <f>ROUND(I126*H126,2)</f>
        <v>0</v>
      </c>
      <c r="K126" s="221" t="s">
        <v>156</v>
      </c>
      <c r="L126" s="45"/>
      <c r="M126" s="226" t="s">
        <v>1</v>
      </c>
      <c r="N126" s="227" t="s">
        <v>42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2717</v>
      </c>
      <c r="AT126" s="230" t="s">
        <v>152</v>
      </c>
      <c r="AU126" s="230" t="s">
        <v>87</v>
      </c>
      <c r="AY126" s="18" t="s">
        <v>150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85</v>
      </c>
      <c r="BK126" s="231">
        <f>ROUND(I126*H126,2)</f>
        <v>0</v>
      </c>
      <c r="BL126" s="18" t="s">
        <v>2717</v>
      </c>
      <c r="BM126" s="230" t="s">
        <v>2725</v>
      </c>
    </row>
    <row r="127" s="12" customFormat="1" ht="22.8" customHeight="1">
      <c r="A127" s="12"/>
      <c r="B127" s="203"/>
      <c r="C127" s="204"/>
      <c r="D127" s="205" t="s">
        <v>76</v>
      </c>
      <c r="E127" s="217" t="s">
        <v>2726</v>
      </c>
      <c r="F127" s="217" t="s">
        <v>2727</v>
      </c>
      <c r="G127" s="204"/>
      <c r="H127" s="204"/>
      <c r="I127" s="207"/>
      <c r="J127" s="218">
        <f>BK127</f>
        <v>0</v>
      </c>
      <c r="K127" s="204"/>
      <c r="L127" s="209"/>
      <c r="M127" s="210"/>
      <c r="N127" s="211"/>
      <c r="O127" s="211"/>
      <c r="P127" s="212">
        <f>SUM(P128:P137)</f>
        <v>0</v>
      </c>
      <c r="Q127" s="211"/>
      <c r="R127" s="212">
        <f>SUM(R128:R137)</f>
        <v>0</v>
      </c>
      <c r="S127" s="211"/>
      <c r="T127" s="213">
        <f>SUM(T128:T137)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179</v>
      </c>
      <c r="AT127" s="215" t="s">
        <v>76</v>
      </c>
      <c r="AU127" s="215" t="s">
        <v>85</v>
      </c>
      <c r="AY127" s="214" t="s">
        <v>150</v>
      </c>
      <c r="BK127" s="216">
        <f>SUM(BK128:BK137)</f>
        <v>0</v>
      </c>
    </row>
    <row r="128" s="2" customFormat="1" ht="16.5" customHeight="1">
      <c r="A128" s="39"/>
      <c r="B128" s="40"/>
      <c r="C128" s="219" t="s">
        <v>157</v>
      </c>
      <c r="D128" s="219" t="s">
        <v>152</v>
      </c>
      <c r="E128" s="220" t="s">
        <v>2728</v>
      </c>
      <c r="F128" s="221" t="s">
        <v>2729</v>
      </c>
      <c r="G128" s="222" t="s">
        <v>2229</v>
      </c>
      <c r="H128" s="223">
        <v>68</v>
      </c>
      <c r="I128" s="224"/>
      <c r="J128" s="225">
        <f>ROUND(I128*H128,2)</f>
        <v>0</v>
      </c>
      <c r="K128" s="221" t="s">
        <v>156</v>
      </c>
      <c r="L128" s="45"/>
      <c r="M128" s="226" t="s">
        <v>1</v>
      </c>
      <c r="N128" s="227" t="s">
        <v>42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2717</v>
      </c>
      <c r="AT128" s="230" t="s">
        <v>152</v>
      </c>
      <c r="AU128" s="230" t="s">
        <v>87</v>
      </c>
      <c r="AY128" s="18" t="s">
        <v>150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85</v>
      </c>
      <c r="BK128" s="231">
        <f>ROUND(I128*H128,2)</f>
        <v>0</v>
      </c>
      <c r="BL128" s="18" t="s">
        <v>2717</v>
      </c>
      <c r="BM128" s="230" t="s">
        <v>2730</v>
      </c>
    </row>
    <row r="129" s="13" customFormat="1">
      <c r="A129" s="13"/>
      <c r="B129" s="232"/>
      <c r="C129" s="233"/>
      <c r="D129" s="234" t="s">
        <v>159</v>
      </c>
      <c r="E129" s="235" t="s">
        <v>1</v>
      </c>
      <c r="F129" s="236" t="s">
        <v>273</v>
      </c>
      <c r="G129" s="233"/>
      <c r="H129" s="235" t="s">
        <v>1</v>
      </c>
      <c r="I129" s="237"/>
      <c r="J129" s="233"/>
      <c r="K129" s="233"/>
      <c r="L129" s="238"/>
      <c r="M129" s="239"/>
      <c r="N129" s="240"/>
      <c r="O129" s="240"/>
      <c r="P129" s="240"/>
      <c r="Q129" s="240"/>
      <c r="R129" s="240"/>
      <c r="S129" s="240"/>
      <c r="T129" s="24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2" t="s">
        <v>159</v>
      </c>
      <c r="AU129" s="242" t="s">
        <v>87</v>
      </c>
      <c r="AV129" s="13" t="s">
        <v>85</v>
      </c>
      <c r="AW129" s="13" t="s">
        <v>32</v>
      </c>
      <c r="AX129" s="13" t="s">
        <v>77</v>
      </c>
      <c r="AY129" s="242" t="s">
        <v>150</v>
      </c>
    </row>
    <row r="130" s="14" customFormat="1">
      <c r="A130" s="14"/>
      <c r="B130" s="243"/>
      <c r="C130" s="244"/>
      <c r="D130" s="234" t="s">
        <v>159</v>
      </c>
      <c r="E130" s="245" t="s">
        <v>1</v>
      </c>
      <c r="F130" s="246" t="s">
        <v>157</v>
      </c>
      <c r="G130" s="244"/>
      <c r="H130" s="247">
        <v>4</v>
      </c>
      <c r="I130" s="248"/>
      <c r="J130" s="244"/>
      <c r="K130" s="244"/>
      <c r="L130" s="249"/>
      <c r="M130" s="250"/>
      <c r="N130" s="251"/>
      <c r="O130" s="251"/>
      <c r="P130" s="251"/>
      <c r="Q130" s="251"/>
      <c r="R130" s="251"/>
      <c r="S130" s="251"/>
      <c r="T130" s="25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3" t="s">
        <v>159</v>
      </c>
      <c r="AU130" s="253" t="s">
        <v>87</v>
      </c>
      <c r="AV130" s="14" t="s">
        <v>87</v>
      </c>
      <c r="AW130" s="14" t="s">
        <v>32</v>
      </c>
      <c r="AX130" s="14" t="s">
        <v>77</v>
      </c>
      <c r="AY130" s="253" t="s">
        <v>150</v>
      </c>
    </row>
    <row r="131" s="13" customFormat="1">
      <c r="A131" s="13"/>
      <c r="B131" s="232"/>
      <c r="C131" s="233"/>
      <c r="D131" s="234" t="s">
        <v>159</v>
      </c>
      <c r="E131" s="235" t="s">
        <v>1</v>
      </c>
      <c r="F131" s="236" t="s">
        <v>581</v>
      </c>
      <c r="G131" s="233"/>
      <c r="H131" s="235" t="s">
        <v>1</v>
      </c>
      <c r="I131" s="237"/>
      <c r="J131" s="233"/>
      <c r="K131" s="233"/>
      <c r="L131" s="238"/>
      <c r="M131" s="239"/>
      <c r="N131" s="240"/>
      <c r="O131" s="240"/>
      <c r="P131" s="240"/>
      <c r="Q131" s="240"/>
      <c r="R131" s="240"/>
      <c r="S131" s="240"/>
      <c r="T131" s="241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2" t="s">
        <v>159</v>
      </c>
      <c r="AU131" s="242" t="s">
        <v>87</v>
      </c>
      <c r="AV131" s="13" t="s">
        <v>85</v>
      </c>
      <c r="AW131" s="13" t="s">
        <v>32</v>
      </c>
      <c r="AX131" s="13" t="s">
        <v>77</v>
      </c>
      <c r="AY131" s="242" t="s">
        <v>150</v>
      </c>
    </row>
    <row r="132" s="14" customFormat="1">
      <c r="A132" s="14"/>
      <c r="B132" s="243"/>
      <c r="C132" s="244"/>
      <c r="D132" s="234" t="s">
        <v>159</v>
      </c>
      <c r="E132" s="245" t="s">
        <v>1</v>
      </c>
      <c r="F132" s="246" t="s">
        <v>299</v>
      </c>
      <c r="G132" s="244"/>
      <c r="H132" s="247">
        <v>24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159</v>
      </c>
      <c r="AU132" s="253" t="s">
        <v>87</v>
      </c>
      <c r="AV132" s="14" t="s">
        <v>87</v>
      </c>
      <c r="AW132" s="14" t="s">
        <v>32</v>
      </c>
      <c r="AX132" s="14" t="s">
        <v>77</v>
      </c>
      <c r="AY132" s="253" t="s">
        <v>150</v>
      </c>
    </row>
    <row r="133" s="13" customFormat="1">
      <c r="A133" s="13"/>
      <c r="B133" s="232"/>
      <c r="C133" s="233"/>
      <c r="D133" s="234" t="s">
        <v>159</v>
      </c>
      <c r="E133" s="235" t="s">
        <v>1</v>
      </c>
      <c r="F133" s="236" t="s">
        <v>632</v>
      </c>
      <c r="G133" s="233"/>
      <c r="H133" s="235" t="s">
        <v>1</v>
      </c>
      <c r="I133" s="237"/>
      <c r="J133" s="233"/>
      <c r="K133" s="233"/>
      <c r="L133" s="238"/>
      <c r="M133" s="239"/>
      <c r="N133" s="240"/>
      <c r="O133" s="240"/>
      <c r="P133" s="240"/>
      <c r="Q133" s="240"/>
      <c r="R133" s="240"/>
      <c r="S133" s="240"/>
      <c r="T133" s="24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2" t="s">
        <v>159</v>
      </c>
      <c r="AU133" s="242" t="s">
        <v>87</v>
      </c>
      <c r="AV133" s="13" t="s">
        <v>85</v>
      </c>
      <c r="AW133" s="13" t="s">
        <v>32</v>
      </c>
      <c r="AX133" s="13" t="s">
        <v>77</v>
      </c>
      <c r="AY133" s="242" t="s">
        <v>150</v>
      </c>
    </row>
    <row r="134" s="14" customFormat="1">
      <c r="A134" s="14"/>
      <c r="B134" s="243"/>
      <c r="C134" s="244"/>
      <c r="D134" s="234" t="s">
        <v>159</v>
      </c>
      <c r="E134" s="245" t="s">
        <v>1</v>
      </c>
      <c r="F134" s="246" t="s">
        <v>299</v>
      </c>
      <c r="G134" s="244"/>
      <c r="H134" s="247">
        <v>24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3" t="s">
        <v>159</v>
      </c>
      <c r="AU134" s="253" t="s">
        <v>87</v>
      </c>
      <c r="AV134" s="14" t="s">
        <v>87</v>
      </c>
      <c r="AW134" s="14" t="s">
        <v>32</v>
      </c>
      <c r="AX134" s="14" t="s">
        <v>77</v>
      </c>
      <c r="AY134" s="253" t="s">
        <v>150</v>
      </c>
    </row>
    <row r="135" s="13" customFormat="1">
      <c r="A135" s="13"/>
      <c r="B135" s="232"/>
      <c r="C135" s="233"/>
      <c r="D135" s="234" t="s">
        <v>159</v>
      </c>
      <c r="E135" s="235" t="s">
        <v>1</v>
      </c>
      <c r="F135" s="236" t="s">
        <v>885</v>
      </c>
      <c r="G135" s="233"/>
      <c r="H135" s="235" t="s">
        <v>1</v>
      </c>
      <c r="I135" s="237"/>
      <c r="J135" s="233"/>
      <c r="K135" s="233"/>
      <c r="L135" s="238"/>
      <c r="M135" s="239"/>
      <c r="N135" s="240"/>
      <c r="O135" s="240"/>
      <c r="P135" s="240"/>
      <c r="Q135" s="240"/>
      <c r="R135" s="240"/>
      <c r="S135" s="240"/>
      <c r="T135" s="24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2" t="s">
        <v>159</v>
      </c>
      <c r="AU135" s="242" t="s">
        <v>87</v>
      </c>
      <c r="AV135" s="13" t="s">
        <v>85</v>
      </c>
      <c r="AW135" s="13" t="s">
        <v>32</v>
      </c>
      <c r="AX135" s="13" t="s">
        <v>77</v>
      </c>
      <c r="AY135" s="242" t="s">
        <v>150</v>
      </c>
    </row>
    <row r="136" s="14" customFormat="1">
      <c r="A136" s="14"/>
      <c r="B136" s="243"/>
      <c r="C136" s="244"/>
      <c r="D136" s="234" t="s">
        <v>159</v>
      </c>
      <c r="E136" s="245" t="s">
        <v>1</v>
      </c>
      <c r="F136" s="246" t="s">
        <v>252</v>
      </c>
      <c r="G136" s="244"/>
      <c r="H136" s="247">
        <v>16</v>
      </c>
      <c r="I136" s="248"/>
      <c r="J136" s="244"/>
      <c r="K136" s="244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159</v>
      </c>
      <c r="AU136" s="253" t="s">
        <v>87</v>
      </c>
      <c r="AV136" s="14" t="s">
        <v>87</v>
      </c>
      <c r="AW136" s="14" t="s">
        <v>32</v>
      </c>
      <c r="AX136" s="14" t="s">
        <v>77</v>
      </c>
      <c r="AY136" s="253" t="s">
        <v>150</v>
      </c>
    </row>
    <row r="137" s="15" customFormat="1">
      <c r="A137" s="15"/>
      <c r="B137" s="254"/>
      <c r="C137" s="255"/>
      <c r="D137" s="234" t="s">
        <v>159</v>
      </c>
      <c r="E137" s="256" t="s">
        <v>1</v>
      </c>
      <c r="F137" s="257" t="s">
        <v>169</v>
      </c>
      <c r="G137" s="255"/>
      <c r="H137" s="258">
        <v>68</v>
      </c>
      <c r="I137" s="259"/>
      <c r="J137" s="255"/>
      <c r="K137" s="255"/>
      <c r="L137" s="260"/>
      <c r="M137" s="286"/>
      <c r="N137" s="287"/>
      <c r="O137" s="287"/>
      <c r="P137" s="287"/>
      <c r="Q137" s="287"/>
      <c r="R137" s="287"/>
      <c r="S137" s="287"/>
      <c r="T137" s="288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4" t="s">
        <v>159</v>
      </c>
      <c r="AU137" s="264" t="s">
        <v>87</v>
      </c>
      <c r="AV137" s="15" t="s">
        <v>157</v>
      </c>
      <c r="AW137" s="15" t="s">
        <v>32</v>
      </c>
      <c r="AX137" s="15" t="s">
        <v>85</v>
      </c>
      <c r="AY137" s="264" t="s">
        <v>150</v>
      </c>
    </row>
    <row r="138" s="2" customFormat="1" ht="6.96" customHeight="1">
      <c r="A138" s="39"/>
      <c r="B138" s="67"/>
      <c r="C138" s="68"/>
      <c r="D138" s="68"/>
      <c r="E138" s="68"/>
      <c r="F138" s="68"/>
      <c r="G138" s="68"/>
      <c r="H138" s="68"/>
      <c r="I138" s="68"/>
      <c r="J138" s="68"/>
      <c r="K138" s="68"/>
      <c r="L138" s="45"/>
      <c r="M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</sheetData>
  <sheetProtection sheet="1" autoFilter="0" formatColumns="0" formatRows="0" objects="1" scenarios="1" spinCount="100000" saltValue="xqKB5kay5ak6XwxhAhNow3AhSrjzP6CCbH0vvfy17P6uJFm0Kp+mIaSsLxgmTUrvveNXDmzfioQrA1tfp8kb6g==" hashValue="qUK1WV78uVB2xzA1sE9fj5c4JuW9wyt4nSdh1OgGu+92nC4jEtz13KjKqMy60LITw1wrSDLlO5/NcLyCHElT8A==" algorithmName="SHA-512" password="CC35"/>
  <autoFilter ref="C119:K13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ACERNBLS\LSada</dc:creator>
  <cp:lastModifiedBy>ACERNBLS\LSada</cp:lastModifiedBy>
  <dcterms:created xsi:type="dcterms:W3CDTF">2025-01-21T17:05:43Z</dcterms:created>
  <dcterms:modified xsi:type="dcterms:W3CDTF">2025-01-21T17:05:55Z</dcterms:modified>
</cp:coreProperties>
</file>