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_OPPIK -Klienti\Společenství průmyslových podniků Moravy a Slezska\2024-VZ\"/>
    </mc:Choice>
  </mc:AlternateContent>
  <xr:revisionPtr revIDLastSave="0" documentId="13_ncr:1_{C4931157-6A05-4D66-A39D-CA182FE69655}" xr6:coauthVersionLast="47" xr6:coauthVersionMax="47" xr10:uidLastSave="{00000000-0000-0000-0000-000000000000}"/>
  <bookViews>
    <workbookView xWindow="-108" yWindow="-108" windowWidth="23256" windowHeight="12456" activeTab="2" xr2:uid="{928B58BC-0FA3-422A-AFE0-45BA85148E46}"/>
  </bookViews>
  <sheets>
    <sheet name="VŘ DLE JEDNOTEK 1_dilčí část" sheetId="1" r:id="rId1"/>
    <sheet name="VŘ DLE JEDNOTEK 2_dílčí část" sheetId="2" r:id="rId2"/>
    <sheet name="VŘ DLE JEDNOTEK 3_dílčí čás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'VŘ DLE JEDNOTEK 1_dilčí část'!$A$3:$E$15</definedName>
    <definedName name="Aktivity">[1]List2!$B$2:$B$8</definedName>
    <definedName name="VP">[2]Pomocný_list!$B$25:$B$28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2" i="3"/>
  <c r="E5" i="3"/>
  <c r="E6" i="3"/>
  <c r="E7" i="3"/>
  <c r="E8" i="3"/>
  <c r="E9" i="3"/>
  <c r="E10" i="3"/>
  <c r="E11" i="3"/>
  <c r="E4" i="3"/>
  <c r="E2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1" i="2"/>
  <c r="E15" i="1"/>
  <c r="E14" i="1"/>
  <c r="E4" i="1"/>
  <c r="E5" i="1"/>
  <c r="E6" i="1"/>
  <c r="E7" i="1"/>
  <c r="E8" i="1"/>
  <c r="E9" i="1"/>
  <c r="E10" i="1"/>
  <c r="E11" i="1"/>
  <c r="E13" i="1"/>
  <c r="D15" i="1"/>
  <c r="C15" i="1"/>
  <c r="D13" i="1"/>
  <c r="C13" i="1"/>
  <c r="C12" i="1"/>
  <c r="D11" i="1"/>
  <c r="C11" i="1"/>
  <c r="D10" i="1"/>
  <c r="C10" i="1"/>
  <c r="C9" i="1"/>
  <c r="D8" i="1"/>
  <c r="C8" i="1"/>
  <c r="C7" i="1"/>
  <c r="D5" i="1"/>
  <c r="C5" i="1"/>
  <c r="D4" i="1"/>
  <c r="G4" i="3" l="1"/>
  <c r="G12" i="3" s="1"/>
  <c r="G5" i="3"/>
  <c r="G6" i="3"/>
  <c r="G7" i="3"/>
  <c r="G8" i="3"/>
  <c r="G9" i="3"/>
  <c r="G10" i="3"/>
  <c r="G11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5" i="1"/>
  <c r="G6" i="1"/>
  <c r="G7" i="1"/>
  <c r="G8" i="1"/>
  <c r="G9" i="1"/>
  <c r="G10" i="1"/>
  <c r="G11" i="1"/>
  <c r="G12" i="1"/>
  <c r="G13" i="1"/>
  <c r="G4" i="1"/>
  <c r="G22" i="2" l="1"/>
  <c r="G16" i="1"/>
  <c r="G21" i="2"/>
  <c r="E22" i="2"/>
  <c r="G20" i="2"/>
  <c r="G14" i="1"/>
  <c r="G15" i="1"/>
  <c r="E16" i="1" l="1"/>
</calcChain>
</file>

<file path=xl/sharedStrings.xml><?xml version="1.0" encoding="utf-8"?>
<sst xmlns="http://schemas.openxmlformats.org/spreadsheetml/2006/main" count="77" uniqueCount="60">
  <si>
    <t xml:space="preserve">Označení skupiny kurzů </t>
  </si>
  <si>
    <t xml:space="preserve">DÉLKA KURZU </t>
  </si>
  <si>
    <t>POČET JEDNOTEK</t>
  </si>
  <si>
    <t>DPH</t>
  </si>
  <si>
    <t>Vyjednávání a argumentace</t>
  </si>
  <si>
    <t>Asertivní jednání</t>
  </si>
  <si>
    <t>Hodnocení zaměstnanců</t>
  </si>
  <si>
    <t>Komunikace v obtížných situacích</t>
  </si>
  <si>
    <t>Konfliktní situace</t>
  </si>
  <si>
    <t>Vedení a koučink zaměstnanců</t>
  </si>
  <si>
    <t>Motivace zaměstnanců</t>
  </si>
  <si>
    <t>Obchodní dovednosti</t>
  </si>
  <si>
    <t>Stres a jeho odstraňování</t>
  </si>
  <si>
    <t>Time management</t>
  </si>
  <si>
    <t>Obchodní jednání</t>
  </si>
  <si>
    <t>Týmová spolupráce</t>
  </si>
  <si>
    <t>Svařování -ZP – zaškolení pracovníků</t>
  </si>
  <si>
    <t>Periodické přezkoušení dle normy ČSN ISO 9606-1</t>
  </si>
  <si>
    <t>Obsluha motorové řetězové pily a křovinořezu - základní kurz</t>
  </si>
  <si>
    <t xml:space="preserve">Obsluha manipulačních vozíků - základní kurz </t>
  </si>
  <si>
    <t>Vazač břemen - základní kurz</t>
  </si>
  <si>
    <t xml:space="preserve">Výškové práce - základní kurz </t>
  </si>
  <si>
    <t xml:space="preserve">Obsluha pracovních plošin - základní kurz </t>
  </si>
  <si>
    <t>Obsluha tlakových nádob stabilních (TNS)</t>
  </si>
  <si>
    <t>Základní kurz obsluhy stavebních strojů</t>
  </si>
  <si>
    <t xml:space="preserve">Obsluha hydraulické ruky - základní kurz </t>
  </si>
  <si>
    <t>Opakovací školení obsluhy manipulačních vozíků</t>
  </si>
  <si>
    <t>Opakovací školení Vazači</t>
  </si>
  <si>
    <t>Opakovací školení obsluhy pracovních plošin</t>
  </si>
  <si>
    <t>Opakovací školení na obsluhu motorových pil a křovinořezů</t>
  </si>
  <si>
    <t>Opakovací školení obsluhy stavebních strojů</t>
  </si>
  <si>
    <t>Opakovací školení obsluhy hydraulických ruk</t>
  </si>
  <si>
    <t>Daně z příjmu PO</t>
  </si>
  <si>
    <t>Účetní závěrka</t>
  </si>
  <si>
    <t>Mzdové účetnictví</t>
  </si>
  <si>
    <t>Cestovní náhrady</t>
  </si>
  <si>
    <t>Právní minimum - obchodní smlouvy</t>
  </si>
  <si>
    <t xml:space="preserve">Veřejné zakázky </t>
  </si>
  <si>
    <t>Insolvenční řízení</t>
  </si>
  <si>
    <t>Odborná způsobilost v elektrotechnice dle zák. 250/2021 Sb.</t>
  </si>
  <si>
    <t>NÁZEV KURZU - manažerské kurzy</t>
  </si>
  <si>
    <t>NÁZEV KURZU - TECHNICKÉ KURZY</t>
  </si>
  <si>
    <t>NÁZEV KURZU - ÚČETNÍ KURZY</t>
  </si>
  <si>
    <t>248</t>
  </si>
  <si>
    <t>1469</t>
  </si>
  <si>
    <t>celkem za 1. dílčí celek</t>
  </si>
  <si>
    <t>celkem za 2. dílčí celek</t>
  </si>
  <si>
    <t>celkem za 3. dílčí celek</t>
  </si>
  <si>
    <t>575</t>
  </si>
  <si>
    <t>CELKOVÝ POČET ÚČASTNÍKŮ</t>
  </si>
  <si>
    <t xml:space="preserve">*uchazeč vyplní jednotkové ceny u jednotlivých aktivit </t>
  </si>
  <si>
    <t xml:space="preserve">Opakovací školení odb. způsobilosti v elektrotech. dle zákona 250/2021 Sb.zákona </t>
  </si>
  <si>
    <t>*Jednotková cena bez DOP (1osobohodina)</t>
  </si>
  <si>
    <t>*celková cena bez  DPH</t>
  </si>
  <si>
    <t xml:space="preserve">hodnotit se bude konečná cena bez DPH celého dílčího celku </t>
  </si>
  <si>
    <t xml:space="preserve">Plánovaný objem aktivit jednotlivých školení -2. dílčí celek - technické kurzy </t>
  </si>
  <si>
    <t xml:space="preserve">Plánovaný objem aktivit jednotlivých školení -3. dílčí celek - účetní kurzy </t>
  </si>
  <si>
    <t xml:space="preserve">Plánované vzdělávání zaměstnanců členské základny  Společenství </t>
  </si>
  <si>
    <t xml:space="preserve">Plánované vzdělávání zaměstnanců členské základny  Společenství  </t>
  </si>
  <si>
    <t>Plánovaný objem aktivit jednotlivých školení -1. dílčí celek -  manažerské 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</si>
</sst>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Verdana"/>
      <family val="2"/>
      <charset val="238"/>
    </font>
    <font>
      <b/>
      <sz val="14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0"/>
      <color rgb="FF002060"/>
      <name val="Verdana"/>
      <family val="2"/>
      <charset val="238"/>
    </font>
    <font>
      <sz val="10"/>
      <color rgb="FFC00000"/>
      <name val="Verdana"/>
      <family val="2"/>
      <charset val="238"/>
    </font>
    <font>
      <b/>
      <sz val="10"/>
      <color rgb="FF00206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rgb="FFC000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Fill="1"/>
    <xf numFmtId="0" fontId="4" fillId="0" borderId="0" xfId="0" applyFont="1"/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wrapText="1"/>
    </xf>
    <xf numFmtId="165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44" fontId="9" fillId="0" borderId="0" xfId="0" applyNumberFormat="1" applyFont="1"/>
    <xf numFmtId="44" fontId="5" fillId="0" borderId="0" xfId="0" applyNumberFormat="1" applyFont="1"/>
    <xf numFmtId="164" fontId="4" fillId="0" borderId="0" xfId="0" applyNumberFormat="1" applyFont="1"/>
    <xf numFmtId="44" fontId="4" fillId="0" borderId="0" xfId="0" applyNumberFormat="1" applyFont="1"/>
    <xf numFmtId="0" fontId="10" fillId="0" borderId="0" xfId="0" applyFont="1"/>
    <xf numFmtId="164" fontId="5" fillId="3" borderId="0" xfId="1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center" wrapText="1"/>
    </xf>
    <xf numFmtId="0" fontId="10" fillId="3" borderId="0" xfId="0" applyFont="1" applyFill="1"/>
    <xf numFmtId="164" fontId="6" fillId="4" borderId="0" xfId="0" applyNumberFormat="1" applyFont="1" applyFill="1" applyAlignment="1">
      <alignment horizontal="center" wrapText="1"/>
    </xf>
    <xf numFmtId="0" fontId="10" fillId="4" borderId="0" xfId="0" applyFont="1" applyFill="1"/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textRotation="90"/>
    </xf>
    <xf numFmtId="164" fontId="5" fillId="3" borderId="0" xfId="1" applyNumberFormat="1" applyFont="1" applyFill="1" applyAlignment="1">
      <alignment vertical="center" wrapText="1"/>
    </xf>
    <xf numFmtId="164" fontId="6" fillId="5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rgb="FF000000"/>
        </lef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none">
          <fgColor rgb="FF000000"/>
          <bgColor rgb="FFFFFFFF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rgb="FF000000"/>
        </lef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none">
          <fgColor rgb="FF000000"/>
          <bgColor rgb="FFFFFFFF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scheme val="none"/>
      </font>
      <numFmt numFmtId="164" formatCode="_-* #,##0\ &quot;Kč&quot;_-;\-* #,##0\ &quot;Kč&quot;_-;_-* &quot;-&quot;??\ &quot;Kč&quot;_-;_-@_-"/>
      <fill>
        <patternFill patternType="solid">
          <fgColor indexed="64"/>
          <bgColor theme="7" tint="0.79998168889431442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rgb="FF000000"/>
        </lef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none">
          <fgColor rgb="FF000000"/>
          <bgColor rgb="FFFFFFFF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Verdan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mpa-cls3-spo1.mpsvnet.mpsv.cz\spoldisk\Users\petr.korecky\AppData\Local\Microsoft\Windows\Temporary%20Internet%20Files\Content.Outlook\BEKNRM9T\P&#345;&#237;loha_ZoR_&#269;2_Souhrnn&#225;_tabulka_jednotky_adaptabilita_varianta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\Data\ARCHIV%20BQ\10-KLASTR+SPPMS%20NOV&#221;%20PROJEKT%202019\001-KLASTR%202019-2022\SOUHRNN&#193;%20EVIDENCE%20ZOR%202-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ynology\Data\01-PROJEKT%20KLASTR+SPPMS%202024-2026\V&#344;%20KLASTR+SPPMS%202024-2026.xlsx" TargetMode="External"/><Relationship Id="rId1" Type="http://schemas.openxmlformats.org/officeDocument/2006/relationships/externalLinkPath" Target="file:///\\Synology\Data\01-PROJEKT%20KLASTR+SPPMS%202024-2026\V&#344;%20KLASTR+SPPMS%202024-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ynology\Data\01-PROJEKT%20KLASTR+SPPMS%202024-2026\HLAVN&#205;%20TABULKA%20SPPMS,%20rev.0..xlsm" TargetMode="External"/><Relationship Id="rId1" Type="http://schemas.openxmlformats.org/officeDocument/2006/relationships/externalLinkPath" Target="file:///\\Synology\Data\01-PROJEKT%20KLASTR+SPPMS%202024-2026\HLAVN&#205;%20TABULKA%20SPPMS,%20rev.0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2"/>
      <sheetName val="List3"/>
      <sheetName val="Pomocný_list"/>
    </sheetNames>
    <sheetDataSet>
      <sheetData sheetId="0" refreshError="1"/>
      <sheetData sheetId="1" refreshError="1">
        <row r="2">
          <cell r="B2" t="str">
            <v>01 "Obecné IT"</v>
          </cell>
        </row>
        <row r="3">
          <cell r="B3" t="str">
            <v>02 "Manažerské a měkké dovednosti"</v>
          </cell>
        </row>
        <row r="4">
          <cell r="B4" t="str">
            <v>03 "Jazykové kurzy"</v>
          </cell>
        </row>
        <row r="5">
          <cell r="B5" t="str">
            <v>04 "Specializované IT"</v>
          </cell>
        </row>
        <row r="6">
          <cell r="B6" t="str">
            <v>05 "Účetní, ekonomické a právní kurzy"</v>
          </cell>
        </row>
        <row r="7">
          <cell r="B7" t="str">
            <v>06 "Technické a jiné odborné vzdělání"</v>
          </cell>
        </row>
        <row r="8">
          <cell r="B8" t="str">
            <v>07 "Interní lektor"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ná evidence PROJEKTU A"/>
      <sheetName val="Souhrnná evidence PROJEKTU B"/>
      <sheetName val="Pomocný_list"/>
      <sheetName val="Souhrnná evidence ZOR 5"/>
    </sheetNames>
    <sheetDataSet>
      <sheetData sheetId="0"/>
      <sheetData sheetId="1"/>
      <sheetData sheetId="2">
        <row r="25">
          <cell r="B25" t="str">
            <v>De minimis</v>
          </cell>
        </row>
        <row r="26">
          <cell r="B26" t="str">
            <v>Bloková výjimka (MP)</v>
          </cell>
        </row>
        <row r="27">
          <cell r="B27" t="str">
            <v>Bloková výjimka (SP)</v>
          </cell>
        </row>
        <row r="28">
          <cell r="B28" t="str">
            <v>Bloková výjimka (VP)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Ř DLE JEDNOTEK SPPMS"/>
      <sheetName val="VŘ DLE JEDNOTEK KLASTR"/>
      <sheetName val="VŘ KLASTR+SPPMS 2024-2026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hrnná evidence ZOR 6"/>
      <sheetName val="Souhrnná evidence ZOR 5"/>
      <sheetName val="Souhrnná evidence PROJEKTU A"/>
      <sheetName val="CTKLASTR (2)"/>
      <sheetName val="CTKLASTR (3)"/>
      <sheetName val="Souhrnná evidence PROJEKTU B"/>
      <sheetName val="VYÚČTOVÁNÍ PROJEKTU KLASTR1  "/>
      <sheetName val="02-12 2021"/>
      <sheetName val="CTKLASTR"/>
      <sheetName val="VŘ DLE JEDNOTEK"/>
      <sheetName val="VŘ DLE JEDNOTEK (2)"/>
      <sheetName val="KLASTRGESFIRMY"/>
      <sheetName val="CASH FLOW"/>
      <sheetName val="List1"/>
      <sheetName val="VYÚČTOVÁNÍ PROJEK ÚŘAD PRACE"/>
      <sheetName val="VYÚČTOVÁNÍ PROJEK KLASTR  STARÝ"/>
      <sheetName val="List2"/>
      <sheetName val="KLASTR-DOHODA "/>
      <sheetName val="KLASTRGESFIRMY DLE VŘ"/>
      <sheetName val="ČÁST1"/>
      <sheetName val="ČÁST2"/>
      <sheetName val="ČÁST3"/>
      <sheetName val="ČÁST4"/>
      <sheetName val="ČÁST5"/>
      <sheetName val="SUMA ČÁST1-ČÁST5"/>
      <sheetName val="KLASTR PLÁN DOHODA"/>
      <sheetName val="KOD FIREM"/>
      <sheetName val="ÚNOR 2020"/>
      <sheetName val="02-09 2020"/>
      <sheetName val="KLASTRGESFIRMY (2)"/>
      <sheetName val="BŘEZEN 2020"/>
      <sheetName val="DUBEN 2020"/>
      <sheetName val="KVĚTEN 2020"/>
      <sheetName val="ČERVEN 2020"/>
      <sheetName val="ČERVENEC 2020 "/>
      <sheetName val="SRPEN 2020"/>
      <sheetName val="ZÁŘÍ 2020"/>
      <sheetName val="ŘÍJEN 2020"/>
      <sheetName val="LISTOPAD 2020"/>
      <sheetName val="PROSINEC 2020"/>
      <sheetName val="LEDEN 2021"/>
      <sheetName val="ÚNOR 2021"/>
      <sheetName val="BŘEZEN 2021"/>
      <sheetName val="DUBEN 2021"/>
      <sheetName val="KVĚTEN 2021"/>
      <sheetName val="ČERVEN 2021"/>
      <sheetName val="ČERVENEC 2021"/>
      <sheetName val="SRPEN 2021"/>
      <sheetName val="ZÁŘÍ 2021"/>
      <sheetName val="ŘÍJEN 2021"/>
      <sheetName val="ÚNOR 2020 (2)"/>
      <sheetName val="LISTOPAD 2021"/>
      <sheetName val="PROSINEC 2021"/>
      <sheetName val="10-12 2020"/>
      <sheetName val="cash flow 2020"/>
      <sheetName val="VYÚČTOVÁNÍ 02-06"/>
      <sheetName val="VYÚČTOVÁNÍ 07-09"/>
      <sheetName val="List6"/>
      <sheetName val="Lis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 xml:space="preserve">NÁZEV KURZU / OBOROVÉ ZAŘAZENÍ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1090FF-5569-4BA6-BE00-5416AD693366}" name="Tabulka133952" displayName="Tabulka133952" ref="A3:G16" totalsRowCount="1" headerRowDxfId="53" dataDxfId="51" headerRowBorderDxfId="52" tableBorderDxfId="50">
  <autoFilter ref="A3:G15" xr:uid="{00000000-0009-0000-0100-000008000000}"/>
  <tableColumns count="7">
    <tableColumn id="1" xr3:uid="{7D521B51-DDB7-466A-8B90-480630ACF76A}" name="Označení skupiny kurzů " dataDxfId="49" totalsRowDxfId="48"/>
    <tableColumn id="2" xr3:uid="{772D1F85-417D-4630-ABF2-9A74D8C4C47F}" name="NÁZEV KURZU - manažerské kurzy" totalsRowLabel="celkem za 1. dílčí celek" dataDxfId="47" totalsRowDxfId="46"/>
    <tableColumn id="3" xr3:uid="{B01603DE-5162-43D8-95C1-59055B7A288A}" name="DÉLKA KURZU " dataDxfId="45" totalsRowDxfId="44">
      <calculatedColumnFormula>VLOOKUP([3]!Tabulka1339524[[#This Row],[NÁZEV KURZU ]],[4]CTKLASTR!B:V,2,0)</calculatedColumnFormula>
    </tableColumn>
    <tableColumn id="4" xr3:uid="{7C0B421A-A380-4333-9D4E-01667C606FD2}" name="CELKOVÝ POČET ÚČASTNÍKŮ" totalsRowLabel="575" dataDxfId="43" totalsRowDxfId="42">
      <calculatedColumnFormula>VLOOKUP([3]!Tabulka1339524[[#This Row],[NÁZEV KURZU ]],[4]CTKLASTR!B:V,19,0)</calculatedColumnFormula>
    </tableColumn>
    <tableColumn id="5" xr3:uid="{8988C83B-BA8E-4C13-A674-89786196722E}" name="POČET JEDNOTEK" totalsRowFunction="sum" dataDxfId="41" totalsRowDxfId="40">
      <calculatedColumnFormula>Tabulka133952[[#This Row],[DÉLKA KURZU ]]*Tabulka133952[[#This Row],[CELKOVÝ POČET ÚČASTNÍKŮ]]</calculatedColumnFormula>
    </tableColumn>
    <tableColumn id="7" xr3:uid="{C7B0654F-42F5-4851-9A98-587F160F0199}" name="*Jednotková cena bez DOP (1osobohodina)" dataDxfId="39" totalsRowDxfId="38" dataCellStyle="Měna"/>
    <tableColumn id="14" xr3:uid="{D90DE290-8153-4B20-8054-5589566E60BC}" name="*celková cena bez  DPH" totalsRowFunction="sum" dataDxfId="37" totalsRowDxfId="36">
      <calculatedColumnFormula>Tabulka133952[[#This Row],[*Jednotková cena bez DOP (1osobohodina)]]*Tabulka133952[[#This Row],[POČET JEDNOTEK]]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7FC8E6-36A2-4013-8FBC-54E757C1C4B3}" name="Tabulka1339523" displayName="Tabulka1339523" ref="A3:G22" totalsRowCount="1" headerRowDxfId="35" dataDxfId="33" headerRowBorderDxfId="34" tableBorderDxfId="32">
  <autoFilter ref="A3:G21" xr:uid="{3C7FC8E6-36A2-4013-8FBC-54E757C1C4B3}"/>
  <tableColumns count="7">
    <tableColumn id="1" xr3:uid="{28E07C70-D154-457E-9512-0DC9717F7091}" name="Označení skupiny kurzů " dataDxfId="31" totalsRowDxfId="30"/>
    <tableColumn id="2" xr3:uid="{5FE02BDC-396F-4A6F-8D92-54CB663ACE71}" name="NÁZEV KURZU - TECHNICKÉ KURZY" totalsRowLabel="celkem za 2. dílčí celek" dataDxfId="29" totalsRowDxfId="28"/>
    <tableColumn id="3" xr3:uid="{158D7A98-4F31-4305-B9FB-B3FA04F44119}" name="DÉLKA KURZU " dataDxfId="27" totalsRowDxfId="26"/>
    <tableColumn id="4" xr3:uid="{DFA36E0F-81CD-4F03-AE15-BD9CFC50DDB2}" name="CELKOVÝ POČET ÚČASTNÍKŮ" totalsRowLabel="1469" dataDxfId="25" totalsRowDxfId="24"/>
    <tableColumn id="5" xr3:uid="{28693E07-5D9C-444C-89D1-C48F75C4AEBF}" name="POČET JEDNOTEK" totalsRowFunction="sum" dataDxfId="23" totalsRowDxfId="22">
      <calculatedColumnFormula>Tabulka1339523[[#This Row],[DÉLKA KURZU ]]*Tabulka1339523[[#This Row],[CELKOVÝ POČET ÚČASTNÍKŮ]]</calculatedColumnFormula>
    </tableColumn>
    <tableColumn id="7" xr3:uid="{B868790F-E182-41A5-B3CA-D5D10BC7D84A}" name="*Jednotková cena bez DOP (1osobohodina)" dataDxfId="21" totalsRowDxfId="20" dataCellStyle="Měna"/>
    <tableColumn id="14" xr3:uid="{42930A76-3E83-4939-9AE7-FF38D27DF652}" name="*celková cena bez  DPH" totalsRowFunction="sum" dataDxfId="19" totalsRowDxfId="18">
      <calculatedColumnFormula>Tabulka1339523[[#This Row],[*Jednotková cena bez DOP (1osobohodina)]]*Tabulka1339523[[#This Row],[POČET JEDNOTEK]]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C01B2D-7037-41C7-B1DB-3F8552EAE3A2}" name="Tabulka1339524" displayName="Tabulka1339524" ref="A3:G12" totalsRowCount="1" headerRowDxfId="17" dataDxfId="15" headerRowBorderDxfId="16" tableBorderDxfId="14">
  <autoFilter ref="A3:G11" xr:uid="{4BC01B2D-7037-41C7-B1DB-3F8552EAE3A2}"/>
  <tableColumns count="7">
    <tableColumn id="1" xr3:uid="{4E71D493-4FA8-4B8B-8A0F-322739EC6808}" name="Označení skupiny kurzů " dataDxfId="13" totalsRowDxfId="12"/>
    <tableColumn id="2" xr3:uid="{3F208444-86FF-40B7-8A10-ADA1FB41293E}" name="NÁZEV KURZU - ÚČETNÍ KURZY" totalsRowLabel="celkem za 3. dílčí celek" dataDxfId="11" totalsRowDxfId="10"/>
    <tableColumn id="3" xr3:uid="{165E98B8-7690-44AE-80CF-705467CC13F6}" name="DÉLKA KURZU " dataDxfId="9" totalsRowDxfId="8"/>
    <tableColumn id="4" xr3:uid="{960000EB-30EF-451E-9ED8-5E6CE2A5422B}" name="CELKOVÝ POČET ÚČASTNÍKŮ" totalsRowLabel="248" dataDxfId="7" totalsRowDxfId="6"/>
    <tableColumn id="5" xr3:uid="{4D503617-F6C9-43A2-822A-8E144D0F590E}" name="POČET JEDNOTEK" totalsRowFunction="sum" dataDxfId="5" totalsRowDxfId="4">
      <calculatedColumnFormula>Tabulka1339524[[#This Row],[DÉLKA KURZU ]]*Tabulka1339524[[#This Row],[CELKOVÝ POČET ÚČASTNÍKŮ]]</calculatedColumnFormula>
    </tableColumn>
    <tableColumn id="7" xr3:uid="{3690FF6A-E93D-4B51-B6A3-4ECEB88703A2}" name="*Jednotková cena bez DOP (1osobohodina)" dataDxfId="3" totalsRowDxfId="2" dataCellStyle="Měna"/>
    <tableColumn id="14" xr3:uid="{3AD6477A-4E30-4E33-9619-3D47DB9DE53C}" name="*celková cena bez  DPH" totalsRowFunction="sum" dataDxfId="1" totalsRowDxfId="0">
      <calculatedColumnFormula>Tabulka1339524[[#This Row],[*Jednotková cena bez DOP (1osobohodina)]]*Tabulka1339524[[#This Row],[POČET JEDNOTEK]]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9ACE-4ED5-4C58-817C-5F765DB11E65}">
  <dimension ref="A1:H28"/>
  <sheetViews>
    <sheetView topLeftCell="A7" zoomScaleNormal="100" workbookViewId="0">
      <selection activeCell="G3" sqref="G3"/>
    </sheetView>
  </sheetViews>
  <sheetFormatPr defaultRowHeight="21.75" customHeight="1" x14ac:dyDescent="0.25"/>
  <cols>
    <col min="1" max="1" width="7.88671875" style="6" customWidth="1"/>
    <col min="2" max="2" width="58.6640625" style="6" customWidth="1"/>
    <col min="3" max="5" width="9.44140625" style="2" customWidth="1"/>
    <col min="6" max="6" width="20.33203125" style="6" bestFit="1" customWidth="1"/>
    <col min="7" max="7" width="26.44140625" style="6" customWidth="1"/>
    <col min="8" max="8" width="19.109375" style="6" customWidth="1"/>
    <col min="9" max="211" width="8.88671875" style="6"/>
    <col min="212" max="212" width="62.5546875" style="6" customWidth="1"/>
    <col min="213" max="217" width="11.33203125" style="6" customWidth="1"/>
    <col min="218" max="467" width="8.88671875" style="6"/>
    <col min="468" max="468" width="62.5546875" style="6" customWidth="1"/>
    <col min="469" max="473" width="11.33203125" style="6" customWidth="1"/>
    <col min="474" max="723" width="8.88671875" style="6"/>
    <col min="724" max="724" width="62.5546875" style="6" customWidth="1"/>
    <col min="725" max="729" width="11.33203125" style="6" customWidth="1"/>
    <col min="730" max="979" width="8.88671875" style="6"/>
    <col min="980" max="980" width="62.5546875" style="6" customWidth="1"/>
    <col min="981" max="985" width="11.33203125" style="6" customWidth="1"/>
    <col min="986" max="1235" width="8.88671875" style="6"/>
    <col min="1236" max="1236" width="62.5546875" style="6" customWidth="1"/>
    <col min="1237" max="1241" width="11.33203125" style="6" customWidth="1"/>
    <col min="1242" max="1491" width="8.88671875" style="6"/>
    <col min="1492" max="1492" width="62.5546875" style="6" customWidth="1"/>
    <col min="1493" max="1497" width="11.33203125" style="6" customWidth="1"/>
    <col min="1498" max="1747" width="8.88671875" style="6"/>
    <col min="1748" max="1748" width="62.5546875" style="6" customWidth="1"/>
    <col min="1749" max="1753" width="11.33203125" style="6" customWidth="1"/>
    <col min="1754" max="2003" width="8.88671875" style="6"/>
    <col min="2004" max="2004" width="62.5546875" style="6" customWidth="1"/>
    <col min="2005" max="2009" width="11.33203125" style="6" customWidth="1"/>
    <col min="2010" max="2259" width="8.88671875" style="6"/>
    <col min="2260" max="2260" width="62.5546875" style="6" customWidth="1"/>
    <col min="2261" max="2265" width="11.33203125" style="6" customWidth="1"/>
    <col min="2266" max="2515" width="8.88671875" style="6"/>
    <col min="2516" max="2516" width="62.5546875" style="6" customWidth="1"/>
    <col min="2517" max="2521" width="11.33203125" style="6" customWidth="1"/>
    <col min="2522" max="2771" width="8.88671875" style="6"/>
    <col min="2772" max="2772" width="62.5546875" style="6" customWidth="1"/>
    <col min="2773" max="2777" width="11.33203125" style="6" customWidth="1"/>
    <col min="2778" max="3027" width="8.88671875" style="6"/>
    <col min="3028" max="3028" width="62.5546875" style="6" customWidth="1"/>
    <col min="3029" max="3033" width="11.33203125" style="6" customWidth="1"/>
    <col min="3034" max="3283" width="8.88671875" style="6"/>
    <col min="3284" max="3284" width="62.5546875" style="6" customWidth="1"/>
    <col min="3285" max="3289" width="11.33203125" style="6" customWidth="1"/>
    <col min="3290" max="3539" width="8.88671875" style="6"/>
    <col min="3540" max="3540" width="62.5546875" style="6" customWidth="1"/>
    <col min="3541" max="3545" width="11.33203125" style="6" customWidth="1"/>
    <col min="3546" max="3795" width="8.88671875" style="6"/>
    <col min="3796" max="3796" width="62.5546875" style="6" customWidth="1"/>
    <col min="3797" max="3801" width="11.33203125" style="6" customWidth="1"/>
    <col min="3802" max="4051" width="8.88671875" style="6"/>
    <col min="4052" max="4052" width="62.5546875" style="6" customWidth="1"/>
    <col min="4053" max="4057" width="11.33203125" style="6" customWidth="1"/>
    <col min="4058" max="4307" width="8.88671875" style="6"/>
    <col min="4308" max="4308" width="62.5546875" style="6" customWidth="1"/>
    <col min="4309" max="4313" width="11.33203125" style="6" customWidth="1"/>
    <col min="4314" max="4563" width="8.88671875" style="6"/>
    <col min="4564" max="4564" width="62.5546875" style="6" customWidth="1"/>
    <col min="4565" max="4569" width="11.33203125" style="6" customWidth="1"/>
    <col min="4570" max="4819" width="8.88671875" style="6"/>
    <col min="4820" max="4820" width="62.5546875" style="6" customWidth="1"/>
    <col min="4821" max="4825" width="11.33203125" style="6" customWidth="1"/>
    <col min="4826" max="5075" width="8.88671875" style="6"/>
    <col min="5076" max="5076" width="62.5546875" style="6" customWidth="1"/>
    <col min="5077" max="5081" width="11.33203125" style="6" customWidth="1"/>
    <col min="5082" max="5331" width="8.88671875" style="6"/>
    <col min="5332" max="5332" width="62.5546875" style="6" customWidth="1"/>
    <col min="5333" max="5337" width="11.33203125" style="6" customWidth="1"/>
    <col min="5338" max="5587" width="8.88671875" style="6"/>
    <col min="5588" max="5588" width="62.5546875" style="6" customWidth="1"/>
    <col min="5589" max="5593" width="11.33203125" style="6" customWidth="1"/>
    <col min="5594" max="5843" width="8.88671875" style="6"/>
    <col min="5844" max="5844" width="62.5546875" style="6" customWidth="1"/>
    <col min="5845" max="5849" width="11.33203125" style="6" customWidth="1"/>
    <col min="5850" max="6099" width="8.88671875" style="6"/>
    <col min="6100" max="6100" width="62.5546875" style="6" customWidth="1"/>
    <col min="6101" max="6105" width="11.33203125" style="6" customWidth="1"/>
    <col min="6106" max="6355" width="8.88671875" style="6"/>
    <col min="6356" max="6356" width="62.5546875" style="6" customWidth="1"/>
    <col min="6357" max="6361" width="11.33203125" style="6" customWidth="1"/>
    <col min="6362" max="6611" width="8.88671875" style="6"/>
    <col min="6612" max="6612" width="62.5546875" style="6" customWidth="1"/>
    <col min="6613" max="6617" width="11.33203125" style="6" customWidth="1"/>
    <col min="6618" max="6867" width="8.88671875" style="6"/>
    <col min="6868" max="6868" width="62.5546875" style="6" customWidth="1"/>
    <col min="6869" max="6873" width="11.33203125" style="6" customWidth="1"/>
    <col min="6874" max="7123" width="8.88671875" style="6"/>
    <col min="7124" max="7124" width="62.5546875" style="6" customWidth="1"/>
    <col min="7125" max="7129" width="11.33203125" style="6" customWidth="1"/>
    <col min="7130" max="7379" width="8.88671875" style="6"/>
    <col min="7380" max="7380" width="62.5546875" style="6" customWidth="1"/>
    <col min="7381" max="7385" width="11.33203125" style="6" customWidth="1"/>
    <col min="7386" max="7635" width="8.88671875" style="6"/>
    <col min="7636" max="7636" width="62.5546875" style="6" customWidth="1"/>
    <col min="7637" max="7641" width="11.33203125" style="6" customWidth="1"/>
    <col min="7642" max="7891" width="8.88671875" style="6"/>
    <col min="7892" max="7892" width="62.5546875" style="6" customWidth="1"/>
    <col min="7893" max="7897" width="11.33203125" style="6" customWidth="1"/>
    <col min="7898" max="8147" width="8.88671875" style="6"/>
    <col min="8148" max="8148" width="62.5546875" style="6" customWidth="1"/>
    <col min="8149" max="8153" width="11.33203125" style="6" customWidth="1"/>
    <col min="8154" max="8403" width="8.88671875" style="6"/>
    <col min="8404" max="8404" width="62.5546875" style="6" customWidth="1"/>
    <col min="8405" max="8409" width="11.33203125" style="6" customWidth="1"/>
    <col min="8410" max="8659" width="8.88671875" style="6"/>
    <col min="8660" max="8660" width="62.5546875" style="6" customWidth="1"/>
    <col min="8661" max="8665" width="11.33203125" style="6" customWidth="1"/>
    <col min="8666" max="8915" width="8.88671875" style="6"/>
    <col min="8916" max="8916" width="62.5546875" style="6" customWidth="1"/>
    <col min="8917" max="8921" width="11.33203125" style="6" customWidth="1"/>
    <col min="8922" max="9171" width="8.88671875" style="6"/>
    <col min="9172" max="9172" width="62.5546875" style="6" customWidth="1"/>
    <col min="9173" max="9177" width="11.33203125" style="6" customWidth="1"/>
    <col min="9178" max="9427" width="8.88671875" style="6"/>
    <col min="9428" max="9428" width="62.5546875" style="6" customWidth="1"/>
    <col min="9429" max="9433" width="11.33203125" style="6" customWidth="1"/>
    <col min="9434" max="9683" width="8.88671875" style="6"/>
    <col min="9684" max="9684" width="62.5546875" style="6" customWidth="1"/>
    <col min="9685" max="9689" width="11.33203125" style="6" customWidth="1"/>
    <col min="9690" max="9939" width="8.88671875" style="6"/>
    <col min="9940" max="9940" width="62.5546875" style="6" customWidth="1"/>
    <col min="9941" max="9945" width="11.33203125" style="6" customWidth="1"/>
    <col min="9946" max="10195" width="8.88671875" style="6"/>
    <col min="10196" max="10196" width="62.5546875" style="6" customWidth="1"/>
    <col min="10197" max="10201" width="11.33203125" style="6" customWidth="1"/>
    <col min="10202" max="10451" width="8.88671875" style="6"/>
    <col min="10452" max="10452" width="62.5546875" style="6" customWidth="1"/>
    <col min="10453" max="10457" width="11.33203125" style="6" customWidth="1"/>
    <col min="10458" max="10707" width="8.88671875" style="6"/>
    <col min="10708" max="10708" width="62.5546875" style="6" customWidth="1"/>
    <col min="10709" max="10713" width="11.33203125" style="6" customWidth="1"/>
    <col min="10714" max="10963" width="8.88671875" style="6"/>
    <col min="10964" max="10964" width="62.5546875" style="6" customWidth="1"/>
    <col min="10965" max="10969" width="11.33203125" style="6" customWidth="1"/>
    <col min="10970" max="11219" width="8.88671875" style="6"/>
    <col min="11220" max="11220" width="62.5546875" style="6" customWidth="1"/>
    <col min="11221" max="11225" width="11.33203125" style="6" customWidth="1"/>
    <col min="11226" max="11475" width="8.88671875" style="6"/>
    <col min="11476" max="11476" width="62.5546875" style="6" customWidth="1"/>
    <col min="11477" max="11481" width="11.33203125" style="6" customWidth="1"/>
    <col min="11482" max="11731" width="8.88671875" style="6"/>
    <col min="11732" max="11732" width="62.5546875" style="6" customWidth="1"/>
    <col min="11733" max="11737" width="11.33203125" style="6" customWidth="1"/>
    <col min="11738" max="11987" width="8.88671875" style="6"/>
    <col min="11988" max="11988" width="62.5546875" style="6" customWidth="1"/>
    <col min="11989" max="11993" width="11.33203125" style="6" customWidth="1"/>
    <col min="11994" max="12243" width="8.88671875" style="6"/>
    <col min="12244" max="12244" width="62.5546875" style="6" customWidth="1"/>
    <col min="12245" max="12249" width="11.33203125" style="6" customWidth="1"/>
    <col min="12250" max="12499" width="8.88671875" style="6"/>
    <col min="12500" max="12500" width="62.5546875" style="6" customWidth="1"/>
    <col min="12501" max="12505" width="11.33203125" style="6" customWidth="1"/>
    <col min="12506" max="12755" width="8.88671875" style="6"/>
    <col min="12756" max="12756" width="62.5546875" style="6" customWidth="1"/>
    <col min="12757" max="12761" width="11.33203125" style="6" customWidth="1"/>
    <col min="12762" max="13011" width="8.88671875" style="6"/>
    <col min="13012" max="13012" width="62.5546875" style="6" customWidth="1"/>
    <col min="13013" max="13017" width="11.33203125" style="6" customWidth="1"/>
    <col min="13018" max="13267" width="8.88671875" style="6"/>
    <col min="13268" max="13268" width="62.5546875" style="6" customWidth="1"/>
    <col min="13269" max="13273" width="11.33203125" style="6" customWidth="1"/>
    <col min="13274" max="13523" width="8.88671875" style="6"/>
    <col min="13524" max="13524" width="62.5546875" style="6" customWidth="1"/>
    <col min="13525" max="13529" width="11.33203125" style="6" customWidth="1"/>
    <col min="13530" max="13779" width="8.88671875" style="6"/>
    <col min="13780" max="13780" width="62.5546875" style="6" customWidth="1"/>
    <col min="13781" max="13785" width="11.33203125" style="6" customWidth="1"/>
    <col min="13786" max="14035" width="8.88671875" style="6"/>
    <col min="14036" max="14036" width="62.5546875" style="6" customWidth="1"/>
    <col min="14037" max="14041" width="11.33203125" style="6" customWidth="1"/>
    <col min="14042" max="14291" width="8.88671875" style="6"/>
    <col min="14292" max="14292" width="62.5546875" style="6" customWidth="1"/>
    <col min="14293" max="14297" width="11.33203125" style="6" customWidth="1"/>
    <col min="14298" max="14547" width="8.88671875" style="6"/>
    <col min="14548" max="14548" width="62.5546875" style="6" customWidth="1"/>
    <col min="14549" max="14553" width="11.33203125" style="6" customWidth="1"/>
    <col min="14554" max="14803" width="8.88671875" style="6"/>
    <col min="14804" max="14804" width="62.5546875" style="6" customWidth="1"/>
    <col min="14805" max="14809" width="11.33203125" style="6" customWidth="1"/>
    <col min="14810" max="15059" width="8.88671875" style="6"/>
    <col min="15060" max="15060" width="62.5546875" style="6" customWidth="1"/>
    <col min="15061" max="15065" width="11.33203125" style="6" customWidth="1"/>
    <col min="15066" max="15315" width="8.88671875" style="6"/>
    <col min="15316" max="15316" width="62.5546875" style="6" customWidth="1"/>
    <col min="15317" max="15321" width="11.33203125" style="6" customWidth="1"/>
    <col min="15322" max="15571" width="8.88671875" style="6"/>
    <col min="15572" max="15572" width="62.5546875" style="6" customWidth="1"/>
    <col min="15573" max="15577" width="11.33203125" style="6" customWidth="1"/>
    <col min="15578" max="15827" width="8.88671875" style="6"/>
    <col min="15828" max="15828" width="62.5546875" style="6" customWidth="1"/>
    <col min="15829" max="15833" width="11.33203125" style="6" customWidth="1"/>
    <col min="15834" max="16083" width="8.88671875" style="6"/>
    <col min="16084" max="16084" width="62.5546875" style="6" customWidth="1"/>
    <col min="16085" max="16089" width="11.33203125" style="6" customWidth="1"/>
    <col min="16090" max="16384" width="8.88671875" style="6"/>
  </cols>
  <sheetData>
    <row r="1" spans="1:7" ht="21.75" customHeight="1" x14ac:dyDescent="0.25">
      <c r="B1" s="32" t="s">
        <v>59</v>
      </c>
      <c r="C1" s="32"/>
      <c r="D1" s="32"/>
      <c r="E1" s="32"/>
      <c r="F1" s="32"/>
      <c r="G1" s="32"/>
    </row>
    <row r="2" spans="1:7" ht="21.75" customHeight="1" x14ac:dyDescent="0.25">
      <c r="B2" s="32" t="s">
        <v>57</v>
      </c>
      <c r="C2" s="32"/>
      <c r="D2" s="32"/>
      <c r="E2" s="32"/>
      <c r="F2" s="32"/>
      <c r="G2" s="32"/>
    </row>
    <row r="3" spans="1:7" s="1" customFormat="1" ht="277.95" customHeight="1" x14ac:dyDescent="0.25">
      <c r="A3" s="27" t="s">
        <v>0</v>
      </c>
      <c r="B3" s="28" t="s">
        <v>40</v>
      </c>
      <c r="C3" s="27" t="s">
        <v>1</v>
      </c>
      <c r="D3" s="27" t="s">
        <v>49</v>
      </c>
      <c r="E3" s="27" t="s">
        <v>2</v>
      </c>
      <c r="F3" s="29" t="s">
        <v>52</v>
      </c>
      <c r="G3" s="29" t="s">
        <v>53</v>
      </c>
    </row>
    <row r="4" spans="1:7" ht="18.75" customHeight="1" x14ac:dyDescent="0.25">
      <c r="A4" s="2">
        <v>1</v>
      </c>
      <c r="B4" s="3" t="s">
        <v>4</v>
      </c>
      <c r="C4" s="4">
        <v>16</v>
      </c>
      <c r="D4" s="4">
        <f>VLOOKUP([3]!Tabulka1339524[[#This Row],[NÁZEV KURZU ]],[4]CTKLASTR!B:V,19,0)</f>
        <v>54</v>
      </c>
      <c r="E4" s="4">
        <f>Tabulka133952[[#This Row],[DÉLKA KURZU ]]*Tabulka133952[[#This Row],[CELKOVÝ POČET ÚČASTNÍKŮ]]</f>
        <v>864</v>
      </c>
      <c r="F4" s="22"/>
      <c r="G4" s="5">
        <f>Tabulka133952[[#This Row],[*Jednotková cena bez DOP (1osobohodina)]]*Tabulka133952[[#This Row],[POČET JEDNOTEK]]</f>
        <v>0</v>
      </c>
    </row>
    <row r="5" spans="1:7" ht="18.75" customHeight="1" x14ac:dyDescent="0.25">
      <c r="A5" s="2">
        <v>1</v>
      </c>
      <c r="B5" s="3" t="s">
        <v>5</v>
      </c>
      <c r="C5" s="4">
        <f>VLOOKUP([3]!Tabulka1339524[[#This Row],[NÁZEV KURZU ]],[4]CTKLASTR!B:V,2,0)</f>
        <v>16</v>
      </c>
      <c r="D5" s="4">
        <f>VLOOKUP([3]!Tabulka1339524[[#This Row],[NÁZEV KURZU ]],[4]CTKLASTR!B:V,19,0)</f>
        <v>48</v>
      </c>
      <c r="E5" s="4">
        <f>Tabulka133952[[#This Row],[DÉLKA KURZU ]]*Tabulka133952[[#This Row],[CELKOVÝ POČET ÚČASTNÍKŮ]]</f>
        <v>768</v>
      </c>
      <c r="F5" s="22"/>
      <c r="G5" s="5">
        <f>Tabulka133952[[#This Row],[*Jednotková cena bez DOP (1osobohodina)]]*Tabulka133952[[#This Row],[POČET JEDNOTEK]]</f>
        <v>0</v>
      </c>
    </row>
    <row r="6" spans="1:7" ht="18.75" customHeight="1" x14ac:dyDescent="0.25">
      <c r="A6" s="2">
        <v>1</v>
      </c>
      <c r="B6" s="3" t="s">
        <v>6</v>
      </c>
      <c r="C6" s="4">
        <v>8</v>
      </c>
      <c r="D6" s="4">
        <v>50</v>
      </c>
      <c r="E6" s="4">
        <f>Tabulka133952[[#This Row],[DÉLKA KURZU ]]*Tabulka133952[[#This Row],[CELKOVÝ POČET ÚČASTNÍKŮ]]</f>
        <v>400</v>
      </c>
      <c r="F6" s="22"/>
      <c r="G6" s="5">
        <f>Tabulka133952[[#This Row],[*Jednotková cena bez DOP (1osobohodina)]]*Tabulka133952[[#This Row],[POČET JEDNOTEK]]</f>
        <v>0</v>
      </c>
    </row>
    <row r="7" spans="1:7" ht="18.75" customHeight="1" x14ac:dyDescent="0.25">
      <c r="A7" s="2">
        <v>1</v>
      </c>
      <c r="B7" s="3" t="s">
        <v>7</v>
      </c>
      <c r="C7" s="4">
        <f>VLOOKUP([3]!Tabulka1339524[[#This Row],[NÁZEV KURZU ]],[4]CTKLASTR!B:V,2,0)</f>
        <v>16</v>
      </c>
      <c r="D7" s="4">
        <v>45</v>
      </c>
      <c r="E7" s="4">
        <f>Tabulka133952[[#This Row],[DÉLKA KURZU ]]*Tabulka133952[[#This Row],[CELKOVÝ POČET ÚČASTNÍKŮ]]</f>
        <v>720</v>
      </c>
      <c r="F7" s="22"/>
      <c r="G7" s="5">
        <f>Tabulka133952[[#This Row],[*Jednotková cena bez DOP (1osobohodina)]]*Tabulka133952[[#This Row],[POČET JEDNOTEK]]</f>
        <v>0</v>
      </c>
    </row>
    <row r="8" spans="1:7" ht="18.75" customHeight="1" x14ac:dyDescent="0.25">
      <c r="A8" s="2">
        <v>1</v>
      </c>
      <c r="B8" s="3" t="s">
        <v>8</v>
      </c>
      <c r="C8" s="4">
        <f>VLOOKUP([3]!Tabulka1339524[[#This Row],[NÁZEV KURZU ]],[4]CTKLASTR!B:V,2,0)</f>
        <v>16</v>
      </c>
      <c r="D8" s="4">
        <f>VLOOKUP([3]!Tabulka1339524[[#This Row],[NÁZEV KURZU ]],[4]CTKLASTR!B:V,19,0)</f>
        <v>76</v>
      </c>
      <c r="E8" s="4">
        <f>Tabulka133952[[#This Row],[DÉLKA KURZU ]]*Tabulka133952[[#This Row],[CELKOVÝ POČET ÚČASTNÍKŮ]]</f>
        <v>1216</v>
      </c>
      <c r="F8" s="22"/>
      <c r="G8" s="5">
        <f>Tabulka133952[[#This Row],[*Jednotková cena bez DOP (1osobohodina)]]*Tabulka133952[[#This Row],[POČET JEDNOTEK]]</f>
        <v>0</v>
      </c>
    </row>
    <row r="9" spans="1:7" ht="18.75" customHeight="1" x14ac:dyDescent="0.25">
      <c r="A9" s="2">
        <v>1</v>
      </c>
      <c r="B9" s="3" t="s">
        <v>9</v>
      </c>
      <c r="C9" s="4">
        <f>VLOOKUP([3]!Tabulka1339524[[#This Row],[NÁZEV KURZU ]],[4]CTKLASTR!B:V,2,0)</f>
        <v>16</v>
      </c>
      <c r="D9" s="4">
        <v>60</v>
      </c>
      <c r="E9" s="4">
        <f>Tabulka133952[[#This Row],[DÉLKA KURZU ]]*Tabulka133952[[#This Row],[CELKOVÝ POČET ÚČASTNÍKŮ]]</f>
        <v>960</v>
      </c>
      <c r="F9" s="22"/>
      <c r="G9" s="5">
        <f>Tabulka133952[[#This Row],[*Jednotková cena bez DOP (1osobohodina)]]*Tabulka133952[[#This Row],[POČET JEDNOTEK]]</f>
        <v>0</v>
      </c>
    </row>
    <row r="10" spans="1:7" ht="18.75" customHeight="1" x14ac:dyDescent="0.25">
      <c r="A10" s="2">
        <v>1</v>
      </c>
      <c r="B10" s="3" t="s">
        <v>10</v>
      </c>
      <c r="C10" s="4">
        <f>VLOOKUP([3]!Tabulka1339524[[#This Row],[NÁZEV KURZU ]],[4]CTKLASTR!B:V,2,0)</f>
        <v>16</v>
      </c>
      <c r="D10" s="4">
        <f>VLOOKUP([3]!Tabulka1339524[[#This Row],[NÁZEV KURZU ]],[4]CTKLASTR!B:V,19,0)</f>
        <v>93</v>
      </c>
      <c r="E10" s="4">
        <f>Tabulka133952[[#This Row],[DÉLKA KURZU ]]*Tabulka133952[[#This Row],[CELKOVÝ POČET ÚČASTNÍKŮ]]</f>
        <v>1488</v>
      </c>
      <c r="F10" s="22"/>
      <c r="G10" s="5">
        <f>Tabulka133952[[#This Row],[*Jednotková cena bez DOP (1osobohodina)]]*Tabulka133952[[#This Row],[POČET JEDNOTEK]]</f>
        <v>0</v>
      </c>
    </row>
    <row r="11" spans="1:7" ht="18.75" customHeight="1" x14ac:dyDescent="0.25">
      <c r="A11" s="2">
        <v>1</v>
      </c>
      <c r="B11" s="3" t="s">
        <v>11</v>
      </c>
      <c r="C11" s="4">
        <f>VLOOKUP([3]!Tabulka1339524[[#This Row],[NÁZEV KURZU ]],[4]CTKLASTR!B:V,2,0)</f>
        <v>16</v>
      </c>
      <c r="D11" s="4">
        <f>VLOOKUP([3]!Tabulka1339524[[#This Row],[NÁZEV KURZU ]],[4]CTKLASTR!B:V,19,0)</f>
        <v>44</v>
      </c>
      <c r="E11" s="4">
        <f>Tabulka133952[[#This Row],[DÉLKA KURZU ]]*Tabulka133952[[#This Row],[CELKOVÝ POČET ÚČASTNÍKŮ]]</f>
        <v>704</v>
      </c>
      <c r="F11" s="22"/>
      <c r="G11" s="5">
        <f>Tabulka133952[[#This Row],[*Jednotková cena bez DOP (1osobohodina)]]*Tabulka133952[[#This Row],[POČET JEDNOTEK]]</f>
        <v>0</v>
      </c>
    </row>
    <row r="12" spans="1:7" ht="18.75" customHeight="1" x14ac:dyDescent="0.25">
      <c r="A12" s="2">
        <v>1</v>
      </c>
      <c r="B12" s="3" t="s">
        <v>12</v>
      </c>
      <c r="C12" s="4">
        <f>VLOOKUP([3]!Tabulka1339524[[#This Row],[NÁZEV KURZU ]],[4]CTKLASTR!B:V,2,0)</f>
        <v>16</v>
      </c>
      <c r="D12" s="4">
        <v>48</v>
      </c>
      <c r="E12" s="4">
        <f>Tabulka133952[[#This Row],[DÉLKA KURZU ]]*Tabulka133952[[#This Row],[CELKOVÝ POČET ÚČASTNÍKŮ]]</f>
        <v>768</v>
      </c>
      <c r="F12" s="22"/>
      <c r="G12" s="5">
        <f>Tabulka133952[[#This Row],[*Jednotková cena bez DOP (1osobohodina)]]*Tabulka133952[[#This Row],[POČET JEDNOTEK]]</f>
        <v>0</v>
      </c>
    </row>
    <row r="13" spans="1:7" ht="18.75" customHeight="1" x14ac:dyDescent="0.25">
      <c r="A13" s="2">
        <v>1</v>
      </c>
      <c r="B13" s="3" t="s">
        <v>13</v>
      </c>
      <c r="C13" s="4">
        <f>VLOOKUP([3]!Tabulka1339524[[#This Row],[NÁZEV KURZU ]],[4]CTKLASTR!B:V,2,0)</f>
        <v>16</v>
      </c>
      <c r="D13" s="4">
        <f>VLOOKUP([3]!Tabulka1339524[[#This Row],[NÁZEV KURZU ]],[4]CTKLASTR!B:V,19,0)</f>
        <v>91</v>
      </c>
      <c r="E13" s="4">
        <f>Tabulka133952[[#This Row],[DÉLKA KURZU ]]*Tabulka133952[[#This Row],[CELKOVÝ POČET ÚČASTNÍKŮ]]</f>
        <v>1456</v>
      </c>
      <c r="F13" s="22"/>
      <c r="G13" s="5">
        <f>Tabulka133952[[#This Row],[*Jednotková cena bez DOP (1osobohodina)]]*Tabulka133952[[#This Row],[POČET JEDNOTEK]]</f>
        <v>0</v>
      </c>
    </row>
    <row r="14" spans="1:7" ht="18.75" customHeight="1" x14ac:dyDescent="0.25">
      <c r="A14" s="2">
        <v>1</v>
      </c>
      <c r="B14" s="3" t="s">
        <v>14</v>
      </c>
      <c r="C14" s="4">
        <v>16</v>
      </c>
      <c r="D14" s="4">
        <v>36</v>
      </c>
      <c r="E14" s="4">
        <f>Tabulka133952[[#This Row],[DÉLKA KURZU ]]*Tabulka133952[[#This Row],[CELKOVÝ POČET ÚČASTNÍKŮ]]</f>
        <v>576</v>
      </c>
      <c r="F14" s="22"/>
      <c r="G14" s="5">
        <f>Tabulka133952[[#This Row],[*Jednotková cena bez DOP (1osobohodina)]]*Tabulka133952[[#This Row],[POČET JEDNOTEK]]</f>
        <v>0</v>
      </c>
    </row>
    <row r="15" spans="1:7" ht="18.75" customHeight="1" x14ac:dyDescent="0.25">
      <c r="A15" s="2">
        <v>1</v>
      </c>
      <c r="B15" s="3" t="s">
        <v>15</v>
      </c>
      <c r="C15" s="4">
        <f>VLOOKUP([3]!Tabulka1339524[[#This Row],[NÁZEV KURZU ]],[4]CTKLASTR!B:V,2,0)</f>
        <v>16</v>
      </c>
      <c r="D15" s="4">
        <f>VLOOKUP([3]!Tabulka1339524[[#This Row],[NÁZEV KURZU ]],[4]CTKLASTR!B:V,19,0)</f>
        <v>137</v>
      </c>
      <c r="E15" s="4">
        <f>Tabulka133952[[#This Row],[DÉLKA KURZU ]]*Tabulka133952[[#This Row],[CELKOVÝ POČET ÚČASTNÍKŮ]]</f>
        <v>2192</v>
      </c>
      <c r="F15" s="22"/>
      <c r="G15" s="5">
        <f>Tabulka133952[[#This Row],[*Jednotková cena bez DOP (1osobohodina)]]*Tabulka133952[[#This Row],[POČET JEDNOTEK]]</f>
        <v>0</v>
      </c>
    </row>
    <row r="16" spans="1:7" ht="21.75" customHeight="1" x14ac:dyDescent="0.25">
      <c r="A16" s="2"/>
      <c r="B16" s="3" t="s">
        <v>45</v>
      </c>
      <c r="C16" s="4"/>
      <c r="D16" s="10" t="s">
        <v>48</v>
      </c>
      <c r="E16" s="10">
        <f>SUBTOTAL(109,Tabulka133952[POČET JEDNOTEK])</f>
        <v>12112</v>
      </c>
      <c r="F16" s="23"/>
      <c r="G16" s="25">
        <f>SUBTOTAL(109,Tabulka133952[*celková cena bez  DPH])</f>
        <v>0</v>
      </c>
    </row>
    <row r="18" spans="1:8" ht="21.75" customHeight="1" x14ac:dyDescent="0.25">
      <c r="B18" s="11"/>
      <c r="E18" s="12"/>
    </row>
    <row r="19" spans="1:8" s="9" customFormat="1" ht="21.75" customHeight="1" x14ac:dyDescent="0.2">
      <c r="A19" s="13"/>
      <c r="B19" s="24" t="s">
        <v>50</v>
      </c>
      <c r="C19" s="15"/>
      <c r="D19" s="15"/>
      <c r="E19" s="15"/>
      <c r="F19" s="16"/>
      <c r="G19" s="17"/>
      <c r="H19" s="18"/>
    </row>
    <row r="20" spans="1:8" s="9" customFormat="1" ht="21.75" customHeight="1" x14ac:dyDescent="0.2">
      <c r="A20" s="13"/>
      <c r="B20" s="26" t="s">
        <v>54</v>
      </c>
      <c r="C20" s="15"/>
      <c r="D20" s="15"/>
      <c r="E20" s="15"/>
      <c r="F20" s="16"/>
      <c r="G20" s="17"/>
      <c r="H20" s="18"/>
    </row>
    <row r="21" spans="1:8" s="9" customFormat="1" ht="21.75" customHeight="1" x14ac:dyDescent="0.2">
      <c r="A21" s="13"/>
      <c r="B21" s="14"/>
      <c r="C21" s="15"/>
      <c r="D21" s="15"/>
      <c r="E21" s="15"/>
      <c r="F21" s="16"/>
      <c r="G21" s="17"/>
      <c r="H21" s="18"/>
    </row>
    <row r="22" spans="1:8" s="9" customFormat="1" ht="21.75" customHeight="1" x14ac:dyDescent="0.2">
      <c r="A22" s="13"/>
      <c r="B22" s="14"/>
      <c r="C22" s="15"/>
      <c r="D22" s="15"/>
      <c r="E22" s="15"/>
      <c r="F22" s="16"/>
      <c r="G22" s="17"/>
      <c r="H22" s="18"/>
    </row>
    <row r="23" spans="1:8" ht="21.75" customHeight="1" x14ac:dyDescent="0.25">
      <c r="G23" s="19"/>
    </row>
    <row r="24" spans="1:8" ht="21.75" customHeight="1" x14ac:dyDescent="0.25">
      <c r="F24" s="11"/>
      <c r="G24" s="20"/>
    </row>
    <row r="28" spans="1:8" ht="21.75" customHeight="1" x14ac:dyDescent="0.25">
      <c r="G28" s="19"/>
    </row>
  </sheetData>
  <mergeCells count="2">
    <mergeCell ref="B2:G2"/>
    <mergeCell ref="B1:G1"/>
  </mergeCells>
  <phoneticPr fontId="11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DE0D-C94D-443E-BD3B-E67B02146718}">
  <dimension ref="A1:I34"/>
  <sheetViews>
    <sheetView workbookViewId="0">
      <selection activeCell="F25" sqref="F25"/>
    </sheetView>
  </sheetViews>
  <sheetFormatPr defaultRowHeight="13.8" x14ac:dyDescent="0.25"/>
  <cols>
    <col min="1" max="1" width="7.88671875" style="6" customWidth="1"/>
    <col min="2" max="2" width="58.6640625" style="6" customWidth="1"/>
    <col min="3" max="5" width="9.44140625" style="2" customWidth="1"/>
    <col min="6" max="6" width="20.33203125" style="6" bestFit="1" customWidth="1"/>
    <col min="7" max="7" width="26.44140625" style="6" customWidth="1"/>
    <col min="8" max="8" width="20.109375" style="6" customWidth="1"/>
    <col min="9" max="9" width="19.109375" style="6" customWidth="1"/>
    <col min="10" max="212" width="8.88671875" style="6"/>
    <col min="213" max="213" width="62.5546875" style="6" customWidth="1"/>
    <col min="214" max="218" width="11.33203125" style="6" customWidth="1"/>
    <col min="219" max="468" width="8.88671875" style="6"/>
    <col min="469" max="469" width="62.5546875" style="6" customWidth="1"/>
    <col min="470" max="474" width="11.33203125" style="6" customWidth="1"/>
    <col min="475" max="724" width="8.88671875" style="6"/>
    <col min="725" max="725" width="62.5546875" style="6" customWidth="1"/>
    <col min="726" max="730" width="11.33203125" style="6" customWidth="1"/>
    <col min="731" max="980" width="8.88671875" style="6"/>
    <col min="981" max="981" width="62.5546875" style="6" customWidth="1"/>
    <col min="982" max="986" width="11.33203125" style="6" customWidth="1"/>
    <col min="987" max="1236" width="8.88671875" style="6"/>
    <col min="1237" max="1237" width="62.5546875" style="6" customWidth="1"/>
    <col min="1238" max="1242" width="11.33203125" style="6" customWidth="1"/>
    <col min="1243" max="1492" width="8.88671875" style="6"/>
    <col min="1493" max="1493" width="62.5546875" style="6" customWidth="1"/>
    <col min="1494" max="1498" width="11.33203125" style="6" customWidth="1"/>
    <col min="1499" max="1748" width="8.88671875" style="6"/>
    <col min="1749" max="1749" width="62.5546875" style="6" customWidth="1"/>
    <col min="1750" max="1754" width="11.33203125" style="6" customWidth="1"/>
    <col min="1755" max="2004" width="8.88671875" style="6"/>
    <col min="2005" max="2005" width="62.5546875" style="6" customWidth="1"/>
    <col min="2006" max="2010" width="11.33203125" style="6" customWidth="1"/>
    <col min="2011" max="2260" width="8.88671875" style="6"/>
    <col min="2261" max="2261" width="62.5546875" style="6" customWidth="1"/>
    <col min="2262" max="2266" width="11.33203125" style="6" customWidth="1"/>
    <col min="2267" max="2516" width="8.88671875" style="6"/>
    <col min="2517" max="2517" width="62.5546875" style="6" customWidth="1"/>
    <col min="2518" max="2522" width="11.33203125" style="6" customWidth="1"/>
    <col min="2523" max="2772" width="8.88671875" style="6"/>
    <col min="2773" max="2773" width="62.5546875" style="6" customWidth="1"/>
    <col min="2774" max="2778" width="11.33203125" style="6" customWidth="1"/>
    <col min="2779" max="3028" width="8.88671875" style="6"/>
    <col min="3029" max="3029" width="62.5546875" style="6" customWidth="1"/>
    <col min="3030" max="3034" width="11.33203125" style="6" customWidth="1"/>
    <col min="3035" max="3284" width="8.88671875" style="6"/>
    <col min="3285" max="3285" width="62.5546875" style="6" customWidth="1"/>
    <col min="3286" max="3290" width="11.33203125" style="6" customWidth="1"/>
    <col min="3291" max="3540" width="8.88671875" style="6"/>
    <col min="3541" max="3541" width="62.5546875" style="6" customWidth="1"/>
    <col min="3542" max="3546" width="11.33203125" style="6" customWidth="1"/>
    <col min="3547" max="3796" width="8.88671875" style="6"/>
    <col min="3797" max="3797" width="62.5546875" style="6" customWidth="1"/>
    <col min="3798" max="3802" width="11.33203125" style="6" customWidth="1"/>
    <col min="3803" max="4052" width="8.88671875" style="6"/>
    <col min="4053" max="4053" width="62.5546875" style="6" customWidth="1"/>
    <col min="4054" max="4058" width="11.33203125" style="6" customWidth="1"/>
    <col min="4059" max="4308" width="8.88671875" style="6"/>
    <col min="4309" max="4309" width="62.5546875" style="6" customWidth="1"/>
    <col min="4310" max="4314" width="11.33203125" style="6" customWidth="1"/>
    <col min="4315" max="4564" width="8.88671875" style="6"/>
    <col min="4565" max="4565" width="62.5546875" style="6" customWidth="1"/>
    <col min="4566" max="4570" width="11.33203125" style="6" customWidth="1"/>
    <col min="4571" max="4820" width="8.88671875" style="6"/>
    <col min="4821" max="4821" width="62.5546875" style="6" customWidth="1"/>
    <col min="4822" max="4826" width="11.33203125" style="6" customWidth="1"/>
    <col min="4827" max="5076" width="8.88671875" style="6"/>
    <col min="5077" max="5077" width="62.5546875" style="6" customWidth="1"/>
    <col min="5078" max="5082" width="11.33203125" style="6" customWidth="1"/>
    <col min="5083" max="5332" width="8.88671875" style="6"/>
    <col min="5333" max="5333" width="62.5546875" style="6" customWidth="1"/>
    <col min="5334" max="5338" width="11.33203125" style="6" customWidth="1"/>
    <col min="5339" max="5588" width="8.88671875" style="6"/>
    <col min="5589" max="5589" width="62.5546875" style="6" customWidth="1"/>
    <col min="5590" max="5594" width="11.33203125" style="6" customWidth="1"/>
    <col min="5595" max="5844" width="8.88671875" style="6"/>
    <col min="5845" max="5845" width="62.5546875" style="6" customWidth="1"/>
    <col min="5846" max="5850" width="11.33203125" style="6" customWidth="1"/>
    <col min="5851" max="6100" width="8.88671875" style="6"/>
    <col min="6101" max="6101" width="62.5546875" style="6" customWidth="1"/>
    <col min="6102" max="6106" width="11.33203125" style="6" customWidth="1"/>
    <col min="6107" max="6356" width="8.88671875" style="6"/>
    <col min="6357" max="6357" width="62.5546875" style="6" customWidth="1"/>
    <col min="6358" max="6362" width="11.33203125" style="6" customWidth="1"/>
    <col min="6363" max="6612" width="8.88671875" style="6"/>
    <col min="6613" max="6613" width="62.5546875" style="6" customWidth="1"/>
    <col min="6614" max="6618" width="11.33203125" style="6" customWidth="1"/>
    <col min="6619" max="6868" width="8.88671875" style="6"/>
    <col min="6869" max="6869" width="62.5546875" style="6" customWidth="1"/>
    <col min="6870" max="6874" width="11.33203125" style="6" customWidth="1"/>
    <col min="6875" max="7124" width="8.88671875" style="6"/>
    <col min="7125" max="7125" width="62.5546875" style="6" customWidth="1"/>
    <col min="7126" max="7130" width="11.33203125" style="6" customWidth="1"/>
    <col min="7131" max="7380" width="8.88671875" style="6"/>
    <col min="7381" max="7381" width="62.5546875" style="6" customWidth="1"/>
    <col min="7382" max="7386" width="11.33203125" style="6" customWidth="1"/>
    <col min="7387" max="7636" width="8.88671875" style="6"/>
    <col min="7637" max="7637" width="62.5546875" style="6" customWidth="1"/>
    <col min="7638" max="7642" width="11.33203125" style="6" customWidth="1"/>
    <col min="7643" max="7892" width="8.88671875" style="6"/>
    <col min="7893" max="7893" width="62.5546875" style="6" customWidth="1"/>
    <col min="7894" max="7898" width="11.33203125" style="6" customWidth="1"/>
    <col min="7899" max="8148" width="8.88671875" style="6"/>
    <col min="8149" max="8149" width="62.5546875" style="6" customWidth="1"/>
    <col min="8150" max="8154" width="11.33203125" style="6" customWidth="1"/>
    <col min="8155" max="8404" width="8.88671875" style="6"/>
    <col min="8405" max="8405" width="62.5546875" style="6" customWidth="1"/>
    <col min="8406" max="8410" width="11.33203125" style="6" customWidth="1"/>
    <col min="8411" max="8660" width="8.88671875" style="6"/>
    <col min="8661" max="8661" width="62.5546875" style="6" customWidth="1"/>
    <col min="8662" max="8666" width="11.33203125" style="6" customWidth="1"/>
    <col min="8667" max="8916" width="8.88671875" style="6"/>
    <col min="8917" max="8917" width="62.5546875" style="6" customWidth="1"/>
    <col min="8918" max="8922" width="11.33203125" style="6" customWidth="1"/>
    <col min="8923" max="9172" width="8.88671875" style="6"/>
    <col min="9173" max="9173" width="62.5546875" style="6" customWidth="1"/>
    <col min="9174" max="9178" width="11.33203125" style="6" customWidth="1"/>
    <col min="9179" max="9428" width="8.88671875" style="6"/>
    <col min="9429" max="9429" width="62.5546875" style="6" customWidth="1"/>
    <col min="9430" max="9434" width="11.33203125" style="6" customWidth="1"/>
    <col min="9435" max="9684" width="8.88671875" style="6"/>
    <col min="9685" max="9685" width="62.5546875" style="6" customWidth="1"/>
    <col min="9686" max="9690" width="11.33203125" style="6" customWidth="1"/>
    <col min="9691" max="9940" width="8.88671875" style="6"/>
    <col min="9941" max="9941" width="62.5546875" style="6" customWidth="1"/>
    <col min="9942" max="9946" width="11.33203125" style="6" customWidth="1"/>
    <col min="9947" max="10196" width="8.88671875" style="6"/>
    <col min="10197" max="10197" width="62.5546875" style="6" customWidth="1"/>
    <col min="10198" max="10202" width="11.33203125" style="6" customWidth="1"/>
    <col min="10203" max="10452" width="8.88671875" style="6"/>
    <col min="10453" max="10453" width="62.5546875" style="6" customWidth="1"/>
    <col min="10454" max="10458" width="11.33203125" style="6" customWidth="1"/>
    <col min="10459" max="10708" width="8.88671875" style="6"/>
    <col min="10709" max="10709" width="62.5546875" style="6" customWidth="1"/>
    <col min="10710" max="10714" width="11.33203125" style="6" customWidth="1"/>
    <col min="10715" max="10964" width="8.88671875" style="6"/>
    <col min="10965" max="10965" width="62.5546875" style="6" customWidth="1"/>
    <col min="10966" max="10970" width="11.33203125" style="6" customWidth="1"/>
    <col min="10971" max="11220" width="8.88671875" style="6"/>
    <col min="11221" max="11221" width="62.5546875" style="6" customWidth="1"/>
    <col min="11222" max="11226" width="11.33203125" style="6" customWidth="1"/>
    <col min="11227" max="11476" width="8.88671875" style="6"/>
    <col min="11477" max="11477" width="62.5546875" style="6" customWidth="1"/>
    <col min="11478" max="11482" width="11.33203125" style="6" customWidth="1"/>
    <col min="11483" max="11732" width="8.88671875" style="6"/>
    <col min="11733" max="11733" width="62.5546875" style="6" customWidth="1"/>
    <col min="11734" max="11738" width="11.33203125" style="6" customWidth="1"/>
    <col min="11739" max="11988" width="8.88671875" style="6"/>
    <col min="11989" max="11989" width="62.5546875" style="6" customWidth="1"/>
    <col min="11990" max="11994" width="11.33203125" style="6" customWidth="1"/>
    <col min="11995" max="12244" width="8.88671875" style="6"/>
    <col min="12245" max="12245" width="62.5546875" style="6" customWidth="1"/>
    <col min="12246" max="12250" width="11.33203125" style="6" customWidth="1"/>
    <col min="12251" max="12500" width="8.88671875" style="6"/>
    <col min="12501" max="12501" width="62.5546875" style="6" customWidth="1"/>
    <col min="12502" max="12506" width="11.33203125" style="6" customWidth="1"/>
    <col min="12507" max="12756" width="8.88671875" style="6"/>
    <col min="12757" max="12757" width="62.5546875" style="6" customWidth="1"/>
    <col min="12758" max="12762" width="11.33203125" style="6" customWidth="1"/>
    <col min="12763" max="13012" width="8.88671875" style="6"/>
    <col min="13013" max="13013" width="62.5546875" style="6" customWidth="1"/>
    <col min="13014" max="13018" width="11.33203125" style="6" customWidth="1"/>
    <col min="13019" max="13268" width="8.88671875" style="6"/>
    <col min="13269" max="13269" width="62.5546875" style="6" customWidth="1"/>
    <col min="13270" max="13274" width="11.33203125" style="6" customWidth="1"/>
    <col min="13275" max="13524" width="8.88671875" style="6"/>
    <col min="13525" max="13525" width="62.5546875" style="6" customWidth="1"/>
    <col min="13526" max="13530" width="11.33203125" style="6" customWidth="1"/>
    <col min="13531" max="13780" width="8.88671875" style="6"/>
    <col min="13781" max="13781" width="62.5546875" style="6" customWidth="1"/>
    <col min="13782" max="13786" width="11.33203125" style="6" customWidth="1"/>
    <col min="13787" max="14036" width="8.88671875" style="6"/>
    <col min="14037" max="14037" width="62.5546875" style="6" customWidth="1"/>
    <col min="14038" max="14042" width="11.33203125" style="6" customWidth="1"/>
    <col min="14043" max="14292" width="8.88671875" style="6"/>
    <col min="14293" max="14293" width="62.5546875" style="6" customWidth="1"/>
    <col min="14294" max="14298" width="11.33203125" style="6" customWidth="1"/>
    <col min="14299" max="14548" width="8.88671875" style="6"/>
    <col min="14549" max="14549" width="62.5546875" style="6" customWidth="1"/>
    <col min="14550" max="14554" width="11.33203125" style="6" customWidth="1"/>
    <col min="14555" max="14804" width="8.88671875" style="6"/>
    <col min="14805" max="14805" width="62.5546875" style="6" customWidth="1"/>
    <col min="14806" max="14810" width="11.33203125" style="6" customWidth="1"/>
    <col min="14811" max="15060" width="8.88671875" style="6"/>
    <col min="15061" max="15061" width="62.5546875" style="6" customWidth="1"/>
    <col min="15062" max="15066" width="11.33203125" style="6" customWidth="1"/>
    <col min="15067" max="15316" width="8.88671875" style="6"/>
    <col min="15317" max="15317" width="62.5546875" style="6" customWidth="1"/>
    <col min="15318" max="15322" width="11.33203125" style="6" customWidth="1"/>
    <col min="15323" max="15572" width="8.88671875" style="6"/>
    <col min="15573" max="15573" width="62.5546875" style="6" customWidth="1"/>
    <col min="15574" max="15578" width="11.33203125" style="6" customWidth="1"/>
    <col min="15579" max="15828" width="8.88671875" style="6"/>
    <col min="15829" max="15829" width="62.5546875" style="6" customWidth="1"/>
    <col min="15830" max="15834" width="11.33203125" style="6" customWidth="1"/>
    <col min="15835" max="16084" width="8.88671875" style="6"/>
    <col min="16085" max="16085" width="62.5546875" style="6" customWidth="1"/>
    <col min="16086" max="16090" width="11.33203125" style="6" customWidth="1"/>
    <col min="16091" max="16384" width="8.88671875" style="6"/>
  </cols>
  <sheetData>
    <row r="1" spans="1:7" ht="14.4" customHeight="1" x14ac:dyDescent="0.25">
      <c r="B1" s="32" t="s">
        <v>55</v>
      </c>
      <c r="C1" s="32"/>
      <c r="D1" s="32"/>
      <c r="E1" s="32"/>
      <c r="F1" s="32"/>
      <c r="G1" s="32"/>
    </row>
    <row r="2" spans="1:7" x14ac:dyDescent="0.25">
      <c r="B2" s="32" t="s">
        <v>58</v>
      </c>
      <c r="C2" s="32"/>
      <c r="D2" s="32"/>
      <c r="E2" s="32"/>
      <c r="F2" s="32"/>
      <c r="G2" s="32"/>
    </row>
    <row r="3" spans="1:7" s="1" customFormat="1" ht="199.95" customHeight="1" x14ac:dyDescent="0.25">
      <c r="A3" s="27" t="s">
        <v>0</v>
      </c>
      <c r="B3" s="28" t="s">
        <v>41</v>
      </c>
      <c r="C3" s="27" t="s">
        <v>1</v>
      </c>
      <c r="D3" s="27" t="s">
        <v>49</v>
      </c>
      <c r="E3" s="27" t="s">
        <v>2</v>
      </c>
      <c r="F3" s="29" t="s">
        <v>52</v>
      </c>
      <c r="G3" s="29" t="s">
        <v>53</v>
      </c>
    </row>
    <row r="4" spans="1:7" ht="18.75" customHeight="1" x14ac:dyDescent="0.25">
      <c r="A4" s="2">
        <v>2</v>
      </c>
      <c r="B4" s="3" t="s">
        <v>16</v>
      </c>
      <c r="C4" s="4">
        <v>40</v>
      </c>
      <c r="D4" s="4">
        <v>7</v>
      </c>
      <c r="E4" s="4">
        <f>Tabulka1339523[[#This Row],[DÉLKA KURZU ]]*Tabulka1339523[[#This Row],[CELKOVÝ POČET ÚČASTNÍKŮ]]</f>
        <v>280</v>
      </c>
      <c r="F4" s="30"/>
      <c r="G4" s="7">
        <f>Tabulka1339523[[#This Row],[*Jednotková cena bez DOP (1osobohodina)]]*Tabulka1339523[[#This Row],[POČET JEDNOTEK]]</f>
        <v>0</v>
      </c>
    </row>
    <row r="5" spans="1:7" ht="18.75" customHeight="1" x14ac:dyDescent="0.25">
      <c r="A5" s="2">
        <v>2</v>
      </c>
      <c r="B5" s="3" t="s">
        <v>17</v>
      </c>
      <c r="C5" s="4">
        <v>16</v>
      </c>
      <c r="D5" s="4">
        <v>180</v>
      </c>
      <c r="E5" s="4">
        <f>Tabulka1339523[[#This Row],[DÉLKA KURZU ]]*Tabulka1339523[[#This Row],[CELKOVÝ POČET ÚČASTNÍKŮ]]</f>
        <v>2880</v>
      </c>
      <c r="F5" s="30"/>
      <c r="G5" s="7">
        <f>Tabulka1339523[[#This Row],[*Jednotková cena bez DOP (1osobohodina)]]*Tabulka1339523[[#This Row],[POČET JEDNOTEK]]</f>
        <v>0</v>
      </c>
    </row>
    <row r="6" spans="1:7" ht="30.75" customHeight="1" x14ac:dyDescent="0.25">
      <c r="A6" s="2">
        <v>2</v>
      </c>
      <c r="B6" s="3" t="s">
        <v>18</v>
      </c>
      <c r="C6" s="4">
        <v>16</v>
      </c>
      <c r="D6" s="4">
        <v>12</v>
      </c>
      <c r="E6" s="4">
        <f>Tabulka1339523[[#This Row],[DÉLKA KURZU ]]*Tabulka1339523[[#This Row],[CELKOVÝ POČET ÚČASTNÍKŮ]]</f>
        <v>192</v>
      </c>
      <c r="F6" s="30"/>
      <c r="G6" s="7">
        <f>Tabulka1339523[[#This Row],[*Jednotková cena bez DOP (1osobohodina)]]*Tabulka1339523[[#This Row],[POČET JEDNOTEK]]</f>
        <v>0</v>
      </c>
    </row>
    <row r="7" spans="1:7" ht="18.75" customHeight="1" x14ac:dyDescent="0.25">
      <c r="A7" s="2">
        <v>2</v>
      </c>
      <c r="B7" s="3" t="s">
        <v>19</v>
      </c>
      <c r="C7" s="4">
        <v>40</v>
      </c>
      <c r="D7" s="4">
        <v>26</v>
      </c>
      <c r="E7" s="4">
        <f>Tabulka1339523[[#This Row],[DÉLKA KURZU ]]*Tabulka1339523[[#This Row],[CELKOVÝ POČET ÚČASTNÍKŮ]]</f>
        <v>1040</v>
      </c>
      <c r="F7" s="30"/>
      <c r="G7" s="7">
        <f>Tabulka1339523[[#This Row],[*Jednotková cena bez DOP (1osobohodina)]]*Tabulka1339523[[#This Row],[POČET JEDNOTEK]]</f>
        <v>0</v>
      </c>
    </row>
    <row r="8" spans="1:7" ht="18.75" customHeight="1" x14ac:dyDescent="0.25">
      <c r="A8" s="2">
        <v>2</v>
      </c>
      <c r="B8" s="3" t="s">
        <v>20</v>
      </c>
      <c r="C8" s="4">
        <v>16</v>
      </c>
      <c r="D8" s="4">
        <v>55</v>
      </c>
      <c r="E8" s="4">
        <f>Tabulka1339523[[#This Row],[DÉLKA KURZU ]]*Tabulka1339523[[#This Row],[CELKOVÝ POČET ÚČASTNÍKŮ]]</f>
        <v>880</v>
      </c>
      <c r="F8" s="30"/>
      <c r="G8" s="7">
        <f>Tabulka1339523[[#This Row],[*Jednotková cena bez DOP (1osobohodina)]]*Tabulka1339523[[#This Row],[POČET JEDNOTEK]]</f>
        <v>0</v>
      </c>
    </row>
    <row r="9" spans="1:7" ht="18.75" customHeight="1" x14ac:dyDescent="0.25">
      <c r="A9" s="2">
        <v>2</v>
      </c>
      <c r="B9" s="3" t="s">
        <v>21</v>
      </c>
      <c r="C9" s="4">
        <v>16</v>
      </c>
      <c r="D9" s="4">
        <v>53</v>
      </c>
      <c r="E9" s="4">
        <f>Tabulka1339523[[#This Row],[DÉLKA KURZU ]]*Tabulka1339523[[#This Row],[CELKOVÝ POČET ÚČASTNÍKŮ]]</f>
        <v>848</v>
      </c>
      <c r="F9" s="30"/>
      <c r="G9" s="7">
        <f>Tabulka1339523[[#This Row],[*Jednotková cena bez DOP (1osobohodina)]]*Tabulka1339523[[#This Row],[POČET JEDNOTEK]]</f>
        <v>0</v>
      </c>
    </row>
    <row r="10" spans="1:7" ht="18.75" customHeight="1" x14ac:dyDescent="0.25">
      <c r="A10" s="2">
        <v>2</v>
      </c>
      <c r="B10" s="3" t="s">
        <v>22</v>
      </c>
      <c r="C10" s="4">
        <v>32</v>
      </c>
      <c r="D10" s="4">
        <v>19</v>
      </c>
      <c r="E10" s="4">
        <f>Tabulka1339523[[#This Row],[DÉLKA KURZU ]]*Tabulka1339523[[#This Row],[CELKOVÝ POČET ÚČASTNÍKŮ]]</f>
        <v>608</v>
      </c>
      <c r="F10" s="30"/>
      <c r="G10" s="7">
        <f>Tabulka1339523[[#This Row],[*Jednotková cena bez DOP (1osobohodina)]]*Tabulka1339523[[#This Row],[POČET JEDNOTEK]]</f>
        <v>0</v>
      </c>
    </row>
    <row r="11" spans="1:7" ht="18.75" customHeight="1" x14ac:dyDescent="0.25">
      <c r="A11" s="2">
        <v>2</v>
      </c>
      <c r="B11" s="3" t="s">
        <v>23</v>
      </c>
      <c r="C11" s="4">
        <v>8</v>
      </c>
      <c r="D11" s="4">
        <v>58</v>
      </c>
      <c r="E11" s="4">
        <f>Tabulka1339523[[#This Row],[DÉLKA KURZU ]]*Tabulka1339523[[#This Row],[CELKOVÝ POČET ÚČASTNÍKŮ]]</f>
        <v>464</v>
      </c>
      <c r="F11" s="30"/>
      <c r="G11" s="7">
        <f>Tabulka1339523[[#This Row],[*Jednotková cena bez DOP (1osobohodina)]]*Tabulka1339523[[#This Row],[POČET JEDNOTEK]]</f>
        <v>0</v>
      </c>
    </row>
    <row r="12" spans="1:7" ht="18.75" customHeight="1" x14ac:dyDescent="0.25">
      <c r="A12" s="2">
        <v>2</v>
      </c>
      <c r="B12" s="3" t="s">
        <v>24</v>
      </c>
      <c r="C12" s="4">
        <v>40</v>
      </c>
      <c r="D12" s="4">
        <v>52</v>
      </c>
      <c r="E12" s="4">
        <f>Tabulka1339523[[#This Row],[DÉLKA KURZU ]]*Tabulka1339523[[#This Row],[CELKOVÝ POČET ÚČASTNÍKŮ]]</f>
        <v>2080</v>
      </c>
      <c r="F12" s="30"/>
      <c r="G12" s="7">
        <f>Tabulka1339523[[#This Row],[*Jednotková cena bez DOP (1osobohodina)]]*Tabulka1339523[[#This Row],[POČET JEDNOTEK]]</f>
        <v>0</v>
      </c>
    </row>
    <row r="13" spans="1:7" ht="28.5" customHeight="1" x14ac:dyDescent="0.25">
      <c r="A13" s="2">
        <v>2</v>
      </c>
      <c r="B13" s="3" t="s">
        <v>39</v>
      </c>
      <c r="C13" s="4">
        <v>24</v>
      </c>
      <c r="D13" s="4">
        <v>34</v>
      </c>
      <c r="E13" s="4">
        <f>Tabulka1339523[[#This Row],[DÉLKA KURZU ]]*Tabulka1339523[[#This Row],[CELKOVÝ POČET ÚČASTNÍKŮ]]</f>
        <v>816</v>
      </c>
      <c r="F13" s="30"/>
      <c r="G13" s="7">
        <f>Tabulka1339523[[#This Row],[*Jednotková cena bez DOP (1osobohodina)]]*Tabulka1339523[[#This Row],[POČET JEDNOTEK]]</f>
        <v>0</v>
      </c>
    </row>
    <row r="14" spans="1:7" ht="18.75" customHeight="1" x14ac:dyDescent="0.25">
      <c r="A14" s="2">
        <v>2</v>
      </c>
      <c r="B14" s="3" t="s">
        <v>25</v>
      </c>
      <c r="C14" s="4">
        <v>40</v>
      </c>
      <c r="D14" s="4">
        <v>35</v>
      </c>
      <c r="E14" s="4">
        <f>Tabulka1339523[[#This Row],[DÉLKA KURZU ]]*Tabulka1339523[[#This Row],[CELKOVÝ POČET ÚČASTNÍKŮ]]</f>
        <v>1400</v>
      </c>
      <c r="F14" s="30"/>
      <c r="G14" s="7">
        <f>Tabulka1339523[[#This Row],[*Jednotková cena bez DOP (1osobohodina)]]*Tabulka1339523[[#This Row],[POČET JEDNOTEK]]</f>
        <v>0</v>
      </c>
    </row>
    <row r="15" spans="1:7" ht="18.75" customHeight="1" x14ac:dyDescent="0.25">
      <c r="A15" s="2">
        <v>2</v>
      </c>
      <c r="B15" s="3" t="s">
        <v>26</v>
      </c>
      <c r="C15" s="4">
        <v>8</v>
      </c>
      <c r="D15" s="4">
        <v>210</v>
      </c>
      <c r="E15" s="4">
        <f>Tabulka1339523[[#This Row],[DÉLKA KURZU ]]*Tabulka1339523[[#This Row],[CELKOVÝ POČET ÚČASTNÍKŮ]]</f>
        <v>1680</v>
      </c>
      <c r="F15" s="30"/>
      <c r="G15" s="7">
        <f>Tabulka1339523[[#This Row],[*Jednotková cena bez DOP (1osobohodina)]]*Tabulka1339523[[#This Row],[POČET JEDNOTEK]]</f>
        <v>0</v>
      </c>
    </row>
    <row r="16" spans="1:7" ht="18.75" customHeight="1" x14ac:dyDescent="0.25">
      <c r="A16" s="2">
        <v>2</v>
      </c>
      <c r="B16" s="3" t="s">
        <v>27</v>
      </c>
      <c r="C16" s="4">
        <v>8</v>
      </c>
      <c r="D16" s="4">
        <v>236</v>
      </c>
      <c r="E16" s="4">
        <f>Tabulka1339523[[#This Row],[DÉLKA KURZU ]]*Tabulka1339523[[#This Row],[CELKOVÝ POČET ÚČASTNÍKŮ]]</f>
        <v>1888</v>
      </c>
      <c r="F16" s="30"/>
      <c r="G16" s="7">
        <f>Tabulka1339523[[#This Row],[*Jednotková cena bez DOP (1osobohodina)]]*Tabulka1339523[[#This Row],[POČET JEDNOTEK]]</f>
        <v>0</v>
      </c>
    </row>
    <row r="17" spans="1:9" ht="30" customHeight="1" x14ac:dyDescent="0.25">
      <c r="A17" s="2">
        <v>2</v>
      </c>
      <c r="B17" s="3" t="s">
        <v>51</v>
      </c>
      <c r="C17" s="4">
        <v>16</v>
      </c>
      <c r="D17" s="4">
        <v>170</v>
      </c>
      <c r="E17" s="4">
        <f>Tabulka1339523[[#This Row],[DÉLKA KURZU ]]*Tabulka1339523[[#This Row],[CELKOVÝ POČET ÚČASTNÍKŮ]]</f>
        <v>2720</v>
      </c>
      <c r="F17" s="30"/>
      <c r="G17" s="7">
        <f>Tabulka1339523[[#This Row],[*Jednotková cena bez DOP (1osobohodina)]]*Tabulka1339523[[#This Row],[POČET JEDNOTEK]]</f>
        <v>0</v>
      </c>
    </row>
    <row r="18" spans="1:9" ht="18.75" customHeight="1" x14ac:dyDescent="0.25">
      <c r="A18" s="2">
        <v>2</v>
      </c>
      <c r="B18" s="3" t="s">
        <v>28</v>
      </c>
      <c r="C18" s="4">
        <v>8</v>
      </c>
      <c r="D18" s="4">
        <v>170</v>
      </c>
      <c r="E18" s="4">
        <f>Tabulka1339523[[#This Row],[DÉLKA KURZU ]]*Tabulka1339523[[#This Row],[CELKOVÝ POČET ÚČASTNÍKŮ]]</f>
        <v>1360</v>
      </c>
      <c r="F18" s="30"/>
      <c r="G18" s="7">
        <f>Tabulka1339523[[#This Row],[*Jednotková cena bez DOP (1osobohodina)]]*Tabulka1339523[[#This Row],[POČET JEDNOTEK]]</f>
        <v>0</v>
      </c>
    </row>
    <row r="19" spans="1:9" ht="33" customHeight="1" x14ac:dyDescent="0.25">
      <c r="A19" s="2">
        <v>2</v>
      </c>
      <c r="B19" s="3" t="s">
        <v>29</v>
      </c>
      <c r="C19" s="4">
        <v>8</v>
      </c>
      <c r="D19" s="4">
        <v>36</v>
      </c>
      <c r="E19" s="4">
        <f>Tabulka1339523[[#This Row],[DÉLKA KURZU ]]*Tabulka1339523[[#This Row],[CELKOVÝ POČET ÚČASTNÍKŮ]]</f>
        <v>288</v>
      </c>
      <c r="F19" s="30"/>
      <c r="G19" s="7">
        <f>Tabulka1339523[[#This Row],[*Jednotková cena bez DOP (1osobohodina)]]*Tabulka1339523[[#This Row],[POČET JEDNOTEK]]</f>
        <v>0</v>
      </c>
    </row>
    <row r="20" spans="1:9" ht="18.75" customHeight="1" x14ac:dyDescent="0.25">
      <c r="A20" s="2">
        <v>2</v>
      </c>
      <c r="B20" s="3" t="s">
        <v>30</v>
      </c>
      <c r="C20" s="4">
        <v>8</v>
      </c>
      <c r="D20" s="4">
        <v>210</v>
      </c>
      <c r="E20" s="4">
        <f>Tabulka1339523[[#This Row],[DÉLKA KURZU ]]*Tabulka1339523[[#This Row],[CELKOVÝ POČET ÚČASTNÍKŮ]]</f>
        <v>1680</v>
      </c>
      <c r="F20" s="30"/>
      <c r="G20" s="7">
        <f>Tabulka1339523[[#This Row],[*Jednotková cena bez DOP (1osobohodina)]]*Tabulka1339523[[#This Row],[POČET JEDNOTEK]]</f>
        <v>0</v>
      </c>
    </row>
    <row r="21" spans="1:9" ht="18.75" customHeight="1" x14ac:dyDescent="0.25">
      <c r="A21" s="2">
        <v>2</v>
      </c>
      <c r="B21" s="3" t="s">
        <v>31</v>
      </c>
      <c r="C21" s="4">
        <v>8</v>
      </c>
      <c r="D21" s="4">
        <v>236</v>
      </c>
      <c r="E21" s="4">
        <f>Tabulka1339523[[#This Row],[DÉLKA KURZU ]]*Tabulka1339523[[#This Row],[CELKOVÝ POČET ÚČASTNÍKŮ]]</f>
        <v>1888</v>
      </c>
      <c r="F21" s="30"/>
      <c r="G21" s="7">
        <f>Tabulka1339523[[#This Row],[*Jednotková cena bez DOP (1osobohodina)]]*Tabulka1339523[[#This Row],[POČET JEDNOTEK]]</f>
        <v>0</v>
      </c>
    </row>
    <row r="22" spans="1:9" ht="21.75" customHeight="1" x14ac:dyDescent="0.25">
      <c r="A22" s="2"/>
      <c r="B22" s="3" t="s">
        <v>46</v>
      </c>
      <c r="C22" s="4"/>
      <c r="D22" s="10" t="s">
        <v>44</v>
      </c>
      <c r="E22" s="10">
        <f>SUBTOTAL(109,Tabulka1339523[POČET JEDNOTEK])</f>
        <v>22992</v>
      </c>
      <c r="F22" s="23"/>
      <c r="G22" s="31">
        <f>SUBTOTAL(109,Tabulka1339523[*celková cena bez  DPH])</f>
        <v>0</v>
      </c>
    </row>
    <row r="24" spans="1:9" ht="21.75" customHeight="1" x14ac:dyDescent="0.25">
      <c r="B24" s="11"/>
      <c r="E24" s="12"/>
    </row>
    <row r="25" spans="1:9" s="9" customFormat="1" ht="21.75" customHeight="1" x14ac:dyDescent="0.2">
      <c r="A25" s="13"/>
      <c r="B25" s="14"/>
      <c r="C25" s="15"/>
      <c r="D25" s="15"/>
      <c r="E25" s="15"/>
      <c r="F25" s="16"/>
      <c r="G25" s="17"/>
      <c r="H25" s="18"/>
      <c r="I25" s="18"/>
    </row>
    <row r="26" spans="1:9" s="9" customFormat="1" ht="21.75" customHeight="1" x14ac:dyDescent="0.2">
      <c r="A26" s="13"/>
      <c r="B26" s="24" t="s">
        <v>50</v>
      </c>
      <c r="C26" s="15"/>
      <c r="D26" s="15"/>
      <c r="E26" s="15"/>
      <c r="F26" s="16"/>
      <c r="G26" s="17"/>
      <c r="H26" s="18"/>
      <c r="I26" s="18"/>
    </row>
    <row r="27" spans="1:9" s="9" customFormat="1" ht="21.75" customHeight="1" x14ac:dyDescent="0.2">
      <c r="A27" s="13"/>
      <c r="B27" s="26" t="s">
        <v>54</v>
      </c>
      <c r="C27" s="15"/>
      <c r="D27" s="15"/>
      <c r="E27" s="15"/>
      <c r="F27" s="16"/>
      <c r="G27" s="17"/>
      <c r="H27" s="18"/>
      <c r="I27" s="18"/>
    </row>
    <row r="28" spans="1:9" s="9" customFormat="1" ht="21.75" customHeight="1" x14ac:dyDescent="0.2">
      <c r="A28" s="13"/>
      <c r="B28" s="14"/>
      <c r="C28" s="15"/>
      <c r="D28" s="15"/>
      <c r="E28" s="15"/>
      <c r="F28" s="16"/>
      <c r="G28" s="17"/>
      <c r="H28" s="18"/>
      <c r="I28" s="18"/>
    </row>
    <row r="29" spans="1:9" ht="21.75" customHeight="1" x14ac:dyDescent="0.25">
      <c r="G29" s="19"/>
    </row>
    <row r="30" spans="1:9" ht="21.75" customHeight="1" x14ac:dyDescent="0.25">
      <c r="F30" s="11"/>
      <c r="G30" s="20"/>
      <c r="H30" s="20"/>
    </row>
    <row r="32" spans="1:9" ht="21.75" customHeight="1" x14ac:dyDescent="0.25">
      <c r="H32" s="20"/>
    </row>
    <row r="33" spans="7:7" ht="21.75" customHeight="1" x14ac:dyDescent="0.25"/>
    <row r="34" spans="7:7" ht="21.75" customHeight="1" x14ac:dyDescent="0.25">
      <c r="G34" s="19"/>
    </row>
  </sheetData>
  <mergeCells count="2">
    <mergeCell ref="B2:G2"/>
    <mergeCell ref="B1:G1"/>
  </mergeCell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2900-E323-409F-9C08-197236A8DEEC}">
  <dimension ref="A1:I24"/>
  <sheetViews>
    <sheetView tabSelected="1" workbookViewId="0">
      <selection activeCell="E4" sqref="E4"/>
    </sheetView>
  </sheetViews>
  <sheetFormatPr defaultRowHeight="13.8" x14ac:dyDescent="0.25"/>
  <cols>
    <col min="1" max="1" width="7.88671875" style="6" customWidth="1"/>
    <col min="2" max="2" width="58.6640625" style="6" customWidth="1"/>
    <col min="3" max="5" width="9.44140625" style="2" customWidth="1"/>
    <col min="6" max="6" width="20.33203125" style="6" bestFit="1" customWidth="1"/>
    <col min="7" max="7" width="26.44140625" style="6" customWidth="1"/>
    <col min="8" max="8" width="20.109375" style="6" customWidth="1"/>
    <col min="9" max="9" width="19.109375" style="6" customWidth="1"/>
    <col min="10" max="212" width="8.88671875" style="6"/>
    <col min="213" max="213" width="62.5546875" style="6" customWidth="1"/>
    <col min="214" max="218" width="11.33203125" style="6" customWidth="1"/>
    <col min="219" max="468" width="8.88671875" style="6"/>
    <col min="469" max="469" width="62.5546875" style="6" customWidth="1"/>
    <col min="470" max="474" width="11.33203125" style="6" customWidth="1"/>
    <col min="475" max="724" width="8.88671875" style="6"/>
    <col min="725" max="725" width="62.5546875" style="6" customWidth="1"/>
    <col min="726" max="730" width="11.33203125" style="6" customWidth="1"/>
    <col min="731" max="980" width="8.88671875" style="6"/>
    <col min="981" max="981" width="62.5546875" style="6" customWidth="1"/>
    <col min="982" max="986" width="11.33203125" style="6" customWidth="1"/>
    <col min="987" max="1236" width="8.88671875" style="6"/>
    <col min="1237" max="1237" width="62.5546875" style="6" customWidth="1"/>
    <col min="1238" max="1242" width="11.33203125" style="6" customWidth="1"/>
    <col min="1243" max="1492" width="8.88671875" style="6"/>
    <col min="1493" max="1493" width="62.5546875" style="6" customWidth="1"/>
    <col min="1494" max="1498" width="11.33203125" style="6" customWidth="1"/>
    <col min="1499" max="1748" width="8.88671875" style="6"/>
    <col min="1749" max="1749" width="62.5546875" style="6" customWidth="1"/>
    <col min="1750" max="1754" width="11.33203125" style="6" customWidth="1"/>
    <col min="1755" max="2004" width="8.88671875" style="6"/>
    <col min="2005" max="2005" width="62.5546875" style="6" customWidth="1"/>
    <col min="2006" max="2010" width="11.33203125" style="6" customWidth="1"/>
    <col min="2011" max="2260" width="8.88671875" style="6"/>
    <col min="2261" max="2261" width="62.5546875" style="6" customWidth="1"/>
    <col min="2262" max="2266" width="11.33203125" style="6" customWidth="1"/>
    <col min="2267" max="2516" width="8.88671875" style="6"/>
    <col min="2517" max="2517" width="62.5546875" style="6" customWidth="1"/>
    <col min="2518" max="2522" width="11.33203125" style="6" customWidth="1"/>
    <col min="2523" max="2772" width="8.88671875" style="6"/>
    <col min="2773" max="2773" width="62.5546875" style="6" customWidth="1"/>
    <col min="2774" max="2778" width="11.33203125" style="6" customWidth="1"/>
    <col min="2779" max="3028" width="8.88671875" style="6"/>
    <col min="3029" max="3029" width="62.5546875" style="6" customWidth="1"/>
    <col min="3030" max="3034" width="11.33203125" style="6" customWidth="1"/>
    <col min="3035" max="3284" width="8.88671875" style="6"/>
    <col min="3285" max="3285" width="62.5546875" style="6" customWidth="1"/>
    <col min="3286" max="3290" width="11.33203125" style="6" customWidth="1"/>
    <col min="3291" max="3540" width="8.88671875" style="6"/>
    <col min="3541" max="3541" width="62.5546875" style="6" customWidth="1"/>
    <col min="3542" max="3546" width="11.33203125" style="6" customWidth="1"/>
    <col min="3547" max="3796" width="8.88671875" style="6"/>
    <col min="3797" max="3797" width="62.5546875" style="6" customWidth="1"/>
    <col min="3798" max="3802" width="11.33203125" style="6" customWidth="1"/>
    <col min="3803" max="4052" width="8.88671875" style="6"/>
    <col min="4053" max="4053" width="62.5546875" style="6" customWidth="1"/>
    <col min="4054" max="4058" width="11.33203125" style="6" customWidth="1"/>
    <col min="4059" max="4308" width="8.88671875" style="6"/>
    <col min="4309" max="4309" width="62.5546875" style="6" customWidth="1"/>
    <col min="4310" max="4314" width="11.33203125" style="6" customWidth="1"/>
    <col min="4315" max="4564" width="8.88671875" style="6"/>
    <col min="4565" max="4565" width="62.5546875" style="6" customWidth="1"/>
    <col min="4566" max="4570" width="11.33203125" style="6" customWidth="1"/>
    <col min="4571" max="4820" width="8.88671875" style="6"/>
    <col min="4821" max="4821" width="62.5546875" style="6" customWidth="1"/>
    <col min="4822" max="4826" width="11.33203125" style="6" customWidth="1"/>
    <col min="4827" max="5076" width="8.88671875" style="6"/>
    <col min="5077" max="5077" width="62.5546875" style="6" customWidth="1"/>
    <col min="5078" max="5082" width="11.33203125" style="6" customWidth="1"/>
    <col min="5083" max="5332" width="8.88671875" style="6"/>
    <col min="5333" max="5333" width="62.5546875" style="6" customWidth="1"/>
    <col min="5334" max="5338" width="11.33203125" style="6" customWidth="1"/>
    <col min="5339" max="5588" width="8.88671875" style="6"/>
    <col min="5589" max="5589" width="62.5546875" style="6" customWidth="1"/>
    <col min="5590" max="5594" width="11.33203125" style="6" customWidth="1"/>
    <col min="5595" max="5844" width="8.88671875" style="6"/>
    <col min="5845" max="5845" width="62.5546875" style="6" customWidth="1"/>
    <col min="5846" max="5850" width="11.33203125" style="6" customWidth="1"/>
    <col min="5851" max="6100" width="8.88671875" style="6"/>
    <col min="6101" max="6101" width="62.5546875" style="6" customWidth="1"/>
    <col min="6102" max="6106" width="11.33203125" style="6" customWidth="1"/>
    <col min="6107" max="6356" width="8.88671875" style="6"/>
    <col min="6357" max="6357" width="62.5546875" style="6" customWidth="1"/>
    <col min="6358" max="6362" width="11.33203125" style="6" customWidth="1"/>
    <col min="6363" max="6612" width="8.88671875" style="6"/>
    <col min="6613" max="6613" width="62.5546875" style="6" customWidth="1"/>
    <col min="6614" max="6618" width="11.33203125" style="6" customWidth="1"/>
    <col min="6619" max="6868" width="8.88671875" style="6"/>
    <col min="6869" max="6869" width="62.5546875" style="6" customWidth="1"/>
    <col min="6870" max="6874" width="11.33203125" style="6" customWidth="1"/>
    <col min="6875" max="7124" width="8.88671875" style="6"/>
    <col min="7125" max="7125" width="62.5546875" style="6" customWidth="1"/>
    <col min="7126" max="7130" width="11.33203125" style="6" customWidth="1"/>
    <col min="7131" max="7380" width="8.88671875" style="6"/>
    <col min="7381" max="7381" width="62.5546875" style="6" customWidth="1"/>
    <col min="7382" max="7386" width="11.33203125" style="6" customWidth="1"/>
    <col min="7387" max="7636" width="8.88671875" style="6"/>
    <col min="7637" max="7637" width="62.5546875" style="6" customWidth="1"/>
    <col min="7638" max="7642" width="11.33203125" style="6" customWidth="1"/>
    <col min="7643" max="7892" width="8.88671875" style="6"/>
    <col min="7893" max="7893" width="62.5546875" style="6" customWidth="1"/>
    <col min="7894" max="7898" width="11.33203125" style="6" customWidth="1"/>
    <col min="7899" max="8148" width="8.88671875" style="6"/>
    <col min="8149" max="8149" width="62.5546875" style="6" customWidth="1"/>
    <col min="8150" max="8154" width="11.33203125" style="6" customWidth="1"/>
    <col min="8155" max="8404" width="8.88671875" style="6"/>
    <col min="8405" max="8405" width="62.5546875" style="6" customWidth="1"/>
    <col min="8406" max="8410" width="11.33203125" style="6" customWidth="1"/>
    <col min="8411" max="8660" width="8.88671875" style="6"/>
    <col min="8661" max="8661" width="62.5546875" style="6" customWidth="1"/>
    <col min="8662" max="8666" width="11.33203125" style="6" customWidth="1"/>
    <col min="8667" max="8916" width="8.88671875" style="6"/>
    <col min="8917" max="8917" width="62.5546875" style="6" customWidth="1"/>
    <col min="8918" max="8922" width="11.33203125" style="6" customWidth="1"/>
    <col min="8923" max="9172" width="8.88671875" style="6"/>
    <col min="9173" max="9173" width="62.5546875" style="6" customWidth="1"/>
    <col min="9174" max="9178" width="11.33203125" style="6" customWidth="1"/>
    <col min="9179" max="9428" width="8.88671875" style="6"/>
    <col min="9429" max="9429" width="62.5546875" style="6" customWidth="1"/>
    <col min="9430" max="9434" width="11.33203125" style="6" customWidth="1"/>
    <col min="9435" max="9684" width="8.88671875" style="6"/>
    <col min="9685" max="9685" width="62.5546875" style="6" customWidth="1"/>
    <col min="9686" max="9690" width="11.33203125" style="6" customWidth="1"/>
    <col min="9691" max="9940" width="8.88671875" style="6"/>
    <col min="9941" max="9941" width="62.5546875" style="6" customWidth="1"/>
    <col min="9942" max="9946" width="11.33203125" style="6" customWidth="1"/>
    <col min="9947" max="10196" width="8.88671875" style="6"/>
    <col min="10197" max="10197" width="62.5546875" style="6" customWidth="1"/>
    <col min="10198" max="10202" width="11.33203125" style="6" customWidth="1"/>
    <col min="10203" max="10452" width="8.88671875" style="6"/>
    <col min="10453" max="10453" width="62.5546875" style="6" customWidth="1"/>
    <col min="10454" max="10458" width="11.33203125" style="6" customWidth="1"/>
    <col min="10459" max="10708" width="8.88671875" style="6"/>
    <col min="10709" max="10709" width="62.5546875" style="6" customWidth="1"/>
    <col min="10710" max="10714" width="11.33203125" style="6" customWidth="1"/>
    <col min="10715" max="10964" width="8.88671875" style="6"/>
    <col min="10965" max="10965" width="62.5546875" style="6" customWidth="1"/>
    <col min="10966" max="10970" width="11.33203125" style="6" customWidth="1"/>
    <col min="10971" max="11220" width="8.88671875" style="6"/>
    <col min="11221" max="11221" width="62.5546875" style="6" customWidth="1"/>
    <col min="11222" max="11226" width="11.33203125" style="6" customWidth="1"/>
    <col min="11227" max="11476" width="8.88671875" style="6"/>
    <col min="11477" max="11477" width="62.5546875" style="6" customWidth="1"/>
    <col min="11478" max="11482" width="11.33203125" style="6" customWidth="1"/>
    <col min="11483" max="11732" width="8.88671875" style="6"/>
    <col min="11733" max="11733" width="62.5546875" style="6" customWidth="1"/>
    <col min="11734" max="11738" width="11.33203125" style="6" customWidth="1"/>
    <col min="11739" max="11988" width="8.88671875" style="6"/>
    <col min="11989" max="11989" width="62.5546875" style="6" customWidth="1"/>
    <col min="11990" max="11994" width="11.33203125" style="6" customWidth="1"/>
    <col min="11995" max="12244" width="8.88671875" style="6"/>
    <col min="12245" max="12245" width="62.5546875" style="6" customWidth="1"/>
    <col min="12246" max="12250" width="11.33203125" style="6" customWidth="1"/>
    <col min="12251" max="12500" width="8.88671875" style="6"/>
    <col min="12501" max="12501" width="62.5546875" style="6" customWidth="1"/>
    <col min="12502" max="12506" width="11.33203125" style="6" customWidth="1"/>
    <col min="12507" max="12756" width="8.88671875" style="6"/>
    <col min="12757" max="12757" width="62.5546875" style="6" customWidth="1"/>
    <col min="12758" max="12762" width="11.33203125" style="6" customWidth="1"/>
    <col min="12763" max="13012" width="8.88671875" style="6"/>
    <col min="13013" max="13013" width="62.5546875" style="6" customWidth="1"/>
    <col min="13014" max="13018" width="11.33203125" style="6" customWidth="1"/>
    <col min="13019" max="13268" width="8.88671875" style="6"/>
    <col min="13269" max="13269" width="62.5546875" style="6" customWidth="1"/>
    <col min="13270" max="13274" width="11.33203125" style="6" customWidth="1"/>
    <col min="13275" max="13524" width="8.88671875" style="6"/>
    <col min="13525" max="13525" width="62.5546875" style="6" customWidth="1"/>
    <col min="13526" max="13530" width="11.33203125" style="6" customWidth="1"/>
    <col min="13531" max="13780" width="8.88671875" style="6"/>
    <col min="13781" max="13781" width="62.5546875" style="6" customWidth="1"/>
    <col min="13782" max="13786" width="11.33203125" style="6" customWidth="1"/>
    <col min="13787" max="14036" width="8.88671875" style="6"/>
    <col min="14037" max="14037" width="62.5546875" style="6" customWidth="1"/>
    <col min="14038" max="14042" width="11.33203125" style="6" customWidth="1"/>
    <col min="14043" max="14292" width="8.88671875" style="6"/>
    <col min="14293" max="14293" width="62.5546875" style="6" customWidth="1"/>
    <col min="14294" max="14298" width="11.33203125" style="6" customWidth="1"/>
    <col min="14299" max="14548" width="8.88671875" style="6"/>
    <col min="14549" max="14549" width="62.5546875" style="6" customWidth="1"/>
    <col min="14550" max="14554" width="11.33203125" style="6" customWidth="1"/>
    <col min="14555" max="14804" width="8.88671875" style="6"/>
    <col min="14805" max="14805" width="62.5546875" style="6" customWidth="1"/>
    <col min="14806" max="14810" width="11.33203125" style="6" customWidth="1"/>
    <col min="14811" max="15060" width="8.88671875" style="6"/>
    <col min="15061" max="15061" width="62.5546875" style="6" customWidth="1"/>
    <col min="15062" max="15066" width="11.33203125" style="6" customWidth="1"/>
    <col min="15067" max="15316" width="8.88671875" style="6"/>
    <col min="15317" max="15317" width="62.5546875" style="6" customWidth="1"/>
    <col min="15318" max="15322" width="11.33203125" style="6" customWidth="1"/>
    <col min="15323" max="15572" width="8.88671875" style="6"/>
    <col min="15573" max="15573" width="62.5546875" style="6" customWidth="1"/>
    <col min="15574" max="15578" width="11.33203125" style="6" customWidth="1"/>
    <col min="15579" max="15828" width="8.88671875" style="6"/>
    <col min="15829" max="15829" width="62.5546875" style="6" customWidth="1"/>
    <col min="15830" max="15834" width="11.33203125" style="6" customWidth="1"/>
    <col min="15835" max="16084" width="8.88671875" style="6"/>
    <col min="16085" max="16085" width="62.5546875" style="6" customWidth="1"/>
    <col min="16086" max="16090" width="11.33203125" style="6" customWidth="1"/>
    <col min="16091" max="16384" width="8.88671875" style="6"/>
  </cols>
  <sheetData>
    <row r="1" spans="1:9" ht="14.4" customHeight="1" x14ac:dyDescent="0.25">
      <c r="B1" s="32" t="s">
        <v>56</v>
      </c>
      <c r="C1" s="32"/>
      <c r="D1" s="32"/>
      <c r="E1" s="32"/>
      <c r="F1" s="32"/>
    </row>
    <row r="2" spans="1:9" x14ac:dyDescent="0.25">
      <c r="B2" s="32" t="s">
        <v>57</v>
      </c>
      <c r="C2" s="32"/>
      <c r="D2" s="32"/>
      <c r="E2" s="32"/>
      <c r="F2" s="32"/>
      <c r="G2" s="32"/>
    </row>
    <row r="3" spans="1:9" s="1" customFormat="1" ht="199.2" customHeight="1" x14ac:dyDescent="0.25">
      <c r="A3" s="27" t="s">
        <v>0</v>
      </c>
      <c r="B3" s="28" t="s">
        <v>42</v>
      </c>
      <c r="C3" s="27" t="s">
        <v>1</v>
      </c>
      <c r="D3" s="27" t="s">
        <v>49</v>
      </c>
      <c r="E3" s="27" t="s">
        <v>2</v>
      </c>
      <c r="F3" s="29" t="s">
        <v>52</v>
      </c>
      <c r="G3" s="29" t="s">
        <v>53</v>
      </c>
    </row>
    <row r="4" spans="1:9" ht="18.75" customHeight="1" x14ac:dyDescent="0.25">
      <c r="A4" s="2">
        <v>3</v>
      </c>
      <c r="B4" s="3" t="s">
        <v>3</v>
      </c>
      <c r="C4" s="4">
        <v>16</v>
      </c>
      <c r="D4" s="4">
        <v>57</v>
      </c>
      <c r="E4" s="4">
        <f>Tabulka1339524[[#This Row],[DÉLKA KURZU ]]*Tabulka1339524[[#This Row],[CELKOVÝ POČET ÚČASTNÍKŮ]]</f>
        <v>912</v>
      </c>
      <c r="F4" s="22"/>
      <c r="G4" s="8">
        <f>Tabulka1339524[[#This Row],[*Jednotková cena bez DOP (1osobohodina)]]*Tabulka1339524[[#This Row],[POČET JEDNOTEK]]</f>
        <v>0</v>
      </c>
    </row>
    <row r="5" spans="1:9" ht="18.75" customHeight="1" x14ac:dyDescent="0.25">
      <c r="A5" s="2">
        <v>3</v>
      </c>
      <c r="B5" s="3" t="s">
        <v>32</v>
      </c>
      <c r="C5" s="4">
        <v>8</v>
      </c>
      <c r="D5" s="4">
        <v>29</v>
      </c>
      <c r="E5" s="4">
        <f>Tabulka1339524[[#This Row],[DÉLKA KURZU ]]*Tabulka1339524[[#This Row],[CELKOVÝ POČET ÚČASTNÍKŮ]]</f>
        <v>232</v>
      </c>
      <c r="F5" s="22"/>
      <c r="G5" s="8">
        <f>Tabulka1339524[[#This Row],[*Jednotková cena bez DOP (1osobohodina)]]*Tabulka1339524[[#This Row],[POČET JEDNOTEK]]</f>
        <v>0</v>
      </c>
    </row>
    <row r="6" spans="1:9" ht="18.75" customHeight="1" x14ac:dyDescent="0.25">
      <c r="A6" s="2">
        <v>3</v>
      </c>
      <c r="B6" s="3" t="s">
        <v>33</v>
      </c>
      <c r="C6" s="4">
        <v>8</v>
      </c>
      <c r="D6" s="4">
        <v>13</v>
      </c>
      <c r="E6" s="4">
        <f>Tabulka1339524[[#This Row],[DÉLKA KURZU ]]*Tabulka1339524[[#This Row],[CELKOVÝ POČET ÚČASTNÍKŮ]]</f>
        <v>104</v>
      </c>
      <c r="F6" s="22"/>
      <c r="G6" s="8">
        <f>Tabulka1339524[[#This Row],[*Jednotková cena bez DOP (1osobohodina)]]*Tabulka1339524[[#This Row],[POČET JEDNOTEK]]</f>
        <v>0</v>
      </c>
    </row>
    <row r="7" spans="1:9" ht="18.75" customHeight="1" x14ac:dyDescent="0.25">
      <c r="A7" s="2">
        <v>3</v>
      </c>
      <c r="B7" s="3" t="s">
        <v>34</v>
      </c>
      <c r="C7" s="4">
        <v>16</v>
      </c>
      <c r="D7" s="4">
        <v>36</v>
      </c>
      <c r="E7" s="4">
        <f>Tabulka1339524[[#This Row],[DÉLKA KURZU ]]*Tabulka1339524[[#This Row],[CELKOVÝ POČET ÚČASTNÍKŮ]]</f>
        <v>576</v>
      </c>
      <c r="F7" s="22"/>
      <c r="G7" s="8">
        <f>Tabulka1339524[[#This Row],[*Jednotková cena bez DOP (1osobohodina)]]*Tabulka1339524[[#This Row],[POČET JEDNOTEK]]</f>
        <v>0</v>
      </c>
    </row>
    <row r="8" spans="1:9" ht="18.75" customHeight="1" x14ac:dyDescent="0.25">
      <c r="A8" s="2">
        <v>3</v>
      </c>
      <c r="B8" s="3" t="s">
        <v>35</v>
      </c>
      <c r="C8" s="4">
        <v>8</v>
      </c>
      <c r="D8" s="4">
        <v>20</v>
      </c>
      <c r="E8" s="4">
        <f>Tabulka1339524[[#This Row],[DÉLKA KURZU ]]*Tabulka1339524[[#This Row],[CELKOVÝ POČET ÚČASTNÍKŮ]]</f>
        <v>160</v>
      </c>
      <c r="F8" s="22"/>
      <c r="G8" s="8">
        <f>Tabulka1339524[[#This Row],[*Jednotková cena bez DOP (1osobohodina)]]*Tabulka1339524[[#This Row],[POČET JEDNOTEK]]</f>
        <v>0</v>
      </c>
    </row>
    <row r="9" spans="1:9" ht="18.75" customHeight="1" x14ac:dyDescent="0.25">
      <c r="A9" s="2">
        <v>3</v>
      </c>
      <c r="B9" s="3" t="s">
        <v>36</v>
      </c>
      <c r="C9" s="4">
        <v>16</v>
      </c>
      <c r="D9" s="4">
        <v>56</v>
      </c>
      <c r="E9" s="4">
        <f>Tabulka1339524[[#This Row],[DÉLKA KURZU ]]*Tabulka1339524[[#This Row],[CELKOVÝ POČET ÚČASTNÍKŮ]]</f>
        <v>896</v>
      </c>
      <c r="F9" s="22"/>
      <c r="G9" s="8">
        <f>Tabulka1339524[[#This Row],[*Jednotková cena bez DOP (1osobohodina)]]*Tabulka1339524[[#This Row],[POČET JEDNOTEK]]</f>
        <v>0</v>
      </c>
    </row>
    <row r="10" spans="1:9" ht="18.75" customHeight="1" x14ac:dyDescent="0.25">
      <c r="A10" s="2">
        <v>3</v>
      </c>
      <c r="B10" s="3" t="s">
        <v>37</v>
      </c>
      <c r="C10" s="4">
        <v>8</v>
      </c>
      <c r="D10" s="4">
        <v>45</v>
      </c>
      <c r="E10" s="4">
        <f>Tabulka1339524[[#This Row],[DÉLKA KURZU ]]*Tabulka1339524[[#This Row],[CELKOVÝ POČET ÚČASTNÍKŮ]]</f>
        <v>360</v>
      </c>
      <c r="F10" s="22"/>
      <c r="G10" s="8">
        <f>Tabulka1339524[[#This Row],[*Jednotková cena bez DOP (1osobohodina)]]*Tabulka1339524[[#This Row],[POČET JEDNOTEK]]</f>
        <v>0</v>
      </c>
    </row>
    <row r="11" spans="1:9" ht="18.75" customHeight="1" x14ac:dyDescent="0.25">
      <c r="A11" s="2">
        <v>3</v>
      </c>
      <c r="B11" s="3" t="s">
        <v>38</v>
      </c>
      <c r="C11" s="4">
        <v>8</v>
      </c>
      <c r="D11" s="4">
        <v>3</v>
      </c>
      <c r="E11" s="4">
        <f>Tabulka1339524[[#This Row],[DÉLKA KURZU ]]*Tabulka1339524[[#This Row],[CELKOVÝ POČET ÚČASTNÍKŮ]]</f>
        <v>24</v>
      </c>
      <c r="F11" s="22"/>
      <c r="G11" s="8">
        <f>Tabulka1339524[[#This Row],[*Jednotková cena bez DOP (1osobohodina)]]*Tabulka1339524[[#This Row],[POČET JEDNOTEK]]</f>
        <v>0</v>
      </c>
    </row>
    <row r="12" spans="1:9" ht="21.75" customHeight="1" x14ac:dyDescent="0.25">
      <c r="A12" s="2"/>
      <c r="B12" s="3" t="s">
        <v>47</v>
      </c>
      <c r="C12" s="4"/>
      <c r="D12" s="10" t="s">
        <v>43</v>
      </c>
      <c r="E12" s="10">
        <f>SUBTOTAL(109,Tabulka1339524[POČET JEDNOTEK])</f>
        <v>3264</v>
      </c>
      <c r="F12" s="23"/>
      <c r="G12" s="31">
        <f>SUBTOTAL(109,Tabulka1339524[*celková cena bez  DPH])</f>
        <v>0</v>
      </c>
    </row>
    <row r="14" spans="1:9" ht="21.75" customHeight="1" x14ac:dyDescent="0.25">
      <c r="B14" s="11"/>
      <c r="E14" s="12"/>
    </row>
    <row r="15" spans="1:9" s="9" customFormat="1" ht="21.75" customHeight="1" x14ac:dyDescent="0.2">
      <c r="A15" s="13"/>
      <c r="B15" s="24" t="s">
        <v>50</v>
      </c>
      <c r="C15" s="15"/>
      <c r="D15" s="15"/>
      <c r="E15" s="15"/>
      <c r="F15" s="16"/>
      <c r="G15" s="17"/>
      <c r="H15" s="18"/>
      <c r="I15" s="18"/>
    </row>
    <row r="16" spans="1:9" s="9" customFormat="1" ht="21.75" customHeight="1" x14ac:dyDescent="0.2">
      <c r="A16" s="13"/>
      <c r="B16" s="26" t="s">
        <v>54</v>
      </c>
      <c r="C16" s="15"/>
      <c r="D16" s="15"/>
      <c r="E16" s="15"/>
      <c r="F16" s="16"/>
      <c r="G16" s="17"/>
      <c r="H16" s="18"/>
      <c r="I16" s="18"/>
    </row>
    <row r="17" spans="1:9" s="9" customFormat="1" ht="21.75" customHeight="1" x14ac:dyDescent="0.2">
      <c r="A17" s="13"/>
      <c r="B17" s="21"/>
      <c r="C17" s="15"/>
      <c r="D17" s="15"/>
      <c r="E17" s="15"/>
      <c r="F17" s="16"/>
      <c r="G17" s="17"/>
      <c r="H17" s="18"/>
      <c r="I17" s="18"/>
    </row>
    <row r="18" spans="1:9" s="9" customFormat="1" ht="21.75" customHeight="1" x14ac:dyDescent="0.2">
      <c r="A18" s="13"/>
      <c r="B18" s="14"/>
      <c r="C18" s="15"/>
      <c r="D18" s="15"/>
      <c r="E18" s="15"/>
      <c r="F18" s="16"/>
      <c r="G18" s="17"/>
      <c r="H18" s="18"/>
      <c r="I18" s="18"/>
    </row>
    <row r="19" spans="1:9" ht="21.75" customHeight="1" x14ac:dyDescent="0.25">
      <c r="G19" s="19"/>
    </row>
    <row r="20" spans="1:9" ht="21.75" customHeight="1" x14ac:dyDescent="0.25">
      <c r="F20" s="11"/>
      <c r="G20" s="20"/>
      <c r="H20" s="20"/>
    </row>
    <row r="22" spans="1:9" ht="21.75" customHeight="1" x14ac:dyDescent="0.25">
      <c r="H22" s="20"/>
    </row>
    <row r="23" spans="1:9" ht="21.75" customHeight="1" x14ac:dyDescent="0.25"/>
    <row r="24" spans="1:9" ht="21.75" customHeight="1" x14ac:dyDescent="0.25">
      <c r="G24" s="19"/>
    </row>
  </sheetData>
  <mergeCells count="2">
    <mergeCell ref="B2:G2"/>
    <mergeCell ref="B1:F1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VŘ DLE JEDNOTEK 1_dilčí část</vt:lpstr>
      <vt:lpstr>VŘ DLE JEDNOTEK 2_dílčí část</vt:lpstr>
      <vt:lpstr>VŘ DLE JEDNOTEK 3_dílčí část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Parolek</dc:creator>
  <cp:lastModifiedBy>lenka.kicmerova</cp:lastModifiedBy>
  <dcterms:created xsi:type="dcterms:W3CDTF">2023-12-04T18:27:24Z</dcterms:created>
  <dcterms:modified xsi:type="dcterms:W3CDTF">2024-11-08T08:05:31Z</dcterms:modified>
</cp:coreProperties>
</file>