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8735" windowHeight="12210" activeTab="5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1a" sheetId="11" r:id="rId5"/>
    <sheet name="1a 1 Pol" sheetId="12" r:id="rId6"/>
  </sheets>
  <externalReferences>
    <externalReference r:id="rId7"/>
  </externalReferences>
  <definedNames>
    <definedName name="CelkemObjekty" localSheetId="1">Stavba!$I$24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'1a 1 Pol'!$A$1:$M$217</definedName>
    <definedName name="_xlnm.Print_Area" localSheetId="4">'Rekapitulace Objekt 1a'!$A$1:$H$19</definedName>
    <definedName name="_xlnm.Print_Area" localSheetId="1">Stavba!$A$1:$J$27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4562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AN217" i="12" l="1"/>
  <c r="O18" i="11" s="1"/>
  <c r="AK216" i="12"/>
  <c r="AL216" i="12"/>
  <c r="BA202" i="12"/>
  <c r="AZ31" i="12"/>
  <c r="G12" i="12"/>
  <c r="I12" i="12"/>
  <c r="K12" i="12"/>
  <c r="G16" i="12"/>
  <c r="I16" i="12"/>
  <c r="K16" i="12"/>
  <c r="G18" i="12"/>
  <c r="I18" i="12"/>
  <c r="K18" i="12"/>
  <c r="G20" i="12"/>
  <c r="I20" i="12"/>
  <c r="K20" i="12"/>
  <c r="G25" i="12"/>
  <c r="I25" i="12"/>
  <c r="K25" i="12"/>
  <c r="G32" i="12"/>
  <c r="I32" i="12"/>
  <c r="K32" i="12"/>
  <c r="G36" i="12"/>
  <c r="I36" i="12"/>
  <c r="K36" i="12"/>
  <c r="G43" i="12"/>
  <c r="I43" i="12"/>
  <c r="K43" i="12"/>
  <c r="G46" i="12"/>
  <c r="I46" i="12"/>
  <c r="K46" i="12"/>
  <c r="G48" i="12"/>
  <c r="I48" i="12"/>
  <c r="K48" i="12"/>
  <c r="G49" i="12"/>
  <c r="I49" i="12"/>
  <c r="K49" i="12"/>
  <c r="G52" i="12"/>
  <c r="I52" i="12"/>
  <c r="K52" i="12"/>
  <c r="G53" i="12"/>
  <c r="I53" i="12"/>
  <c r="K53" i="12"/>
  <c r="G54" i="12"/>
  <c r="I54" i="12"/>
  <c r="K54" i="12"/>
  <c r="G57" i="12"/>
  <c r="I57" i="12"/>
  <c r="K57" i="12"/>
  <c r="G60" i="12"/>
  <c r="I60" i="12"/>
  <c r="K60" i="12"/>
  <c r="G63" i="12"/>
  <c r="I63" i="12"/>
  <c r="K63" i="12"/>
  <c r="G65" i="12"/>
  <c r="I65" i="12"/>
  <c r="K65" i="12"/>
  <c r="G67" i="12"/>
  <c r="I67" i="12"/>
  <c r="K67" i="12"/>
  <c r="G72" i="12"/>
  <c r="I72" i="12"/>
  <c r="K72" i="12"/>
  <c r="G75" i="12"/>
  <c r="I75" i="12"/>
  <c r="K75" i="12"/>
  <c r="G77" i="12"/>
  <c r="I77" i="12"/>
  <c r="K77" i="12"/>
  <c r="G79" i="12"/>
  <c r="I79" i="12"/>
  <c r="K79" i="12"/>
  <c r="G83" i="12"/>
  <c r="I83" i="12"/>
  <c r="K83" i="12"/>
  <c r="G87" i="12"/>
  <c r="I87" i="12"/>
  <c r="K87" i="12"/>
  <c r="G91" i="12"/>
  <c r="I91" i="12"/>
  <c r="K91" i="12"/>
  <c r="G95" i="12"/>
  <c r="I95" i="12"/>
  <c r="K95" i="12"/>
  <c r="G97" i="12"/>
  <c r="I97" i="12"/>
  <c r="K97" i="12"/>
  <c r="G99" i="12"/>
  <c r="I99" i="12"/>
  <c r="K99" i="12"/>
  <c r="G102" i="12"/>
  <c r="I102" i="12"/>
  <c r="K102" i="12"/>
  <c r="G104" i="12"/>
  <c r="I104" i="12"/>
  <c r="K104" i="12"/>
  <c r="G106" i="12"/>
  <c r="I106" i="12"/>
  <c r="K106" i="12"/>
  <c r="G108" i="12"/>
  <c r="I108" i="12"/>
  <c r="K108" i="12"/>
  <c r="G112" i="12"/>
  <c r="I112" i="12"/>
  <c r="K112" i="12"/>
  <c r="G113" i="12"/>
  <c r="I113" i="12"/>
  <c r="K113" i="12"/>
  <c r="G114" i="12"/>
  <c r="I114" i="12"/>
  <c r="K114" i="12"/>
  <c r="G117" i="12"/>
  <c r="I117" i="12"/>
  <c r="K117" i="12"/>
  <c r="G119" i="12"/>
  <c r="I119" i="12"/>
  <c r="K119" i="12"/>
  <c r="G122" i="12"/>
  <c r="I122" i="12"/>
  <c r="K122" i="12"/>
  <c r="G123" i="12"/>
  <c r="I123" i="12"/>
  <c r="K123" i="12"/>
  <c r="G124" i="12"/>
  <c r="I124" i="12"/>
  <c r="K124" i="12"/>
  <c r="G126" i="12"/>
  <c r="I126" i="12"/>
  <c r="K126" i="12"/>
  <c r="G128" i="12"/>
  <c r="I128" i="12"/>
  <c r="K128" i="12"/>
  <c r="G132" i="12"/>
  <c r="I132" i="12"/>
  <c r="K132" i="12"/>
  <c r="G134" i="12"/>
  <c r="I134" i="12"/>
  <c r="K134" i="12"/>
  <c r="G135" i="12"/>
  <c r="F133" i="12" s="1"/>
  <c r="I135" i="12"/>
  <c r="K135" i="12"/>
  <c r="K133" i="12" s="1"/>
  <c r="G137" i="12"/>
  <c r="I137" i="12"/>
  <c r="K137" i="12"/>
  <c r="G139" i="12"/>
  <c r="I139" i="12"/>
  <c r="K139" i="12"/>
  <c r="G144" i="12"/>
  <c r="I144" i="12"/>
  <c r="K144" i="12"/>
  <c r="G152" i="12"/>
  <c r="I152" i="12"/>
  <c r="K152" i="12"/>
  <c r="G158" i="12"/>
  <c r="I158" i="12"/>
  <c r="K158" i="12"/>
  <c r="G160" i="12"/>
  <c r="I160" i="12"/>
  <c r="K160" i="12"/>
  <c r="G161" i="12"/>
  <c r="I161" i="12"/>
  <c r="K161" i="12"/>
  <c r="G163" i="12"/>
  <c r="I163" i="12"/>
  <c r="K163" i="12"/>
  <c r="G165" i="12"/>
  <c r="I165" i="12"/>
  <c r="K165" i="12"/>
  <c r="G167" i="12"/>
  <c r="I167" i="12"/>
  <c r="K167" i="12"/>
  <c r="G169" i="12"/>
  <c r="I169" i="12"/>
  <c r="K169" i="12"/>
  <c r="G170" i="12"/>
  <c r="I170" i="12"/>
  <c r="K170" i="12"/>
  <c r="G171" i="12"/>
  <c r="I171" i="12"/>
  <c r="K171" i="12"/>
  <c r="G172" i="12"/>
  <c r="I172" i="12"/>
  <c r="K172" i="12"/>
  <c r="G173" i="12"/>
  <c r="I173" i="12"/>
  <c r="K173" i="12"/>
  <c r="G174" i="12"/>
  <c r="I174" i="12"/>
  <c r="K174" i="12"/>
  <c r="G176" i="12"/>
  <c r="I176" i="12"/>
  <c r="K176" i="12"/>
  <c r="G177" i="12"/>
  <c r="I177" i="12"/>
  <c r="K177" i="12"/>
  <c r="G179" i="12"/>
  <c r="F178" i="12" s="1"/>
  <c r="I179" i="12"/>
  <c r="I178" i="12" s="1"/>
  <c r="K179" i="12"/>
  <c r="K178" i="12" s="1"/>
  <c r="G181" i="12"/>
  <c r="I181" i="12"/>
  <c r="K181" i="12"/>
  <c r="G183" i="12"/>
  <c r="F180" i="12" s="1"/>
  <c r="I183" i="12"/>
  <c r="K183" i="12"/>
  <c r="K180" i="12" s="1"/>
  <c r="G187" i="12"/>
  <c r="I187" i="12"/>
  <c r="K187" i="12"/>
  <c r="G190" i="12"/>
  <c r="I190" i="12"/>
  <c r="K190" i="12"/>
  <c r="G192" i="12"/>
  <c r="I192" i="12"/>
  <c r="K192" i="12"/>
  <c r="G193" i="12"/>
  <c r="I193" i="12"/>
  <c r="K193" i="12"/>
  <c r="G196" i="12"/>
  <c r="I196" i="12"/>
  <c r="K196" i="12"/>
  <c r="G201" i="12"/>
  <c r="I201" i="12"/>
  <c r="K201" i="12"/>
  <c r="G206" i="12"/>
  <c r="I206" i="12"/>
  <c r="K206" i="12"/>
  <c r="G212" i="12"/>
  <c r="I212" i="12"/>
  <c r="K212" i="12"/>
  <c r="D19" i="11"/>
  <c r="B7" i="11"/>
  <c r="B6" i="11"/>
  <c r="C1" i="11"/>
  <c r="B1" i="11"/>
  <c r="B1" i="9"/>
  <c r="C1" i="9"/>
  <c r="B7" i="9"/>
  <c r="B6" i="9"/>
  <c r="I159" i="12" l="1"/>
  <c r="K159" i="12"/>
  <c r="F159" i="12"/>
  <c r="I133" i="12"/>
  <c r="AO217" i="12"/>
  <c r="P18" i="11" s="1"/>
  <c r="K74" i="12"/>
  <c r="F74" i="12"/>
  <c r="I74" i="12"/>
  <c r="K8" i="12"/>
  <c r="F8" i="12"/>
  <c r="I8" i="12"/>
  <c r="K188" i="12"/>
  <c r="F188" i="12"/>
  <c r="I188" i="12"/>
  <c r="I175" i="12"/>
  <c r="K175" i="12"/>
  <c r="F175" i="12"/>
  <c r="K138" i="12"/>
  <c r="F138" i="12"/>
  <c r="I138" i="12"/>
  <c r="K110" i="12"/>
  <c r="F110" i="12"/>
  <c r="K59" i="12"/>
  <c r="F59" i="12"/>
  <c r="I59" i="12"/>
  <c r="I180" i="12"/>
  <c r="G217" i="12"/>
  <c r="H18" i="11" s="1"/>
  <c r="H19" i="11" s="1"/>
  <c r="J23" i="1" s="1"/>
  <c r="J24" i="1" s="1"/>
  <c r="D8" i="1" s="1"/>
  <c r="I110" i="12"/>
</calcChain>
</file>

<file path=xl/sharedStrings.xml><?xml version="1.0" encoding="utf-8"?>
<sst xmlns="http://schemas.openxmlformats.org/spreadsheetml/2006/main" count="583" uniqueCount="359">
  <si>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</si>
  <si>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</si>
  <si>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</si>
  <si>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</si>
  <si>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</si>
  <si>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</si>
  <si>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</si>
  <si>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</si>
  <si>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</si>
  <si>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</si>
  <si>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</si>
  <si>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</si>
  <si>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</si>
  <si>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</si>
  <si>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</si>
  <si>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</si>
  <si>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</si>
  <si>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</si>
  <si>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</si>
  <si>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</si>
  <si>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</si>
  <si>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</si>
  <si>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</si>
  <si>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</si>
  <si>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</si>
  <si>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</si>
  <si>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</si>
  <si>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Cena bez DPH: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</si>
  <si>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</si>
  <si>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</si>
  <si>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</si>
  <si>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</si>
  <si>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</si>
  <si>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</si>
  <si>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</si>
  <si>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</si>
  <si>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</si>
  <si>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</si>
  <si>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</si>
  <si>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</si>
  <si>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</si>
  <si>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</t>
  </si>
  <si>
    <t>6</t>
  </si>
  <si>
    <t xml:space="preserve"> Sportovní areál Rohatec - novostavba</t>
  </si>
  <si>
    <t>Obec Rohatec</t>
  </si>
  <si>
    <t>Květná 359/1</t>
  </si>
  <si>
    <t>Rohatec-Rohatec</t>
  </si>
  <si>
    <t>69601</t>
  </si>
  <si>
    <t>Prost Hodonín, s.r.o.</t>
  </si>
  <si>
    <t>Brněnská 3497</t>
  </si>
  <si>
    <t>Hodonín</t>
  </si>
  <si>
    <t>69501</t>
  </si>
  <si>
    <t>60701366</t>
  </si>
  <si>
    <t>CZ60701366</t>
  </si>
  <si>
    <t>00488526</t>
  </si>
  <si>
    <t>Stavební objekt</t>
  </si>
  <si>
    <t>1a</t>
  </si>
  <si>
    <t>SO 01 Sportovní plochy</t>
  </si>
  <si>
    <t>Celkem za stavbu</t>
  </si>
  <si>
    <t>Rozsah:</t>
  </si>
  <si>
    <t>Rekapitulace soupisů náležejících k objektu</t>
  </si>
  <si>
    <t>Soupis</t>
  </si>
  <si>
    <t>Cena (Kč)</t>
  </si>
  <si>
    <t>1</t>
  </si>
  <si>
    <t>Celkem objekt</t>
  </si>
  <si>
    <t>Položkový soupis prací a dodávek</t>
  </si>
  <si>
    <t>hmotnost / MJ</t>
  </si>
  <si>
    <t>hmotnost celk.(t)</t>
  </si>
  <si>
    <t>dem. hmotnost / MJ</t>
  </si>
  <si>
    <t>dem. hmotnost celk.(t)</t>
  </si>
  <si>
    <t>Ceník</t>
  </si>
  <si>
    <t>Cen. soustava</t>
  </si>
  <si>
    <t>Ceník, kapitola</t>
  </si>
  <si>
    <t>Poznámka uchazeče</t>
  </si>
  <si>
    <t>Díl:</t>
  </si>
  <si>
    <t>Zemní práce</t>
  </si>
  <si>
    <t>113 10-6 Rozebrání dlažeb, panelů</t>
  </si>
  <si>
    <t>s přemístěním hmot na skládku na vzdálenost do 3 m nebo s naložením na dopravní prostředek</t>
  </si>
  <si>
    <t>113 10-61 komunikací pro pěší s jakýmkoliv ložem a výplní spár</t>
  </si>
  <si>
    <t>113106121R00</t>
  </si>
  <si>
    <t>...Rozebrání dlažeb z betonových dlaždic na sucho</t>
  </si>
  <si>
    <t>m2</t>
  </si>
  <si>
    <t>822-1</t>
  </si>
  <si>
    <t>RTS</t>
  </si>
  <si>
    <t>zatravňovací tvárnice (kolem asfalt. plochy a na svazích) : 60</t>
  </si>
  <si>
    <t>dlažba (podél vstupu do tělocvičny) : 9</t>
  </si>
  <si>
    <t>113 10-7 Odstranění podkladů nebo krytů</t>
  </si>
  <si>
    <t>113107242R00</t>
  </si>
  <si>
    <t>...Odstranění podkladu nad 200 m2, živičného tl.10 cm</t>
  </si>
  <si>
    <t>bourání asfaltové plochy : 350</t>
  </si>
  <si>
    <t>113107525R00</t>
  </si>
  <si>
    <t>...Odstranění podkladu pl. 50 m2,kam.drcené tl.25 cm</t>
  </si>
  <si>
    <t>113107625R00</t>
  </si>
  <si>
    <t>...Odstranění podkladu nad 50 m2,kam.drcené tl.25 cm</t>
  </si>
  <si>
    <t>122 10 Odkopávky a  prokopávky nezapažené</t>
  </si>
  <si>
    <t>s přehozením výkopku na vzdálenost do 3 m nebo s naložením na dopravní prostředek,</t>
  </si>
  <si>
    <t>122 10-3 v hornině 3</t>
  </si>
  <si>
    <t>122201101R00</t>
  </si>
  <si>
    <t>...do 100 m3</t>
  </si>
  <si>
    <t>m3</t>
  </si>
  <si>
    <t>800-1</t>
  </si>
  <si>
    <t>velké hřiště : 55*37*0,4*1,05</t>
  </si>
  <si>
    <t>běžecká dráha : 45*1,2*0,4*1,05</t>
  </si>
  <si>
    <t>rozběh pro skok do dálky : 73*6*0,4*1,05</t>
  </si>
  <si>
    <t>malé hřiště : 17*34,20*0,37*1,05</t>
  </si>
  <si>
    <t>131 20 Hloubení zapažených jam a zářezů</t>
  </si>
  <si>
    <t>s urovnáním dna do předepsaného profilu a spádu, s případně nutným přemístěním výkopku ve výkopišti a dále buď s přemístěním výkopku na přilehlém terénu na vzdálenost do 3 m od kraje jámy nebo s naložením na dopravní prostředek,</t>
  </si>
  <si>
    <t>131201201R00</t>
  </si>
  <si>
    <t>...do 100 m3, v hornině 3, hloubení ručně a strojně</t>
  </si>
  <si>
    <t>vsakovací jímka : 132</t>
  </si>
  <si>
    <t>139 6 Ruční výkop jam, rýh a šachet</t>
  </si>
  <si>
    <t>s přehozením na vzdálenost do 5 m nebo s naložením na ruční dopravní prostředek</t>
  </si>
  <si>
    <t>139601102R00</t>
  </si>
  <si>
    <t>...v hornině 3</t>
  </si>
  <si>
    <t>sloupky vybavení : 0,4*0,4*0,85*14</t>
  </si>
  <si>
    <t>sloupky oplocení : 0,4*0,4*0,8*57</t>
  </si>
  <si>
    <t>branka na házenou : 0,4*1,0*0,8*4</t>
  </si>
  <si>
    <t>kce basketbalu : 1,3*1,3*1,5*2</t>
  </si>
  <si>
    <t>167 10 Nakládání, skládání, překládání neulehlého výkopku</t>
  </si>
  <si>
    <t>167 10-1 nakládání výkopku</t>
  </si>
  <si>
    <t>167101101R00</t>
  </si>
  <si>
    <t>...do 100 m3, z horniny 1 až 4</t>
  </si>
  <si>
    <t>171 20 Uložení sypaniny na skládku nebo do násypů nezhut.</t>
  </si>
  <si>
    <t>nebo na skládku s rozprostřením sypaniny ve vrstvách a s hrubým urovnáním,</t>
  </si>
  <si>
    <t>171201101R00</t>
  </si>
  <si>
    <t>...do násypů nezhutněných</t>
  </si>
  <si>
    <t>199 Poplatky za skládku</t>
  </si>
  <si>
    <t>199000002R00</t>
  </si>
  <si>
    <t>...horniny 1- 4</t>
  </si>
  <si>
    <t>132201101R00</t>
  </si>
  <si>
    <t>Hloubení rýh šířky do 60 cm v hor.3 do 100 m3</t>
  </si>
  <si>
    <t>Vlastní</t>
  </si>
  <si>
    <t>drenážní trubky : (12*40+75*2+7*17+29)*0,3*0,2</t>
  </si>
  <si>
    <t>pvc trubky : (62+6+5)*0,3*0,5</t>
  </si>
  <si>
    <t>162207112R00</t>
  </si>
  <si>
    <t>Vodorovné přemístění výkopku hor. 1-4 do 100 m</t>
  </si>
  <si>
    <t>174105111R00</t>
  </si>
  <si>
    <t>Zásyp sypaninou se zhutněním</t>
  </si>
  <si>
    <t>175101101RT2</t>
  </si>
  <si>
    <t>Obsyp potrubí bez prohození sypaniny s dodáním štěrkopísku frakce 8 - 16 mm</t>
  </si>
  <si>
    <t>drenážní trubky : (12*40+75*2+7*17+29)*(0,3*0,2-Pi*0,04*0,04)</t>
  </si>
  <si>
    <t>pvc trubky : (62+6+5)*(0,3*0,5-Pi*0,1*0,1)</t>
  </si>
  <si>
    <t>583-419003</t>
  </si>
  <si>
    <t>Kamenivo drcené frakce  32/63 B Jihomoravský kraj</t>
  </si>
  <si>
    <t>T</t>
  </si>
  <si>
    <t>vsakovaci jimka : 132*1,8*1,05</t>
  </si>
  <si>
    <t>2</t>
  </si>
  <si>
    <t>Základy a zvláštní zakládání</t>
  </si>
  <si>
    <t>212755113R00</t>
  </si>
  <si>
    <t>Trativody z drenážních trubek DN 8 cm bez lože</t>
  </si>
  <si>
    <t>m</t>
  </si>
  <si>
    <t>drenážní trubky : (12*40+75*2+7*17+29)</t>
  </si>
  <si>
    <t>pvc trubky : (62+6+5)</t>
  </si>
  <si>
    <t>213151121R00</t>
  </si>
  <si>
    <t>Montáž geotextílie</t>
  </si>
  <si>
    <t>12*5,5*2+5,5*4*2+12*4*2</t>
  </si>
  <si>
    <t>271531111R00</t>
  </si>
  <si>
    <t>Polštář základu z kameniva hr. drceného 16-63 mm</t>
  </si>
  <si>
    <t>patky pro sloupky : 0,4*0,4*0,1*14</t>
  </si>
  <si>
    <t>275313611R00</t>
  </si>
  <si>
    <t>Beton základových patek prostý C 16/20 (B 20)</t>
  </si>
  <si>
    <t>286-97933</t>
  </si>
  <si>
    <t>Geotextilie filtrační 310 g/m2 pro vsakovací modul</t>
  </si>
  <si>
    <t>272*1,1</t>
  </si>
  <si>
    <t>591</t>
  </si>
  <si>
    <t>Venkovní sportovní povrchy</t>
  </si>
  <si>
    <t>564521111R00</t>
  </si>
  <si>
    <t>Zřízení podsypu/podkladu ze sypaniny tl. do 8 cm 4 vrstvy</t>
  </si>
  <si>
    <t>malé hřiště : 17*34,20*4</t>
  </si>
  <si>
    <t>564752112R00</t>
  </si>
  <si>
    <t>Podklad z kam.drceného 32-63 s výplň.kamen. 16 cm</t>
  </si>
  <si>
    <t>malé hřiště : 17*34,20</t>
  </si>
  <si>
    <t>564762111R00</t>
  </si>
  <si>
    <t>Podklad z kam.drceného 32-63 s výplň.kamen. 20 cm</t>
  </si>
  <si>
    <t>velké hřiště : 55*37</t>
  </si>
  <si>
    <t>běžecká dráha : 45*1,2</t>
  </si>
  <si>
    <t>rozběh pro skok do dálky : 73*6</t>
  </si>
  <si>
    <t>564831111R00</t>
  </si>
  <si>
    <t>Podklad ze štěrkodrti po zhutnění tloušťky 10 cm</t>
  </si>
  <si>
    <t>591 01-1001</t>
  </si>
  <si>
    <t>Drenážní asfalt hrubý AKDH tl. 50mm</t>
  </si>
  <si>
    <t>591 01-1002</t>
  </si>
  <si>
    <t>Drenážní asfalt jemný AKDH tl. 40mm</t>
  </si>
  <si>
    <t>591 02-1001</t>
  </si>
  <si>
    <t>Sportovní povrch, umělá tráva výšky 15-20mm s křem. vsypem vč. lajnování</t>
  </si>
  <si>
    <t>591 02-1002</t>
  </si>
  <si>
    <t>Sportovní povrch, tartan EPDM pro hřiště tl. 10  mm</t>
  </si>
  <si>
    <t>591 02-1003</t>
  </si>
  <si>
    <t>Sportovní povrch, tartan běžecký stříkaný tl. 10+3 mm</t>
  </si>
  <si>
    <t>583-412003</t>
  </si>
  <si>
    <t>Kamenivo drcené frakce  0/4</t>
  </si>
  <si>
    <t>malé hřiště : 17*34,20*0,03*1,8*1,05</t>
  </si>
  <si>
    <t>583-414034</t>
  </si>
  <si>
    <t>Kamenivo drcené frakce  4/8</t>
  </si>
  <si>
    <t>583-415004</t>
  </si>
  <si>
    <t>Kamenivo drcené frakce  8/16</t>
  </si>
  <si>
    <t>malé hřiště : 17*34,20*0,05*1,8*1,05</t>
  </si>
  <si>
    <t>583-418004</t>
  </si>
  <si>
    <t>Kamenivo drcené frakce  16/32</t>
  </si>
  <si>
    <t>malé hřiště : 17*34,20*0,08*1,8*1,05</t>
  </si>
  <si>
    <t>76702</t>
  </si>
  <si>
    <t>Oplocení</t>
  </si>
  <si>
    <t>767 92 Montáž vrat a vrátek k oplocení</t>
  </si>
  <si>
    <t>767920220R00</t>
  </si>
  <si>
    <t>...osazovaných na sloupky ocelové, o ploše jednotlivě přes 2 do 4 m2</t>
  </si>
  <si>
    <t>kus</t>
  </si>
  <si>
    <t>800-767</t>
  </si>
  <si>
    <t>767920240R00</t>
  </si>
  <si>
    <t>...osazovaných na sloupky ocelové, o ploše jednotlivě přes 6 do 8 m2</t>
  </si>
  <si>
    <t>141-25321</t>
  </si>
  <si>
    <t>Trubky bezešvé hladké jakost 11353.0  D 76x3,2 mm pozink</t>
  </si>
  <si>
    <t>sloupky : 57*4,6</t>
  </si>
  <si>
    <t>vzpěry : (5*2+2*2)*6,5</t>
  </si>
  <si>
    <t>286-11324.A</t>
  </si>
  <si>
    <t>Zátka PVC d 75 mm</t>
  </si>
  <si>
    <t>338171122R00</t>
  </si>
  <si>
    <t>Osazení sloupků plot.ocel. do 4,0 m, zabet.C 25/30</t>
  </si>
  <si>
    <t>sloupky : 57</t>
  </si>
  <si>
    <t>vzpěry : 5*2+2*2</t>
  </si>
  <si>
    <t>553-42605</t>
  </si>
  <si>
    <t>Branka ocelová h = 2100 mm š = 1200 mm, 2 sloupky</t>
  </si>
  <si>
    <t>553-42655</t>
  </si>
  <si>
    <t>Brána ocelová h = 2500 mm š = 3000 mm, 2 sloupky</t>
  </si>
  <si>
    <t>709-21402</t>
  </si>
  <si>
    <t>Síť ochranná PP š. 3,0 m oko 40x40 mm</t>
  </si>
  <si>
    <t>2*(55+37)*4*1,05</t>
  </si>
  <si>
    <t>767 02-1001</t>
  </si>
  <si>
    <t>Montáž záchytných sítí H do 4,0 m</t>
  </si>
  <si>
    <t>2*(55+37)</t>
  </si>
  <si>
    <t>767 02-1002</t>
  </si>
  <si>
    <t>D+M napínací lanko, vč. napínáků</t>
  </si>
  <si>
    <t>2*(55+37)*4</t>
  </si>
  <si>
    <t>998 76-7 Přesun hmot pro kovové stavební doplňk. konstrukce</t>
  </si>
  <si>
    <t>50 m vodorovně</t>
  </si>
  <si>
    <t>998767201R00</t>
  </si>
  <si>
    <t>...v objektech výšky do 6 m</t>
  </si>
  <si>
    <t>%</t>
  </si>
  <si>
    <t>8</t>
  </si>
  <si>
    <t>Trubní vedení</t>
  </si>
  <si>
    <t>286-97004.A</t>
  </si>
  <si>
    <t>Šachta DN400 A15 1,2 m DN 200 průtok</t>
  </si>
  <si>
    <t>871353121RT2</t>
  </si>
  <si>
    <t>Montáž trub z tvrdého PVC, gumový kroužek, DN 200 včetně dodávky trub PVC hrdlových 200x4,9x5000</t>
  </si>
  <si>
    <t>pvc trubky : 62+6+5</t>
  </si>
  <si>
    <t>893151111R00</t>
  </si>
  <si>
    <t>Montáž šachty vodoměrné a revizní plastové kruhové</t>
  </si>
  <si>
    <t>91</t>
  </si>
  <si>
    <t>Doplňující práce na komunikaci</t>
  </si>
  <si>
    <t>272-53091</t>
  </si>
  <si>
    <t>Obrubník pryžový 500x157x40 černý</t>
  </si>
  <si>
    <t>Začátek provozního součtu</t>
  </si>
  <si>
    <t xml:space="preserve">  doskok : 2*(8+4)*2</t>
  </si>
  <si>
    <t>Konec provozního součtu</t>
  </si>
  <si>
    <t>50</t>
  </si>
  <si>
    <t>592-17469</t>
  </si>
  <si>
    <t>Obrubník zahradní ABO 100/5/25 II nat</t>
  </si>
  <si>
    <t xml:space="preserve">  velké hřiště : 2*(55+37)*1,05</t>
  </si>
  <si>
    <t xml:space="preserve">  běžecká dráha : 2*(73+6)*1,05</t>
  </si>
  <si>
    <t xml:space="preserve">  rozběh pro skok do dálky : (2*45+1,2)*1,05</t>
  </si>
  <si>
    <t xml:space="preserve">  malé hřiště : 2*(17+34,20)*1,05</t>
  </si>
  <si>
    <t>565</t>
  </si>
  <si>
    <t>917862111R00</t>
  </si>
  <si>
    <t>Osazení stojat. obrub. bet. s opěrou,lože z B 12,5</t>
  </si>
  <si>
    <t>velké hřiště : 2*(55+37)</t>
  </si>
  <si>
    <t>běžecká dráha : 2*(73+6)</t>
  </si>
  <si>
    <t>rozběh pro skok do dálky : 2*45+1,2</t>
  </si>
  <si>
    <t>malé hřiště : 2*(17+34,20)</t>
  </si>
  <si>
    <t>doskok : 2*(8+4)</t>
  </si>
  <si>
    <t>PC</t>
  </si>
  <si>
    <t>kpl</t>
  </si>
  <si>
    <t>954</t>
  </si>
  <si>
    <t>Vybavení sportovišť</t>
  </si>
  <si>
    <t>894011001VC</t>
  </si>
  <si>
    <t>Větrací a inspekční šachta - perforovaná, plastová pažnice D110, hlavice</t>
  </si>
  <si>
    <t>ks</t>
  </si>
  <si>
    <t>954 01-1001</t>
  </si>
  <si>
    <t>D+M pouzdro a víčko</t>
  </si>
  <si>
    <t>sloupky vybavení : 14</t>
  </si>
  <si>
    <t>954 01-1002</t>
  </si>
  <si>
    <t>D+M tenisový set (sloupky pro tenis, síť, závaží singl tyče, páska)</t>
  </si>
  <si>
    <t>sada</t>
  </si>
  <si>
    <t>sloupky vybavení : 3</t>
  </si>
  <si>
    <t>954 01-1003</t>
  </si>
  <si>
    <t>D+M volejbalový set (síť, anténky, sloupky)</t>
  </si>
  <si>
    <t>sloupky vybavení : 4</t>
  </si>
  <si>
    <t>954 01-1004</t>
  </si>
  <si>
    <t>D+M badmintonový set mobilní (sloupky, síť)</t>
  </si>
  <si>
    <t>sloupky vybavení : 1</t>
  </si>
  <si>
    <t>954 01-1005</t>
  </si>
  <si>
    <t>D+M konstrukce pro koše basketbalu otočná s vylož.do 5,70m</t>
  </si>
  <si>
    <t>954 01-1006</t>
  </si>
  <si>
    <t>D+M basketbalová deska, vč. obroučky a síťky</t>
  </si>
  <si>
    <t>954 01-1007</t>
  </si>
  <si>
    <t>D+M branka na házenou, vč. sítě</t>
  </si>
  <si>
    <t>954 01-1008</t>
  </si>
  <si>
    <t>D+M prkno pro doskočiště skoku do dálky</t>
  </si>
  <si>
    <t>954 02-1001</t>
  </si>
  <si>
    <t>D+M integrovaná branka</t>
  </si>
  <si>
    <t>59221592R</t>
  </si>
  <si>
    <t>trouba betonová přímá TBP; na pero a polodrážku; DN 150,0 mm; l = 1 000 mm; Fn 25,0 kN/m</t>
  </si>
  <si>
    <t>961</t>
  </si>
  <si>
    <t>Demontáže</t>
  </si>
  <si>
    <t>961011001VC</t>
  </si>
  <si>
    <t>Demontáž ocelové konstrukce basketbalového koše (ocelová tyč + basketbalová deska s košem), včetně likvidace</t>
  </si>
  <si>
    <t>soubor</t>
  </si>
  <si>
    <t>961011002VC</t>
  </si>
  <si>
    <t>Demontáž ocelové konstrukce přístřešku (4x3m / výška 3m), včetně likvidace</t>
  </si>
  <si>
    <t>99</t>
  </si>
  <si>
    <t>Staveništní přesun hmot</t>
  </si>
  <si>
    <t>998222012R00</t>
  </si>
  <si>
    <t>Přesun hmot, sportovní plochy</t>
  </si>
  <si>
    <t>t</t>
  </si>
  <si>
    <t>711</t>
  </si>
  <si>
    <t>Izolace proti vodě</t>
  </si>
  <si>
    <t>711132101RT1</t>
  </si>
  <si>
    <t>Izolace proti vlhkosti svislá pásy na sucho 1 vrstva - materiál ve specifikaci</t>
  </si>
  <si>
    <t>14*5</t>
  </si>
  <si>
    <t>283-23201</t>
  </si>
  <si>
    <t>Fólie PE čirá tl. 0,05 mm  š. 2000 mm  dl. 50 m</t>
  </si>
  <si>
    <t>70*1,15</t>
  </si>
  <si>
    <t>998 71-1 Přesun hmot pro izolace proti vodě</t>
  </si>
  <si>
    <t>50 m vodorovně měřeno od těžiště půdorysné plochy skládky do těžiště půdorysné plochy objektu</t>
  </si>
  <si>
    <t>998711201R00</t>
  </si>
  <si>
    <t>...svisle do 6 m</t>
  </si>
  <si>
    <t>800-711</t>
  </si>
  <si>
    <t>D96</t>
  </si>
  <si>
    <t>Přesuny suti a vybouraných hmot</t>
  </si>
  <si>
    <t>979 99 Poplatky za skládku suti</t>
  </si>
  <si>
    <t>979990003T00</t>
  </si>
  <si>
    <t>Poplatek za skládku - horniny</t>
  </si>
  <si>
    <t>801-3</t>
  </si>
  <si>
    <t>979 08-4 Poplatek za skládku</t>
  </si>
  <si>
    <t>979990103R00</t>
  </si>
  <si>
    <t>...Poplatek za skládku suti - beton</t>
  </si>
  <si>
    <t>979990113R00</t>
  </si>
  <si>
    <t>...Poplatek za skládku suti - obalovaný asfalt</t>
  </si>
  <si>
    <t>979 08 Vodorovná doprava suti a vybouraných hmot</t>
  </si>
  <si>
    <t>979 08-7 nakládání na dopravní prostředky</t>
  </si>
  <si>
    <t>979087112R00</t>
  </si>
  <si>
    <t>Nakládání suti na dopravní prostředky</t>
  </si>
  <si>
    <t>821-1</t>
  </si>
  <si>
    <t xml:space="preserve">Demontážní hmotnosti z položek s pořadovými čísly: : </t>
  </si>
  <si>
    <t xml:space="preserve">1,2,3,4, : </t>
  </si>
  <si>
    <t>Součet: : 270.32200</t>
  </si>
  <si>
    <t>979 08-1 Odvoz suti a vybouraných hmot na skládku</t>
  </si>
  <si>
    <t>979081111R00</t>
  </si>
  <si>
    <t>...Odvoz suti a vybour. hmot na skládku do 1 km</t>
  </si>
  <si>
    <t>Včetně naložení na dopravní prostředek a složení na skládku, bez poplatku za skládku.</t>
  </si>
  <si>
    <t>979081121R00</t>
  </si>
  <si>
    <t>...Příplatek k odvozu za každý další 1 km</t>
  </si>
  <si>
    <t>Součet: : 4054.83000</t>
  </si>
  <si>
    <t>979 09-31 Uložení suti na skládku</t>
  </si>
  <si>
    <t>s hrubým urovnáním</t>
  </si>
  <si>
    <t>979093111R00</t>
  </si>
  <si>
    <t>Uložení suti na skládku bez zhutnění</t>
  </si>
  <si>
    <t>800-6</t>
  </si>
  <si>
    <t>Celkem za objekt</t>
  </si>
  <si>
    <t>=</t>
  </si>
  <si>
    <t>Práce nepředvídané a neocenitelné povinně 5% z nab.ceny-Položka se podle požadavku stavebníka neoceňuje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</si>
</sst>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K_č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trike/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59999389629810485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3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64" fontId="7" fillId="0" borderId="8" xfId="0" applyNumberFormat="1" applyFont="1" applyBorder="1"/>
    <xf numFmtId="164" fontId="7" fillId="0" borderId="9" xfId="0" applyNumberFormat="1" applyFont="1" applyBorder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65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65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1" xfId="0" applyNumberFormat="1" applyBorder="1"/>
    <xf numFmtId="4" fontId="0" fillId="0" borderId="41" xfId="0" applyNumberFormat="1" applyBorder="1" applyAlignment="1"/>
    <xf numFmtId="4" fontId="0" fillId="0" borderId="41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49" fontId="12" fillId="0" borderId="7" xfId="0" applyNumberFormat="1" applyFont="1" applyBorder="1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164" fontId="15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4" xfId="0" applyNumberFormat="1" applyFont="1" applyBorder="1"/>
    <xf numFmtId="164" fontId="7" fillId="0" borderId="29" xfId="0" applyNumberFormat="1" applyFont="1" applyBorder="1"/>
    <xf numFmtId="0" fontId="7" fillId="4" borderId="45" xfId="0" applyFont="1" applyFill="1" applyBorder="1"/>
    <xf numFmtId="0" fontId="7" fillId="4" borderId="46" xfId="0" applyFont="1" applyFill="1" applyBorder="1"/>
    <xf numFmtId="0" fontId="7" fillId="4" borderId="47" xfId="0" applyFont="1" applyFill="1" applyBorder="1"/>
    <xf numFmtId="0" fontId="7" fillId="4" borderId="48" xfId="0" applyFont="1" applyFill="1" applyBorder="1"/>
    <xf numFmtId="164" fontId="7" fillId="4" borderId="49" xfId="0" applyNumberFormat="1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49" fontId="7" fillId="4" borderId="52" xfId="0" applyNumberFormat="1" applyFont="1" applyFill="1" applyBorder="1"/>
    <xf numFmtId="0" fontId="7" fillId="4" borderId="53" xfId="0" applyFont="1" applyFill="1" applyBorder="1"/>
    <xf numFmtId="164" fontId="7" fillId="4" borderId="54" xfId="0" applyNumberFormat="1" applyFont="1" applyFill="1" applyBorder="1"/>
    <xf numFmtId="0" fontId="0" fillId="4" borderId="17" xfId="0" applyFill="1" applyBorder="1" applyAlignment="1">
      <alignment vertical="top"/>
    </xf>
    <xf numFmtId="49" fontId="0" fillId="4" borderId="18" xfId="0" applyNumberFormat="1" applyFill="1" applyBorder="1" applyAlignment="1">
      <alignment vertical="top"/>
    </xf>
    <xf numFmtId="0" fontId="0" fillId="4" borderId="55" xfId="0" applyFill="1" applyBorder="1" applyAlignment="1">
      <alignment vertical="top"/>
    </xf>
    <xf numFmtId="0" fontId="0" fillId="4" borderId="56" xfId="0" applyFill="1" applyBorder="1" applyAlignment="1">
      <alignment horizontal="center" vertical="top" shrinkToFit="1"/>
    </xf>
    <xf numFmtId="165" fontId="0" fillId="4" borderId="56" xfId="0" applyNumberFormat="1" applyFill="1" applyBorder="1" applyAlignment="1">
      <alignment vertical="top"/>
    </xf>
    <xf numFmtId="49" fontId="0" fillId="4" borderId="56" xfId="0" applyNumberFormat="1" applyFill="1" applyBorder="1" applyAlignment="1">
      <alignment vertical="top"/>
    </xf>
    <xf numFmtId="49" fontId="0" fillId="4" borderId="56" xfId="0" applyNumberFormat="1" applyFill="1" applyBorder="1" applyAlignment="1">
      <alignment horizontal="left" vertical="top" wrapText="1"/>
    </xf>
    <xf numFmtId="4" fontId="0" fillId="4" borderId="58" xfId="0" applyNumberFormat="1" applyFill="1" applyBorder="1" applyAlignment="1">
      <alignment vertical="top"/>
    </xf>
    <xf numFmtId="0" fontId="16" fillId="0" borderId="0" xfId="0" applyFont="1"/>
    <xf numFmtId="0" fontId="20" fillId="0" borderId="0" xfId="0" applyNumberFormat="1" applyFont="1" applyAlignment="1">
      <alignment wrapText="1"/>
    </xf>
    <xf numFmtId="0" fontId="0" fillId="4" borderId="57" xfId="0" applyFill="1" applyBorder="1" applyAlignment="1">
      <alignment wrapText="1"/>
    </xf>
    <xf numFmtId="0" fontId="0" fillId="4" borderId="39" xfId="0" applyNumberFormat="1" applyFill="1" applyBorder="1" applyAlignment="1">
      <alignment vertical="top"/>
    </xf>
    <xf numFmtId="0" fontId="16" fillId="0" borderId="37" xfId="0" applyNumberFormat="1" applyFont="1" applyBorder="1" applyAlignment="1">
      <alignment vertical="top"/>
    </xf>
    <xf numFmtId="0" fontId="0" fillId="4" borderId="42" xfId="0" applyFill="1" applyBorder="1" applyAlignment="1">
      <alignment vertical="top" shrinkToFit="1"/>
    </xf>
    <xf numFmtId="0" fontId="16" fillId="0" borderId="41" xfId="0" applyFont="1" applyBorder="1" applyAlignment="1">
      <alignment vertical="top" shrinkToFit="1"/>
    </xf>
    <xf numFmtId="0" fontId="17" fillId="0" borderId="41" xfId="0" applyNumberFormat="1" applyFont="1" applyBorder="1" applyAlignment="1">
      <alignment vertical="top" wrapText="1" shrinkToFit="1"/>
    </xf>
    <xf numFmtId="0" fontId="18" fillId="0" borderId="41" xfId="0" applyNumberFormat="1" applyFont="1" applyBorder="1" applyAlignment="1">
      <alignment vertical="top" wrapText="1" shrinkToFit="1"/>
    </xf>
    <xf numFmtId="165" fontId="0" fillId="4" borderId="42" xfId="0" applyNumberFormat="1" applyFill="1" applyBorder="1" applyAlignment="1">
      <alignment vertical="top" shrinkToFit="1"/>
    </xf>
    <xf numFmtId="165" fontId="16" fillId="0" borderId="41" xfId="0" applyNumberFormat="1" applyFont="1" applyBorder="1" applyAlignment="1">
      <alignment vertical="top" shrinkToFit="1"/>
    </xf>
    <xf numFmtId="165" fontId="17" fillId="0" borderId="41" xfId="0" applyNumberFormat="1" applyFont="1" applyBorder="1" applyAlignment="1">
      <alignment vertical="top" wrapText="1" shrinkToFit="1"/>
    </xf>
    <xf numFmtId="165" fontId="18" fillId="0" borderId="41" xfId="0" applyNumberFormat="1" applyFont="1" applyBorder="1" applyAlignment="1">
      <alignment vertical="top" wrapText="1" shrinkToFit="1"/>
    </xf>
    <xf numFmtId="4" fontId="0" fillId="4" borderId="42" xfId="0" applyNumberFormat="1" applyFill="1" applyBorder="1" applyAlignment="1">
      <alignment vertical="top" shrinkToFit="1"/>
    </xf>
    <xf numFmtId="4" fontId="0" fillId="4" borderId="39" xfId="0" applyNumberFormat="1" applyFill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4" fontId="16" fillId="0" borderId="37" xfId="0" applyNumberFormat="1" applyFont="1" applyBorder="1" applyAlignment="1">
      <alignment vertical="top" shrinkToFit="1"/>
    </xf>
    <xf numFmtId="4" fontId="16" fillId="5" borderId="41" xfId="0" applyNumberFormat="1" applyFont="1" applyFill="1" applyBorder="1" applyAlignment="1" applyProtection="1">
      <alignment vertical="top" shrinkToFit="1"/>
      <protection locked="0"/>
    </xf>
    <xf numFmtId="0" fontId="0" fillId="4" borderId="43" xfId="0" applyFill="1" applyBorder="1" applyAlignment="1">
      <alignment vertical="top"/>
    </xf>
    <xf numFmtId="0" fontId="16" fillId="0" borderId="62" xfId="0" applyFont="1" applyBorder="1" applyAlignment="1">
      <alignment vertical="top"/>
    </xf>
    <xf numFmtId="4" fontId="0" fillId="4" borderId="63" xfId="0" applyNumberFormat="1" applyFill="1" applyBorder="1" applyAlignment="1">
      <alignment vertical="top" shrinkToFit="1"/>
    </xf>
    <xf numFmtId="4" fontId="16" fillId="0" borderId="64" xfId="0" applyNumberFormat="1" applyFont="1" applyBorder="1" applyAlignment="1">
      <alignment vertical="top" shrinkToFit="1"/>
    </xf>
    <xf numFmtId="4" fontId="0" fillId="4" borderId="55" xfId="0" applyNumberFormat="1" applyFill="1" applyBorder="1" applyAlignment="1">
      <alignment vertical="top"/>
    </xf>
    <xf numFmtId="0" fontId="0" fillId="4" borderId="56" xfId="0" applyFill="1" applyBorder="1" applyAlignment="1">
      <alignment vertical="top" wrapText="1"/>
    </xf>
    <xf numFmtId="0" fontId="0" fillId="4" borderId="56" xfId="0" applyFill="1" applyBorder="1" applyAlignment="1">
      <alignment wrapText="1"/>
    </xf>
    <xf numFmtId="0" fontId="0" fillId="4" borderId="45" xfId="0" applyFill="1" applyBorder="1" applyAlignment="1">
      <alignment vertical="top"/>
    </xf>
    <xf numFmtId="49" fontId="0" fillId="4" borderId="46" xfId="0" applyNumberFormat="1" applyFill="1" applyBorder="1" applyAlignment="1">
      <alignment vertical="top"/>
    </xf>
    <xf numFmtId="4" fontId="0" fillId="0" borderId="65" xfId="0" applyNumberFormat="1" applyBorder="1" applyAlignment="1">
      <alignment vertical="top"/>
    </xf>
    <xf numFmtId="4" fontId="0" fillId="0" borderId="66" xfId="0" applyNumberFormat="1" applyBorder="1" applyAlignment="1">
      <alignment vertical="top"/>
    </xf>
    <xf numFmtId="4" fontId="0" fillId="0" borderId="67" xfId="0" applyNumberFormat="1" applyBorder="1" applyAlignment="1">
      <alignment vertical="top"/>
    </xf>
    <xf numFmtId="0" fontId="16" fillId="0" borderId="23" xfId="0" applyFont="1" applyBorder="1" applyAlignment="1">
      <alignment vertical="top"/>
    </xf>
    <xf numFmtId="0" fontId="16" fillId="0" borderId="24" xfId="0" applyNumberFormat="1" applyFont="1" applyBorder="1" applyAlignment="1">
      <alignment vertical="top"/>
    </xf>
    <xf numFmtId="0" fontId="17" fillId="0" borderId="68" xfId="0" applyNumberFormat="1" applyFont="1" applyBorder="1" applyAlignment="1">
      <alignment vertical="top" wrapText="1" shrinkToFit="1"/>
    </xf>
    <xf numFmtId="165" fontId="17" fillId="0" borderId="68" xfId="0" applyNumberFormat="1" applyFont="1" applyBorder="1" applyAlignment="1">
      <alignment vertical="top" wrapText="1" shrinkToFit="1"/>
    </xf>
    <xf numFmtId="4" fontId="16" fillId="0" borderId="68" xfId="0" applyNumberFormat="1" applyFont="1" applyBorder="1" applyAlignment="1">
      <alignment vertical="top" shrinkToFit="1"/>
    </xf>
    <xf numFmtId="4" fontId="16" fillId="0" borderId="24" xfId="0" applyNumberFormat="1" applyFont="1" applyBorder="1" applyAlignment="1">
      <alignment vertical="top" shrinkToFit="1"/>
    </xf>
    <xf numFmtId="4" fontId="16" fillId="0" borderId="69" xfId="0" applyNumberFormat="1" applyFont="1" applyBorder="1" applyAlignment="1">
      <alignment vertical="top" shrinkToFit="1"/>
    </xf>
    <xf numFmtId="0" fontId="14" fillId="4" borderId="70" xfId="0" applyFont="1" applyFill="1" applyBorder="1"/>
    <xf numFmtId="49" fontId="14" fillId="4" borderId="71" xfId="0" applyNumberFormat="1" applyFont="1" applyFill="1" applyBorder="1"/>
    <xf numFmtId="0" fontId="14" fillId="4" borderId="71" xfId="0" applyFont="1" applyFill="1" applyBorder="1"/>
    <xf numFmtId="4" fontId="14" fillId="4" borderId="72" xfId="0" applyNumberFormat="1" applyFont="1" applyFill="1" applyBorder="1"/>
    <xf numFmtId="0" fontId="0" fillId="4" borderId="42" xfId="0" applyNumberFormat="1" applyFill="1" applyBorder="1" applyAlignment="1">
      <alignment horizontal="left" vertical="top" wrapText="1"/>
    </xf>
    <xf numFmtId="0" fontId="16" fillId="0" borderId="41" xfId="0" applyNumberFormat="1" applyFont="1" applyBorder="1" applyAlignment="1">
      <alignment horizontal="left" vertical="top" wrapText="1"/>
    </xf>
    <xf numFmtId="0" fontId="17" fillId="0" borderId="41" xfId="0" quotePrefix="1" applyNumberFormat="1" applyFont="1" applyBorder="1" applyAlignment="1">
      <alignment horizontal="left" vertical="top" wrapText="1"/>
    </xf>
    <xf numFmtId="0" fontId="18" fillId="0" borderId="41" xfId="0" applyNumberFormat="1" applyFont="1" applyBorder="1" applyAlignment="1">
      <alignment horizontal="left" vertical="top" wrapText="1"/>
    </xf>
    <xf numFmtId="0" fontId="18" fillId="0" borderId="41" xfId="0" quotePrefix="1" applyNumberFormat="1" applyFont="1" applyBorder="1" applyAlignment="1">
      <alignment horizontal="left" vertical="top" wrapText="1"/>
    </xf>
    <xf numFmtId="0" fontId="17" fillId="0" borderId="68" xfId="0" quotePrefix="1" applyNumberFormat="1" applyFont="1" applyBorder="1" applyAlignment="1">
      <alignment horizontal="left" vertical="top" wrapText="1"/>
    </xf>
    <xf numFmtId="49" fontId="14" fillId="4" borderId="71" xfId="0" applyNumberFormat="1" applyFont="1" applyFill="1" applyBorder="1" applyAlignment="1">
      <alignment horizontal="left"/>
    </xf>
    <xf numFmtId="4" fontId="21" fillId="5" borderId="41" xfId="0" applyNumberFormat="1" applyFont="1" applyFill="1" applyBorder="1" applyAlignment="1" applyProtection="1">
      <alignment vertical="top" shrinkToFit="1"/>
      <protection locked="0"/>
    </xf>
    <xf numFmtId="4" fontId="21" fillId="0" borderId="41" xfId="0" applyNumberFormat="1" applyFont="1" applyBorder="1" applyAlignment="1">
      <alignment vertical="top" shrinkToFit="1"/>
    </xf>
    <xf numFmtId="4" fontId="21" fillId="0" borderId="37" xfId="0" applyNumberFormat="1" applyFont="1" applyBorder="1" applyAlignment="1">
      <alignment vertical="top" shrinkToFit="1"/>
    </xf>
    <xf numFmtId="4" fontId="21" fillId="0" borderId="64" xfId="0" applyNumberFormat="1" applyFont="1" applyBorder="1" applyAlignment="1">
      <alignment vertical="top" shrinkToFit="1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13" fillId="0" borderId="11" xfId="0" applyNumberFormat="1" applyFont="1" applyBorder="1"/>
    <xf numFmtId="4" fontId="13" fillId="0" borderId="12" xfId="0" applyNumberFormat="1" applyFont="1" applyBorder="1"/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12" fillId="0" borderId="7" xfId="0" applyNumberFormat="1" applyFont="1" applyBorder="1"/>
    <xf numFmtId="0" fontId="16" fillId="0" borderId="37" xfId="0" applyNumberFormat="1" applyFont="1" applyBorder="1" applyAlignment="1">
      <alignment vertical="top" wrapText="1"/>
    </xf>
    <xf numFmtId="0" fontId="16" fillId="0" borderId="37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 shrinkToFit="1"/>
    </xf>
    <xf numFmtId="165" fontId="16" fillId="0" borderId="0" xfId="0" applyNumberFormat="1" applyFont="1" applyBorder="1" applyAlignment="1">
      <alignment vertical="top" wrapText="1" shrinkToFit="1"/>
    </xf>
    <xf numFmtId="4" fontId="16" fillId="0" borderId="0" xfId="0" applyNumberFormat="1" applyFont="1" applyBorder="1" applyAlignment="1">
      <alignment vertical="top" wrapText="1" shrinkToFit="1"/>
    </xf>
    <xf numFmtId="4" fontId="16" fillId="0" borderId="38" xfId="0" applyNumberFormat="1" applyFont="1" applyBorder="1" applyAlignment="1">
      <alignment vertical="top" wrapText="1" shrinkToFit="1"/>
    </xf>
    <xf numFmtId="49" fontId="0" fillId="0" borderId="15" xfId="0" applyNumberFormat="1" applyBorder="1" applyAlignment="1">
      <alignment vertical="top" wrapText="1" shrinkToFit="1"/>
    </xf>
    <xf numFmtId="49" fontId="0" fillId="0" borderId="12" xfId="0" applyNumberFormat="1" applyBorder="1" applyAlignment="1">
      <alignment vertical="top" wrapText="1" shrinkToFit="1"/>
    </xf>
    <xf numFmtId="49" fontId="0" fillId="4" borderId="18" xfId="0" applyNumberFormat="1" applyFill="1" applyBorder="1" applyAlignment="1">
      <alignment vertical="top" wrapText="1" shrinkToFit="1"/>
    </xf>
    <xf numFmtId="49" fontId="0" fillId="4" borderId="18" xfId="0" applyNumberFormat="1" applyFill="1" applyBorder="1" applyAlignment="1">
      <alignment vertical="top" shrinkToFit="1"/>
    </xf>
    <xf numFmtId="49" fontId="0" fillId="4" borderId="36" xfId="0" applyNumberFormat="1" applyFill="1" applyBorder="1" applyAlignment="1">
      <alignment vertical="top" shrinkToFit="1"/>
    </xf>
    <xf numFmtId="0" fontId="0" fillId="4" borderId="32" xfId="0" applyNumberFormat="1" applyFill="1" applyBorder="1" applyAlignment="1">
      <alignment horizontal="left" vertical="top" wrapText="1"/>
    </xf>
    <xf numFmtId="165" fontId="0" fillId="4" borderId="32" xfId="0" applyNumberFormat="1" applyFill="1" applyBorder="1" applyAlignment="1">
      <alignment horizontal="left" vertical="top" wrapText="1"/>
    </xf>
    <xf numFmtId="4" fontId="0" fillId="4" borderId="32" xfId="0" applyNumberFormat="1" applyFill="1" applyBorder="1" applyAlignment="1">
      <alignment horizontal="left" vertical="top" wrapText="1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0" fontId="16" fillId="0" borderId="61" xfId="0" applyNumberFormat="1" applyFont="1" applyBorder="1" applyAlignment="1">
      <alignment vertical="top" wrapText="1"/>
    </xf>
    <xf numFmtId="0" fontId="16" fillId="0" borderId="61" xfId="0" applyNumberFormat="1" applyFont="1" applyBorder="1" applyAlignment="1">
      <alignment horizontal="left" vertical="top" wrapText="1"/>
    </xf>
    <xf numFmtId="0" fontId="16" fillId="0" borderId="59" xfId="0" applyNumberFormat="1" applyFont="1" applyBorder="1" applyAlignment="1">
      <alignment vertical="top" wrapText="1" shrinkToFit="1"/>
    </xf>
    <xf numFmtId="165" fontId="16" fillId="0" borderId="59" xfId="0" applyNumberFormat="1" applyFont="1" applyBorder="1" applyAlignment="1">
      <alignment vertical="top" wrapText="1" shrinkToFit="1"/>
    </xf>
    <xf numFmtId="4" fontId="16" fillId="0" borderId="59" xfId="0" applyNumberFormat="1" applyFont="1" applyBorder="1" applyAlignment="1">
      <alignment vertical="top" wrapText="1" shrinkToFit="1"/>
    </xf>
    <xf numFmtId="4" fontId="16" fillId="0" borderId="60" xfId="0" applyNumberFormat="1" applyFont="1" applyBorder="1" applyAlignment="1">
      <alignment vertical="top" wrapText="1" shrinkToFit="1"/>
    </xf>
    <xf numFmtId="4" fontId="0" fillId="4" borderId="39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0" fontId="19" fillId="0" borderId="37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0" fontId="21" fillId="6" borderId="37" xfId="0" applyNumberFormat="1" applyFont="1" applyFill="1" applyBorder="1" applyAlignment="1">
      <alignment vertical="top"/>
    </xf>
    <xf numFmtId="0" fontId="21" fillId="6" borderId="41" xfId="0" applyNumberFormat="1" applyFont="1" applyFill="1" applyBorder="1" applyAlignment="1">
      <alignment horizontal="left" vertical="top" wrapText="1"/>
    </xf>
    <xf numFmtId="0" fontId="21" fillId="6" borderId="41" xfId="0" applyFont="1" applyFill="1" applyBorder="1" applyAlignment="1">
      <alignment vertical="top" shrinkToFit="1"/>
    </xf>
    <xf numFmtId="165" fontId="21" fillId="6" borderId="41" xfId="0" applyNumberFormat="1" applyFont="1" applyFill="1" applyBorder="1" applyAlignment="1">
      <alignment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I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191" t="s">
        <v>0</v>
      </c>
      <c r="C5" s="191"/>
      <c r="D5" s="191"/>
      <c r="E5" s="191"/>
      <c r="F5" s="191"/>
      <c r="G5" s="192"/>
      <c r="H5" s="15"/>
    </row>
    <row r="6" spans="1:8" x14ac:dyDescent="0.2">
      <c r="A6" s="20" t="s">
        <v>6</v>
      </c>
      <c r="B6" s="193"/>
      <c r="C6" s="193"/>
      <c r="D6" s="193"/>
      <c r="E6" s="193"/>
      <c r="F6" s="193"/>
      <c r="G6" s="194"/>
      <c r="H6" s="15"/>
    </row>
    <row r="7" spans="1:8" x14ac:dyDescent="0.2">
      <c r="A7" s="20" t="s">
        <v>7</v>
      </c>
      <c r="B7" s="193"/>
      <c r="C7" s="193"/>
      <c r="D7" s="193"/>
      <c r="E7" s="193"/>
      <c r="F7" s="193"/>
      <c r="G7" s="194"/>
      <c r="H7" s="15"/>
    </row>
    <row r="8" spans="1:8" x14ac:dyDescent="0.2">
      <c r="A8" s="20" t="s">
        <v>8</v>
      </c>
      <c r="B8" s="193"/>
      <c r="C8" s="193"/>
      <c r="D8" s="193"/>
      <c r="E8" s="193"/>
      <c r="F8" s="193"/>
      <c r="G8" s="194"/>
      <c r="H8" s="15"/>
    </row>
    <row r="9" spans="1:8" x14ac:dyDescent="0.2">
      <c r="A9" s="20" t="s">
        <v>9</v>
      </c>
      <c r="B9" s="193"/>
      <c r="C9" s="193"/>
      <c r="D9" s="193"/>
      <c r="E9" s="193"/>
      <c r="F9" s="193"/>
      <c r="G9" s="194"/>
      <c r="H9" s="15"/>
    </row>
    <row r="10" spans="1:8" x14ac:dyDescent="0.2">
      <c r="A10" s="20" t="s">
        <v>10</v>
      </c>
      <c r="B10" s="193"/>
      <c r="C10" s="193"/>
      <c r="D10" s="193"/>
      <c r="E10" s="193"/>
      <c r="F10" s="193"/>
      <c r="G10" s="194"/>
      <c r="H10" s="15"/>
    </row>
    <row r="11" spans="1:8" x14ac:dyDescent="0.2">
      <c r="A11" s="20" t="s">
        <v>11</v>
      </c>
      <c r="B11" s="183"/>
      <c r="C11" s="183"/>
      <c r="D11" s="183"/>
      <c r="E11" s="183"/>
      <c r="F11" s="183"/>
      <c r="G11" s="184"/>
      <c r="H11" s="15"/>
    </row>
    <row r="12" spans="1:8" x14ac:dyDescent="0.2">
      <c r="A12" s="20" t="s">
        <v>12</v>
      </c>
      <c r="B12" s="185"/>
      <c r="C12" s="186"/>
      <c r="D12" s="186"/>
      <c r="E12" s="186"/>
      <c r="F12" s="186"/>
      <c r="G12" s="187"/>
      <c r="H12" s="15"/>
    </row>
    <row r="13" spans="1:8" ht="13.5" thickBot="1" x14ac:dyDescent="0.25">
      <c r="A13" s="21" t="s">
        <v>13</v>
      </c>
      <c r="B13" s="188"/>
      <c r="C13" s="188"/>
      <c r="D13" s="188"/>
      <c r="E13" s="188"/>
      <c r="F13" s="188"/>
      <c r="G13" s="189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190" t="s">
        <v>41</v>
      </c>
      <c r="B17" s="190"/>
      <c r="C17" s="190"/>
      <c r="D17" s="190"/>
      <c r="E17" s="190"/>
      <c r="F17" s="190"/>
      <c r="G17" s="190"/>
      <c r="H17" s="15"/>
    </row>
  </sheetData>
  <sheetProtection password="EC04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24"/>
  <sheetViews>
    <sheetView showGridLines="0" topLeftCell="B1" zoomScaleNormal="100" zoomScaleSheetLayoutView="75" workbookViewId="0">
      <selection activeCell="O1" sqref="O1:P1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26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42</v>
      </c>
      <c r="F5" s="10"/>
      <c r="G5" s="11"/>
      <c r="I5" s="11"/>
    </row>
    <row r="6" spans="1:14" ht="13.5" customHeight="1" x14ac:dyDescent="0.25">
      <c r="B6" s="10"/>
      <c r="C6" s="37"/>
      <c r="D6" s="79" t="s">
        <v>43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 t="s">
        <v>27</v>
      </c>
      <c r="D8" s="47">
        <f>J24</f>
        <v>0</v>
      </c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24</v>
      </c>
      <c r="D11" s="80" t="s">
        <v>44</v>
      </c>
      <c r="H11" s="13" t="s">
        <v>2</v>
      </c>
      <c r="I11" s="82" t="s">
        <v>54</v>
      </c>
      <c r="J11" s="51"/>
    </row>
    <row r="12" spans="1:14" x14ac:dyDescent="0.2">
      <c r="D12" s="80" t="s">
        <v>45</v>
      </c>
      <c r="H12" s="13" t="s">
        <v>3</v>
      </c>
      <c r="J12" s="51"/>
    </row>
    <row r="13" spans="1:14" ht="12" customHeight="1" x14ac:dyDescent="0.2">
      <c r="C13" s="81" t="s">
        <v>47</v>
      </c>
      <c r="D13" s="80" t="s">
        <v>46</v>
      </c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18</v>
      </c>
      <c r="D15" s="80" t="s">
        <v>48</v>
      </c>
      <c r="H15" s="13" t="s">
        <v>2</v>
      </c>
      <c r="I15" s="82" t="s">
        <v>52</v>
      </c>
      <c r="J15" s="52"/>
    </row>
    <row r="16" spans="1:14" ht="12" customHeight="1" x14ac:dyDescent="0.2">
      <c r="C16" s="13"/>
      <c r="D16" s="80" t="s">
        <v>49</v>
      </c>
      <c r="H16" s="13" t="s">
        <v>3</v>
      </c>
      <c r="I16" s="82" t="s">
        <v>53</v>
      </c>
      <c r="J16" s="52"/>
    </row>
    <row r="17" spans="1:16" ht="12" customHeight="1" x14ac:dyDescent="0.2">
      <c r="C17" s="81" t="s">
        <v>51</v>
      </c>
      <c r="D17" s="80" t="s">
        <v>50</v>
      </c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83"/>
      <c r="B21" s="84" t="s">
        <v>20</v>
      </c>
      <c r="C21" s="85"/>
      <c r="D21" s="85"/>
      <c r="E21" s="86"/>
      <c r="F21" s="87"/>
      <c r="G21" s="87"/>
      <c r="H21" s="91" t="s">
        <v>21</v>
      </c>
      <c r="I21" s="92" t="s">
        <v>22</v>
      </c>
      <c r="J21" s="93" t="s">
        <v>23</v>
      </c>
    </row>
    <row r="22" spans="1:16" x14ac:dyDescent="0.2">
      <c r="A22" s="88"/>
      <c r="B22" s="88" t="s">
        <v>55</v>
      </c>
      <c r="C22" s="89"/>
      <c r="D22" s="89"/>
      <c r="E22" s="89"/>
      <c r="F22" s="89"/>
      <c r="G22" s="90"/>
      <c r="H22" s="94"/>
      <c r="I22" s="95">
        <v>1</v>
      </c>
      <c r="J22" s="96"/>
    </row>
    <row r="23" spans="1:16" x14ac:dyDescent="0.2">
      <c r="A23" s="88"/>
      <c r="B23" s="88" t="s">
        <v>56</v>
      </c>
      <c r="C23" s="89" t="s">
        <v>57</v>
      </c>
      <c r="D23" s="89"/>
      <c r="E23" s="89"/>
      <c r="F23" s="89"/>
      <c r="G23" s="90"/>
      <c r="H23" s="94"/>
      <c r="I23" s="95">
        <v>1</v>
      </c>
      <c r="J23" s="96">
        <f>'Rekapitulace Objekt 1a'!H19</f>
        <v>0</v>
      </c>
      <c r="O23" t="s">
        <v>357</v>
      </c>
      <c r="P23" t="s">
        <v>357</v>
      </c>
    </row>
    <row r="24" spans="1:16" ht="25.5" customHeight="1" x14ac:dyDescent="0.25">
      <c r="A24" s="98"/>
      <c r="B24" s="195" t="s">
        <v>58</v>
      </c>
      <c r="C24" s="196"/>
      <c r="D24" s="196"/>
      <c r="E24" s="196"/>
      <c r="F24" s="99"/>
      <c r="G24" s="100"/>
      <c r="H24" s="101"/>
      <c r="I24" s="102"/>
      <c r="J24" s="97">
        <f>SUM(J22:J23)</f>
        <v>0</v>
      </c>
    </row>
  </sheetData>
  <sheetProtection password="EC04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">
    <mergeCell ref="B24:E24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style="35" customWidth="1"/>
  </cols>
  <sheetData>
    <row r="1" spans="1:8" ht="13.5" thickTop="1" x14ac:dyDescent="0.2">
      <c r="A1" s="23" t="s">
        <v>1</v>
      </c>
      <c r="B1" s="28" t="str">
        <f>Stavba!CisloStavby</f>
        <v>6</v>
      </c>
      <c r="C1" s="31" t="str">
        <f>Stavba!NazevStavby</f>
        <v xml:space="preserve"> Sportovní areál Rohatec - novostavba</v>
      </c>
      <c r="D1" s="31"/>
      <c r="E1" s="31"/>
      <c r="F1" s="31"/>
      <c r="G1" s="24"/>
      <c r="H1" s="33"/>
    </row>
    <row r="2" spans="1:8" ht="13.5" thickBot="1" x14ac:dyDescent="0.25">
      <c r="A2" s="25" t="s">
        <v>29</v>
      </c>
      <c r="B2" s="30"/>
      <c r="C2" s="198"/>
      <c r="D2" s="198"/>
      <c r="E2" s="198"/>
      <c r="F2" s="198"/>
      <c r="G2" s="26" t="s">
        <v>15</v>
      </c>
      <c r="H2" s="34" t="s">
        <v>16</v>
      </c>
    </row>
    <row r="3" spans="1:8" ht="13.5" thickTop="1" x14ac:dyDescent="0.2"/>
    <row r="4" spans="1:8" ht="18" x14ac:dyDescent="0.25">
      <c r="A4" s="197" t="s">
        <v>17</v>
      </c>
      <c r="B4" s="197"/>
      <c r="C4" s="197"/>
      <c r="D4" s="197"/>
      <c r="E4" s="197"/>
      <c r="F4" s="197"/>
      <c r="G4" s="197"/>
      <c r="H4" s="197"/>
    </row>
    <row r="6" spans="1:8" ht="15.75" x14ac:dyDescent="0.25">
      <c r="A6" s="32" t="s">
        <v>25</v>
      </c>
      <c r="B6" s="29">
        <f>B2</f>
        <v>0</v>
      </c>
    </row>
    <row r="7" spans="1:8" ht="15.75" x14ac:dyDescent="0.25">
      <c r="B7" s="199">
        <f>C2</f>
        <v>0</v>
      </c>
      <c r="C7" s="200"/>
      <c r="D7" s="200"/>
      <c r="E7" s="200"/>
      <c r="F7" s="200"/>
      <c r="G7" s="200"/>
    </row>
    <row r="9" spans="1:8" s="32" customFormat="1" ht="12.75" customHeight="1" x14ac:dyDescent="0.2">
      <c r="A9" s="32" t="s">
        <v>28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password="EC04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J50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201" t="s">
        <v>30</v>
      </c>
      <c r="B1" s="201"/>
      <c r="C1" s="202"/>
      <c r="D1" s="201"/>
      <c r="E1" s="201"/>
      <c r="F1" s="201"/>
      <c r="G1" s="201"/>
    </row>
    <row r="2" spans="1:7" ht="13.5" thickTop="1" x14ac:dyDescent="0.2">
      <c r="A2" s="55" t="s">
        <v>31</v>
      </c>
      <c r="B2" s="56"/>
      <c r="C2" s="203"/>
      <c r="D2" s="203"/>
      <c r="E2" s="203"/>
      <c r="F2" s="203"/>
      <c r="G2" s="204"/>
    </row>
    <row r="3" spans="1:7" x14ac:dyDescent="0.2">
      <c r="A3" s="57" t="s">
        <v>32</v>
      </c>
      <c r="B3" s="58"/>
      <c r="C3" s="205"/>
      <c r="D3" s="205"/>
      <c r="E3" s="205"/>
      <c r="F3" s="205"/>
      <c r="G3" s="206"/>
    </row>
    <row r="4" spans="1:7" ht="13.5" thickBot="1" x14ac:dyDescent="0.25">
      <c r="A4" s="59" t="s">
        <v>33</v>
      </c>
      <c r="B4" s="60"/>
      <c r="C4" s="207"/>
      <c r="D4" s="207"/>
      <c r="E4" s="207"/>
      <c r="F4" s="207"/>
      <c r="G4" s="208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34</v>
      </c>
      <c r="B6" s="65" t="s">
        <v>35</v>
      </c>
      <c r="C6" s="66" t="s">
        <v>36</v>
      </c>
      <c r="D6" s="67" t="s">
        <v>37</v>
      </c>
      <c r="E6" s="68" t="s">
        <v>38</v>
      </c>
      <c r="F6" s="69" t="s">
        <v>39</v>
      </c>
      <c r="G6" s="70" t="s">
        <v>40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password="EC04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 x14ac:dyDescent="0.2">
      <c r="A1" s="23" t="s">
        <v>1</v>
      </c>
      <c r="B1" s="28" t="str">
        <f>Stavba!CisloStavby</f>
        <v>6</v>
      </c>
      <c r="C1" s="31" t="str">
        <f>Stavba!NazevStavby</f>
        <v xml:space="preserve"> Sportovní areál Rohatec - novostavba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29</v>
      </c>
      <c r="B2" s="103" t="s">
        <v>56</v>
      </c>
      <c r="C2" s="209" t="s">
        <v>57</v>
      </c>
      <c r="D2" s="198"/>
      <c r="E2" s="198"/>
      <c r="F2" s="198"/>
      <c r="G2" s="26" t="s">
        <v>15</v>
      </c>
      <c r="H2" s="34" t="s">
        <v>16</v>
      </c>
    </row>
    <row r="3" spans="1:10" ht="13.5" customHeight="1" thickTop="1" x14ac:dyDescent="0.2">
      <c r="H3" s="35"/>
    </row>
    <row r="4" spans="1:10" ht="18" customHeight="1" x14ac:dyDescent="0.25">
      <c r="A4" s="197" t="s">
        <v>17</v>
      </c>
      <c r="B4" s="197"/>
      <c r="C4" s="197"/>
      <c r="D4" s="197"/>
      <c r="E4" s="197"/>
      <c r="F4" s="197"/>
      <c r="G4" s="197"/>
      <c r="H4" s="197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1a</v>
      </c>
      <c r="H6" s="35"/>
    </row>
    <row r="7" spans="1:10" ht="15.75" customHeight="1" x14ac:dyDescent="0.25">
      <c r="B7" s="199" t="str">
        <f>C2</f>
        <v>SO 01 Sportovní plochy</v>
      </c>
      <c r="C7" s="200"/>
      <c r="D7" s="200"/>
      <c r="E7" s="200"/>
      <c r="F7" s="200"/>
      <c r="G7" s="200"/>
      <c r="H7" s="35"/>
    </row>
    <row r="8" spans="1:10" ht="12.75" customHeight="1" x14ac:dyDescent="0.2">
      <c r="H8" s="35"/>
    </row>
    <row r="9" spans="1:10" ht="12.75" customHeight="1" x14ac:dyDescent="0.2">
      <c r="A9" s="32" t="s">
        <v>28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 t="s">
        <v>59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 x14ac:dyDescent="0.25">
      <c r="A16" s="104" t="s">
        <v>60</v>
      </c>
      <c r="B16" s="105"/>
      <c r="C16" s="105"/>
      <c r="D16" s="105"/>
      <c r="E16" s="105"/>
      <c r="F16" s="105"/>
      <c r="G16" s="105"/>
      <c r="H16" s="106"/>
      <c r="I16" s="32"/>
      <c r="J16" s="32"/>
    </row>
    <row r="17" spans="1:16" ht="12.75" customHeight="1" x14ac:dyDescent="0.2">
      <c r="A17" s="112" t="s">
        <v>61</v>
      </c>
      <c r="B17" s="113"/>
      <c r="C17" s="114"/>
      <c r="D17" s="114"/>
      <c r="E17" s="114"/>
      <c r="F17" s="114"/>
      <c r="G17" s="115"/>
      <c r="H17" s="116" t="s">
        <v>62</v>
      </c>
      <c r="I17" s="32"/>
      <c r="J17" s="32"/>
    </row>
    <row r="18" spans="1:16" ht="12.75" customHeight="1" x14ac:dyDescent="0.2">
      <c r="A18" s="110" t="s">
        <v>63</v>
      </c>
      <c r="B18" s="108" t="s">
        <v>57</v>
      </c>
      <c r="C18" s="107"/>
      <c r="D18" s="107"/>
      <c r="E18" s="107"/>
      <c r="F18" s="107"/>
      <c r="G18" s="109"/>
      <c r="H18" s="111">
        <f>'1a 1 Pol'!G217</f>
        <v>0</v>
      </c>
      <c r="I18" s="32"/>
      <c r="J18" s="32"/>
      <c r="O18">
        <f>'1a 1 Pol'!AN217</f>
        <v>0</v>
      </c>
      <c r="P18">
        <f>'1a 1 Pol'!AO217</f>
        <v>0</v>
      </c>
    </row>
    <row r="19" spans="1:16" ht="12.75" customHeight="1" thickBot="1" x14ac:dyDescent="0.25">
      <c r="A19" s="117"/>
      <c r="B19" s="118" t="s">
        <v>64</v>
      </c>
      <c r="C19" s="119"/>
      <c r="D19" s="120" t="str">
        <f>B2</f>
        <v>1a</v>
      </c>
      <c r="E19" s="119"/>
      <c r="F19" s="119"/>
      <c r="G19" s="121"/>
      <c r="H19" s="122">
        <f>SUM(H18:H18)</f>
        <v>0</v>
      </c>
      <c r="I19" s="32"/>
      <c r="J19" s="32"/>
    </row>
    <row r="20" spans="1:16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16" ht="12.75" customHeight="1" x14ac:dyDescent="0.2">
      <c r="A21" s="32"/>
      <c r="B21" s="32"/>
      <c r="C21" s="32"/>
      <c r="D21" s="32"/>
      <c r="E21" s="32"/>
      <c r="F21" s="32"/>
      <c r="G21" s="32"/>
      <c r="H21" s="36"/>
      <c r="I21" s="32"/>
      <c r="J21" s="32"/>
    </row>
    <row r="22" spans="1:16" ht="12.75" customHeight="1" x14ac:dyDescent="0.2">
      <c r="A22" s="32"/>
      <c r="B22" s="32"/>
      <c r="C22" s="32"/>
      <c r="D22" s="32"/>
      <c r="E22" s="32"/>
      <c r="F22" s="32"/>
      <c r="G22" s="32"/>
      <c r="H22" s="36"/>
      <c r="I22" s="32"/>
      <c r="J22" s="32"/>
    </row>
    <row r="23" spans="1:16" ht="12.75" customHeight="1" x14ac:dyDescent="0.2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 x14ac:dyDescent="0.2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 x14ac:dyDescent="0.2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 x14ac:dyDescent="0.2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EC04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217"/>
  <sheetViews>
    <sheetView showGridLines="0" tabSelected="1" topLeftCell="A142" workbookViewId="0">
      <selection activeCell="E159" sqref="E159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4" max="26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25">
      <c r="A1" s="201" t="s">
        <v>65</v>
      </c>
      <c r="B1" s="201"/>
      <c r="C1" s="202"/>
      <c r="D1" s="201"/>
      <c r="E1" s="201"/>
      <c r="F1" s="201"/>
      <c r="G1" s="201"/>
      <c r="H1" s="54"/>
      <c r="I1" s="54"/>
      <c r="J1" s="54"/>
    </row>
    <row r="2" spans="1:60" ht="13.5" thickTop="1" x14ac:dyDescent="0.2">
      <c r="A2" s="55" t="s">
        <v>31</v>
      </c>
      <c r="B2" s="56" t="s">
        <v>42</v>
      </c>
      <c r="C2" s="216" t="s">
        <v>43</v>
      </c>
      <c r="D2" s="203"/>
      <c r="E2" s="203"/>
      <c r="F2" s="203"/>
      <c r="G2" s="204"/>
      <c r="H2" s="54"/>
      <c r="I2" s="54"/>
      <c r="J2" s="54"/>
    </row>
    <row r="3" spans="1:60" x14ac:dyDescent="0.2">
      <c r="A3" s="57" t="s">
        <v>32</v>
      </c>
      <c r="B3" s="58" t="s">
        <v>56</v>
      </c>
      <c r="C3" s="217" t="s">
        <v>57</v>
      </c>
      <c r="D3" s="205"/>
      <c r="E3" s="205"/>
      <c r="F3" s="205"/>
      <c r="G3" s="206"/>
      <c r="H3" s="54"/>
      <c r="I3" s="54"/>
      <c r="J3" s="54"/>
    </row>
    <row r="4" spans="1:60" ht="13.5" thickBot="1" x14ac:dyDescent="0.25">
      <c r="A4" s="123" t="s">
        <v>33</v>
      </c>
      <c r="B4" s="124" t="s">
        <v>63</v>
      </c>
      <c r="C4" s="218" t="s">
        <v>57</v>
      </c>
      <c r="D4" s="219"/>
      <c r="E4" s="219"/>
      <c r="F4" s="219"/>
      <c r="G4" s="220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39.75" thickTop="1" thickBot="1" x14ac:dyDescent="0.25">
      <c r="A6" s="125" t="s">
        <v>34</v>
      </c>
      <c r="B6" s="128" t="s">
        <v>35</v>
      </c>
      <c r="C6" s="129" t="s">
        <v>36</v>
      </c>
      <c r="D6" s="126" t="s">
        <v>37</v>
      </c>
      <c r="E6" s="127" t="s">
        <v>38</v>
      </c>
      <c r="F6" s="130" t="s">
        <v>39</v>
      </c>
      <c r="G6" s="153" t="s">
        <v>40</v>
      </c>
      <c r="H6" s="154" t="s">
        <v>66</v>
      </c>
      <c r="I6" s="154" t="s">
        <v>67</v>
      </c>
      <c r="J6" s="154" t="s">
        <v>68</v>
      </c>
      <c r="K6" s="155" t="s">
        <v>69</v>
      </c>
      <c r="L6" s="155" t="s">
        <v>70</v>
      </c>
      <c r="M6" s="133" t="s">
        <v>71</v>
      </c>
    </row>
    <row r="7" spans="1:60" x14ac:dyDescent="0.2">
      <c r="A7" s="156"/>
      <c r="B7" s="157" t="s">
        <v>72</v>
      </c>
      <c r="C7" s="221" t="s">
        <v>73</v>
      </c>
      <c r="D7" s="221"/>
      <c r="E7" s="222"/>
      <c r="F7" s="223"/>
      <c r="G7" s="223"/>
      <c r="H7" s="158"/>
      <c r="I7" s="158"/>
      <c r="J7" s="158"/>
      <c r="K7" s="158"/>
      <c r="L7" s="159"/>
      <c r="M7" s="160"/>
    </row>
    <row r="8" spans="1:60" x14ac:dyDescent="0.2">
      <c r="A8" s="149" t="s">
        <v>74</v>
      </c>
      <c r="B8" s="134" t="s">
        <v>63</v>
      </c>
      <c r="C8" s="172" t="s">
        <v>75</v>
      </c>
      <c r="D8" s="136"/>
      <c r="E8" s="140"/>
      <c r="F8" s="224">
        <f>SUM(G9:G58)</f>
        <v>0</v>
      </c>
      <c r="G8" s="225"/>
      <c r="H8" s="144"/>
      <c r="I8" s="144">
        <f>SUM(I9:I58)</f>
        <v>0</v>
      </c>
      <c r="J8" s="144"/>
      <c r="K8" s="144">
        <f>SUM(K9:K58)</f>
        <v>284.322</v>
      </c>
      <c r="L8" s="145"/>
      <c r="M8" s="151"/>
    </row>
    <row r="9" spans="1:60" outlineLevel="1" x14ac:dyDescent="0.2">
      <c r="A9" s="150"/>
      <c r="B9" s="226" t="s">
        <v>76</v>
      </c>
      <c r="C9" s="227"/>
      <c r="D9" s="228"/>
      <c r="E9" s="229"/>
      <c r="F9" s="230"/>
      <c r="G9" s="231"/>
      <c r="H9" s="146"/>
      <c r="I9" s="146"/>
      <c r="J9" s="146"/>
      <c r="K9" s="146">
        <v>1</v>
      </c>
      <c r="L9" s="147"/>
      <c r="M9" s="152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</row>
    <row r="10" spans="1:60" outlineLevel="1" x14ac:dyDescent="0.2">
      <c r="A10" s="150"/>
      <c r="B10" s="210" t="s">
        <v>77</v>
      </c>
      <c r="C10" s="211"/>
      <c r="D10" s="212"/>
      <c r="E10" s="213"/>
      <c r="F10" s="214"/>
      <c r="G10" s="215"/>
      <c r="H10" s="146"/>
      <c r="I10" s="146"/>
      <c r="J10" s="146"/>
      <c r="K10" s="146"/>
      <c r="L10" s="147"/>
      <c r="M10" s="152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</row>
    <row r="11" spans="1:60" outlineLevel="1" x14ac:dyDescent="0.2">
      <c r="A11" s="150"/>
      <c r="B11" s="210" t="s">
        <v>78</v>
      </c>
      <c r="C11" s="211"/>
      <c r="D11" s="212"/>
      <c r="E11" s="213"/>
      <c r="F11" s="214"/>
      <c r="G11" s="215"/>
      <c r="H11" s="146"/>
      <c r="I11" s="146"/>
      <c r="J11" s="146"/>
      <c r="K11" s="146">
        <v>2</v>
      </c>
      <c r="L11" s="147"/>
      <c r="M11" s="152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</row>
    <row r="12" spans="1:60" outlineLevel="1" x14ac:dyDescent="0.2">
      <c r="A12" s="150">
        <v>1</v>
      </c>
      <c r="B12" s="135" t="s">
        <v>79</v>
      </c>
      <c r="C12" s="173" t="s">
        <v>80</v>
      </c>
      <c r="D12" s="137" t="s">
        <v>81</v>
      </c>
      <c r="E12" s="141">
        <v>69</v>
      </c>
      <c r="F12" s="148"/>
      <c r="G12" s="146">
        <f>E12*F12</f>
        <v>0</v>
      </c>
      <c r="H12" s="146">
        <v>0</v>
      </c>
      <c r="I12" s="146">
        <f>E12*H12</f>
        <v>0</v>
      </c>
      <c r="J12" s="146">
        <v>0.13800000000000001</v>
      </c>
      <c r="K12" s="146">
        <f>E12*J12</f>
        <v>9.5220000000000002</v>
      </c>
      <c r="L12" s="147" t="s">
        <v>82</v>
      </c>
      <c r="M12" s="152" t="s">
        <v>83</v>
      </c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>
        <v>21</v>
      </c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</row>
    <row r="13" spans="1:60" outlineLevel="1" x14ac:dyDescent="0.2">
      <c r="A13" s="150"/>
      <c r="B13" s="135"/>
      <c r="C13" s="174" t="s">
        <v>84</v>
      </c>
      <c r="D13" s="138"/>
      <c r="E13" s="142">
        <v>60</v>
      </c>
      <c r="F13" s="146"/>
      <c r="G13" s="146"/>
      <c r="H13" s="146"/>
      <c r="I13" s="146"/>
      <c r="J13" s="146"/>
      <c r="K13" s="146"/>
      <c r="L13" s="147"/>
      <c r="M13" s="152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</row>
    <row r="14" spans="1:60" outlineLevel="1" x14ac:dyDescent="0.2">
      <c r="A14" s="150"/>
      <c r="B14" s="135"/>
      <c r="C14" s="174" t="s">
        <v>85</v>
      </c>
      <c r="D14" s="138"/>
      <c r="E14" s="142">
        <v>9</v>
      </c>
      <c r="F14" s="146"/>
      <c r="G14" s="146"/>
      <c r="H14" s="146"/>
      <c r="I14" s="146"/>
      <c r="J14" s="146"/>
      <c r="K14" s="146"/>
      <c r="L14" s="147"/>
      <c r="M14" s="152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</row>
    <row r="15" spans="1:60" outlineLevel="1" x14ac:dyDescent="0.2">
      <c r="A15" s="150"/>
      <c r="B15" s="210" t="s">
        <v>86</v>
      </c>
      <c r="C15" s="211"/>
      <c r="D15" s="212"/>
      <c r="E15" s="213"/>
      <c r="F15" s="214"/>
      <c r="G15" s="215"/>
      <c r="H15" s="146"/>
      <c r="I15" s="146"/>
      <c r="J15" s="146"/>
      <c r="K15" s="146">
        <v>1</v>
      </c>
      <c r="L15" s="147"/>
      <c r="M15" s="152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</row>
    <row r="16" spans="1:60" outlineLevel="1" x14ac:dyDescent="0.2">
      <c r="A16" s="150">
        <v>2</v>
      </c>
      <c r="B16" s="135" t="s">
        <v>87</v>
      </c>
      <c r="C16" s="173" t="s">
        <v>88</v>
      </c>
      <c r="D16" s="137" t="s">
        <v>81</v>
      </c>
      <c r="E16" s="141">
        <v>350</v>
      </c>
      <c r="F16" s="148"/>
      <c r="G16" s="146">
        <f>E16*F16</f>
        <v>0</v>
      </c>
      <c r="H16" s="146">
        <v>0</v>
      </c>
      <c r="I16" s="146">
        <f>E16*H16</f>
        <v>0</v>
      </c>
      <c r="J16" s="146">
        <v>0.18099999999999999</v>
      </c>
      <c r="K16" s="146">
        <f>E16*J16</f>
        <v>63.35</v>
      </c>
      <c r="L16" s="147" t="s">
        <v>82</v>
      </c>
      <c r="M16" s="152" t="s">
        <v>83</v>
      </c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>
        <v>21</v>
      </c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</row>
    <row r="17" spans="1:60" outlineLevel="1" x14ac:dyDescent="0.2">
      <c r="A17" s="150"/>
      <c r="B17" s="135"/>
      <c r="C17" s="174" t="s">
        <v>89</v>
      </c>
      <c r="D17" s="138"/>
      <c r="E17" s="142">
        <v>350</v>
      </c>
      <c r="F17" s="146"/>
      <c r="G17" s="146"/>
      <c r="H17" s="146"/>
      <c r="I17" s="146"/>
      <c r="J17" s="146"/>
      <c r="K17" s="146"/>
      <c r="L17" s="147"/>
      <c r="M17" s="152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</row>
    <row r="18" spans="1:60" outlineLevel="1" x14ac:dyDescent="0.2">
      <c r="A18" s="150">
        <v>3</v>
      </c>
      <c r="B18" s="135" t="s">
        <v>90</v>
      </c>
      <c r="C18" s="173" t="s">
        <v>91</v>
      </c>
      <c r="D18" s="137" t="s">
        <v>81</v>
      </c>
      <c r="E18" s="141">
        <v>9</v>
      </c>
      <c r="F18" s="148"/>
      <c r="G18" s="146">
        <f>E18*F18</f>
        <v>0</v>
      </c>
      <c r="H18" s="146">
        <v>0</v>
      </c>
      <c r="I18" s="146">
        <f>E18*H18</f>
        <v>0</v>
      </c>
      <c r="J18" s="146">
        <v>0.55000000000000004</v>
      </c>
      <c r="K18" s="146">
        <f>E18*J18</f>
        <v>4.95</v>
      </c>
      <c r="L18" s="147" t="s">
        <v>82</v>
      </c>
      <c r="M18" s="152" t="s">
        <v>83</v>
      </c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>
        <v>21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</row>
    <row r="19" spans="1:60" outlineLevel="1" x14ac:dyDescent="0.2">
      <c r="A19" s="150"/>
      <c r="B19" s="135"/>
      <c r="C19" s="174" t="s">
        <v>85</v>
      </c>
      <c r="D19" s="138"/>
      <c r="E19" s="142">
        <v>9</v>
      </c>
      <c r="F19" s="146"/>
      <c r="G19" s="146"/>
      <c r="H19" s="146"/>
      <c r="I19" s="146"/>
      <c r="J19" s="146"/>
      <c r="K19" s="146"/>
      <c r="L19" s="147"/>
      <c r="M19" s="152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</row>
    <row r="20" spans="1:60" outlineLevel="1" x14ac:dyDescent="0.2">
      <c r="A20" s="150">
        <v>4</v>
      </c>
      <c r="B20" s="135" t="s">
        <v>92</v>
      </c>
      <c r="C20" s="173" t="s">
        <v>93</v>
      </c>
      <c r="D20" s="137" t="s">
        <v>81</v>
      </c>
      <c r="E20" s="141">
        <v>350</v>
      </c>
      <c r="F20" s="148"/>
      <c r="G20" s="146">
        <f>E20*F20</f>
        <v>0</v>
      </c>
      <c r="H20" s="146">
        <v>0</v>
      </c>
      <c r="I20" s="146">
        <f>E20*H20</f>
        <v>0</v>
      </c>
      <c r="J20" s="146">
        <v>0.55000000000000004</v>
      </c>
      <c r="K20" s="146">
        <f>E20*J20</f>
        <v>192.50000000000003</v>
      </c>
      <c r="L20" s="147" t="s">
        <v>82</v>
      </c>
      <c r="M20" s="152" t="s">
        <v>83</v>
      </c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>
        <v>21</v>
      </c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</row>
    <row r="21" spans="1:60" outlineLevel="1" x14ac:dyDescent="0.2">
      <c r="A21" s="150"/>
      <c r="B21" s="135"/>
      <c r="C21" s="174" t="s">
        <v>89</v>
      </c>
      <c r="D21" s="138"/>
      <c r="E21" s="142">
        <v>350</v>
      </c>
      <c r="F21" s="146"/>
      <c r="G21" s="146"/>
      <c r="H21" s="146"/>
      <c r="I21" s="146"/>
      <c r="J21" s="146"/>
      <c r="K21" s="146"/>
      <c r="L21" s="147"/>
      <c r="M21" s="152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</row>
    <row r="22" spans="1:60" outlineLevel="1" x14ac:dyDescent="0.2">
      <c r="A22" s="150"/>
      <c r="B22" s="210" t="s">
        <v>94</v>
      </c>
      <c r="C22" s="211"/>
      <c r="D22" s="212"/>
      <c r="E22" s="213"/>
      <c r="F22" s="214"/>
      <c r="G22" s="215"/>
      <c r="H22" s="146"/>
      <c r="I22" s="146"/>
      <c r="J22" s="146"/>
      <c r="K22" s="146">
        <v>1</v>
      </c>
      <c r="L22" s="147"/>
      <c r="M22" s="152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</row>
    <row r="23" spans="1:60" outlineLevel="1" x14ac:dyDescent="0.2">
      <c r="A23" s="150"/>
      <c r="B23" s="210" t="s">
        <v>95</v>
      </c>
      <c r="C23" s="211"/>
      <c r="D23" s="212"/>
      <c r="E23" s="213"/>
      <c r="F23" s="214"/>
      <c r="G23" s="215"/>
      <c r="H23" s="146"/>
      <c r="I23" s="146"/>
      <c r="J23" s="146"/>
      <c r="K23" s="146"/>
      <c r="L23" s="147"/>
      <c r="M23" s="152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</row>
    <row r="24" spans="1:60" outlineLevel="1" x14ac:dyDescent="0.2">
      <c r="A24" s="150"/>
      <c r="B24" s="210" t="s">
        <v>96</v>
      </c>
      <c r="C24" s="211"/>
      <c r="D24" s="212"/>
      <c r="E24" s="213"/>
      <c r="F24" s="214"/>
      <c r="G24" s="215"/>
      <c r="H24" s="146"/>
      <c r="I24" s="146"/>
      <c r="J24" s="146"/>
      <c r="K24" s="146">
        <v>2</v>
      </c>
      <c r="L24" s="147"/>
      <c r="M24" s="152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</row>
    <row r="25" spans="1:60" outlineLevel="1" x14ac:dyDescent="0.2">
      <c r="A25" s="150">
        <v>5</v>
      </c>
      <c r="B25" s="135" t="s">
        <v>97</v>
      </c>
      <c r="C25" s="173" t="s">
        <v>98</v>
      </c>
      <c r="D25" s="137" t="s">
        <v>99</v>
      </c>
      <c r="E25" s="141">
        <v>1287.2139</v>
      </c>
      <c r="F25" s="148"/>
      <c r="G25" s="146">
        <f>E25*F25</f>
        <v>0</v>
      </c>
      <c r="H25" s="146">
        <v>0</v>
      </c>
      <c r="I25" s="146">
        <f>E25*H25</f>
        <v>0</v>
      </c>
      <c r="J25" s="146">
        <v>0</v>
      </c>
      <c r="K25" s="146">
        <f>E25*J25</f>
        <v>0</v>
      </c>
      <c r="L25" s="147" t="s">
        <v>100</v>
      </c>
      <c r="M25" s="152" t="s">
        <v>83</v>
      </c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>
        <v>21</v>
      </c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</row>
    <row r="26" spans="1:60" outlineLevel="1" x14ac:dyDescent="0.2">
      <c r="A26" s="150"/>
      <c r="B26" s="135"/>
      <c r="C26" s="174" t="s">
        <v>101</v>
      </c>
      <c r="D26" s="138"/>
      <c r="E26" s="142">
        <v>854.7</v>
      </c>
      <c r="F26" s="146"/>
      <c r="G26" s="146"/>
      <c r="H26" s="146"/>
      <c r="I26" s="146"/>
      <c r="J26" s="146"/>
      <c r="K26" s="146"/>
      <c r="L26" s="147"/>
      <c r="M26" s="152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</row>
    <row r="27" spans="1:60" outlineLevel="1" x14ac:dyDescent="0.2">
      <c r="A27" s="150"/>
      <c r="B27" s="135"/>
      <c r="C27" s="174" t="s">
        <v>102</v>
      </c>
      <c r="D27" s="138"/>
      <c r="E27" s="142">
        <v>22.68</v>
      </c>
      <c r="F27" s="146"/>
      <c r="G27" s="146"/>
      <c r="H27" s="146"/>
      <c r="I27" s="146"/>
      <c r="J27" s="146"/>
      <c r="K27" s="146"/>
      <c r="L27" s="147"/>
      <c r="M27" s="152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</row>
    <row r="28" spans="1:60" outlineLevel="1" x14ac:dyDescent="0.2">
      <c r="A28" s="150"/>
      <c r="B28" s="135"/>
      <c r="C28" s="174" t="s">
        <v>103</v>
      </c>
      <c r="D28" s="138"/>
      <c r="E28" s="142">
        <v>183.96</v>
      </c>
      <c r="F28" s="146"/>
      <c r="G28" s="146"/>
      <c r="H28" s="146"/>
      <c r="I28" s="146"/>
      <c r="J28" s="146"/>
      <c r="K28" s="146"/>
      <c r="L28" s="147"/>
      <c r="M28" s="152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</row>
    <row r="29" spans="1:60" outlineLevel="1" x14ac:dyDescent="0.2">
      <c r="A29" s="150"/>
      <c r="B29" s="135"/>
      <c r="C29" s="174" t="s">
        <v>104</v>
      </c>
      <c r="D29" s="138"/>
      <c r="E29" s="142">
        <v>225.87</v>
      </c>
      <c r="F29" s="146"/>
      <c r="G29" s="146"/>
      <c r="H29" s="146"/>
      <c r="I29" s="146"/>
      <c r="J29" s="146"/>
      <c r="K29" s="146"/>
      <c r="L29" s="147"/>
      <c r="M29" s="152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</row>
    <row r="30" spans="1:60" outlineLevel="1" x14ac:dyDescent="0.2">
      <c r="A30" s="150"/>
      <c r="B30" s="210" t="s">
        <v>105</v>
      </c>
      <c r="C30" s="211"/>
      <c r="D30" s="212"/>
      <c r="E30" s="213"/>
      <c r="F30" s="214"/>
      <c r="G30" s="215"/>
      <c r="H30" s="146"/>
      <c r="I30" s="146"/>
      <c r="J30" s="146"/>
      <c r="K30" s="146">
        <v>1</v>
      </c>
      <c r="L30" s="147"/>
      <c r="M30" s="152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</row>
    <row r="31" spans="1:60" ht="22.5" outlineLevel="1" x14ac:dyDescent="0.2">
      <c r="A31" s="150"/>
      <c r="B31" s="210" t="s">
        <v>106</v>
      </c>
      <c r="C31" s="211"/>
      <c r="D31" s="212"/>
      <c r="E31" s="213"/>
      <c r="F31" s="214"/>
      <c r="G31" s="215"/>
      <c r="H31" s="146"/>
      <c r="I31" s="146"/>
      <c r="J31" s="146"/>
      <c r="K31" s="146"/>
      <c r="L31" s="147"/>
      <c r="M31" s="152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2" t="str">
        <f>B31</f>
        <v>s urovnáním dna do předepsaného profilu a spádu, s případně nutným přemístěním výkopku ve výkopišti a dále buď s přemístěním výkopku na přilehlém terénu na vzdálenost do 3 m od kraje jámy nebo s naložením na dopravní prostředek,</v>
      </c>
      <c r="BA31" s="131"/>
      <c r="BB31" s="131"/>
      <c r="BC31" s="131"/>
      <c r="BD31" s="131"/>
      <c r="BE31" s="131"/>
      <c r="BF31" s="131"/>
      <c r="BG31" s="131"/>
      <c r="BH31" s="131"/>
    </row>
    <row r="32" spans="1:60" outlineLevel="1" x14ac:dyDescent="0.2">
      <c r="A32" s="150">
        <v>6</v>
      </c>
      <c r="B32" s="135" t="s">
        <v>107</v>
      </c>
      <c r="C32" s="173" t="s">
        <v>108</v>
      </c>
      <c r="D32" s="137" t="s">
        <v>99</v>
      </c>
      <c r="E32" s="141">
        <v>264</v>
      </c>
      <c r="F32" s="148"/>
      <c r="G32" s="146">
        <f>E32*F32</f>
        <v>0</v>
      </c>
      <c r="H32" s="146">
        <v>0</v>
      </c>
      <c r="I32" s="146">
        <f>E32*H32</f>
        <v>0</v>
      </c>
      <c r="J32" s="146">
        <v>0</v>
      </c>
      <c r="K32" s="146">
        <f>E32*J32</f>
        <v>0</v>
      </c>
      <c r="L32" s="147" t="s">
        <v>100</v>
      </c>
      <c r="M32" s="152" t="s">
        <v>83</v>
      </c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>
        <v>21</v>
      </c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</row>
    <row r="33" spans="1:60" outlineLevel="1" x14ac:dyDescent="0.2">
      <c r="A33" s="150"/>
      <c r="B33" s="135"/>
      <c r="C33" s="174" t="s">
        <v>109</v>
      </c>
      <c r="D33" s="138"/>
      <c r="E33" s="142">
        <v>264</v>
      </c>
      <c r="F33" s="146"/>
      <c r="G33" s="146"/>
      <c r="H33" s="146"/>
      <c r="I33" s="146"/>
      <c r="J33" s="146"/>
      <c r="K33" s="146"/>
      <c r="L33" s="147"/>
      <c r="M33" s="152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</row>
    <row r="34" spans="1:60" outlineLevel="1" x14ac:dyDescent="0.2">
      <c r="A34" s="150"/>
      <c r="B34" s="210" t="s">
        <v>110</v>
      </c>
      <c r="C34" s="211"/>
      <c r="D34" s="212"/>
      <c r="E34" s="213"/>
      <c r="F34" s="214"/>
      <c r="G34" s="215"/>
      <c r="H34" s="146"/>
      <c r="I34" s="146"/>
      <c r="J34" s="146"/>
      <c r="K34" s="146">
        <v>1</v>
      </c>
      <c r="L34" s="147"/>
      <c r="M34" s="152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</row>
    <row r="35" spans="1:60" outlineLevel="1" x14ac:dyDescent="0.2">
      <c r="A35" s="150"/>
      <c r="B35" s="210" t="s">
        <v>111</v>
      </c>
      <c r="C35" s="211"/>
      <c r="D35" s="212"/>
      <c r="E35" s="213"/>
      <c r="F35" s="214"/>
      <c r="G35" s="215"/>
      <c r="H35" s="146"/>
      <c r="I35" s="146"/>
      <c r="J35" s="146"/>
      <c r="K35" s="146"/>
      <c r="L35" s="147"/>
      <c r="M35" s="152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</row>
    <row r="36" spans="1:60" outlineLevel="1" x14ac:dyDescent="0.2">
      <c r="A36" s="150">
        <v>7</v>
      </c>
      <c r="B36" s="135" t="s">
        <v>112</v>
      </c>
      <c r="C36" s="173" t="s">
        <v>113</v>
      </c>
      <c r="D36" s="137" t="s">
        <v>99</v>
      </c>
      <c r="E36" s="141">
        <v>15.55</v>
      </c>
      <c r="F36" s="148"/>
      <c r="G36" s="146">
        <f>E36*F36</f>
        <v>0</v>
      </c>
      <c r="H36" s="146">
        <v>0</v>
      </c>
      <c r="I36" s="146">
        <f>E36*H36</f>
        <v>0</v>
      </c>
      <c r="J36" s="146">
        <v>0</v>
      </c>
      <c r="K36" s="146">
        <f>E36*J36</f>
        <v>0</v>
      </c>
      <c r="L36" s="147" t="s">
        <v>100</v>
      </c>
      <c r="M36" s="152" t="s">
        <v>83</v>
      </c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>
        <v>21</v>
      </c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</row>
    <row r="37" spans="1:60" outlineLevel="1" x14ac:dyDescent="0.2">
      <c r="A37" s="150"/>
      <c r="B37" s="135"/>
      <c r="C37" s="174" t="s">
        <v>114</v>
      </c>
      <c r="D37" s="138"/>
      <c r="E37" s="142">
        <v>1.9</v>
      </c>
      <c r="F37" s="146"/>
      <c r="G37" s="146"/>
      <c r="H37" s="146"/>
      <c r="I37" s="146"/>
      <c r="J37" s="146"/>
      <c r="K37" s="146"/>
      <c r="L37" s="147"/>
      <c r="M37" s="152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</row>
    <row r="38" spans="1:60" outlineLevel="1" x14ac:dyDescent="0.2">
      <c r="A38" s="150"/>
      <c r="B38" s="135"/>
      <c r="C38" s="174" t="s">
        <v>115</v>
      </c>
      <c r="D38" s="138"/>
      <c r="E38" s="142">
        <v>7.3</v>
      </c>
      <c r="F38" s="146"/>
      <c r="G38" s="146"/>
      <c r="H38" s="146"/>
      <c r="I38" s="146"/>
      <c r="J38" s="146"/>
      <c r="K38" s="146"/>
      <c r="L38" s="147"/>
      <c r="M38" s="152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</row>
    <row r="39" spans="1:60" outlineLevel="1" x14ac:dyDescent="0.2">
      <c r="A39" s="150"/>
      <c r="B39" s="135"/>
      <c r="C39" s="174" t="s">
        <v>116</v>
      </c>
      <c r="D39" s="138"/>
      <c r="E39" s="142">
        <v>1.28</v>
      </c>
      <c r="F39" s="146"/>
      <c r="G39" s="146"/>
      <c r="H39" s="146"/>
      <c r="I39" s="146"/>
      <c r="J39" s="146"/>
      <c r="K39" s="146"/>
      <c r="L39" s="147"/>
      <c r="M39" s="152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</row>
    <row r="40" spans="1:60" outlineLevel="1" x14ac:dyDescent="0.2">
      <c r="A40" s="150"/>
      <c r="B40" s="135"/>
      <c r="C40" s="174" t="s">
        <v>117</v>
      </c>
      <c r="D40" s="138"/>
      <c r="E40" s="142">
        <v>5.07</v>
      </c>
      <c r="F40" s="146"/>
      <c r="G40" s="146"/>
      <c r="H40" s="146"/>
      <c r="I40" s="146"/>
      <c r="J40" s="146"/>
      <c r="K40" s="146"/>
      <c r="L40" s="147"/>
      <c r="M40" s="152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</row>
    <row r="41" spans="1:60" outlineLevel="1" x14ac:dyDescent="0.2">
      <c r="A41" s="150"/>
      <c r="B41" s="210" t="s">
        <v>118</v>
      </c>
      <c r="C41" s="211"/>
      <c r="D41" s="212"/>
      <c r="E41" s="213"/>
      <c r="F41" s="214"/>
      <c r="G41" s="215"/>
      <c r="H41" s="146"/>
      <c r="I41" s="146"/>
      <c r="J41" s="146"/>
      <c r="K41" s="146">
        <v>1</v>
      </c>
      <c r="L41" s="147"/>
      <c r="M41" s="152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</row>
    <row r="42" spans="1:60" outlineLevel="1" x14ac:dyDescent="0.2">
      <c r="A42" s="150"/>
      <c r="B42" s="210" t="s">
        <v>119</v>
      </c>
      <c r="C42" s="211"/>
      <c r="D42" s="212"/>
      <c r="E42" s="213"/>
      <c r="F42" s="214"/>
      <c r="G42" s="215"/>
      <c r="H42" s="146"/>
      <c r="I42" s="146"/>
      <c r="J42" s="146"/>
      <c r="K42" s="146">
        <v>2</v>
      </c>
      <c r="L42" s="147"/>
      <c r="M42" s="152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</row>
    <row r="43" spans="1:60" outlineLevel="1" x14ac:dyDescent="0.2">
      <c r="A43" s="150">
        <v>8</v>
      </c>
      <c r="B43" s="135" t="s">
        <v>120</v>
      </c>
      <c r="C43" s="173" t="s">
        <v>121</v>
      </c>
      <c r="D43" s="137" t="s">
        <v>99</v>
      </c>
      <c r="E43" s="141">
        <v>1492.3939</v>
      </c>
      <c r="F43" s="148"/>
      <c r="G43" s="146">
        <f>E43*F43</f>
        <v>0</v>
      </c>
      <c r="H43" s="146">
        <v>0</v>
      </c>
      <c r="I43" s="146">
        <f>E43*H43</f>
        <v>0</v>
      </c>
      <c r="J43" s="146">
        <v>0</v>
      </c>
      <c r="K43" s="146">
        <f>E43*J43</f>
        <v>0</v>
      </c>
      <c r="L43" s="147" t="s">
        <v>100</v>
      </c>
      <c r="M43" s="152" t="s">
        <v>83</v>
      </c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>
        <v>21</v>
      </c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</row>
    <row r="44" spans="1:60" outlineLevel="1" x14ac:dyDescent="0.2">
      <c r="A44" s="150"/>
      <c r="B44" s="210" t="s">
        <v>122</v>
      </c>
      <c r="C44" s="211"/>
      <c r="D44" s="212"/>
      <c r="E44" s="213"/>
      <c r="F44" s="214"/>
      <c r="G44" s="215"/>
      <c r="H44" s="146"/>
      <c r="I44" s="146"/>
      <c r="J44" s="146"/>
      <c r="K44" s="146">
        <v>1</v>
      </c>
      <c r="L44" s="147"/>
      <c r="M44" s="152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</row>
    <row r="45" spans="1:60" outlineLevel="1" x14ac:dyDescent="0.2">
      <c r="A45" s="150"/>
      <c r="B45" s="210" t="s">
        <v>123</v>
      </c>
      <c r="C45" s="211"/>
      <c r="D45" s="212"/>
      <c r="E45" s="213"/>
      <c r="F45" s="214"/>
      <c r="G45" s="215"/>
      <c r="H45" s="146"/>
      <c r="I45" s="146"/>
      <c r="J45" s="146"/>
      <c r="K45" s="146"/>
      <c r="L45" s="147"/>
      <c r="M45" s="152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</row>
    <row r="46" spans="1:60" outlineLevel="1" x14ac:dyDescent="0.2">
      <c r="A46" s="150">
        <v>9</v>
      </c>
      <c r="B46" s="135" t="s">
        <v>124</v>
      </c>
      <c r="C46" s="173" t="s">
        <v>125</v>
      </c>
      <c r="D46" s="137" t="s">
        <v>99</v>
      </c>
      <c r="E46" s="141">
        <v>1492.3939</v>
      </c>
      <c r="F46" s="148"/>
      <c r="G46" s="146">
        <f>E46*F46</f>
        <v>0</v>
      </c>
      <c r="H46" s="146">
        <v>0</v>
      </c>
      <c r="I46" s="146">
        <f>E46*H46</f>
        <v>0</v>
      </c>
      <c r="J46" s="146">
        <v>0</v>
      </c>
      <c r="K46" s="146">
        <f>E46*J46</f>
        <v>0</v>
      </c>
      <c r="L46" s="147" t="s">
        <v>100</v>
      </c>
      <c r="M46" s="152" t="s">
        <v>83</v>
      </c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>
        <v>21</v>
      </c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</row>
    <row r="47" spans="1:60" outlineLevel="1" x14ac:dyDescent="0.2">
      <c r="A47" s="150"/>
      <c r="B47" s="210" t="s">
        <v>126</v>
      </c>
      <c r="C47" s="211"/>
      <c r="D47" s="212"/>
      <c r="E47" s="213"/>
      <c r="F47" s="214"/>
      <c r="G47" s="215"/>
      <c r="H47" s="146"/>
      <c r="I47" s="146"/>
      <c r="J47" s="146"/>
      <c r="K47" s="146">
        <v>1</v>
      </c>
      <c r="L47" s="147"/>
      <c r="M47" s="152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</row>
    <row r="48" spans="1:60" outlineLevel="1" x14ac:dyDescent="0.2">
      <c r="A48" s="150">
        <v>10</v>
      </c>
      <c r="B48" s="135" t="s">
        <v>127</v>
      </c>
      <c r="C48" s="173" t="s">
        <v>128</v>
      </c>
      <c r="D48" s="137" t="s">
        <v>99</v>
      </c>
      <c r="E48" s="141">
        <v>1492.3939</v>
      </c>
      <c r="F48" s="148"/>
      <c r="G48" s="146">
        <f>E48*F48</f>
        <v>0</v>
      </c>
      <c r="H48" s="146">
        <v>0</v>
      </c>
      <c r="I48" s="146">
        <f>E48*H48</f>
        <v>0</v>
      </c>
      <c r="J48" s="146">
        <v>0</v>
      </c>
      <c r="K48" s="146">
        <f>E48*J48</f>
        <v>0</v>
      </c>
      <c r="L48" s="147" t="s">
        <v>100</v>
      </c>
      <c r="M48" s="152" t="s">
        <v>83</v>
      </c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>
        <v>21</v>
      </c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</row>
    <row r="49" spans="1:60" outlineLevel="1" x14ac:dyDescent="0.2">
      <c r="A49" s="150">
        <v>11</v>
      </c>
      <c r="B49" s="135" t="s">
        <v>129</v>
      </c>
      <c r="C49" s="173" t="s">
        <v>130</v>
      </c>
      <c r="D49" s="137" t="s">
        <v>99</v>
      </c>
      <c r="E49" s="141">
        <v>57.63</v>
      </c>
      <c r="F49" s="148"/>
      <c r="G49" s="146">
        <f>E49*F49</f>
        <v>0</v>
      </c>
      <c r="H49" s="146">
        <v>0</v>
      </c>
      <c r="I49" s="146">
        <f>E49*H49</f>
        <v>0</v>
      </c>
      <c r="J49" s="146">
        <v>0</v>
      </c>
      <c r="K49" s="146">
        <f>E49*J49</f>
        <v>0</v>
      </c>
      <c r="L49" s="147"/>
      <c r="M49" s="152" t="s">
        <v>131</v>
      </c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>
        <v>21</v>
      </c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</row>
    <row r="50" spans="1:60" outlineLevel="1" x14ac:dyDescent="0.2">
      <c r="A50" s="150"/>
      <c r="B50" s="135"/>
      <c r="C50" s="174" t="s">
        <v>132</v>
      </c>
      <c r="D50" s="138"/>
      <c r="E50" s="142">
        <v>46.68</v>
      </c>
      <c r="F50" s="146"/>
      <c r="G50" s="146"/>
      <c r="H50" s="146"/>
      <c r="I50" s="146"/>
      <c r="J50" s="146"/>
      <c r="K50" s="146"/>
      <c r="L50" s="147"/>
      <c r="M50" s="152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</row>
    <row r="51" spans="1:60" outlineLevel="1" x14ac:dyDescent="0.2">
      <c r="A51" s="150"/>
      <c r="B51" s="135"/>
      <c r="C51" s="174" t="s">
        <v>133</v>
      </c>
      <c r="D51" s="138"/>
      <c r="E51" s="142">
        <v>10.95</v>
      </c>
      <c r="F51" s="146"/>
      <c r="G51" s="146"/>
      <c r="H51" s="146"/>
      <c r="I51" s="146"/>
      <c r="J51" s="146"/>
      <c r="K51" s="146"/>
      <c r="L51" s="147"/>
      <c r="M51" s="152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</row>
    <row r="52" spans="1:60" outlineLevel="1" x14ac:dyDescent="0.2">
      <c r="A52" s="150">
        <v>12</v>
      </c>
      <c r="B52" s="135" t="s">
        <v>134</v>
      </c>
      <c r="C52" s="173" t="s">
        <v>135</v>
      </c>
      <c r="D52" s="137" t="s">
        <v>99</v>
      </c>
      <c r="E52" s="141">
        <v>1492.3939</v>
      </c>
      <c r="F52" s="148"/>
      <c r="G52" s="146">
        <f>E52*F52</f>
        <v>0</v>
      </c>
      <c r="H52" s="146">
        <v>0</v>
      </c>
      <c r="I52" s="146">
        <f>E52*H52</f>
        <v>0</v>
      </c>
      <c r="J52" s="146">
        <v>0</v>
      </c>
      <c r="K52" s="146">
        <f>E52*J52</f>
        <v>0</v>
      </c>
      <c r="L52" s="147"/>
      <c r="M52" s="152" t="s">
        <v>131</v>
      </c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>
        <v>21</v>
      </c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</row>
    <row r="53" spans="1:60" outlineLevel="1" x14ac:dyDescent="0.2">
      <c r="A53" s="150">
        <v>13</v>
      </c>
      <c r="B53" s="135" t="s">
        <v>136</v>
      </c>
      <c r="C53" s="173" t="s">
        <v>137</v>
      </c>
      <c r="D53" s="137" t="s">
        <v>99</v>
      </c>
      <c r="E53" s="141">
        <v>132</v>
      </c>
      <c r="F53" s="148"/>
      <c r="G53" s="146">
        <f>E53*F53</f>
        <v>0</v>
      </c>
      <c r="H53" s="146">
        <v>0</v>
      </c>
      <c r="I53" s="146">
        <f>E53*H53</f>
        <v>0</v>
      </c>
      <c r="J53" s="146">
        <v>0</v>
      </c>
      <c r="K53" s="146">
        <f>E53*J53</f>
        <v>0</v>
      </c>
      <c r="L53" s="147"/>
      <c r="M53" s="152" t="s">
        <v>131</v>
      </c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>
        <v>21</v>
      </c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</row>
    <row r="54" spans="1:60" outlineLevel="1" x14ac:dyDescent="0.2">
      <c r="A54" s="150">
        <v>14</v>
      </c>
      <c r="B54" s="135" t="s">
        <v>138</v>
      </c>
      <c r="C54" s="173" t="s">
        <v>139</v>
      </c>
      <c r="D54" s="137" t="s">
        <v>99</v>
      </c>
      <c r="E54" s="141">
        <v>51.426000000000002</v>
      </c>
      <c r="F54" s="148"/>
      <c r="G54" s="146">
        <f>E54*F54</f>
        <v>0</v>
      </c>
      <c r="H54" s="146">
        <v>0</v>
      </c>
      <c r="I54" s="146">
        <f>E54*H54</f>
        <v>0</v>
      </c>
      <c r="J54" s="146">
        <v>0</v>
      </c>
      <c r="K54" s="146">
        <f>E54*J54</f>
        <v>0</v>
      </c>
      <c r="L54" s="147"/>
      <c r="M54" s="152" t="s">
        <v>131</v>
      </c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>
        <v>21</v>
      </c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</row>
    <row r="55" spans="1:60" outlineLevel="1" x14ac:dyDescent="0.2">
      <c r="A55" s="150"/>
      <c r="B55" s="135"/>
      <c r="C55" s="174" t="s">
        <v>140</v>
      </c>
      <c r="D55" s="138"/>
      <c r="E55" s="142">
        <v>42.77</v>
      </c>
      <c r="F55" s="146"/>
      <c r="G55" s="146"/>
      <c r="H55" s="146"/>
      <c r="I55" s="146"/>
      <c r="J55" s="146"/>
      <c r="K55" s="146"/>
      <c r="L55" s="147"/>
      <c r="M55" s="152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</row>
    <row r="56" spans="1:60" outlineLevel="1" x14ac:dyDescent="0.2">
      <c r="A56" s="150"/>
      <c r="B56" s="135"/>
      <c r="C56" s="174" t="s">
        <v>141</v>
      </c>
      <c r="D56" s="138"/>
      <c r="E56" s="142">
        <v>8.66</v>
      </c>
      <c r="F56" s="146"/>
      <c r="G56" s="146"/>
      <c r="H56" s="146"/>
      <c r="I56" s="146"/>
      <c r="J56" s="146"/>
      <c r="K56" s="146"/>
      <c r="L56" s="147"/>
      <c r="M56" s="152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</row>
    <row r="57" spans="1:60" outlineLevel="1" x14ac:dyDescent="0.2">
      <c r="A57" s="150">
        <v>15</v>
      </c>
      <c r="B57" s="135" t="s">
        <v>142</v>
      </c>
      <c r="C57" s="173" t="s">
        <v>143</v>
      </c>
      <c r="D57" s="137" t="s">
        <v>144</v>
      </c>
      <c r="E57" s="141">
        <v>249.48</v>
      </c>
      <c r="F57" s="148"/>
      <c r="G57" s="146">
        <f>E57*F57</f>
        <v>0</v>
      </c>
      <c r="H57" s="146">
        <v>0</v>
      </c>
      <c r="I57" s="146">
        <f>E57*H57</f>
        <v>0</v>
      </c>
      <c r="J57" s="146">
        <v>0</v>
      </c>
      <c r="K57" s="146">
        <f>E57*J57</f>
        <v>0</v>
      </c>
      <c r="L57" s="147"/>
      <c r="M57" s="152" t="s">
        <v>131</v>
      </c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>
        <v>21</v>
      </c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</row>
    <row r="58" spans="1:60" outlineLevel="1" x14ac:dyDescent="0.2">
      <c r="A58" s="150"/>
      <c r="B58" s="135"/>
      <c r="C58" s="174" t="s">
        <v>145</v>
      </c>
      <c r="D58" s="138"/>
      <c r="E58" s="142">
        <v>249.48</v>
      </c>
      <c r="F58" s="146"/>
      <c r="G58" s="146"/>
      <c r="H58" s="146"/>
      <c r="I58" s="146"/>
      <c r="J58" s="146"/>
      <c r="K58" s="146"/>
      <c r="L58" s="147"/>
      <c r="M58" s="152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</row>
    <row r="59" spans="1:60" x14ac:dyDescent="0.2">
      <c r="A59" s="149" t="s">
        <v>74</v>
      </c>
      <c r="B59" s="134" t="s">
        <v>146</v>
      </c>
      <c r="C59" s="172" t="s">
        <v>147</v>
      </c>
      <c r="D59" s="136"/>
      <c r="E59" s="140"/>
      <c r="F59" s="232">
        <f>SUM(G60:G73)</f>
        <v>0</v>
      </c>
      <c r="G59" s="233"/>
      <c r="H59" s="144"/>
      <c r="I59" s="144">
        <f>SUM(I60:I73)</f>
        <v>0</v>
      </c>
      <c r="J59" s="144"/>
      <c r="K59" s="144">
        <f>SUM(K60:K73)</f>
        <v>0</v>
      </c>
      <c r="L59" s="145"/>
      <c r="M59" s="151"/>
    </row>
    <row r="60" spans="1:60" outlineLevel="1" x14ac:dyDescent="0.2">
      <c r="A60" s="150">
        <v>16</v>
      </c>
      <c r="B60" s="135" t="s">
        <v>148</v>
      </c>
      <c r="C60" s="173" t="s">
        <v>149</v>
      </c>
      <c r="D60" s="137" t="s">
        <v>150</v>
      </c>
      <c r="E60" s="141">
        <v>851</v>
      </c>
      <c r="F60" s="148"/>
      <c r="G60" s="146">
        <f>E60*F60</f>
        <v>0</v>
      </c>
      <c r="H60" s="146">
        <v>0</v>
      </c>
      <c r="I60" s="146">
        <f>E60*H60</f>
        <v>0</v>
      </c>
      <c r="J60" s="146">
        <v>0</v>
      </c>
      <c r="K60" s="146">
        <f>E60*J60</f>
        <v>0</v>
      </c>
      <c r="L60" s="147"/>
      <c r="M60" s="152" t="s">
        <v>131</v>
      </c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>
        <v>21</v>
      </c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</row>
    <row r="61" spans="1:60" outlineLevel="1" x14ac:dyDescent="0.2">
      <c r="A61" s="150"/>
      <c r="B61" s="135"/>
      <c r="C61" s="174" t="s">
        <v>151</v>
      </c>
      <c r="D61" s="138"/>
      <c r="E61" s="142">
        <v>778</v>
      </c>
      <c r="F61" s="146"/>
      <c r="G61" s="146"/>
      <c r="H61" s="146"/>
      <c r="I61" s="146"/>
      <c r="J61" s="146"/>
      <c r="K61" s="146"/>
      <c r="L61" s="147"/>
      <c r="M61" s="152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</row>
    <row r="62" spans="1:60" outlineLevel="1" x14ac:dyDescent="0.2">
      <c r="A62" s="150"/>
      <c r="B62" s="135"/>
      <c r="C62" s="174" t="s">
        <v>152</v>
      </c>
      <c r="D62" s="138"/>
      <c r="E62" s="142">
        <v>73</v>
      </c>
      <c r="F62" s="146"/>
      <c r="G62" s="146"/>
      <c r="H62" s="146"/>
      <c r="I62" s="146"/>
      <c r="J62" s="146"/>
      <c r="K62" s="146"/>
      <c r="L62" s="147"/>
      <c r="M62" s="152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</row>
    <row r="63" spans="1:60" outlineLevel="1" x14ac:dyDescent="0.2">
      <c r="A63" s="150">
        <v>17</v>
      </c>
      <c r="B63" s="135" t="s">
        <v>153</v>
      </c>
      <c r="C63" s="173" t="s">
        <v>154</v>
      </c>
      <c r="D63" s="137" t="s">
        <v>81</v>
      </c>
      <c r="E63" s="141">
        <v>272</v>
      </c>
      <c r="F63" s="148"/>
      <c r="G63" s="146">
        <f>E63*F63</f>
        <v>0</v>
      </c>
      <c r="H63" s="146">
        <v>0</v>
      </c>
      <c r="I63" s="146">
        <f>E63*H63</f>
        <v>0</v>
      </c>
      <c r="J63" s="146">
        <v>0</v>
      </c>
      <c r="K63" s="146">
        <f>E63*J63</f>
        <v>0</v>
      </c>
      <c r="L63" s="147"/>
      <c r="M63" s="152" t="s">
        <v>131</v>
      </c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>
        <v>21</v>
      </c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</row>
    <row r="64" spans="1:60" outlineLevel="1" x14ac:dyDescent="0.2">
      <c r="A64" s="150"/>
      <c r="B64" s="135"/>
      <c r="C64" s="174" t="s">
        <v>155</v>
      </c>
      <c r="D64" s="138"/>
      <c r="E64" s="142">
        <v>272</v>
      </c>
      <c r="F64" s="146"/>
      <c r="G64" s="146"/>
      <c r="H64" s="146"/>
      <c r="I64" s="146"/>
      <c r="J64" s="146"/>
      <c r="K64" s="146"/>
      <c r="L64" s="147"/>
      <c r="M64" s="152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</row>
    <row r="65" spans="1:60" outlineLevel="1" x14ac:dyDescent="0.2">
      <c r="A65" s="150">
        <v>18</v>
      </c>
      <c r="B65" s="135" t="s">
        <v>156</v>
      </c>
      <c r="C65" s="173" t="s">
        <v>157</v>
      </c>
      <c r="D65" s="137" t="s">
        <v>99</v>
      </c>
      <c r="E65" s="141">
        <v>0.224</v>
      </c>
      <c r="F65" s="148"/>
      <c r="G65" s="146">
        <f>E65*F65</f>
        <v>0</v>
      </c>
      <c r="H65" s="146">
        <v>0</v>
      </c>
      <c r="I65" s="146">
        <f>E65*H65</f>
        <v>0</v>
      </c>
      <c r="J65" s="146">
        <v>0</v>
      </c>
      <c r="K65" s="146">
        <f>E65*J65</f>
        <v>0</v>
      </c>
      <c r="L65" s="147"/>
      <c r="M65" s="152" t="s">
        <v>131</v>
      </c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>
        <v>21</v>
      </c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</row>
    <row r="66" spans="1:60" outlineLevel="1" x14ac:dyDescent="0.2">
      <c r="A66" s="150"/>
      <c r="B66" s="135"/>
      <c r="C66" s="174" t="s">
        <v>158</v>
      </c>
      <c r="D66" s="138"/>
      <c r="E66" s="142">
        <v>0.22</v>
      </c>
      <c r="F66" s="146"/>
      <c r="G66" s="146"/>
      <c r="H66" s="146"/>
      <c r="I66" s="146"/>
      <c r="J66" s="146"/>
      <c r="K66" s="146"/>
      <c r="L66" s="147"/>
      <c r="M66" s="152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</row>
    <row r="67" spans="1:60" outlineLevel="1" x14ac:dyDescent="0.2">
      <c r="A67" s="150">
        <v>19</v>
      </c>
      <c r="B67" s="135" t="s">
        <v>159</v>
      </c>
      <c r="C67" s="173" t="s">
        <v>160</v>
      </c>
      <c r="D67" s="137" t="s">
        <v>99</v>
      </c>
      <c r="E67" s="141">
        <v>15.55</v>
      </c>
      <c r="F67" s="148"/>
      <c r="G67" s="146">
        <f>E67*F67</f>
        <v>0</v>
      </c>
      <c r="H67" s="146">
        <v>0</v>
      </c>
      <c r="I67" s="146">
        <f>E67*H67</f>
        <v>0</v>
      </c>
      <c r="J67" s="146">
        <v>0</v>
      </c>
      <c r="K67" s="146">
        <f>E67*J67</f>
        <v>0</v>
      </c>
      <c r="L67" s="147"/>
      <c r="M67" s="152" t="s">
        <v>131</v>
      </c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>
        <v>21</v>
      </c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</row>
    <row r="68" spans="1:60" outlineLevel="1" x14ac:dyDescent="0.2">
      <c r="A68" s="150"/>
      <c r="B68" s="135"/>
      <c r="C68" s="174" t="s">
        <v>114</v>
      </c>
      <c r="D68" s="138"/>
      <c r="E68" s="142">
        <v>1.9</v>
      </c>
      <c r="F68" s="146"/>
      <c r="G68" s="146"/>
      <c r="H68" s="146"/>
      <c r="I68" s="146"/>
      <c r="J68" s="146"/>
      <c r="K68" s="146"/>
      <c r="L68" s="147"/>
      <c r="M68" s="152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</row>
    <row r="69" spans="1:60" outlineLevel="1" x14ac:dyDescent="0.2">
      <c r="A69" s="150"/>
      <c r="B69" s="135"/>
      <c r="C69" s="174" t="s">
        <v>115</v>
      </c>
      <c r="D69" s="138"/>
      <c r="E69" s="142">
        <v>7.3</v>
      </c>
      <c r="F69" s="146"/>
      <c r="G69" s="146"/>
      <c r="H69" s="146"/>
      <c r="I69" s="146"/>
      <c r="J69" s="146"/>
      <c r="K69" s="146"/>
      <c r="L69" s="147"/>
      <c r="M69" s="152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</row>
    <row r="70" spans="1:60" outlineLevel="1" x14ac:dyDescent="0.2">
      <c r="A70" s="150"/>
      <c r="B70" s="135"/>
      <c r="C70" s="174" t="s">
        <v>116</v>
      </c>
      <c r="D70" s="138"/>
      <c r="E70" s="142">
        <v>1.28</v>
      </c>
      <c r="F70" s="146"/>
      <c r="G70" s="146"/>
      <c r="H70" s="146"/>
      <c r="I70" s="146"/>
      <c r="J70" s="146"/>
      <c r="K70" s="146"/>
      <c r="L70" s="147"/>
      <c r="M70" s="152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</row>
    <row r="71" spans="1:60" outlineLevel="1" x14ac:dyDescent="0.2">
      <c r="A71" s="150"/>
      <c r="B71" s="135"/>
      <c r="C71" s="174" t="s">
        <v>117</v>
      </c>
      <c r="D71" s="138"/>
      <c r="E71" s="142">
        <v>5.07</v>
      </c>
      <c r="F71" s="146"/>
      <c r="G71" s="146"/>
      <c r="H71" s="146"/>
      <c r="I71" s="146"/>
      <c r="J71" s="146"/>
      <c r="K71" s="146"/>
      <c r="L71" s="147"/>
      <c r="M71" s="152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</row>
    <row r="72" spans="1:60" outlineLevel="1" x14ac:dyDescent="0.2">
      <c r="A72" s="150">
        <v>20</v>
      </c>
      <c r="B72" s="135" t="s">
        <v>161</v>
      </c>
      <c r="C72" s="173" t="s">
        <v>162</v>
      </c>
      <c r="D72" s="137" t="s">
        <v>81</v>
      </c>
      <c r="E72" s="141">
        <v>299.2</v>
      </c>
      <c r="F72" s="148"/>
      <c r="G72" s="146">
        <f>E72*F72</f>
        <v>0</v>
      </c>
      <c r="H72" s="146">
        <v>0</v>
      </c>
      <c r="I72" s="146">
        <f>E72*H72</f>
        <v>0</v>
      </c>
      <c r="J72" s="146">
        <v>0</v>
      </c>
      <c r="K72" s="146">
        <f>E72*J72</f>
        <v>0</v>
      </c>
      <c r="L72" s="147"/>
      <c r="M72" s="152" t="s">
        <v>131</v>
      </c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>
        <v>21</v>
      </c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</row>
    <row r="73" spans="1:60" outlineLevel="1" x14ac:dyDescent="0.2">
      <c r="A73" s="150"/>
      <c r="B73" s="135"/>
      <c r="C73" s="174" t="s">
        <v>163</v>
      </c>
      <c r="D73" s="138"/>
      <c r="E73" s="142">
        <v>299.2</v>
      </c>
      <c r="F73" s="146"/>
      <c r="G73" s="146"/>
      <c r="H73" s="146"/>
      <c r="I73" s="146"/>
      <c r="J73" s="146"/>
      <c r="K73" s="146"/>
      <c r="L73" s="147"/>
      <c r="M73" s="152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</row>
    <row r="74" spans="1:60" x14ac:dyDescent="0.2">
      <c r="A74" s="149" t="s">
        <v>74</v>
      </c>
      <c r="B74" s="134" t="s">
        <v>164</v>
      </c>
      <c r="C74" s="172" t="s">
        <v>165</v>
      </c>
      <c r="D74" s="136"/>
      <c r="E74" s="140"/>
      <c r="F74" s="232">
        <f>SUM(G75:G109)</f>
        <v>0</v>
      </c>
      <c r="G74" s="233"/>
      <c r="H74" s="144"/>
      <c r="I74" s="144">
        <f>SUM(I75:I109)</f>
        <v>0</v>
      </c>
      <c r="J74" s="144"/>
      <c r="K74" s="144">
        <f>SUM(K75:K109)</f>
        <v>0</v>
      </c>
      <c r="L74" s="145"/>
      <c r="M74" s="151"/>
    </row>
    <row r="75" spans="1:60" outlineLevel="1" x14ac:dyDescent="0.2">
      <c r="A75" s="150">
        <v>21</v>
      </c>
      <c r="B75" s="135" t="s">
        <v>166</v>
      </c>
      <c r="C75" s="173" t="s">
        <v>167</v>
      </c>
      <c r="D75" s="137" t="s">
        <v>81</v>
      </c>
      <c r="E75" s="141">
        <v>2325.6</v>
      </c>
      <c r="F75" s="148"/>
      <c r="G75" s="146">
        <f>E75*F75</f>
        <v>0</v>
      </c>
      <c r="H75" s="146">
        <v>0</v>
      </c>
      <c r="I75" s="146">
        <f>E75*H75</f>
        <v>0</v>
      </c>
      <c r="J75" s="146">
        <v>0</v>
      </c>
      <c r="K75" s="146">
        <f>E75*J75</f>
        <v>0</v>
      </c>
      <c r="L75" s="147"/>
      <c r="M75" s="152" t="s">
        <v>131</v>
      </c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>
        <v>21</v>
      </c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</row>
    <row r="76" spans="1:60" outlineLevel="1" x14ac:dyDescent="0.2">
      <c r="A76" s="150"/>
      <c r="B76" s="135"/>
      <c r="C76" s="174" t="s">
        <v>168</v>
      </c>
      <c r="D76" s="138"/>
      <c r="E76" s="142">
        <v>2325.6</v>
      </c>
      <c r="F76" s="146"/>
      <c r="G76" s="146"/>
      <c r="H76" s="146"/>
      <c r="I76" s="146"/>
      <c r="J76" s="146"/>
      <c r="K76" s="146"/>
      <c r="L76" s="147"/>
      <c r="M76" s="152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</row>
    <row r="77" spans="1:60" outlineLevel="1" x14ac:dyDescent="0.2">
      <c r="A77" s="150">
        <v>22</v>
      </c>
      <c r="B77" s="135" t="s">
        <v>169</v>
      </c>
      <c r="C77" s="173" t="s">
        <v>170</v>
      </c>
      <c r="D77" s="137" t="s">
        <v>81</v>
      </c>
      <c r="E77" s="141">
        <v>581.4</v>
      </c>
      <c r="F77" s="148"/>
      <c r="G77" s="146">
        <f>E77*F77</f>
        <v>0</v>
      </c>
      <c r="H77" s="146">
        <v>0</v>
      </c>
      <c r="I77" s="146">
        <f>E77*H77</f>
        <v>0</v>
      </c>
      <c r="J77" s="146">
        <v>0</v>
      </c>
      <c r="K77" s="146">
        <f>E77*J77</f>
        <v>0</v>
      </c>
      <c r="L77" s="147"/>
      <c r="M77" s="152" t="s">
        <v>131</v>
      </c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>
        <v>21</v>
      </c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</row>
    <row r="78" spans="1:60" outlineLevel="1" x14ac:dyDescent="0.2">
      <c r="A78" s="150"/>
      <c r="B78" s="135"/>
      <c r="C78" s="174" t="s">
        <v>171</v>
      </c>
      <c r="D78" s="138"/>
      <c r="E78" s="142">
        <v>581.4</v>
      </c>
      <c r="F78" s="146"/>
      <c r="G78" s="146"/>
      <c r="H78" s="146"/>
      <c r="I78" s="146"/>
      <c r="J78" s="146"/>
      <c r="K78" s="146"/>
      <c r="L78" s="147"/>
      <c r="M78" s="152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</row>
    <row r="79" spans="1:60" outlineLevel="1" x14ac:dyDescent="0.2">
      <c r="A79" s="150">
        <v>23</v>
      </c>
      <c r="B79" s="135" t="s">
        <v>172</v>
      </c>
      <c r="C79" s="173" t="s">
        <v>173</v>
      </c>
      <c r="D79" s="137" t="s">
        <v>81</v>
      </c>
      <c r="E79" s="141">
        <v>2527</v>
      </c>
      <c r="F79" s="148"/>
      <c r="G79" s="146">
        <f>E79*F79</f>
        <v>0</v>
      </c>
      <c r="H79" s="146">
        <v>0</v>
      </c>
      <c r="I79" s="146">
        <f>E79*H79</f>
        <v>0</v>
      </c>
      <c r="J79" s="146">
        <v>0</v>
      </c>
      <c r="K79" s="146">
        <f>E79*J79</f>
        <v>0</v>
      </c>
      <c r="L79" s="147"/>
      <c r="M79" s="152" t="s">
        <v>131</v>
      </c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>
        <v>21</v>
      </c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</row>
    <row r="80" spans="1:60" outlineLevel="1" x14ac:dyDescent="0.2">
      <c r="A80" s="150"/>
      <c r="B80" s="135"/>
      <c r="C80" s="174" t="s">
        <v>174</v>
      </c>
      <c r="D80" s="138"/>
      <c r="E80" s="142">
        <v>2035</v>
      </c>
      <c r="F80" s="146"/>
      <c r="G80" s="146"/>
      <c r="H80" s="146"/>
      <c r="I80" s="146"/>
      <c r="J80" s="146"/>
      <c r="K80" s="146"/>
      <c r="L80" s="147"/>
      <c r="M80" s="152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</row>
    <row r="81" spans="1:60" outlineLevel="1" x14ac:dyDescent="0.2">
      <c r="A81" s="150"/>
      <c r="B81" s="135"/>
      <c r="C81" s="174" t="s">
        <v>175</v>
      </c>
      <c r="D81" s="138"/>
      <c r="E81" s="142">
        <v>54</v>
      </c>
      <c r="F81" s="146"/>
      <c r="G81" s="146"/>
      <c r="H81" s="146"/>
      <c r="I81" s="146"/>
      <c r="J81" s="146"/>
      <c r="K81" s="146"/>
      <c r="L81" s="147"/>
      <c r="M81" s="152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</row>
    <row r="82" spans="1:60" outlineLevel="1" x14ac:dyDescent="0.2">
      <c r="A82" s="150"/>
      <c r="B82" s="135"/>
      <c r="C82" s="174" t="s">
        <v>176</v>
      </c>
      <c r="D82" s="138"/>
      <c r="E82" s="142">
        <v>438</v>
      </c>
      <c r="F82" s="146"/>
      <c r="G82" s="146"/>
      <c r="H82" s="146"/>
      <c r="I82" s="146"/>
      <c r="J82" s="146"/>
      <c r="K82" s="146"/>
      <c r="L82" s="147"/>
      <c r="M82" s="152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</row>
    <row r="83" spans="1:60" outlineLevel="1" x14ac:dyDescent="0.2">
      <c r="A83" s="150">
        <v>24</v>
      </c>
      <c r="B83" s="135" t="s">
        <v>177</v>
      </c>
      <c r="C83" s="173" t="s">
        <v>178</v>
      </c>
      <c r="D83" s="137" t="s">
        <v>81</v>
      </c>
      <c r="E83" s="141">
        <v>2527</v>
      </c>
      <c r="F83" s="148"/>
      <c r="G83" s="146">
        <f>E83*F83</f>
        <v>0</v>
      </c>
      <c r="H83" s="146">
        <v>0</v>
      </c>
      <c r="I83" s="146">
        <f>E83*H83</f>
        <v>0</v>
      </c>
      <c r="J83" s="146">
        <v>0</v>
      </c>
      <c r="K83" s="146">
        <f>E83*J83</f>
        <v>0</v>
      </c>
      <c r="L83" s="147"/>
      <c r="M83" s="152" t="s">
        <v>131</v>
      </c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>
        <v>21</v>
      </c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</row>
    <row r="84" spans="1:60" outlineLevel="1" x14ac:dyDescent="0.2">
      <c r="A84" s="150"/>
      <c r="B84" s="135"/>
      <c r="C84" s="174" t="s">
        <v>174</v>
      </c>
      <c r="D84" s="138"/>
      <c r="E84" s="142">
        <v>2035</v>
      </c>
      <c r="F84" s="146"/>
      <c r="G84" s="146"/>
      <c r="H84" s="146"/>
      <c r="I84" s="146"/>
      <c r="J84" s="146"/>
      <c r="K84" s="146"/>
      <c r="L84" s="147"/>
      <c r="M84" s="152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</row>
    <row r="85" spans="1:60" outlineLevel="1" x14ac:dyDescent="0.2">
      <c r="A85" s="150"/>
      <c r="B85" s="135"/>
      <c r="C85" s="174" t="s">
        <v>175</v>
      </c>
      <c r="D85" s="138"/>
      <c r="E85" s="142">
        <v>54</v>
      </c>
      <c r="F85" s="146"/>
      <c r="G85" s="146"/>
      <c r="H85" s="146"/>
      <c r="I85" s="146"/>
      <c r="J85" s="146"/>
      <c r="K85" s="146"/>
      <c r="L85" s="147"/>
      <c r="M85" s="152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</row>
    <row r="86" spans="1:60" outlineLevel="1" x14ac:dyDescent="0.2">
      <c r="A86" s="150"/>
      <c r="B86" s="135"/>
      <c r="C86" s="174" t="s">
        <v>176</v>
      </c>
      <c r="D86" s="138"/>
      <c r="E86" s="142">
        <v>438</v>
      </c>
      <c r="F86" s="146"/>
      <c r="G86" s="146"/>
      <c r="H86" s="146"/>
      <c r="I86" s="146"/>
      <c r="J86" s="146"/>
      <c r="K86" s="146"/>
      <c r="L86" s="147"/>
      <c r="M86" s="152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</row>
    <row r="87" spans="1:60" outlineLevel="1" x14ac:dyDescent="0.2">
      <c r="A87" s="150">
        <v>25</v>
      </c>
      <c r="B87" s="135" t="s">
        <v>179</v>
      </c>
      <c r="C87" s="173" t="s">
        <v>180</v>
      </c>
      <c r="D87" s="137" t="s">
        <v>81</v>
      </c>
      <c r="E87" s="141">
        <v>2527</v>
      </c>
      <c r="F87" s="148"/>
      <c r="G87" s="146">
        <f>E87*F87</f>
        <v>0</v>
      </c>
      <c r="H87" s="146">
        <v>0</v>
      </c>
      <c r="I87" s="146">
        <f>E87*H87</f>
        <v>0</v>
      </c>
      <c r="J87" s="146">
        <v>0</v>
      </c>
      <c r="K87" s="146">
        <f>E87*J87</f>
        <v>0</v>
      </c>
      <c r="L87" s="147"/>
      <c r="M87" s="152" t="s">
        <v>131</v>
      </c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>
        <v>21</v>
      </c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</row>
    <row r="88" spans="1:60" outlineLevel="1" x14ac:dyDescent="0.2">
      <c r="A88" s="150"/>
      <c r="B88" s="135"/>
      <c r="C88" s="174" t="s">
        <v>174</v>
      </c>
      <c r="D88" s="138"/>
      <c r="E88" s="142">
        <v>2035</v>
      </c>
      <c r="F88" s="146"/>
      <c r="G88" s="146"/>
      <c r="H88" s="146"/>
      <c r="I88" s="146"/>
      <c r="J88" s="146"/>
      <c r="K88" s="146"/>
      <c r="L88" s="147"/>
      <c r="M88" s="152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</row>
    <row r="89" spans="1:60" outlineLevel="1" x14ac:dyDescent="0.2">
      <c r="A89" s="150"/>
      <c r="B89" s="135"/>
      <c r="C89" s="174" t="s">
        <v>175</v>
      </c>
      <c r="D89" s="138"/>
      <c r="E89" s="142">
        <v>54</v>
      </c>
      <c r="F89" s="146"/>
      <c r="G89" s="146"/>
      <c r="H89" s="146"/>
      <c r="I89" s="146"/>
      <c r="J89" s="146"/>
      <c r="K89" s="146"/>
      <c r="L89" s="147"/>
      <c r="M89" s="152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</row>
    <row r="90" spans="1:60" outlineLevel="1" x14ac:dyDescent="0.2">
      <c r="A90" s="150"/>
      <c r="B90" s="135"/>
      <c r="C90" s="174" t="s">
        <v>176</v>
      </c>
      <c r="D90" s="138"/>
      <c r="E90" s="142">
        <v>438</v>
      </c>
      <c r="F90" s="146"/>
      <c r="G90" s="146"/>
      <c r="H90" s="146"/>
      <c r="I90" s="146"/>
      <c r="J90" s="146"/>
      <c r="K90" s="146"/>
      <c r="L90" s="147"/>
      <c r="M90" s="152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</row>
    <row r="91" spans="1:60" outlineLevel="1" x14ac:dyDescent="0.2">
      <c r="A91" s="150">
        <v>26</v>
      </c>
      <c r="B91" s="135" t="s">
        <v>181</v>
      </c>
      <c r="C91" s="173" t="s">
        <v>182</v>
      </c>
      <c r="D91" s="137" t="s">
        <v>81</v>
      </c>
      <c r="E91" s="141">
        <v>2527</v>
      </c>
      <c r="F91" s="148"/>
      <c r="G91" s="146">
        <f>E91*F91</f>
        <v>0</v>
      </c>
      <c r="H91" s="146">
        <v>0</v>
      </c>
      <c r="I91" s="146">
        <f>E91*H91</f>
        <v>0</v>
      </c>
      <c r="J91" s="146">
        <v>0</v>
      </c>
      <c r="K91" s="146">
        <f>E91*J91</f>
        <v>0</v>
      </c>
      <c r="L91" s="147"/>
      <c r="M91" s="152" t="s">
        <v>131</v>
      </c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>
        <v>21</v>
      </c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</row>
    <row r="92" spans="1:60" outlineLevel="1" x14ac:dyDescent="0.2">
      <c r="A92" s="150"/>
      <c r="B92" s="135"/>
      <c r="C92" s="174" t="s">
        <v>174</v>
      </c>
      <c r="D92" s="138"/>
      <c r="E92" s="142">
        <v>2035</v>
      </c>
      <c r="F92" s="146"/>
      <c r="G92" s="146"/>
      <c r="H92" s="146"/>
      <c r="I92" s="146"/>
      <c r="J92" s="146"/>
      <c r="K92" s="146"/>
      <c r="L92" s="147"/>
      <c r="M92" s="152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</row>
    <row r="93" spans="1:60" outlineLevel="1" x14ac:dyDescent="0.2">
      <c r="A93" s="150"/>
      <c r="B93" s="135"/>
      <c r="C93" s="174" t="s">
        <v>175</v>
      </c>
      <c r="D93" s="138"/>
      <c r="E93" s="142">
        <v>54</v>
      </c>
      <c r="F93" s="146"/>
      <c r="G93" s="146"/>
      <c r="H93" s="146"/>
      <c r="I93" s="146"/>
      <c r="J93" s="146"/>
      <c r="K93" s="146"/>
      <c r="L93" s="147"/>
      <c r="M93" s="152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</row>
    <row r="94" spans="1:60" outlineLevel="1" x14ac:dyDescent="0.2">
      <c r="A94" s="150"/>
      <c r="B94" s="135"/>
      <c r="C94" s="174" t="s">
        <v>176</v>
      </c>
      <c r="D94" s="138"/>
      <c r="E94" s="142">
        <v>438</v>
      </c>
      <c r="F94" s="146"/>
      <c r="G94" s="146"/>
      <c r="H94" s="146"/>
      <c r="I94" s="146"/>
      <c r="J94" s="146"/>
      <c r="K94" s="146"/>
      <c r="L94" s="147"/>
      <c r="M94" s="152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</row>
    <row r="95" spans="1:60" outlineLevel="1" x14ac:dyDescent="0.2">
      <c r="A95" s="150">
        <v>27</v>
      </c>
      <c r="B95" s="135" t="s">
        <v>183</v>
      </c>
      <c r="C95" s="173" t="s">
        <v>184</v>
      </c>
      <c r="D95" s="137" t="s">
        <v>81</v>
      </c>
      <c r="E95" s="141">
        <v>581.4</v>
      </c>
      <c r="F95" s="148"/>
      <c r="G95" s="146">
        <f>E95*F95</f>
        <v>0</v>
      </c>
      <c r="H95" s="146">
        <v>0</v>
      </c>
      <c r="I95" s="146">
        <f>E95*H95</f>
        <v>0</v>
      </c>
      <c r="J95" s="146">
        <v>0</v>
      </c>
      <c r="K95" s="146">
        <f>E95*J95</f>
        <v>0</v>
      </c>
      <c r="L95" s="147"/>
      <c r="M95" s="152" t="s">
        <v>131</v>
      </c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>
        <v>21</v>
      </c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</row>
    <row r="96" spans="1:60" outlineLevel="1" x14ac:dyDescent="0.2">
      <c r="A96" s="150"/>
      <c r="B96" s="135"/>
      <c r="C96" s="174" t="s">
        <v>171</v>
      </c>
      <c r="D96" s="138"/>
      <c r="E96" s="142">
        <v>581.4</v>
      </c>
      <c r="F96" s="146"/>
      <c r="G96" s="146"/>
      <c r="H96" s="146"/>
      <c r="I96" s="146"/>
      <c r="J96" s="146"/>
      <c r="K96" s="146"/>
      <c r="L96" s="147"/>
      <c r="M96" s="152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</row>
    <row r="97" spans="1:60" outlineLevel="1" x14ac:dyDescent="0.2">
      <c r="A97" s="150">
        <v>28</v>
      </c>
      <c r="B97" s="135" t="s">
        <v>185</v>
      </c>
      <c r="C97" s="173" t="s">
        <v>186</v>
      </c>
      <c r="D97" s="137" t="s">
        <v>81</v>
      </c>
      <c r="E97" s="141">
        <v>2035</v>
      </c>
      <c r="F97" s="148"/>
      <c r="G97" s="146">
        <f>E97*F97</f>
        <v>0</v>
      </c>
      <c r="H97" s="146">
        <v>0</v>
      </c>
      <c r="I97" s="146">
        <f>E97*H97</f>
        <v>0</v>
      </c>
      <c r="J97" s="146">
        <v>0</v>
      </c>
      <c r="K97" s="146">
        <f>E97*J97</f>
        <v>0</v>
      </c>
      <c r="L97" s="147"/>
      <c r="M97" s="152" t="s">
        <v>131</v>
      </c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>
        <v>21</v>
      </c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</row>
    <row r="98" spans="1:60" outlineLevel="1" x14ac:dyDescent="0.2">
      <c r="A98" s="150"/>
      <c r="B98" s="135"/>
      <c r="C98" s="174" t="s">
        <v>174</v>
      </c>
      <c r="D98" s="138"/>
      <c r="E98" s="142">
        <v>2035</v>
      </c>
      <c r="F98" s="146"/>
      <c r="G98" s="146"/>
      <c r="H98" s="146"/>
      <c r="I98" s="146"/>
      <c r="J98" s="146"/>
      <c r="K98" s="146"/>
      <c r="L98" s="147"/>
      <c r="M98" s="152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</row>
    <row r="99" spans="1:60" outlineLevel="1" x14ac:dyDescent="0.2">
      <c r="A99" s="150">
        <v>29</v>
      </c>
      <c r="B99" s="135" t="s">
        <v>187</v>
      </c>
      <c r="C99" s="173" t="s">
        <v>188</v>
      </c>
      <c r="D99" s="137" t="s">
        <v>81</v>
      </c>
      <c r="E99" s="141">
        <v>492</v>
      </c>
      <c r="F99" s="148"/>
      <c r="G99" s="146">
        <f>E99*F99</f>
        <v>0</v>
      </c>
      <c r="H99" s="146">
        <v>0</v>
      </c>
      <c r="I99" s="146">
        <f>E99*H99</f>
        <v>0</v>
      </c>
      <c r="J99" s="146">
        <v>0</v>
      </c>
      <c r="K99" s="146">
        <f>E99*J99</f>
        <v>0</v>
      </c>
      <c r="L99" s="147"/>
      <c r="M99" s="152" t="s">
        <v>131</v>
      </c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>
        <v>21</v>
      </c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</row>
    <row r="100" spans="1:60" outlineLevel="1" x14ac:dyDescent="0.2">
      <c r="A100" s="150"/>
      <c r="B100" s="135"/>
      <c r="C100" s="174" t="s">
        <v>175</v>
      </c>
      <c r="D100" s="138"/>
      <c r="E100" s="142">
        <v>54</v>
      </c>
      <c r="F100" s="146"/>
      <c r="G100" s="146"/>
      <c r="H100" s="146"/>
      <c r="I100" s="146"/>
      <c r="J100" s="146"/>
      <c r="K100" s="146"/>
      <c r="L100" s="147"/>
      <c r="M100" s="152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</row>
    <row r="101" spans="1:60" outlineLevel="1" x14ac:dyDescent="0.2">
      <c r="A101" s="150"/>
      <c r="B101" s="135"/>
      <c r="C101" s="174" t="s">
        <v>176</v>
      </c>
      <c r="D101" s="138"/>
      <c r="E101" s="142">
        <v>438</v>
      </c>
      <c r="F101" s="146"/>
      <c r="G101" s="146"/>
      <c r="H101" s="146"/>
      <c r="I101" s="146"/>
      <c r="J101" s="146"/>
      <c r="K101" s="146"/>
      <c r="L101" s="147"/>
      <c r="M101" s="152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</row>
    <row r="102" spans="1:60" outlineLevel="1" x14ac:dyDescent="0.2">
      <c r="A102" s="150">
        <v>30</v>
      </c>
      <c r="B102" s="135" t="s">
        <v>189</v>
      </c>
      <c r="C102" s="173" t="s">
        <v>190</v>
      </c>
      <c r="D102" s="137" t="s">
        <v>144</v>
      </c>
      <c r="E102" s="141">
        <v>32.965400000000002</v>
      </c>
      <c r="F102" s="148"/>
      <c r="G102" s="146">
        <f>E102*F102</f>
        <v>0</v>
      </c>
      <c r="H102" s="146">
        <v>0</v>
      </c>
      <c r="I102" s="146">
        <f>E102*H102</f>
        <v>0</v>
      </c>
      <c r="J102" s="146">
        <v>0</v>
      </c>
      <c r="K102" s="146">
        <f>E102*J102</f>
        <v>0</v>
      </c>
      <c r="L102" s="147"/>
      <c r="M102" s="152" t="s">
        <v>131</v>
      </c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>
        <v>21</v>
      </c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</row>
    <row r="103" spans="1:60" outlineLevel="1" x14ac:dyDescent="0.2">
      <c r="A103" s="150"/>
      <c r="B103" s="135"/>
      <c r="C103" s="174" t="s">
        <v>191</v>
      </c>
      <c r="D103" s="138"/>
      <c r="E103" s="142">
        <v>32.97</v>
      </c>
      <c r="F103" s="146"/>
      <c r="G103" s="146"/>
      <c r="H103" s="146"/>
      <c r="I103" s="146"/>
      <c r="J103" s="146"/>
      <c r="K103" s="146"/>
      <c r="L103" s="147"/>
      <c r="M103" s="152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</row>
    <row r="104" spans="1:60" outlineLevel="1" x14ac:dyDescent="0.2">
      <c r="A104" s="150">
        <v>31</v>
      </c>
      <c r="B104" s="135" t="s">
        <v>192</v>
      </c>
      <c r="C104" s="173" t="s">
        <v>193</v>
      </c>
      <c r="D104" s="137" t="s">
        <v>144</v>
      </c>
      <c r="E104" s="141">
        <v>32.965400000000002</v>
      </c>
      <c r="F104" s="148"/>
      <c r="G104" s="146">
        <f>E104*F104</f>
        <v>0</v>
      </c>
      <c r="H104" s="146">
        <v>0</v>
      </c>
      <c r="I104" s="146">
        <f>E104*H104</f>
        <v>0</v>
      </c>
      <c r="J104" s="146">
        <v>0</v>
      </c>
      <c r="K104" s="146">
        <f>E104*J104</f>
        <v>0</v>
      </c>
      <c r="L104" s="147"/>
      <c r="M104" s="152" t="s">
        <v>131</v>
      </c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>
        <v>21</v>
      </c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</row>
    <row r="105" spans="1:60" outlineLevel="1" x14ac:dyDescent="0.2">
      <c r="A105" s="150"/>
      <c r="B105" s="135"/>
      <c r="C105" s="174" t="s">
        <v>191</v>
      </c>
      <c r="D105" s="138"/>
      <c r="E105" s="142">
        <v>32.97</v>
      </c>
      <c r="F105" s="146"/>
      <c r="G105" s="146"/>
      <c r="H105" s="146"/>
      <c r="I105" s="146"/>
      <c r="J105" s="146"/>
      <c r="K105" s="146"/>
      <c r="L105" s="147"/>
      <c r="M105" s="152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</row>
    <row r="106" spans="1:60" outlineLevel="1" x14ac:dyDescent="0.2">
      <c r="A106" s="150">
        <v>32</v>
      </c>
      <c r="B106" s="135" t="s">
        <v>194</v>
      </c>
      <c r="C106" s="173" t="s">
        <v>195</v>
      </c>
      <c r="D106" s="137" t="s">
        <v>144</v>
      </c>
      <c r="E106" s="141">
        <v>54.942300000000003</v>
      </c>
      <c r="F106" s="148"/>
      <c r="G106" s="146">
        <f>E106*F106</f>
        <v>0</v>
      </c>
      <c r="H106" s="146">
        <v>0</v>
      </c>
      <c r="I106" s="146">
        <f>E106*H106</f>
        <v>0</v>
      </c>
      <c r="J106" s="146">
        <v>0</v>
      </c>
      <c r="K106" s="146">
        <f>E106*J106</f>
        <v>0</v>
      </c>
      <c r="L106" s="147"/>
      <c r="M106" s="152" t="s">
        <v>131</v>
      </c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>
        <v>21</v>
      </c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</row>
    <row r="107" spans="1:60" outlineLevel="1" x14ac:dyDescent="0.2">
      <c r="A107" s="150"/>
      <c r="B107" s="135"/>
      <c r="C107" s="174" t="s">
        <v>196</v>
      </c>
      <c r="D107" s="138"/>
      <c r="E107" s="142">
        <v>54.94</v>
      </c>
      <c r="F107" s="146"/>
      <c r="G107" s="146"/>
      <c r="H107" s="146"/>
      <c r="I107" s="146"/>
      <c r="J107" s="146"/>
      <c r="K107" s="146"/>
      <c r="L107" s="147"/>
      <c r="M107" s="152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</row>
    <row r="108" spans="1:60" outlineLevel="1" x14ac:dyDescent="0.2">
      <c r="A108" s="150">
        <v>33</v>
      </c>
      <c r="B108" s="135" t="s">
        <v>197</v>
      </c>
      <c r="C108" s="173" t="s">
        <v>198</v>
      </c>
      <c r="D108" s="137" t="s">
        <v>144</v>
      </c>
      <c r="E108" s="141">
        <v>87.907700000000006</v>
      </c>
      <c r="F108" s="148"/>
      <c r="G108" s="146">
        <f>E108*F108</f>
        <v>0</v>
      </c>
      <c r="H108" s="146">
        <v>0</v>
      </c>
      <c r="I108" s="146">
        <f>E108*H108</f>
        <v>0</v>
      </c>
      <c r="J108" s="146">
        <v>0</v>
      </c>
      <c r="K108" s="146">
        <f>E108*J108</f>
        <v>0</v>
      </c>
      <c r="L108" s="147"/>
      <c r="M108" s="152" t="s">
        <v>131</v>
      </c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>
        <v>21</v>
      </c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</row>
    <row r="109" spans="1:60" outlineLevel="1" x14ac:dyDescent="0.2">
      <c r="A109" s="150"/>
      <c r="B109" s="135"/>
      <c r="C109" s="174" t="s">
        <v>199</v>
      </c>
      <c r="D109" s="138"/>
      <c r="E109" s="142">
        <v>87.91</v>
      </c>
      <c r="F109" s="146"/>
      <c r="G109" s="146"/>
      <c r="H109" s="146"/>
      <c r="I109" s="146"/>
      <c r="J109" s="146"/>
      <c r="K109" s="146"/>
      <c r="L109" s="147"/>
      <c r="M109" s="152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</row>
    <row r="110" spans="1:60" x14ac:dyDescent="0.2">
      <c r="A110" s="149" t="s">
        <v>74</v>
      </c>
      <c r="B110" s="134" t="s">
        <v>200</v>
      </c>
      <c r="C110" s="172" t="s">
        <v>201</v>
      </c>
      <c r="D110" s="136"/>
      <c r="E110" s="140"/>
      <c r="F110" s="232">
        <f>SUM(G111:G132)</f>
        <v>0</v>
      </c>
      <c r="G110" s="233"/>
      <c r="H110" s="144"/>
      <c r="I110" s="144">
        <f>SUM(I111:I132)</f>
        <v>0</v>
      </c>
      <c r="J110" s="144"/>
      <c r="K110" s="144">
        <f>SUM(K111:K132)</f>
        <v>2</v>
      </c>
      <c r="L110" s="145"/>
      <c r="M110" s="151"/>
    </row>
    <row r="111" spans="1:60" outlineLevel="1" x14ac:dyDescent="0.2">
      <c r="A111" s="150"/>
      <c r="B111" s="226" t="s">
        <v>202</v>
      </c>
      <c r="C111" s="227"/>
      <c r="D111" s="228"/>
      <c r="E111" s="229"/>
      <c r="F111" s="230"/>
      <c r="G111" s="231"/>
      <c r="H111" s="146"/>
      <c r="I111" s="146"/>
      <c r="J111" s="146"/>
      <c r="K111" s="146">
        <v>1</v>
      </c>
      <c r="L111" s="147"/>
      <c r="M111" s="152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</row>
    <row r="112" spans="1:60" outlineLevel="1" x14ac:dyDescent="0.2">
      <c r="A112" s="150">
        <v>34</v>
      </c>
      <c r="B112" s="135" t="s">
        <v>203</v>
      </c>
      <c r="C112" s="173" t="s">
        <v>204</v>
      </c>
      <c r="D112" s="137" t="s">
        <v>205</v>
      </c>
      <c r="E112" s="141">
        <v>1</v>
      </c>
      <c r="F112" s="148"/>
      <c r="G112" s="146">
        <f>E112*F112</f>
        <v>0</v>
      </c>
      <c r="H112" s="146">
        <v>0</v>
      </c>
      <c r="I112" s="146">
        <f>E112*H112</f>
        <v>0</v>
      </c>
      <c r="J112" s="146">
        <v>0</v>
      </c>
      <c r="K112" s="146">
        <f>E112*J112</f>
        <v>0</v>
      </c>
      <c r="L112" s="147" t="s">
        <v>206</v>
      </c>
      <c r="M112" s="152" t="s">
        <v>83</v>
      </c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>
        <v>21</v>
      </c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</row>
    <row r="113" spans="1:60" outlineLevel="1" x14ac:dyDescent="0.2">
      <c r="A113" s="150">
        <v>35</v>
      </c>
      <c r="B113" s="135" t="s">
        <v>207</v>
      </c>
      <c r="C113" s="173" t="s">
        <v>208</v>
      </c>
      <c r="D113" s="137" t="s">
        <v>205</v>
      </c>
      <c r="E113" s="141">
        <v>1</v>
      </c>
      <c r="F113" s="148"/>
      <c r="G113" s="146">
        <f>E113*F113</f>
        <v>0</v>
      </c>
      <c r="H113" s="146">
        <v>0</v>
      </c>
      <c r="I113" s="146">
        <f>E113*H113</f>
        <v>0</v>
      </c>
      <c r="J113" s="146">
        <v>0</v>
      </c>
      <c r="K113" s="146">
        <f>E113*J113</f>
        <v>0</v>
      </c>
      <c r="L113" s="147" t="s">
        <v>206</v>
      </c>
      <c r="M113" s="152" t="s">
        <v>83</v>
      </c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>
        <v>21</v>
      </c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</row>
    <row r="114" spans="1:60" outlineLevel="1" x14ac:dyDescent="0.2">
      <c r="A114" s="150">
        <v>36</v>
      </c>
      <c r="B114" s="135" t="s">
        <v>209</v>
      </c>
      <c r="C114" s="173" t="s">
        <v>210</v>
      </c>
      <c r="D114" s="137" t="s">
        <v>150</v>
      </c>
      <c r="E114" s="141">
        <v>353.2</v>
      </c>
      <c r="F114" s="148"/>
      <c r="G114" s="146">
        <f>E114*F114</f>
        <v>0</v>
      </c>
      <c r="H114" s="146">
        <v>0</v>
      </c>
      <c r="I114" s="146">
        <f>E114*H114</f>
        <v>0</v>
      </c>
      <c r="J114" s="146">
        <v>0</v>
      </c>
      <c r="K114" s="146">
        <f>E114*J114</f>
        <v>0</v>
      </c>
      <c r="L114" s="147"/>
      <c r="M114" s="152" t="s">
        <v>131</v>
      </c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>
        <v>21</v>
      </c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1"/>
    </row>
    <row r="115" spans="1:60" outlineLevel="1" x14ac:dyDescent="0.2">
      <c r="A115" s="150"/>
      <c r="B115" s="135"/>
      <c r="C115" s="174" t="s">
        <v>211</v>
      </c>
      <c r="D115" s="138"/>
      <c r="E115" s="142">
        <v>262.2</v>
      </c>
      <c r="F115" s="146"/>
      <c r="G115" s="146"/>
      <c r="H115" s="146"/>
      <c r="I115" s="146"/>
      <c r="J115" s="146"/>
      <c r="K115" s="146"/>
      <c r="L115" s="147"/>
      <c r="M115" s="152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1"/>
    </row>
    <row r="116" spans="1:60" outlineLevel="1" x14ac:dyDescent="0.2">
      <c r="A116" s="150"/>
      <c r="B116" s="135"/>
      <c r="C116" s="174" t="s">
        <v>212</v>
      </c>
      <c r="D116" s="138"/>
      <c r="E116" s="142">
        <v>91</v>
      </c>
      <c r="F116" s="146"/>
      <c r="G116" s="146"/>
      <c r="H116" s="146"/>
      <c r="I116" s="146"/>
      <c r="J116" s="146"/>
      <c r="K116" s="146"/>
      <c r="L116" s="147"/>
      <c r="M116" s="152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</row>
    <row r="117" spans="1:60" outlineLevel="1" x14ac:dyDescent="0.2">
      <c r="A117" s="150">
        <v>37</v>
      </c>
      <c r="B117" s="135" t="s">
        <v>213</v>
      </c>
      <c r="C117" s="173" t="s">
        <v>214</v>
      </c>
      <c r="D117" s="137" t="s">
        <v>205</v>
      </c>
      <c r="E117" s="141">
        <v>262.2</v>
      </c>
      <c r="F117" s="148"/>
      <c r="G117" s="146">
        <f>E117*F117</f>
        <v>0</v>
      </c>
      <c r="H117" s="146">
        <v>0</v>
      </c>
      <c r="I117" s="146">
        <f>E117*H117</f>
        <v>0</v>
      </c>
      <c r="J117" s="146">
        <v>0</v>
      </c>
      <c r="K117" s="146">
        <f>E117*J117</f>
        <v>0</v>
      </c>
      <c r="L117" s="147"/>
      <c r="M117" s="152" t="s">
        <v>131</v>
      </c>
      <c r="N117" s="131"/>
      <c r="O117" s="131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>
        <v>21</v>
      </c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</row>
    <row r="118" spans="1:60" outlineLevel="1" x14ac:dyDescent="0.2">
      <c r="A118" s="150"/>
      <c r="B118" s="135"/>
      <c r="C118" s="174" t="s">
        <v>211</v>
      </c>
      <c r="D118" s="138"/>
      <c r="E118" s="142">
        <v>262.2</v>
      </c>
      <c r="F118" s="146"/>
      <c r="G118" s="146"/>
      <c r="H118" s="146"/>
      <c r="I118" s="146"/>
      <c r="J118" s="146"/>
      <c r="K118" s="146"/>
      <c r="L118" s="147"/>
      <c r="M118" s="152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</row>
    <row r="119" spans="1:60" outlineLevel="1" x14ac:dyDescent="0.2">
      <c r="A119" s="150">
        <v>38</v>
      </c>
      <c r="B119" s="135" t="s">
        <v>215</v>
      </c>
      <c r="C119" s="173" t="s">
        <v>216</v>
      </c>
      <c r="D119" s="137" t="s">
        <v>205</v>
      </c>
      <c r="E119" s="141">
        <v>71</v>
      </c>
      <c r="F119" s="148"/>
      <c r="G119" s="146">
        <f>E119*F119</f>
        <v>0</v>
      </c>
      <c r="H119" s="146">
        <v>0</v>
      </c>
      <c r="I119" s="146">
        <f>E119*H119</f>
        <v>0</v>
      </c>
      <c r="J119" s="146">
        <v>0</v>
      </c>
      <c r="K119" s="146">
        <f>E119*J119</f>
        <v>0</v>
      </c>
      <c r="L119" s="147"/>
      <c r="M119" s="152" t="s">
        <v>131</v>
      </c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>
        <v>21</v>
      </c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</row>
    <row r="120" spans="1:60" outlineLevel="1" x14ac:dyDescent="0.2">
      <c r="A120" s="150"/>
      <c r="B120" s="135"/>
      <c r="C120" s="174" t="s">
        <v>217</v>
      </c>
      <c r="D120" s="138"/>
      <c r="E120" s="142">
        <v>57</v>
      </c>
      <c r="F120" s="146"/>
      <c r="G120" s="146"/>
      <c r="H120" s="146"/>
      <c r="I120" s="146"/>
      <c r="J120" s="146"/>
      <c r="K120" s="146"/>
      <c r="L120" s="147"/>
      <c r="M120" s="152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</row>
    <row r="121" spans="1:60" outlineLevel="1" x14ac:dyDescent="0.2">
      <c r="A121" s="150"/>
      <c r="B121" s="135"/>
      <c r="C121" s="174" t="s">
        <v>218</v>
      </c>
      <c r="D121" s="138"/>
      <c r="E121" s="142">
        <v>14</v>
      </c>
      <c r="F121" s="146"/>
      <c r="G121" s="146"/>
      <c r="H121" s="146"/>
      <c r="I121" s="146"/>
      <c r="J121" s="146"/>
      <c r="K121" s="146"/>
      <c r="L121" s="147"/>
      <c r="M121" s="152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</row>
    <row r="122" spans="1:60" outlineLevel="1" x14ac:dyDescent="0.2">
      <c r="A122" s="150">
        <v>39</v>
      </c>
      <c r="B122" s="135" t="s">
        <v>219</v>
      </c>
      <c r="C122" s="173" t="s">
        <v>220</v>
      </c>
      <c r="D122" s="137" t="s">
        <v>205</v>
      </c>
      <c r="E122" s="141">
        <v>1</v>
      </c>
      <c r="F122" s="148"/>
      <c r="G122" s="146">
        <f>E122*F122</f>
        <v>0</v>
      </c>
      <c r="H122" s="146">
        <v>0</v>
      </c>
      <c r="I122" s="146">
        <f>E122*H122</f>
        <v>0</v>
      </c>
      <c r="J122" s="146">
        <v>0</v>
      </c>
      <c r="K122" s="146">
        <f>E122*J122</f>
        <v>0</v>
      </c>
      <c r="L122" s="147"/>
      <c r="M122" s="152" t="s">
        <v>131</v>
      </c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>
        <v>21</v>
      </c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</row>
    <row r="123" spans="1:60" outlineLevel="1" x14ac:dyDescent="0.2">
      <c r="A123" s="150">
        <v>40</v>
      </c>
      <c r="B123" s="135" t="s">
        <v>221</v>
      </c>
      <c r="C123" s="173" t="s">
        <v>222</v>
      </c>
      <c r="D123" s="137" t="s">
        <v>205</v>
      </c>
      <c r="E123" s="141">
        <v>1</v>
      </c>
      <c r="F123" s="148"/>
      <c r="G123" s="146">
        <f>E123*F123</f>
        <v>0</v>
      </c>
      <c r="H123" s="146">
        <v>0</v>
      </c>
      <c r="I123" s="146">
        <f>E123*H123</f>
        <v>0</v>
      </c>
      <c r="J123" s="146">
        <v>0</v>
      </c>
      <c r="K123" s="146">
        <f>E123*J123</f>
        <v>0</v>
      </c>
      <c r="L123" s="147"/>
      <c r="M123" s="152" t="s">
        <v>131</v>
      </c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>
        <v>21</v>
      </c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</row>
    <row r="124" spans="1:60" outlineLevel="1" x14ac:dyDescent="0.2">
      <c r="A124" s="150">
        <v>41</v>
      </c>
      <c r="B124" s="135" t="s">
        <v>223</v>
      </c>
      <c r="C124" s="173" t="s">
        <v>224</v>
      </c>
      <c r="D124" s="137" t="s">
        <v>81</v>
      </c>
      <c r="E124" s="141">
        <v>772.8</v>
      </c>
      <c r="F124" s="148"/>
      <c r="G124" s="146">
        <f>E124*F124</f>
        <v>0</v>
      </c>
      <c r="H124" s="146">
        <v>0</v>
      </c>
      <c r="I124" s="146">
        <f>E124*H124</f>
        <v>0</v>
      </c>
      <c r="J124" s="146">
        <v>0</v>
      </c>
      <c r="K124" s="146">
        <f>E124*J124</f>
        <v>0</v>
      </c>
      <c r="L124" s="147"/>
      <c r="M124" s="152" t="s">
        <v>131</v>
      </c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>
        <v>21</v>
      </c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1"/>
      <c r="BG124" s="131"/>
      <c r="BH124" s="131"/>
    </row>
    <row r="125" spans="1:60" outlineLevel="1" x14ac:dyDescent="0.2">
      <c r="A125" s="150"/>
      <c r="B125" s="135"/>
      <c r="C125" s="174" t="s">
        <v>225</v>
      </c>
      <c r="D125" s="138"/>
      <c r="E125" s="142">
        <v>772.8</v>
      </c>
      <c r="F125" s="146"/>
      <c r="G125" s="146"/>
      <c r="H125" s="146"/>
      <c r="I125" s="146"/>
      <c r="J125" s="146"/>
      <c r="K125" s="146"/>
      <c r="L125" s="147"/>
      <c r="M125" s="152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</row>
    <row r="126" spans="1:60" outlineLevel="1" x14ac:dyDescent="0.2">
      <c r="A126" s="150">
        <v>42</v>
      </c>
      <c r="B126" s="135" t="s">
        <v>226</v>
      </c>
      <c r="C126" s="173" t="s">
        <v>227</v>
      </c>
      <c r="D126" s="137" t="s">
        <v>150</v>
      </c>
      <c r="E126" s="141">
        <v>184</v>
      </c>
      <c r="F126" s="148"/>
      <c r="G126" s="146">
        <f>E126*F126</f>
        <v>0</v>
      </c>
      <c r="H126" s="146">
        <v>0</v>
      </c>
      <c r="I126" s="146">
        <f>E126*H126</f>
        <v>0</v>
      </c>
      <c r="J126" s="146">
        <v>0</v>
      </c>
      <c r="K126" s="146">
        <f>E126*J126</f>
        <v>0</v>
      </c>
      <c r="L126" s="147"/>
      <c r="M126" s="152" t="s">
        <v>131</v>
      </c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>
        <v>21</v>
      </c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</row>
    <row r="127" spans="1:60" outlineLevel="1" x14ac:dyDescent="0.2">
      <c r="A127" s="150"/>
      <c r="B127" s="135"/>
      <c r="C127" s="174" t="s">
        <v>228</v>
      </c>
      <c r="D127" s="138"/>
      <c r="E127" s="142">
        <v>184</v>
      </c>
      <c r="F127" s="146"/>
      <c r="G127" s="146"/>
      <c r="H127" s="146"/>
      <c r="I127" s="146"/>
      <c r="J127" s="146"/>
      <c r="K127" s="146"/>
      <c r="L127" s="147"/>
      <c r="M127" s="152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</row>
    <row r="128" spans="1:60" outlineLevel="1" x14ac:dyDescent="0.2">
      <c r="A128" s="150">
        <v>43</v>
      </c>
      <c r="B128" s="135" t="s">
        <v>229</v>
      </c>
      <c r="C128" s="173" t="s">
        <v>230</v>
      </c>
      <c r="D128" s="137" t="s">
        <v>150</v>
      </c>
      <c r="E128" s="141">
        <v>736</v>
      </c>
      <c r="F128" s="148"/>
      <c r="G128" s="146">
        <f>E128*F128</f>
        <v>0</v>
      </c>
      <c r="H128" s="146">
        <v>0</v>
      </c>
      <c r="I128" s="146">
        <f>E128*H128</f>
        <v>0</v>
      </c>
      <c r="J128" s="146">
        <v>0</v>
      </c>
      <c r="K128" s="146">
        <f>E128*J128</f>
        <v>0</v>
      </c>
      <c r="L128" s="147"/>
      <c r="M128" s="152" t="s">
        <v>131</v>
      </c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>
        <v>21</v>
      </c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</row>
    <row r="129" spans="1:60" outlineLevel="1" x14ac:dyDescent="0.2">
      <c r="A129" s="150"/>
      <c r="B129" s="135"/>
      <c r="C129" s="174" t="s">
        <v>231</v>
      </c>
      <c r="D129" s="138"/>
      <c r="E129" s="142">
        <v>736</v>
      </c>
      <c r="F129" s="146"/>
      <c r="G129" s="146"/>
      <c r="H129" s="146"/>
      <c r="I129" s="146"/>
      <c r="J129" s="146"/>
      <c r="K129" s="146"/>
      <c r="L129" s="147"/>
      <c r="M129" s="152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1"/>
      <c r="BD129" s="131"/>
      <c r="BE129" s="131"/>
      <c r="BF129" s="131"/>
      <c r="BG129" s="131"/>
      <c r="BH129" s="131"/>
    </row>
    <row r="130" spans="1:60" outlineLevel="1" x14ac:dyDescent="0.2">
      <c r="A130" s="150"/>
      <c r="B130" s="210" t="s">
        <v>232</v>
      </c>
      <c r="C130" s="211"/>
      <c r="D130" s="212"/>
      <c r="E130" s="213"/>
      <c r="F130" s="214"/>
      <c r="G130" s="215"/>
      <c r="H130" s="146"/>
      <c r="I130" s="146"/>
      <c r="J130" s="146"/>
      <c r="K130" s="146">
        <v>1</v>
      </c>
      <c r="L130" s="147"/>
      <c r="M130" s="152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</row>
    <row r="131" spans="1:60" outlineLevel="1" x14ac:dyDescent="0.2">
      <c r="A131" s="150"/>
      <c r="B131" s="210" t="s">
        <v>233</v>
      </c>
      <c r="C131" s="211"/>
      <c r="D131" s="212"/>
      <c r="E131" s="213"/>
      <c r="F131" s="214"/>
      <c r="G131" s="215"/>
      <c r="H131" s="146"/>
      <c r="I131" s="146"/>
      <c r="J131" s="146"/>
      <c r="K131" s="146"/>
      <c r="L131" s="147"/>
      <c r="M131" s="152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</row>
    <row r="132" spans="1:60" outlineLevel="1" x14ac:dyDescent="0.2">
      <c r="A132" s="150">
        <v>44</v>
      </c>
      <c r="B132" s="135" t="s">
        <v>234</v>
      </c>
      <c r="C132" s="173" t="s">
        <v>235</v>
      </c>
      <c r="D132" s="137" t="s">
        <v>236</v>
      </c>
      <c r="E132" s="141">
        <v>2579.63</v>
      </c>
      <c r="F132" s="148"/>
      <c r="G132" s="146">
        <f>E132*F132</f>
        <v>0</v>
      </c>
      <c r="H132" s="146">
        <v>0</v>
      </c>
      <c r="I132" s="146">
        <f>E132*H132</f>
        <v>0</v>
      </c>
      <c r="J132" s="146">
        <v>0</v>
      </c>
      <c r="K132" s="146">
        <f>E132*J132</f>
        <v>0</v>
      </c>
      <c r="L132" s="147" t="s">
        <v>206</v>
      </c>
      <c r="M132" s="152" t="s">
        <v>83</v>
      </c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>
        <v>21</v>
      </c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</row>
    <row r="133" spans="1:60" x14ac:dyDescent="0.2">
      <c r="A133" s="149" t="s">
        <v>74</v>
      </c>
      <c r="B133" s="134" t="s">
        <v>237</v>
      </c>
      <c r="C133" s="172" t="s">
        <v>238</v>
      </c>
      <c r="D133" s="136"/>
      <c r="E133" s="140"/>
      <c r="F133" s="232">
        <f>SUM(G134:G137)</f>
        <v>0</v>
      </c>
      <c r="G133" s="233"/>
      <c r="H133" s="144"/>
      <c r="I133" s="144">
        <f>SUM(I134:I137)</f>
        <v>0</v>
      </c>
      <c r="J133" s="144"/>
      <c r="K133" s="144">
        <f>SUM(K134:K137)</f>
        <v>0</v>
      </c>
      <c r="L133" s="145"/>
      <c r="M133" s="151"/>
    </row>
    <row r="134" spans="1:60" outlineLevel="1" x14ac:dyDescent="0.2">
      <c r="A134" s="150">
        <v>45</v>
      </c>
      <c r="B134" s="135" t="s">
        <v>239</v>
      </c>
      <c r="C134" s="173" t="s">
        <v>240</v>
      </c>
      <c r="D134" s="137" t="s">
        <v>205</v>
      </c>
      <c r="E134" s="141">
        <v>6</v>
      </c>
      <c r="F134" s="148"/>
      <c r="G134" s="146">
        <f>E134*F134</f>
        <v>0</v>
      </c>
      <c r="H134" s="146">
        <v>0</v>
      </c>
      <c r="I134" s="146">
        <f>E134*H134</f>
        <v>0</v>
      </c>
      <c r="J134" s="146">
        <v>0</v>
      </c>
      <c r="K134" s="146">
        <f>E134*J134</f>
        <v>0</v>
      </c>
      <c r="L134" s="147"/>
      <c r="M134" s="152" t="s">
        <v>131</v>
      </c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>
        <v>21</v>
      </c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131"/>
    </row>
    <row r="135" spans="1:60" ht="22.5" outlineLevel="1" x14ac:dyDescent="0.2">
      <c r="A135" s="150">
        <v>46</v>
      </c>
      <c r="B135" s="135" t="s">
        <v>241</v>
      </c>
      <c r="C135" s="173" t="s">
        <v>242</v>
      </c>
      <c r="D135" s="137" t="s">
        <v>150</v>
      </c>
      <c r="E135" s="141">
        <v>73</v>
      </c>
      <c r="F135" s="148"/>
      <c r="G135" s="146">
        <f>E135*F135</f>
        <v>0</v>
      </c>
      <c r="H135" s="146">
        <v>0</v>
      </c>
      <c r="I135" s="146">
        <f>E135*H135</f>
        <v>0</v>
      </c>
      <c r="J135" s="146">
        <v>0</v>
      </c>
      <c r="K135" s="146">
        <f>E135*J135</f>
        <v>0</v>
      </c>
      <c r="L135" s="147"/>
      <c r="M135" s="152" t="s">
        <v>131</v>
      </c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>
        <v>21</v>
      </c>
      <c r="AN135" s="131"/>
      <c r="AO135" s="131"/>
      <c r="AP135" s="131"/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/>
      <c r="BG135" s="131"/>
      <c r="BH135" s="131"/>
    </row>
    <row r="136" spans="1:60" outlineLevel="1" x14ac:dyDescent="0.2">
      <c r="A136" s="150"/>
      <c r="B136" s="135"/>
      <c r="C136" s="174" t="s">
        <v>243</v>
      </c>
      <c r="D136" s="138"/>
      <c r="E136" s="142">
        <v>73</v>
      </c>
      <c r="F136" s="146"/>
      <c r="G136" s="146"/>
      <c r="H136" s="146"/>
      <c r="I136" s="146"/>
      <c r="J136" s="146"/>
      <c r="K136" s="146"/>
      <c r="L136" s="147"/>
      <c r="M136" s="152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</row>
    <row r="137" spans="1:60" outlineLevel="1" x14ac:dyDescent="0.2">
      <c r="A137" s="150">
        <v>47</v>
      </c>
      <c r="B137" s="135" t="s">
        <v>244</v>
      </c>
      <c r="C137" s="173" t="s">
        <v>245</v>
      </c>
      <c r="D137" s="137" t="s">
        <v>205</v>
      </c>
      <c r="E137" s="141">
        <v>6</v>
      </c>
      <c r="F137" s="148"/>
      <c r="G137" s="146">
        <f>E137*F137</f>
        <v>0</v>
      </c>
      <c r="H137" s="146">
        <v>0</v>
      </c>
      <c r="I137" s="146">
        <f>E137*H137</f>
        <v>0</v>
      </c>
      <c r="J137" s="146">
        <v>0</v>
      </c>
      <c r="K137" s="146">
        <f>E137*J137</f>
        <v>0</v>
      </c>
      <c r="L137" s="147"/>
      <c r="M137" s="152" t="s">
        <v>131</v>
      </c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>
        <v>21</v>
      </c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</row>
    <row r="138" spans="1:60" x14ac:dyDescent="0.2">
      <c r="A138" s="149" t="s">
        <v>74</v>
      </c>
      <c r="B138" s="134" t="s">
        <v>246</v>
      </c>
      <c r="C138" s="172" t="s">
        <v>247</v>
      </c>
      <c r="D138" s="136"/>
      <c r="E138" s="140"/>
      <c r="F138" s="232">
        <f>SUM(G139:G158)</f>
        <v>0</v>
      </c>
      <c r="G138" s="233"/>
      <c r="H138" s="144"/>
      <c r="I138" s="144">
        <f>SUM(I139:I158)</f>
        <v>0</v>
      </c>
      <c r="J138" s="144"/>
      <c r="K138" s="144">
        <f>SUM(K139:K158)</f>
        <v>0</v>
      </c>
      <c r="L138" s="145"/>
      <c r="M138" s="151"/>
    </row>
    <row r="139" spans="1:60" outlineLevel="1" x14ac:dyDescent="0.2">
      <c r="A139" s="150">
        <v>48</v>
      </c>
      <c r="B139" s="135" t="s">
        <v>248</v>
      </c>
      <c r="C139" s="173" t="s">
        <v>249</v>
      </c>
      <c r="D139" s="137" t="s">
        <v>205</v>
      </c>
      <c r="E139" s="141">
        <v>50</v>
      </c>
      <c r="F139" s="148"/>
      <c r="G139" s="146">
        <f>E139*F139</f>
        <v>0</v>
      </c>
      <c r="H139" s="146">
        <v>0</v>
      </c>
      <c r="I139" s="146">
        <f>E139*H139</f>
        <v>0</v>
      </c>
      <c r="J139" s="146">
        <v>0</v>
      </c>
      <c r="K139" s="146">
        <f>E139*J139</f>
        <v>0</v>
      </c>
      <c r="L139" s="147"/>
      <c r="M139" s="152" t="s">
        <v>131</v>
      </c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>
        <v>21</v>
      </c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  <c r="BH139" s="131"/>
    </row>
    <row r="140" spans="1:60" outlineLevel="1" x14ac:dyDescent="0.2">
      <c r="A140" s="150"/>
      <c r="B140" s="135"/>
      <c r="C140" s="175" t="s">
        <v>250</v>
      </c>
      <c r="D140" s="139"/>
      <c r="E140" s="143"/>
      <c r="F140" s="146"/>
      <c r="G140" s="146"/>
      <c r="H140" s="146"/>
      <c r="I140" s="146"/>
      <c r="J140" s="146"/>
      <c r="K140" s="146"/>
      <c r="L140" s="147"/>
      <c r="M140" s="152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</row>
    <row r="141" spans="1:60" outlineLevel="1" x14ac:dyDescent="0.2">
      <c r="A141" s="150"/>
      <c r="B141" s="135"/>
      <c r="C141" s="176" t="s">
        <v>251</v>
      </c>
      <c r="D141" s="139"/>
      <c r="E141" s="143">
        <v>48</v>
      </c>
      <c r="F141" s="146"/>
      <c r="G141" s="146"/>
      <c r="H141" s="146"/>
      <c r="I141" s="146"/>
      <c r="J141" s="146"/>
      <c r="K141" s="146"/>
      <c r="L141" s="147"/>
      <c r="M141" s="152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/>
      <c r="BG141" s="131"/>
      <c r="BH141" s="131"/>
    </row>
    <row r="142" spans="1:60" outlineLevel="1" x14ac:dyDescent="0.2">
      <c r="A142" s="150"/>
      <c r="B142" s="135"/>
      <c r="C142" s="175" t="s">
        <v>252</v>
      </c>
      <c r="D142" s="139"/>
      <c r="E142" s="143"/>
      <c r="F142" s="146"/>
      <c r="G142" s="146"/>
      <c r="H142" s="146"/>
      <c r="I142" s="146"/>
      <c r="J142" s="146"/>
      <c r="K142" s="146"/>
      <c r="L142" s="147"/>
      <c r="M142" s="152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/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</row>
    <row r="143" spans="1:60" outlineLevel="1" x14ac:dyDescent="0.2">
      <c r="A143" s="150"/>
      <c r="B143" s="135"/>
      <c r="C143" s="174" t="s">
        <v>253</v>
      </c>
      <c r="D143" s="138"/>
      <c r="E143" s="142">
        <v>50</v>
      </c>
      <c r="F143" s="146"/>
      <c r="G143" s="146"/>
      <c r="H143" s="146"/>
      <c r="I143" s="146"/>
      <c r="J143" s="146"/>
      <c r="K143" s="146"/>
      <c r="L143" s="147"/>
      <c r="M143" s="152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1"/>
      <c r="BH143" s="131"/>
    </row>
    <row r="144" spans="1:60" outlineLevel="1" x14ac:dyDescent="0.2">
      <c r="A144" s="150">
        <v>49</v>
      </c>
      <c r="B144" s="135" t="s">
        <v>254</v>
      </c>
      <c r="C144" s="173" t="s">
        <v>255</v>
      </c>
      <c r="D144" s="137" t="s">
        <v>205</v>
      </c>
      <c r="E144" s="141">
        <v>565</v>
      </c>
      <c r="F144" s="148"/>
      <c r="G144" s="146">
        <f>E144*F144</f>
        <v>0</v>
      </c>
      <c r="H144" s="146">
        <v>0</v>
      </c>
      <c r="I144" s="146">
        <f>E144*H144</f>
        <v>0</v>
      </c>
      <c r="J144" s="146">
        <v>0</v>
      </c>
      <c r="K144" s="146">
        <f>E144*J144</f>
        <v>0</v>
      </c>
      <c r="L144" s="147"/>
      <c r="M144" s="152" t="s">
        <v>131</v>
      </c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>
        <v>21</v>
      </c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</row>
    <row r="145" spans="1:60" outlineLevel="1" x14ac:dyDescent="0.2">
      <c r="A145" s="150"/>
      <c r="B145" s="135"/>
      <c r="C145" s="175" t="s">
        <v>250</v>
      </c>
      <c r="D145" s="139"/>
      <c r="E145" s="143"/>
      <c r="F145" s="146"/>
      <c r="G145" s="146"/>
      <c r="H145" s="146"/>
      <c r="I145" s="146"/>
      <c r="J145" s="146"/>
      <c r="K145" s="146"/>
      <c r="L145" s="147"/>
      <c r="M145" s="152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/>
      <c r="BB145" s="131"/>
      <c r="BC145" s="131"/>
      <c r="BD145" s="131"/>
      <c r="BE145" s="131"/>
      <c r="BF145" s="131"/>
      <c r="BG145" s="131"/>
      <c r="BH145" s="131"/>
    </row>
    <row r="146" spans="1:60" outlineLevel="1" x14ac:dyDescent="0.2">
      <c r="A146" s="150"/>
      <c r="B146" s="135"/>
      <c r="C146" s="176" t="s">
        <v>256</v>
      </c>
      <c r="D146" s="139"/>
      <c r="E146" s="143">
        <v>193.2</v>
      </c>
      <c r="F146" s="146"/>
      <c r="G146" s="146"/>
      <c r="H146" s="146"/>
      <c r="I146" s="146"/>
      <c r="J146" s="146"/>
      <c r="K146" s="146"/>
      <c r="L146" s="147"/>
      <c r="M146" s="152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1"/>
      <c r="BH146" s="131"/>
    </row>
    <row r="147" spans="1:60" outlineLevel="1" x14ac:dyDescent="0.2">
      <c r="A147" s="150"/>
      <c r="B147" s="135"/>
      <c r="C147" s="176" t="s">
        <v>257</v>
      </c>
      <c r="D147" s="139"/>
      <c r="E147" s="143">
        <v>165.9</v>
      </c>
      <c r="F147" s="146"/>
      <c r="G147" s="146"/>
      <c r="H147" s="146"/>
      <c r="I147" s="146"/>
      <c r="J147" s="146"/>
      <c r="K147" s="146"/>
      <c r="L147" s="147"/>
      <c r="M147" s="152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  <c r="AX147" s="131"/>
      <c r="AY147" s="131"/>
      <c r="AZ147" s="131"/>
      <c r="BA147" s="131"/>
      <c r="BB147" s="131"/>
      <c r="BC147" s="131"/>
      <c r="BD147" s="131"/>
      <c r="BE147" s="131"/>
      <c r="BF147" s="131"/>
      <c r="BG147" s="131"/>
      <c r="BH147" s="131"/>
    </row>
    <row r="148" spans="1:60" outlineLevel="1" x14ac:dyDescent="0.2">
      <c r="A148" s="150"/>
      <c r="B148" s="135"/>
      <c r="C148" s="176" t="s">
        <v>258</v>
      </c>
      <c r="D148" s="139"/>
      <c r="E148" s="143">
        <v>95.76</v>
      </c>
      <c r="F148" s="146"/>
      <c r="G148" s="146"/>
      <c r="H148" s="146"/>
      <c r="I148" s="146"/>
      <c r="J148" s="146"/>
      <c r="K148" s="146"/>
      <c r="L148" s="147"/>
      <c r="M148" s="152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  <c r="AV148" s="131"/>
      <c r="AW148" s="131"/>
      <c r="AX148" s="131"/>
      <c r="AY148" s="131"/>
      <c r="AZ148" s="131"/>
      <c r="BA148" s="131"/>
      <c r="BB148" s="131"/>
      <c r="BC148" s="131"/>
      <c r="BD148" s="131"/>
      <c r="BE148" s="131"/>
      <c r="BF148" s="131"/>
      <c r="BG148" s="131"/>
      <c r="BH148" s="131"/>
    </row>
    <row r="149" spans="1:60" outlineLevel="1" x14ac:dyDescent="0.2">
      <c r="A149" s="150"/>
      <c r="B149" s="135"/>
      <c r="C149" s="176" t="s">
        <v>259</v>
      </c>
      <c r="D149" s="139"/>
      <c r="E149" s="143">
        <v>107.52</v>
      </c>
      <c r="F149" s="146"/>
      <c r="G149" s="146"/>
      <c r="H149" s="146"/>
      <c r="I149" s="146"/>
      <c r="J149" s="146"/>
      <c r="K149" s="146"/>
      <c r="L149" s="147"/>
      <c r="M149" s="152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1"/>
      <c r="BD149" s="131"/>
      <c r="BE149" s="131"/>
      <c r="BF149" s="131"/>
      <c r="BG149" s="131"/>
      <c r="BH149" s="131"/>
    </row>
    <row r="150" spans="1:60" outlineLevel="1" x14ac:dyDescent="0.2">
      <c r="A150" s="150"/>
      <c r="B150" s="135"/>
      <c r="C150" s="175" t="s">
        <v>252</v>
      </c>
      <c r="D150" s="139"/>
      <c r="E150" s="143"/>
      <c r="F150" s="146"/>
      <c r="G150" s="146"/>
      <c r="H150" s="146"/>
      <c r="I150" s="146"/>
      <c r="J150" s="146"/>
      <c r="K150" s="146"/>
      <c r="L150" s="147"/>
      <c r="M150" s="152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/>
      <c r="BE150" s="131"/>
      <c r="BF150" s="131"/>
      <c r="BG150" s="131"/>
      <c r="BH150" s="131"/>
    </row>
    <row r="151" spans="1:60" outlineLevel="1" x14ac:dyDescent="0.2">
      <c r="A151" s="150"/>
      <c r="B151" s="135"/>
      <c r="C151" s="174" t="s">
        <v>260</v>
      </c>
      <c r="D151" s="138"/>
      <c r="E151" s="142">
        <v>565</v>
      </c>
      <c r="F151" s="146"/>
      <c r="G151" s="146"/>
      <c r="H151" s="146"/>
      <c r="I151" s="146"/>
      <c r="J151" s="146"/>
      <c r="K151" s="146"/>
      <c r="L151" s="147"/>
      <c r="M151" s="152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1"/>
      <c r="BH151" s="131"/>
    </row>
    <row r="152" spans="1:60" outlineLevel="1" x14ac:dyDescent="0.2">
      <c r="A152" s="150">
        <v>50</v>
      </c>
      <c r="B152" s="135" t="s">
        <v>261</v>
      </c>
      <c r="C152" s="173" t="s">
        <v>262</v>
      </c>
      <c r="D152" s="137" t="s">
        <v>150</v>
      </c>
      <c r="E152" s="141">
        <v>559.6</v>
      </c>
      <c r="F152" s="148"/>
      <c r="G152" s="146">
        <f>E152*F152</f>
        <v>0</v>
      </c>
      <c r="H152" s="146">
        <v>0</v>
      </c>
      <c r="I152" s="146">
        <f>E152*H152</f>
        <v>0</v>
      </c>
      <c r="J152" s="146">
        <v>0</v>
      </c>
      <c r="K152" s="146">
        <f>E152*J152</f>
        <v>0</v>
      </c>
      <c r="L152" s="147"/>
      <c r="M152" s="152" t="s">
        <v>131</v>
      </c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>
        <v>21</v>
      </c>
      <c r="AN152" s="131"/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/>
      <c r="AY152" s="131"/>
      <c r="AZ152" s="131"/>
      <c r="BA152" s="131"/>
      <c r="BB152" s="131"/>
      <c r="BC152" s="131"/>
      <c r="BD152" s="131"/>
      <c r="BE152" s="131"/>
      <c r="BF152" s="131"/>
      <c r="BG152" s="131"/>
      <c r="BH152" s="131"/>
    </row>
    <row r="153" spans="1:60" outlineLevel="1" x14ac:dyDescent="0.2">
      <c r="A153" s="150"/>
      <c r="B153" s="135"/>
      <c r="C153" s="174" t="s">
        <v>263</v>
      </c>
      <c r="D153" s="138"/>
      <c r="E153" s="142">
        <v>184</v>
      </c>
      <c r="F153" s="146"/>
      <c r="G153" s="146"/>
      <c r="H153" s="146"/>
      <c r="I153" s="146"/>
      <c r="J153" s="146"/>
      <c r="K153" s="146"/>
      <c r="L153" s="147"/>
      <c r="M153" s="152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</row>
    <row r="154" spans="1:60" outlineLevel="1" x14ac:dyDescent="0.2">
      <c r="A154" s="150"/>
      <c r="B154" s="135"/>
      <c r="C154" s="174" t="s">
        <v>264</v>
      </c>
      <c r="D154" s="138"/>
      <c r="E154" s="142">
        <v>158</v>
      </c>
      <c r="F154" s="146"/>
      <c r="G154" s="146"/>
      <c r="H154" s="146"/>
      <c r="I154" s="146"/>
      <c r="J154" s="146"/>
      <c r="K154" s="146"/>
      <c r="L154" s="147"/>
      <c r="M154" s="152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</row>
    <row r="155" spans="1:60" outlineLevel="1" x14ac:dyDescent="0.2">
      <c r="A155" s="150"/>
      <c r="B155" s="135"/>
      <c r="C155" s="174" t="s">
        <v>265</v>
      </c>
      <c r="D155" s="138"/>
      <c r="E155" s="142">
        <v>91.2</v>
      </c>
      <c r="F155" s="146"/>
      <c r="G155" s="146"/>
      <c r="H155" s="146"/>
      <c r="I155" s="146"/>
      <c r="J155" s="146"/>
      <c r="K155" s="146"/>
      <c r="L155" s="147"/>
      <c r="M155" s="152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</row>
    <row r="156" spans="1:60" outlineLevel="1" x14ac:dyDescent="0.2">
      <c r="A156" s="150"/>
      <c r="B156" s="135"/>
      <c r="C156" s="174" t="s">
        <v>266</v>
      </c>
      <c r="D156" s="138"/>
      <c r="E156" s="142">
        <v>102.4</v>
      </c>
      <c r="F156" s="146"/>
      <c r="G156" s="146"/>
      <c r="H156" s="146"/>
      <c r="I156" s="146"/>
      <c r="J156" s="146"/>
      <c r="K156" s="146"/>
      <c r="L156" s="147"/>
      <c r="M156" s="152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1"/>
      <c r="BG156" s="131"/>
      <c r="BH156" s="131"/>
    </row>
    <row r="157" spans="1:60" outlineLevel="1" x14ac:dyDescent="0.2">
      <c r="A157" s="150"/>
      <c r="B157" s="135"/>
      <c r="C157" s="174" t="s">
        <v>267</v>
      </c>
      <c r="D157" s="138"/>
      <c r="E157" s="142">
        <v>24</v>
      </c>
      <c r="F157" s="146"/>
      <c r="G157" s="146"/>
      <c r="H157" s="146"/>
      <c r="I157" s="146"/>
      <c r="J157" s="146"/>
      <c r="K157" s="146"/>
      <c r="L157" s="147"/>
      <c r="M157" s="152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</row>
    <row r="158" spans="1:60" ht="22.5" outlineLevel="1" x14ac:dyDescent="0.2">
      <c r="A158" s="150">
        <v>51</v>
      </c>
      <c r="B158" s="239" t="s">
        <v>268</v>
      </c>
      <c r="C158" s="240" t="s">
        <v>358</v>
      </c>
      <c r="D158" s="241" t="s">
        <v>269</v>
      </c>
      <c r="E158" s="242">
        <v>0</v>
      </c>
      <c r="F158" s="179"/>
      <c r="G158" s="180">
        <f>E158*F158</f>
        <v>0</v>
      </c>
      <c r="H158" s="180">
        <v>0</v>
      </c>
      <c r="I158" s="180">
        <f>E158*H158</f>
        <v>0</v>
      </c>
      <c r="J158" s="180">
        <v>0</v>
      </c>
      <c r="K158" s="180">
        <f>E158*J158</f>
        <v>0</v>
      </c>
      <c r="L158" s="181"/>
      <c r="M158" s="182" t="s">
        <v>131</v>
      </c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>
        <v>21</v>
      </c>
      <c r="AN158" s="131"/>
      <c r="AO158" s="131"/>
      <c r="AP158" s="131"/>
      <c r="AQ158" s="131"/>
      <c r="AR158" s="131"/>
      <c r="AS158" s="131"/>
      <c r="AT158" s="131"/>
      <c r="AU158" s="131"/>
      <c r="AV158" s="131"/>
      <c r="AW158" s="131"/>
      <c r="AX158" s="131"/>
      <c r="AY158" s="131"/>
      <c r="AZ158" s="131"/>
      <c r="BA158" s="131"/>
      <c r="BB158" s="131"/>
      <c r="BC158" s="131"/>
      <c r="BD158" s="131"/>
      <c r="BE158" s="131"/>
      <c r="BF158" s="131"/>
      <c r="BG158" s="131"/>
      <c r="BH158" s="131"/>
    </row>
    <row r="159" spans="1:60" x14ac:dyDescent="0.2">
      <c r="A159" s="149" t="s">
        <v>74</v>
      </c>
      <c r="B159" s="134" t="s">
        <v>270</v>
      </c>
      <c r="C159" s="172" t="s">
        <v>271</v>
      </c>
      <c r="D159" s="136"/>
      <c r="E159" s="140"/>
      <c r="F159" s="232">
        <f>SUM(G160:G174)</f>
        <v>0</v>
      </c>
      <c r="G159" s="233"/>
      <c r="H159" s="144"/>
      <c r="I159" s="144">
        <f>SUM(I160:I174)</f>
        <v>0</v>
      </c>
      <c r="J159" s="144"/>
      <c r="K159" s="144">
        <f>SUM(K160:K174)</f>
        <v>0</v>
      </c>
      <c r="L159" s="145"/>
      <c r="M159" s="151"/>
    </row>
    <row r="160" spans="1:60" outlineLevel="1" x14ac:dyDescent="0.2">
      <c r="A160" s="150">
        <v>52</v>
      </c>
      <c r="B160" s="135" t="s">
        <v>272</v>
      </c>
      <c r="C160" s="173" t="s">
        <v>273</v>
      </c>
      <c r="D160" s="137" t="s">
        <v>274</v>
      </c>
      <c r="E160" s="141">
        <v>1</v>
      </c>
      <c r="F160" s="148"/>
      <c r="G160" s="146">
        <f>E160*F160</f>
        <v>0</v>
      </c>
      <c r="H160" s="146">
        <v>0</v>
      </c>
      <c r="I160" s="146">
        <f>E160*H160</f>
        <v>0</v>
      </c>
      <c r="J160" s="146">
        <v>0</v>
      </c>
      <c r="K160" s="146">
        <f>E160*J160</f>
        <v>0</v>
      </c>
      <c r="L160" s="147"/>
      <c r="M160" s="152" t="s">
        <v>131</v>
      </c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31"/>
      <c r="AI160" s="131"/>
      <c r="AJ160" s="131"/>
      <c r="AK160" s="131"/>
      <c r="AL160" s="131"/>
      <c r="AM160" s="131">
        <v>21</v>
      </c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/>
      <c r="BB160" s="131"/>
      <c r="BC160" s="131"/>
      <c r="BD160" s="131"/>
      <c r="BE160" s="131"/>
      <c r="BF160" s="131"/>
      <c r="BG160" s="131"/>
      <c r="BH160" s="131"/>
    </row>
    <row r="161" spans="1:60" outlineLevel="1" x14ac:dyDescent="0.2">
      <c r="A161" s="150">
        <v>53</v>
      </c>
      <c r="B161" s="135" t="s">
        <v>275</v>
      </c>
      <c r="C161" s="173" t="s">
        <v>276</v>
      </c>
      <c r="D161" s="137" t="s">
        <v>274</v>
      </c>
      <c r="E161" s="141">
        <v>14</v>
      </c>
      <c r="F161" s="148"/>
      <c r="G161" s="146">
        <f>E161*F161</f>
        <v>0</v>
      </c>
      <c r="H161" s="146">
        <v>0</v>
      </c>
      <c r="I161" s="146">
        <f>E161*H161</f>
        <v>0</v>
      </c>
      <c r="J161" s="146">
        <v>0</v>
      </c>
      <c r="K161" s="146">
        <f>E161*J161</f>
        <v>0</v>
      </c>
      <c r="L161" s="147"/>
      <c r="M161" s="152" t="s">
        <v>131</v>
      </c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131"/>
      <c r="AK161" s="131"/>
      <c r="AL161" s="131"/>
      <c r="AM161" s="131">
        <v>21</v>
      </c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1"/>
      <c r="BG161" s="131"/>
      <c r="BH161" s="131"/>
    </row>
    <row r="162" spans="1:60" outlineLevel="1" x14ac:dyDescent="0.2">
      <c r="A162" s="150"/>
      <c r="B162" s="135"/>
      <c r="C162" s="174" t="s">
        <v>277</v>
      </c>
      <c r="D162" s="138"/>
      <c r="E162" s="142">
        <v>14</v>
      </c>
      <c r="F162" s="146"/>
      <c r="G162" s="146"/>
      <c r="H162" s="146"/>
      <c r="I162" s="146"/>
      <c r="J162" s="146"/>
      <c r="K162" s="146"/>
      <c r="L162" s="147"/>
      <c r="M162" s="152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</row>
    <row r="163" spans="1:60" outlineLevel="1" x14ac:dyDescent="0.2">
      <c r="A163" s="150">
        <v>54</v>
      </c>
      <c r="B163" s="135" t="s">
        <v>278</v>
      </c>
      <c r="C163" s="173" t="s">
        <v>279</v>
      </c>
      <c r="D163" s="137" t="s">
        <v>280</v>
      </c>
      <c r="E163" s="141">
        <v>3</v>
      </c>
      <c r="F163" s="148"/>
      <c r="G163" s="146">
        <f>E163*F163</f>
        <v>0</v>
      </c>
      <c r="H163" s="146">
        <v>0</v>
      </c>
      <c r="I163" s="146">
        <f>E163*H163</f>
        <v>0</v>
      </c>
      <c r="J163" s="146">
        <v>0</v>
      </c>
      <c r="K163" s="146">
        <f>E163*J163</f>
        <v>0</v>
      </c>
      <c r="L163" s="147"/>
      <c r="M163" s="152" t="s">
        <v>131</v>
      </c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>
        <v>21</v>
      </c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</row>
    <row r="164" spans="1:60" outlineLevel="1" x14ac:dyDescent="0.2">
      <c r="A164" s="150"/>
      <c r="B164" s="135"/>
      <c r="C164" s="174" t="s">
        <v>281</v>
      </c>
      <c r="D164" s="138"/>
      <c r="E164" s="142">
        <v>3</v>
      </c>
      <c r="F164" s="146"/>
      <c r="G164" s="146"/>
      <c r="H164" s="146"/>
      <c r="I164" s="146"/>
      <c r="J164" s="146"/>
      <c r="K164" s="146"/>
      <c r="L164" s="147"/>
      <c r="M164" s="152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</row>
    <row r="165" spans="1:60" outlineLevel="1" x14ac:dyDescent="0.2">
      <c r="A165" s="150">
        <v>55</v>
      </c>
      <c r="B165" s="135" t="s">
        <v>282</v>
      </c>
      <c r="C165" s="173" t="s">
        <v>283</v>
      </c>
      <c r="D165" s="137" t="s">
        <v>280</v>
      </c>
      <c r="E165" s="141">
        <v>4</v>
      </c>
      <c r="F165" s="148"/>
      <c r="G165" s="146">
        <f>E165*F165</f>
        <v>0</v>
      </c>
      <c r="H165" s="146">
        <v>0</v>
      </c>
      <c r="I165" s="146">
        <f>E165*H165</f>
        <v>0</v>
      </c>
      <c r="J165" s="146">
        <v>0</v>
      </c>
      <c r="K165" s="146">
        <f>E165*J165</f>
        <v>0</v>
      </c>
      <c r="L165" s="147"/>
      <c r="M165" s="152" t="s">
        <v>131</v>
      </c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>
        <v>21</v>
      </c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</row>
    <row r="166" spans="1:60" outlineLevel="1" x14ac:dyDescent="0.2">
      <c r="A166" s="150"/>
      <c r="B166" s="135"/>
      <c r="C166" s="174" t="s">
        <v>284</v>
      </c>
      <c r="D166" s="138"/>
      <c r="E166" s="142">
        <v>4</v>
      </c>
      <c r="F166" s="146"/>
      <c r="G166" s="146"/>
      <c r="H166" s="146"/>
      <c r="I166" s="146"/>
      <c r="J166" s="146"/>
      <c r="K166" s="146"/>
      <c r="L166" s="147"/>
      <c r="M166" s="152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</row>
    <row r="167" spans="1:60" outlineLevel="1" x14ac:dyDescent="0.2">
      <c r="A167" s="150">
        <v>56</v>
      </c>
      <c r="B167" s="135" t="s">
        <v>285</v>
      </c>
      <c r="C167" s="173" t="s">
        <v>286</v>
      </c>
      <c r="D167" s="137" t="s">
        <v>280</v>
      </c>
      <c r="E167" s="141">
        <v>1</v>
      </c>
      <c r="F167" s="148"/>
      <c r="G167" s="146">
        <f>E167*F167</f>
        <v>0</v>
      </c>
      <c r="H167" s="146">
        <v>0</v>
      </c>
      <c r="I167" s="146">
        <f>E167*H167</f>
        <v>0</v>
      </c>
      <c r="J167" s="146">
        <v>0</v>
      </c>
      <c r="K167" s="146">
        <f>E167*J167</f>
        <v>0</v>
      </c>
      <c r="L167" s="147"/>
      <c r="M167" s="152" t="s">
        <v>131</v>
      </c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>
        <v>21</v>
      </c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</row>
    <row r="168" spans="1:60" outlineLevel="1" x14ac:dyDescent="0.2">
      <c r="A168" s="150"/>
      <c r="B168" s="135"/>
      <c r="C168" s="174" t="s">
        <v>287</v>
      </c>
      <c r="D168" s="138"/>
      <c r="E168" s="142">
        <v>1</v>
      </c>
      <c r="F168" s="146"/>
      <c r="G168" s="146"/>
      <c r="H168" s="146"/>
      <c r="I168" s="146"/>
      <c r="J168" s="146"/>
      <c r="K168" s="146"/>
      <c r="L168" s="147"/>
      <c r="M168" s="152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1"/>
      <c r="BH168" s="131"/>
    </row>
    <row r="169" spans="1:60" outlineLevel="1" x14ac:dyDescent="0.2">
      <c r="A169" s="150">
        <v>57</v>
      </c>
      <c r="B169" s="135" t="s">
        <v>288</v>
      </c>
      <c r="C169" s="173" t="s">
        <v>289</v>
      </c>
      <c r="D169" s="137" t="s">
        <v>269</v>
      </c>
      <c r="E169" s="141">
        <v>2</v>
      </c>
      <c r="F169" s="148"/>
      <c r="G169" s="146">
        <f t="shared" ref="G169:G174" si="0">E169*F169</f>
        <v>0</v>
      </c>
      <c r="H169" s="146">
        <v>0</v>
      </c>
      <c r="I169" s="146">
        <f t="shared" ref="I169:I174" si="1">E169*H169</f>
        <v>0</v>
      </c>
      <c r="J169" s="146">
        <v>0</v>
      </c>
      <c r="K169" s="146">
        <f t="shared" ref="K169:K174" si="2">E169*J169</f>
        <v>0</v>
      </c>
      <c r="L169" s="147"/>
      <c r="M169" s="152" t="s">
        <v>131</v>
      </c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>
        <v>21</v>
      </c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</row>
    <row r="170" spans="1:60" outlineLevel="1" x14ac:dyDescent="0.2">
      <c r="A170" s="150">
        <v>58</v>
      </c>
      <c r="B170" s="135" t="s">
        <v>290</v>
      </c>
      <c r="C170" s="173" t="s">
        <v>291</v>
      </c>
      <c r="D170" s="137" t="s">
        <v>269</v>
      </c>
      <c r="E170" s="141">
        <v>2</v>
      </c>
      <c r="F170" s="148"/>
      <c r="G170" s="146">
        <f t="shared" si="0"/>
        <v>0</v>
      </c>
      <c r="H170" s="146">
        <v>0</v>
      </c>
      <c r="I170" s="146">
        <f t="shared" si="1"/>
        <v>0</v>
      </c>
      <c r="J170" s="146">
        <v>0</v>
      </c>
      <c r="K170" s="146">
        <f t="shared" si="2"/>
        <v>0</v>
      </c>
      <c r="L170" s="147"/>
      <c r="M170" s="152" t="s">
        <v>131</v>
      </c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>
        <v>21</v>
      </c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</row>
    <row r="171" spans="1:60" outlineLevel="1" x14ac:dyDescent="0.2">
      <c r="A171" s="150">
        <v>59</v>
      </c>
      <c r="B171" s="135" t="s">
        <v>292</v>
      </c>
      <c r="C171" s="173" t="s">
        <v>293</v>
      </c>
      <c r="D171" s="137" t="s">
        <v>274</v>
      </c>
      <c r="E171" s="141">
        <v>2</v>
      </c>
      <c r="F171" s="148"/>
      <c r="G171" s="146">
        <f t="shared" si="0"/>
        <v>0</v>
      </c>
      <c r="H171" s="146">
        <v>0</v>
      </c>
      <c r="I171" s="146">
        <f t="shared" si="1"/>
        <v>0</v>
      </c>
      <c r="J171" s="146">
        <v>0</v>
      </c>
      <c r="K171" s="146">
        <f t="shared" si="2"/>
        <v>0</v>
      </c>
      <c r="L171" s="147"/>
      <c r="M171" s="152" t="s">
        <v>131</v>
      </c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>
        <v>21</v>
      </c>
      <c r="AN171" s="131"/>
      <c r="AO171" s="131"/>
      <c r="AP171" s="131"/>
      <c r="AQ171" s="131"/>
      <c r="AR171" s="131"/>
      <c r="AS171" s="131"/>
      <c r="AT171" s="131"/>
      <c r="AU171" s="131"/>
      <c r="AV171" s="131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/>
      <c r="BG171" s="131"/>
      <c r="BH171" s="131"/>
    </row>
    <row r="172" spans="1:60" outlineLevel="1" x14ac:dyDescent="0.2">
      <c r="A172" s="150">
        <v>60</v>
      </c>
      <c r="B172" s="135" t="s">
        <v>294</v>
      </c>
      <c r="C172" s="173" t="s">
        <v>295</v>
      </c>
      <c r="D172" s="137" t="s">
        <v>274</v>
      </c>
      <c r="E172" s="141">
        <v>1</v>
      </c>
      <c r="F172" s="148"/>
      <c r="G172" s="146">
        <f t="shared" si="0"/>
        <v>0</v>
      </c>
      <c r="H172" s="146">
        <v>0</v>
      </c>
      <c r="I172" s="146">
        <f t="shared" si="1"/>
        <v>0</v>
      </c>
      <c r="J172" s="146">
        <v>0</v>
      </c>
      <c r="K172" s="146">
        <f t="shared" si="2"/>
        <v>0</v>
      </c>
      <c r="L172" s="147"/>
      <c r="M172" s="152" t="s">
        <v>131</v>
      </c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>
        <v>21</v>
      </c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  <c r="AX172" s="131"/>
      <c r="AY172" s="131"/>
      <c r="AZ172" s="131"/>
      <c r="BA172" s="131"/>
      <c r="BB172" s="131"/>
      <c r="BC172" s="131"/>
      <c r="BD172" s="131"/>
      <c r="BE172" s="131"/>
      <c r="BF172" s="131"/>
      <c r="BG172" s="131"/>
      <c r="BH172" s="131"/>
    </row>
    <row r="173" spans="1:60" outlineLevel="1" x14ac:dyDescent="0.2">
      <c r="A173" s="150">
        <v>61</v>
      </c>
      <c r="B173" s="135" t="s">
        <v>296</v>
      </c>
      <c r="C173" s="173" t="s">
        <v>297</v>
      </c>
      <c r="D173" s="137" t="s">
        <v>274</v>
      </c>
      <c r="E173" s="141">
        <v>2</v>
      </c>
      <c r="F173" s="148"/>
      <c r="G173" s="146">
        <f t="shared" si="0"/>
        <v>0</v>
      </c>
      <c r="H173" s="146">
        <v>0</v>
      </c>
      <c r="I173" s="146">
        <f t="shared" si="1"/>
        <v>0</v>
      </c>
      <c r="J173" s="146">
        <v>0</v>
      </c>
      <c r="K173" s="146">
        <f t="shared" si="2"/>
        <v>0</v>
      </c>
      <c r="L173" s="147"/>
      <c r="M173" s="152" t="s">
        <v>131</v>
      </c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>
        <v>21</v>
      </c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</row>
    <row r="174" spans="1:60" ht="22.5" outlineLevel="1" x14ac:dyDescent="0.2">
      <c r="A174" s="150">
        <v>62</v>
      </c>
      <c r="B174" s="135" t="s">
        <v>298</v>
      </c>
      <c r="C174" s="173" t="s">
        <v>299</v>
      </c>
      <c r="D174" s="137" t="s">
        <v>205</v>
      </c>
      <c r="E174" s="141">
        <v>1</v>
      </c>
      <c r="F174" s="148"/>
      <c r="G174" s="146">
        <f t="shared" si="0"/>
        <v>0</v>
      </c>
      <c r="H174" s="146">
        <v>0</v>
      </c>
      <c r="I174" s="146">
        <f t="shared" si="1"/>
        <v>0</v>
      </c>
      <c r="J174" s="146">
        <v>0</v>
      </c>
      <c r="K174" s="146">
        <f t="shared" si="2"/>
        <v>0</v>
      </c>
      <c r="L174" s="147"/>
      <c r="M174" s="152" t="s">
        <v>131</v>
      </c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1"/>
      <c r="AI174" s="131"/>
      <c r="AJ174" s="131"/>
      <c r="AK174" s="131"/>
      <c r="AL174" s="131"/>
      <c r="AM174" s="131">
        <v>21</v>
      </c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1"/>
      <c r="BG174" s="131"/>
      <c r="BH174" s="131"/>
    </row>
    <row r="175" spans="1:60" x14ac:dyDescent="0.2">
      <c r="A175" s="149" t="s">
        <v>74</v>
      </c>
      <c r="B175" s="134" t="s">
        <v>300</v>
      </c>
      <c r="C175" s="172" t="s">
        <v>301</v>
      </c>
      <c r="D175" s="136"/>
      <c r="E175" s="140"/>
      <c r="F175" s="232">
        <f>SUM(G176:G177)</f>
        <v>0</v>
      </c>
      <c r="G175" s="233"/>
      <c r="H175" s="144"/>
      <c r="I175" s="144">
        <f>SUM(I176:I177)</f>
        <v>0</v>
      </c>
      <c r="J175" s="144"/>
      <c r="K175" s="144">
        <f>SUM(K176:K177)</f>
        <v>0</v>
      </c>
      <c r="L175" s="145"/>
      <c r="M175" s="151"/>
    </row>
    <row r="176" spans="1:60" ht="22.5" outlineLevel="1" x14ac:dyDescent="0.2">
      <c r="A176" s="150">
        <v>63</v>
      </c>
      <c r="B176" s="135" t="s">
        <v>302</v>
      </c>
      <c r="C176" s="173" t="s">
        <v>303</v>
      </c>
      <c r="D176" s="137" t="s">
        <v>304</v>
      </c>
      <c r="E176" s="141">
        <v>1</v>
      </c>
      <c r="F176" s="148"/>
      <c r="G176" s="146">
        <f>E176*F176</f>
        <v>0</v>
      </c>
      <c r="H176" s="146">
        <v>0</v>
      </c>
      <c r="I176" s="146">
        <f>E176*H176</f>
        <v>0</v>
      </c>
      <c r="J176" s="146">
        <v>0</v>
      </c>
      <c r="K176" s="146">
        <f>E176*J176</f>
        <v>0</v>
      </c>
      <c r="L176" s="147"/>
      <c r="M176" s="152" t="s">
        <v>131</v>
      </c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1"/>
      <c r="AI176" s="131"/>
      <c r="AJ176" s="131"/>
      <c r="AK176" s="131"/>
      <c r="AL176" s="131"/>
      <c r="AM176" s="131">
        <v>21</v>
      </c>
      <c r="AN176" s="131"/>
      <c r="AO176" s="131"/>
      <c r="AP176" s="131"/>
      <c r="AQ176" s="131"/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</row>
    <row r="177" spans="1:60" outlineLevel="1" x14ac:dyDescent="0.2">
      <c r="A177" s="150">
        <v>64</v>
      </c>
      <c r="B177" s="135" t="s">
        <v>305</v>
      </c>
      <c r="C177" s="173" t="s">
        <v>306</v>
      </c>
      <c r="D177" s="137" t="s">
        <v>304</v>
      </c>
      <c r="E177" s="141">
        <v>1</v>
      </c>
      <c r="F177" s="148"/>
      <c r="G177" s="146">
        <f>E177*F177</f>
        <v>0</v>
      </c>
      <c r="H177" s="146">
        <v>0</v>
      </c>
      <c r="I177" s="146">
        <f>E177*H177</f>
        <v>0</v>
      </c>
      <c r="J177" s="146">
        <v>0</v>
      </c>
      <c r="K177" s="146">
        <f>E177*J177</f>
        <v>0</v>
      </c>
      <c r="L177" s="147"/>
      <c r="M177" s="152" t="s">
        <v>131</v>
      </c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1"/>
      <c r="AI177" s="131"/>
      <c r="AJ177" s="131"/>
      <c r="AK177" s="131"/>
      <c r="AL177" s="131"/>
      <c r="AM177" s="131">
        <v>21</v>
      </c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/>
    </row>
    <row r="178" spans="1:60" x14ac:dyDescent="0.2">
      <c r="A178" s="149" t="s">
        <v>74</v>
      </c>
      <c r="B178" s="134" t="s">
        <v>307</v>
      </c>
      <c r="C178" s="172" t="s">
        <v>308</v>
      </c>
      <c r="D178" s="136"/>
      <c r="E178" s="140"/>
      <c r="F178" s="232">
        <f>SUM(G179:G179)</f>
        <v>0</v>
      </c>
      <c r="G178" s="233"/>
      <c r="H178" s="144"/>
      <c r="I178" s="144">
        <f>SUM(I179:I179)</f>
        <v>0</v>
      </c>
      <c r="J178" s="144"/>
      <c r="K178" s="144">
        <f>SUM(K179:K179)</f>
        <v>0</v>
      </c>
      <c r="L178" s="145"/>
      <c r="M178" s="151"/>
    </row>
    <row r="179" spans="1:60" outlineLevel="1" x14ac:dyDescent="0.2">
      <c r="A179" s="150">
        <v>65</v>
      </c>
      <c r="B179" s="135" t="s">
        <v>309</v>
      </c>
      <c r="C179" s="173" t="s">
        <v>310</v>
      </c>
      <c r="D179" s="137" t="s">
        <v>311</v>
      </c>
      <c r="E179" s="141">
        <v>2619.08</v>
      </c>
      <c r="F179" s="148"/>
      <c r="G179" s="146">
        <f>E179*F179</f>
        <v>0</v>
      </c>
      <c r="H179" s="146">
        <v>0</v>
      </c>
      <c r="I179" s="146">
        <f>E179*H179</f>
        <v>0</v>
      </c>
      <c r="J179" s="146">
        <v>0</v>
      </c>
      <c r="K179" s="146">
        <f>E179*J179</f>
        <v>0</v>
      </c>
      <c r="L179" s="147"/>
      <c r="M179" s="152" t="s">
        <v>131</v>
      </c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>
        <v>21</v>
      </c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</row>
    <row r="180" spans="1:60" x14ac:dyDescent="0.2">
      <c r="A180" s="149" t="s">
        <v>74</v>
      </c>
      <c r="B180" s="134" t="s">
        <v>312</v>
      </c>
      <c r="C180" s="172" t="s">
        <v>313</v>
      </c>
      <c r="D180" s="136"/>
      <c r="E180" s="140"/>
      <c r="F180" s="232">
        <f>SUM(G181:G187)</f>
        <v>0</v>
      </c>
      <c r="G180" s="233"/>
      <c r="H180" s="144"/>
      <c r="I180" s="144">
        <f>SUM(I181:I187)</f>
        <v>0</v>
      </c>
      <c r="J180" s="144"/>
      <c r="K180" s="144">
        <f>SUM(K181:K187)</f>
        <v>1</v>
      </c>
      <c r="L180" s="145"/>
      <c r="M180" s="151"/>
    </row>
    <row r="181" spans="1:60" outlineLevel="1" x14ac:dyDescent="0.2">
      <c r="A181" s="150">
        <v>66</v>
      </c>
      <c r="B181" s="135" t="s">
        <v>314</v>
      </c>
      <c r="C181" s="173" t="s">
        <v>315</v>
      </c>
      <c r="D181" s="137" t="s">
        <v>81</v>
      </c>
      <c r="E181" s="141">
        <v>70</v>
      </c>
      <c r="F181" s="148"/>
      <c r="G181" s="146">
        <f>E181*F181</f>
        <v>0</v>
      </c>
      <c r="H181" s="146">
        <v>0</v>
      </c>
      <c r="I181" s="146">
        <f>E181*H181</f>
        <v>0</v>
      </c>
      <c r="J181" s="146">
        <v>0</v>
      </c>
      <c r="K181" s="146">
        <f>E181*J181</f>
        <v>0</v>
      </c>
      <c r="L181" s="147"/>
      <c r="M181" s="152" t="s">
        <v>131</v>
      </c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>
        <v>21</v>
      </c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</row>
    <row r="182" spans="1:60" outlineLevel="1" x14ac:dyDescent="0.2">
      <c r="A182" s="150"/>
      <c r="B182" s="135"/>
      <c r="C182" s="174" t="s">
        <v>316</v>
      </c>
      <c r="D182" s="138"/>
      <c r="E182" s="142">
        <v>70</v>
      </c>
      <c r="F182" s="146"/>
      <c r="G182" s="146"/>
      <c r="H182" s="146"/>
      <c r="I182" s="146"/>
      <c r="J182" s="146"/>
      <c r="K182" s="146"/>
      <c r="L182" s="147"/>
      <c r="M182" s="152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1"/>
      <c r="BH182" s="131"/>
    </row>
    <row r="183" spans="1:60" outlineLevel="1" x14ac:dyDescent="0.2">
      <c r="A183" s="150">
        <v>67</v>
      </c>
      <c r="B183" s="135" t="s">
        <v>317</v>
      </c>
      <c r="C183" s="173" t="s">
        <v>318</v>
      </c>
      <c r="D183" s="137" t="s">
        <v>81</v>
      </c>
      <c r="E183" s="141">
        <v>80.5</v>
      </c>
      <c r="F183" s="148"/>
      <c r="G183" s="146">
        <f>E183*F183</f>
        <v>0</v>
      </c>
      <c r="H183" s="146">
        <v>0</v>
      </c>
      <c r="I183" s="146">
        <f>E183*H183</f>
        <v>0</v>
      </c>
      <c r="J183" s="146">
        <v>0</v>
      </c>
      <c r="K183" s="146">
        <f>E183*J183</f>
        <v>0</v>
      </c>
      <c r="L183" s="147"/>
      <c r="M183" s="152" t="s">
        <v>131</v>
      </c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>
        <v>21</v>
      </c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</row>
    <row r="184" spans="1:60" outlineLevel="1" x14ac:dyDescent="0.2">
      <c r="A184" s="150"/>
      <c r="B184" s="135"/>
      <c r="C184" s="174" t="s">
        <v>319</v>
      </c>
      <c r="D184" s="138"/>
      <c r="E184" s="142">
        <v>80.5</v>
      </c>
      <c r="F184" s="146"/>
      <c r="G184" s="146"/>
      <c r="H184" s="146"/>
      <c r="I184" s="146"/>
      <c r="J184" s="146"/>
      <c r="K184" s="146"/>
      <c r="L184" s="147"/>
      <c r="M184" s="152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</row>
    <row r="185" spans="1:60" outlineLevel="1" x14ac:dyDescent="0.2">
      <c r="A185" s="150"/>
      <c r="B185" s="210" t="s">
        <v>320</v>
      </c>
      <c r="C185" s="211"/>
      <c r="D185" s="212"/>
      <c r="E185" s="213"/>
      <c r="F185" s="214"/>
      <c r="G185" s="215"/>
      <c r="H185" s="146"/>
      <c r="I185" s="146"/>
      <c r="J185" s="146"/>
      <c r="K185" s="146">
        <v>1</v>
      </c>
      <c r="L185" s="147"/>
      <c r="M185" s="152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  <c r="AU185" s="131"/>
      <c r="AV185" s="131"/>
      <c r="AW185" s="131"/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1"/>
      <c r="BH185" s="131"/>
    </row>
    <row r="186" spans="1:60" outlineLevel="1" x14ac:dyDescent="0.2">
      <c r="A186" s="150"/>
      <c r="B186" s="210" t="s">
        <v>321</v>
      </c>
      <c r="C186" s="211"/>
      <c r="D186" s="212"/>
      <c r="E186" s="213"/>
      <c r="F186" s="214"/>
      <c r="G186" s="215"/>
      <c r="H186" s="146"/>
      <c r="I186" s="146"/>
      <c r="J186" s="146"/>
      <c r="K186" s="146"/>
      <c r="L186" s="147"/>
      <c r="M186" s="152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  <c r="AU186" s="131"/>
      <c r="AV186" s="131"/>
      <c r="AW186" s="131"/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1"/>
      <c r="BH186" s="131"/>
    </row>
    <row r="187" spans="1:60" outlineLevel="1" x14ac:dyDescent="0.2">
      <c r="A187" s="150">
        <v>68</v>
      </c>
      <c r="B187" s="135" t="s">
        <v>322</v>
      </c>
      <c r="C187" s="173" t="s">
        <v>323</v>
      </c>
      <c r="D187" s="137" t="s">
        <v>236</v>
      </c>
      <c r="E187" s="141">
        <v>14.53</v>
      </c>
      <c r="F187" s="148"/>
      <c r="G187" s="146">
        <f>E187*F187</f>
        <v>0</v>
      </c>
      <c r="H187" s="146">
        <v>0</v>
      </c>
      <c r="I187" s="146">
        <f>E187*H187</f>
        <v>0</v>
      </c>
      <c r="J187" s="146">
        <v>0</v>
      </c>
      <c r="K187" s="146">
        <f>E187*J187</f>
        <v>0</v>
      </c>
      <c r="L187" s="147" t="s">
        <v>324</v>
      </c>
      <c r="M187" s="152" t="s">
        <v>83</v>
      </c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>
        <v>21</v>
      </c>
      <c r="AN187" s="131"/>
      <c r="AO187" s="131"/>
      <c r="AP187" s="131"/>
      <c r="AQ187" s="131"/>
      <c r="AR187" s="131"/>
      <c r="AS187" s="131"/>
      <c r="AT187" s="131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1"/>
      <c r="BH187" s="131"/>
    </row>
    <row r="188" spans="1:60" x14ac:dyDescent="0.2">
      <c r="A188" s="149" t="s">
        <v>74</v>
      </c>
      <c r="B188" s="134" t="s">
        <v>325</v>
      </c>
      <c r="C188" s="172" t="s">
        <v>326</v>
      </c>
      <c r="D188" s="136"/>
      <c r="E188" s="140"/>
      <c r="F188" s="232">
        <f>SUM(G189:G215)</f>
        <v>0</v>
      </c>
      <c r="G188" s="233"/>
      <c r="H188" s="144"/>
      <c r="I188" s="144">
        <f>SUM(I189:I215)</f>
        <v>0</v>
      </c>
      <c r="J188" s="144"/>
      <c r="K188" s="144">
        <f>SUM(K189:K215)</f>
        <v>7</v>
      </c>
      <c r="L188" s="145"/>
      <c r="M188" s="151"/>
    </row>
    <row r="189" spans="1:60" outlineLevel="1" x14ac:dyDescent="0.2">
      <c r="A189" s="150"/>
      <c r="B189" s="226" t="s">
        <v>327</v>
      </c>
      <c r="C189" s="227"/>
      <c r="D189" s="228"/>
      <c r="E189" s="229"/>
      <c r="F189" s="230"/>
      <c r="G189" s="231"/>
      <c r="H189" s="146"/>
      <c r="I189" s="146"/>
      <c r="J189" s="146"/>
      <c r="K189" s="146">
        <v>1</v>
      </c>
      <c r="L189" s="147"/>
      <c r="M189" s="152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/>
      <c r="BE189" s="131"/>
      <c r="BF189" s="131"/>
      <c r="BG189" s="131"/>
      <c r="BH189" s="131"/>
    </row>
    <row r="190" spans="1:60" outlineLevel="1" x14ac:dyDescent="0.2">
      <c r="A190" s="150">
        <v>69</v>
      </c>
      <c r="B190" s="135" t="s">
        <v>328</v>
      </c>
      <c r="C190" s="173" t="s">
        <v>329</v>
      </c>
      <c r="D190" s="137" t="s">
        <v>311</v>
      </c>
      <c r="E190" s="141">
        <v>87.2</v>
      </c>
      <c r="F190" s="148"/>
      <c r="G190" s="146">
        <f>E190*F190</f>
        <v>0</v>
      </c>
      <c r="H190" s="146">
        <v>0</v>
      </c>
      <c r="I190" s="146">
        <f>E190*H190</f>
        <v>0</v>
      </c>
      <c r="J190" s="146">
        <v>0</v>
      </c>
      <c r="K190" s="146">
        <f>E190*J190</f>
        <v>0</v>
      </c>
      <c r="L190" s="147" t="s">
        <v>330</v>
      </c>
      <c r="M190" s="152" t="s">
        <v>131</v>
      </c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  <c r="AJ190" s="131"/>
      <c r="AK190" s="131"/>
      <c r="AL190" s="131"/>
      <c r="AM190" s="131">
        <v>21</v>
      </c>
      <c r="AN190" s="131"/>
      <c r="AO190" s="131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1"/>
      <c r="BG190" s="131"/>
      <c r="BH190" s="131"/>
    </row>
    <row r="191" spans="1:60" outlineLevel="1" x14ac:dyDescent="0.2">
      <c r="A191" s="150"/>
      <c r="B191" s="210" t="s">
        <v>331</v>
      </c>
      <c r="C191" s="211"/>
      <c r="D191" s="212"/>
      <c r="E191" s="213"/>
      <c r="F191" s="214"/>
      <c r="G191" s="215"/>
      <c r="H191" s="146"/>
      <c r="I191" s="146"/>
      <c r="J191" s="146"/>
      <c r="K191" s="146">
        <v>1</v>
      </c>
      <c r="L191" s="147"/>
      <c r="M191" s="152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</row>
    <row r="192" spans="1:60" outlineLevel="1" x14ac:dyDescent="0.2">
      <c r="A192" s="150">
        <v>70</v>
      </c>
      <c r="B192" s="135" t="s">
        <v>332</v>
      </c>
      <c r="C192" s="173" t="s">
        <v>333</v>
      </c>
      <c r="D192" s="137" t="s">
        <v>311</v>
      </c>
      <c r="E192" s="141">
        <v>9.5220000000000002</v>
      </c>
      <c r="F192" s="148"/>
      <c r="G192" s="146">
        <f>E192*F192</f>
        <v>0</v>
      </c>
      <c r="H192" s="146">
        <v>0</v>
      </c>
      <c r="I192" s="146">
        <f>E192*H192</f>
        <v>0</v>
      </c>
      <c r="J192" s="146">
        <v>0</v>
      </c>
      <c r="K192" s="146">
        <f>E192*J192</f>
        <v>0</v>
      </c>
      <c r="L192" s="147" t="s">
        <v>330</v>
      </c>
      <c r="M192" s="152" t="s">
        <v>83</v>
      </c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>
        <v>21</v>
      </c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</row>
    <row r="193" spans="1:60" outlineLevel="1" x14ac:dyDescent="0.2">
      <c r="A193" s="150">
        <v>71</v>
      </c>
      <c r="B193" s="135" t="s">
        <v>334</v>
      </c>
      <c r="C193" s="173" t="s">
        <v>335</v>
      </c>
      <c r="D193" s="137" t="s">
        <v>311</v>
      </c>
      <c r="E193" s="141">
        <v>63.35</v>
      </c>
      <c r="F193" s="148"/>
      <c r="G193" s="146">
        <f>E193*F193</f>
        <v>0</v>
      </c>
      <c r="H193" s="146">
        <v>0</v>
      </c>
      <c r="I193" s="146">
        <f>E193*H193</f>
        <v>0</v>
      </c>
      <c r="J193" s="146">
        <v>0</v>
      </c>
      <c r="K193" s="146">
        <f>E193*J193</f>
        <v>0</v>
      </c>
      <c r="L193" s="147" t="s">
        <v>330</v>
      </c>
      <c r="M193" s="152" t="s">
        <v>83</v>
      </c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>
        <v>21</v>
      </c>
      <c r="AN193" s="131"/>
      <c r="AO193" s="131"/>
      <c r="AP193" s="131"/>
      <c r="AQ193" s="131"/>
      <c r="AR193" s="131"/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1"/>
      <c r="BH193" s="131"/>
    </row>
    <row r="194" spans="1:60" outlineLevel="1" x14ac:dyDescent="0.2">
      <c r="A194" s="150"/>
      <c r="B194" s="210" t="s">
        <v>336</v>
      </c>
      <c r="C194" s="211"/>
      <c r="D194" s="212"/>
      <c r="E194" s="213"/>
      <c r="F194" s="214"/>
      <c r="G194" s="215"/>
      <c r="H194" s="146"/>
      <c r="I194" s="146"/>
      <c r="J194" s="146"/>
      <c r="K194" s="146">
        <v>1</v>
      </c>
      <c r="L194" s="147"/>
      <c r="M194" s="152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1"/>
      <c r="BG194" s="131"/>
      <c r="BH194" s="131"/>
    </row>
    <row r="195" spans="1:60" outlineLevel="1" x14ac:dyDescent="0.2">
      <c r="A195" s="150"/>
      <c r="B195" s="210" t="s">
        <v>337</v>
      </c>
      <c r="C195" s="211"/>
      <c r="D195" s="212"/>
      <c r="E195" s="213"/>
      <c r="F195" s="214"/>
      <c r="G195" s="215"/>
      <c r="H195" s="146"/>
      <c r="I195" s="146"/>
      <c r="J195" s="146"/>
      <c r="K195" s="146">
        <v>2</v>
      </c>
      <c r="L195" s="147"/>
      <c r="M195" s="152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  <c r="AR195" s="131"/>
      <c r="AS195" s="131"/>
      <c r="AT195" s="131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</row>
    <row r="196" spans="1:60" outlineLevel="1" x14ac:dyDescent="0.2">
      <c r="A196" s="150">
        <v>72</v>
      </c>
      <c r="B196" s="135" t="s">
        <v>338</v>
      </c>
      <c r="C196" s="173" t="s">
        <v>339</v>
      </c>
      <c r="D196" s="137" t="s">
        <v>311</v>
      </c>
      <c r="E196" s="141">
        <v>270.322</v>
      </c>
      <c r="F196" s="148"/>
      <c r="G196" s="146">
        <f>E196*F196</f>
        <v>0</v>
      </c>
      <c r="H196" s="146">
        <v>0</v>
      </c>
      <c r="I196" s="146">
        <f>E196*H196</f>
        <v>0</v>
      </c>
      <c r="J196" s="146">
        <v>0</v>
      </c>
      <c r="K196" s="146">
        <f>E196*J196</f>
        <v>0</v>
      </c>
      <c r="L196" s="147" t="s">
        <v>340</v>
      </c>
      <c r="M196" s="152" t="s">
        <v>83</v>
      </c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  <c r="AJ196" s="131"/>
      <c r="AK196" s="131"/>
      <c r="AL196" s="131"/>
      <c r="AM196" s="131">
        <v>21</v>
      </c>
      <c r="AN196" s="131"/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1"/>
      <c r="BH196" s="131"/>
    </row>
    <row r="197" spans="1:60" outlineLevel="1" x14ac:dyDescent="0.2">
      <c r="A197" s="150"/>
      <c r="B197" s="135"/>
      <c r="C197" s="174" t="s">
        <v>341</v>
      </c>
      <c r="D197" s="138"/>
      <c r="E197" s="142"/>
      <c r="F197" s="146"/>
      <c r="G197" s="146"/>
      <c r="H197" s="146"/>
      <c r="I197" s="146"/>
      <c r="J197" s="146"/>
      <c r="K197" s="146"/>
      <c r="L197" s="147"/>
      <c r="M197" s="152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1"/>
      <c r="BG197" s="131"/>
      <c r="BH197" s="131"/>
    </row>
    <row r="198" spans="1:60" outlineLevel="1" x14ac:dyDescent="0.2">
      <c r="A198" s="150"/>
      <c r="B198" s="135"/>
      <c r="C198" s="174" t="s">
        <v>342</v>
      </c>
      <c r="D198" s="138"/>
      <c r="E198" s="142"/>
      <c r="F198" s="146"/>
      <c r="G198" s="146"/>
      <c r="H198" s="146"/>
      <c r="I198" s="146"/>
      <c r="J198" s="146"/>
      <c r="K198" s="146"/>
      <c r="L198" s="147"/>
      <c r="M198" s="152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1"/>
      <c r="BH198" s="131"/>
    </row>
    <row r="199" spans="1:60" outlineLevel="1" x14ac:dyDescent="0.2">
      <c r="A199" s="150"/>
      <c r="B199" s="135"/>
      <c r="C199" s="174" t="s">
        <v>343</v>
      </c>
      <c r="D199" s="138"/>
      <c r="E199" s="142">
        <v>270.322</v>
      </c>
      <c r="F199" s="146"/>
      <c r="G199" s="146"/>
      <c r="H199" s="146"/>
      <c r="I199" s="146"/>
      <c r="J199" s="146"/>
      <c r="K199" s="146"/>
      <c r="L199" s="147"/>
      <c r="M199" s="152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</row>
    <row r="200" spans="1:60" outlineLevel="1" x14ac:dyDescent="0.2">
      <c r="A200" s="150"/>
      <c r="B200" s="210" t="s">
        <v>344</v>
      </c>
      <c r="C200" s="211"/>
      <c r="D200" s="212"/>
      <c r="E200" s="213"/>
      <c r="F200" s="214"/>
      <c r="G200" s="215"/>
      <c r="H200" s="146"/>
      <c r="I200" s="146"/>
      <c r="J200" s="146"/>
      <c r="K200" s="146">
        <v>1</v>
      </c>
      <c r="L200" s="147"/>
      <c r="M200" s="152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</row>
    <row r="201" spans="1:60" outlineLevel="1" x14ac:dyDescent="0.2">
      <c r="A201" s="150">
        <v>73</v>
      </c>
      <c r="B201" s="135" t="s">
        <v>345</v>
      </c>
      <c r="C201" s="173" t="s">
        <v>346</v>
      </c>
      <c r="D201" s="137" t="s">
        <v>311</v>
      </c>
      <c r="E201" s="141">
        <v>270.322</v>
      </c>
      <c r="F201" s="148"/>
      <c r="G201" s="146">
        <f>E201*F201</f>
        <v>0</v>
      </c>
      <c r="H201" s="146">
        <v>0</v>
      </c>
      <c r="I201" s="146">
        <f>E201*H201</f>
        <v>0</v>
      </c>
      <c r="J201" s="146">
        <v>0</v>
      </c>
      <c r="K201" s="146">
        <f>E201*J201</f>
        <v>0</v>
      </c>
      <c r="L201" s="147" t="s">
        <v>330</v>
      </c>
      <c r="M201" s="152" t="s">
        <v>83</v>
      </c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>
        <v>21</v>
      </c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</row>
    <row r="202" spans="1:60" outlineLevel="1" x14ac:dyDescent="0.2">
      <c r="A202" s="150"/>
      <c r="B202" s="135"/>
      <c r="C202" s="234" t="s">
        <v>347</v>
      </c>
      <c r="D202" s="235"/>
      <c r="E202" s="236"/>
      <c r="F202" s="237"/>
      <c r="G202" s="238"/>
      <c r="H202" s="146"/>
      <c r="I202" s="146"/>
      <c r="J202" s="146"/>
      <c r="K202" s="146"/>
      <c r="L202" s="147"/>
      <c r="M202" s="152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2" t="str">
        <f>C202</f>
        <v>Včetně naložení na dopravní prostředek a složení na skládku, bez poplatku za skládku.</v>
      </c>
      <c r="BB202" s="131"/>
      <c r="BC202" s="131"/>
      <c r="BD202" s="131"/>
      <c r="BE202" s="131"/>
      <c r="BF202" s="131"/>
      <c r="BG202" s="131"/>
      <c r="BH202" s="131"/>
    </row>
    <row r="203" spans="1:60" outlineLevel="1" x14ac:dyDescent="0.2">
      <c r="A203" s="150"/>
      <c r="B203" s="135"/>
      <c r="C203" s="174" t="s">
        <v>341</v>
      </c>
      <c r="D203" s="138"/>
      <c r="E203" s="142"/>
      <c r="F203" s="146"/>
      <c r="G203" s="146"/>
      <c r="H203" s="146"/>
      <c r="I203" s="146"/>
      <c r="J203" s="146"/>
      <c r="K203" s="146"/>
      <c r="L203" s="147"/>
      <c r="M203" s="152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/>
      <c r="AS203" s="131"/>
      <c r="AT203" s="131"/>
      <c r="AU203" s="131"/>
      <c r="AV203" s="131"/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1"/>
      <c r="BH203" s="131"/>
    </row>
    <row r="204" spans="1:60" outlineLevel="1" x14ac:dyDescent="0.2">
      <c r="A204" s="150"/>
      <c r="B204" s="135"/>
      <c r="C204" s="174" t="s">
        <v>342</v>
      </c>
      <c r="D204" s="138"/>
      <c r="E204" s="142"/>
      <c r="F204" s="146"/>
      <c r="G204" s="146"/>
      <c r="H204" s="146"/>
      <c r="I204" s="146"/>
      <c r="J204" s="146"/>
      <c r="K204" s="146"/>
      <c r="L204" s="147"/>
      <c r="M204" s="152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</row>
    <row r="205" spans="1:60" outlineLevel="1" x14ac:dyDescent="0.2">
      <c r="A205" s="150"/>
      <c r="B205" s="135"/>
      <c r="C205" s="174" t="s">
        <v>343</v>
      </c>
      <c r="D205" s="138"/>
      <c r="E205" s="142">
        <v>270.322</v>
      </c>
      <c r="F205" s="146"/>
      <c r="G205" s="146"/>
      <c r="H205" s="146"/>
      <c r="I205" s="146"/>
      <c r="J205" s="146"/>
      <c r="K205" s="146"/>
      <c r="L205" s="147"/>
      <c r="M205" s="152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1"/>
      <c r="BG205" s="131"/>
      <c r="BH205" s="131"/>
    </row>
    <row r="206" spans="1:60" outlineLevel="1" x14ac:dyDescent="0.2">
      <c r="A206" s="150">
        <v>74</v>
      </c>
      <c r="B206" s="135" t="s">
        <v>348</v>
      </c>
      <c r="C206" s="173" t="s">
        <v>349</v>
      </c>
      <c r="D206" s="137" t="s">
        <v>311</v>
      </c>
      <c r="E206" s="141">
        <v>4054.83</v>
      </c>
      <c r="F206" s="148"/>
      <c r="G206" s="146">
        <f>E206*F206</f>
        <v>0</v>
      </c>
      <c r="H206" s="146">
        <v>0</v>
      </c>
      <c r="I206" s="146">
        <f>E206*H206</f>
        <v>0</v>
      </c>
      <c r="J206" s="146">
        <v>0</v>
      </c>
      <c r="K206" s="146">
        <f>E206*J206</f>
        <v>0</v>
      </c>
      <c r="L206" s="147" t="s">
        <v>330</v>
      </c>
      <c r="M206" s="152" t="s">
        <v>83</v>
      </c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>
        <v>21</v>
      </c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</row>
    <row r="207" spans="1:60" outlineLevel="1" x14ac:dyDescent="0.2">
      <c r="A207" s="150"/>
      <c r="B207" s="135"/>
      <c r="C207" s="174" t="s">
        <v>341</v>
      </c>
      <c r="D207" s="138"/>
      <c r="E207" s="142"/>
      <c r="F207" s="146"/>
      <c r="G207" s="146"/>
      <c r="H207" s="146"/>
      <c r="I207" s="146"/>
      <c r="J207" s="146"/>
      <c r="K207" s="146"/>
      <c r="L207" s="147"/>
      <c r="M207" s="152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</row>
    <row r="208" spans="1:60" outlineLevel="1" x14ac:dyDescent="0.2">
      <c r="A208" s="150"/>
      <c r="B208" s="135"/>
      <c r="C208" s="174" t="s">
        <v>342</v>
      </c>
      <c r="D208" s="138"/>
      <c r="E208" s="142"/>
      <c r="F208" s="146"/>
      <c r="G208" s="146"/>
      <c r="H208" s="146"/>
      <c r="I208" s="146"/>
      <c r="J208" s="146"/>
      <c r="K208" s="146"/>
      <c r="L208" s="147"/>
      <c r="M208" s="152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1"/>
      <c r="BG208" s="131"/>
      <c r="BH208" s="131"/>
    </row>
    <row r="209" spans="1:60" outlineLevel="1" x14ac:dyDescent="0.2">
      <c r="A209" s="150"/>
      <c r="B209" s="135"/>
      <c r="C209" s="174" t="s">
        <v>350</v>
      </c>
      <c r="D209" s="138"/>
      <c r="E209" s="142">
        <v>4054.83</v>
      </c>
      <c r="F209" s="146"/>
      <c r="G209" s="146"/>
      <c r="H209" s="146"/>
      <c r="I209" s="146"/>
      <c r="J209" s="146"/>
      <c r="K209" s="146"/>
      <c r="L209" s="147"/>
      <c r="M209" s="152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1"/>
      <c r="BH209" s="131"/>
    </row>
    <row r="210" spans="1:60" outlineLevel="1" x14ac:dyDescent="0.2">
      <c r="A210" s="150"/>
      <c r="B210" s="210" t="s">
        <v>351</v>
      </c>
      <c r="C210" s="211"/>
      <c r="D210" s="212"/>
      <c r="E210" s="213"/>
      <c r="F210" s="214"/>
      <c r="G210" s="215"/>
      <c r="H210" s="146"/>
      <c r="I210" s="146"/>
      <c r="J210" s="146"/>
      <c r="K210" s="146">
        <v>1</v>
      </c>
      <c r="L210" s="147"/>
      <c r="M210" s="152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1"/>
      <c r="BG210" s="131"/>
      <c r="BH210" s="131"/>
    </row>
    <row r="211" spans="1:60" outlineLevel="1" x14ac:dyDescent="0.2">
      <c r="A211" s="150"/>
      <c r="B211" s="210" t="s">
        <v>352</v>
      </c>
      <c r="C211" s="211"/>
      <c r="D211" s="212"/>
      <c r="E211" s="213"/>
      <c r="F211" s="214"/>
      <c r="G211" s="215"/>
      <c r="H211" s="146"/>
      <c r="I211" s="146"/>
      <c r="J211" s="146"/>
      <c r="K211" s="146"/>
      <c r="L211" s="147"/>
      <c r="M211" s="152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/>
      <c r="BG211" s="131"/>
      <c r="BH211" s="131"/>
    </row>
    <row r="212" spans="1:60" outlineLevel="1" x14ac:dyDescent="0.2">
      <c r="A212" s="150">
        <v>75</v>
      </c>
      <c r="B212" s="135" t="s">
        <v>353</v>
      </c>
      <c r="C212" s="173" t="s">
        <v>354</v>
      </c>
      <c r="D212" s="137" t="s">
        <v>311</v>
      </c>
      <c r="E212" s="141">
        <v>270.322</v>
      </c>
      <c r="F212" s="148"/>
      <c r="G212" s="146">
        <f>E212*F212</f>
        <v>0</v>
      </c>
      <c r="H212" s="146">
        <v>0</v>
      </c>
      <c r="I212" s="146">
        <f>E212*H212</f>
        <v>0</v>
      </c>
      <c r="J212" s="146">
        <v>0</v>
      </c>
      <c r="K212" s="146">
        <f>E212*J212</f>
        <v>0</v>
      </c>
      <c r="L212" s="147" t="s">
        <v>355</v>
      </c>
      <c r="M212" s="152" t="s">
        <v>83</v>
      </c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1">
        <v>21</v>
      </c>
      <c r="AN212" s="131"/>
      <c r="AO212" s="131"/>
      <c r="AP212" s="131"/>
      <c r="AQ212" s="131"/>
      <c r="AR212" s="131"/>
      <c r="AS212" s="131"/>
      <c r="AT212" s="131"/>
      <c r="AU212" s="131"/>
      <c r="AV212" s="131"/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1"/>
      <c r="BH212" s="131"/>
    </row>
    <row r="213" spans="1:60" outlineLevel="1" x14ac:dyDescent="0.2">
      <c r="A213" s="150"/>
      <c r="B213" s="135"/>
      <c r="C213" s="174" t="s">
        <v>341</v>
      </c>
      <c r="D213" s="138"/>
      <c r="E213" s="142"/>
      <c r="F213" s="146"/>
      <c r="G213" s="146"/>
      <c r="H213" s="146"/>
      <c r="I213" s="146"/>
      <c r="J213" s="146"/>
      <c r="K213" s="146"/>
      <c r="L213" s="147"/>
      <c r="M213" s="152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</row>
    <row r="214" spans="1:60" outlineLevel="1" x14ac:dyDescent="0.2">
      <c r="A214" s="150"/>
      <c r="B214" s="135"/>
      <c r="C214" s="174" t="s">
        <v>342</v>
      </c>
      <c r="D214" s="138"/>
      <c r="E214" s="142"/>
      <c r="F214" s="146"/>
      <c r="G214" s="146"/>
      <c r="H214" s="146"/>
      <c r="I214" s="146"/>
      <c r="J214" s="146"/>
      <c r="K214" s="146"/>
      <c r="L214" s="147"/>
      <c r="M214" s="152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</row>
    <row r="215" spans="1:60" ht="13.5" outlineLevel="1" thickBot="1" x14ac:dyDescent="0.25">
      <c r="A215" s="161"/>
      <c r="B215" s="162"/>
      <c r="C215" s="177" t="s">
        <v>343</v>
      </c>
      <c r="D215" s="163"/>
      <c r="E215" s="164">
        <v>270.322</v>
      </c>
      <c r="F215" s="165"/>
      <c r="G215" s="165"/>
      <c r="H215" s="165"/>
      <c r="I215" s="165"/>
      <c r="J215" s="165"/>
      <c r="K215" s="165"/>
      <c r="L215" s="166"/>
      <c r="M215" s="167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1"/>
      <c r="BH215" s="131"/>
    </row>
    <row r="216" spans="1:60" hidden="1" x14ac:dyDescent="0.2">
      <c r="C216" s="80"/>
      <c r="AK216">
        <f>SUM(AK1:AK215)</f>
        <v>0</v>
      </c>
      <c r="AL216">
        <f>SUM(AL1:AL215)</f>
        <v>0</v>
      </c>
      <c r="AN216">
        <v>15</v>
      </c>
      <c r="AO216">
        <v>21</v>
      </c>
    </row>
    <row r="217" spans="1:60" ht="13.5" hidden="1" thickBot="1" x14ac:dyDescent="0.25">
      <c r="A217" s="168"/>
      <c r="B217" s="169" t="s">
        <v>356</v>
      </c>
      <c r="C217" s="178"/>
      <c r="D217" s="170"/>
      <c r="E217" s="170"/>
      <c r="F217" s="170"/>
      <c r="G217" s="171">
        <f>F8+F59+F74+F110+F133+F138+F159+F175+F178+F180+F188</f>
        <v>0</v>
      </c>
      <c r="AN217">
        <f>SUMIF(AM8:AM216,AN216,G8:G216)</f>
        <v>0</v>
      </c>
      <c r="AO217">
        <f>SUMIF(AM8:AM216,AO216,G8:G216)</f>
        <v>0</v>
      </c>
    </row>
  </sheetData>
  <mergeCells count="45">
    <mergeCell ref="C202:G202"/>
    <mergeCell ref="B210:G210"/>
    <mergeCell ref="B211:G211"/>
    <mergeCell ref="F188:G188"/>
    <mergeCell ref="B189:G189"/>
    <mergeCell ref="B191:G191"/>
    <mergeCell ref="B194:G194"/>
    <mergeCell ref="B195:G195"/>
    <mergeCell ref="B200:G200"/>
    <mergeCell ref="B186:G186"/>
    <mergeCell ref="F110:G110"/>
    <mergeCell ref="B111:G111"/>
    <mergeCell ref="B130:G130"/>
    <mergeCell ref="B131:G131"/>
    <mergeCell ref="F133:G133"/>
    <mergeCell ref="F138:G138"/>
    <mergeCell ref="F159:G159"/>
    <mergeCell ref="F175:G175"/>
    <mergeCell ref="F178:G178"/>
    <mergeCell ref="F180:G180"/>
    <mergeCell ref="B185:G185"/>
    <mergeCell ref="F74:G74"/>
    <mergeCell ref="B24:G24"/>
    <mergeCell ref="B30:G30"/>
    <mergeCell ref="B31:G31"/>
    <mergeCell ref="B34:G34"/>
    <mergeCell ref="B35:G35"/>
    <mergeCell ref="B41:G41"/>
    <mergeCell ref="B42:G42"/>
    <mergeCell ref="B44:G44"/>
    <mergeCell ref="B45:G45"/>
    <mergeCell ref="B47:G47"/>
    <mergeCell ref="F59:G59"/>
    <mergeCell ref="B23:G23"/>
    <mergeCell ref="A1:G1"/>
    <mergeCell ref="C2:G2"/>
    <mergeCell ref="C3:G3"/>
    <mergeCell ref="C4:G4"/>
    <mergeCell ref="C7:G7"/>
    <mergeCell ref="F8:G8"/>
    <mergeCell ref="B9:G9"/>
    <mergeCell ref="B10:G10"/>
    <mergeCell ref="B11:G11"/>
    <mergeCell ref="B15:G15"/>
    <mergeCell ref="B22:G22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Uchazeč</vt:lpstr>
      <vt:lpstr>Stavba</vt:lpstr>
      <vt:lpstr>VzorObjekt</vt:lpstr>
      <vt:lpstr>VzorPolozky</vt:lpstr>
      <vt:lpstr>Rekapitulace Objekt 1a</vt:lpstr>
      <vt:lpstr>1a 1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'1a 1 Pol'!Oblast_tisku</vt:lpstr>
      <vt:lpstr>'Rekapitulace Objekt 1a'!Oblast_tisku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</dc:creator>
  <cp:lastModifiedBy>Prost</cp:lastModifiedBy>
  <cp:lastPrinted>2014-09-09T06:40:35Z</cp:lastPrinted>
  <dcterms:created xsi:type="dcterms:W3CDTF">2009-04-08T07:15:50Z</dcterms:created>
  <dcterms:modified xsi:type="dcterms:W3CDTF">2014-09-09T07:07:38Z</dcterms:modified>
</cp:coreProperties>
</file>