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Q:\222000\2022-000031_Prodloužení chodníku podél silnice II351, Kamenice\2_DUSP\F. Rozpočet\"/>
    </mc:Choice>
  </mc:AlternateContent>
  <bookViews>
    <workbookView xWindow="0" yWindow="0" windowWidth="0" windowHeight="0"/>
  </bookViews>
  <sheets>
    <sheet name="Rekapitulace" sheetId="5" r:id="rId1"/>
    <sheet name="000" sheetId="2" r:id="rId2"/>
    <sheet name="100" sheetId="3" r:id="rId3"/>
    <sheet name="200" sheetId="4" r:id="rId4"/>
  </sheets>
  <calcPr/>
</workbook>
</file>

<file path=xl/calcChain.xml><?xml version="1.0" encoding="utf-8"?>
<calcChain xmlns="http://schemas.openxmlformats.org/spreadsheetml/2006/main">
  <c i="5" l="1" r="E12"/>
  <c r="D12"/>
  <c r="C12"/>
  <c r="E11"/>
  <c r="D11"/>
  <c r="C11"/>
  <c r="E10"/>
  <c r="D10"/>
  <c r="C10"/>
  <c r="C7"/>
  <c r="C6"/>
  <c i="4" r="I3"/>
  <c r="I79"/>
  <c r="O80"/>
  <c r="I80"/>
  <c r="I74"/>
  <c r="O75"/>
  <c r="I75"/>
  <c r="I69"/>
  <c r="O70"/>
  <c r="I70"/>
  <c r="I64"/>
  <c r="O65"/>
  <c r="I65"/>
  <c r="I55"/>
  <c r="O60"/>
  <c r="I60"/>
  <c r="O56"/>
  <c r="I56"/>
  <c r="I42"/>
  <c r="O51"/>
  <c r="I51"/>
  <c r="O47"/>
  <c r="I47"/>
  <c r="O43"/>
  <c r="I43"/>
  <c r="I17"/>
  <c r="O38"/>
  <c r="I38"/>
  <c r="O34"/>
  <c r="I34"/>
  <c r="O30"/>
  <c r="I30"/>
  <c r="O26"/>
  <c r="I26"/>
  <c r="O22"/>
  <c r="I22"/>
  <c r="O18"/>
  <c r="I18"/>
  <c r="I8"/>
  <c r="O13"/>
  <c r="I13"/>
  <c r="O9"/>
  <c r="I9"/>
  <c i="3" r="I3"/>
  <c r="I178"/>
  <c r="O211"/>
  <c r="I211"/>
  <c r="O207"/>
  <c r="I207"/>
  <c r="O203"/>
  <c r="I203"/>
  <c r="O199"/>
  <c r="I199"/>
  <c r="O195"/>
  <c r="I195"/>
  <c r="O191"/>
  <c r="I191"/>
  <c r="O187"/>
  <c r="I187"/>
  <c r="O183"/>
  <c r="I183"/>
  <c r="O179"/>
  <c r="I179"/>
  <c r="I153"/>
  <c r="O174"/>
  <c r="I174"/>
  <c r="O170"/>
  <c r="I170"/>
  <c r="O166"/>
  <c r="I166"/>
  <c r="O162"/>
  <c r="I162"/>
  <c r="O158"/>
  <c r="I158"/>
  <c r="O154"/>
  <c r="I154"/>
  <c r="I104"/>
  <c r="O149"/>
  <c r="I149"/>
  <c r="O145"/>
  <c r="I145"/>
  <c r="O141"/>
  <c r="I141"/>
  <c r="O137"/>
  <c r="I137"/>
  <c r="O133"/>
  <c r="I133"/>
  <c r="O129"/>
  <c r="I129"/>
  <c r="O125"/>
  <c r="I125"/>
  <c r="O121"/>
  <c r="I121"/>
  <c r="O117"/>
  <c r="I117"/>
  <c r="O113"/>
  <c r="I113"/>
  <c r="O109"/>
  <c r="I109"/>
  <c r="O105"/>
  <c r="I105"/>
  <c r="I99"/>
  <c r="O100"/>
  <c r="I100"/>
  <c r="I90"/>
  <c r="O95"/>
  <c r="I95"/>
  <c r="O91"/>
  <c r="I91"/>
  <c r="I21"/>
  <c r="O86"/>
  <c r="I86"/>
  <c r="O82"/>
  <c r="I82"/>
  <c r="O78"/>
  <c r="I78"/>
  <c r="O74"/>
  <c r="I74"/>
  <c r="O70"/>
  <c r="I70"/>
  <c r="O66"/>
  <c r="I66"/>
  <c r="O62"/>
  <c r="I62"/>
  <c r="O58"/>
  <c r="I58"/>
  <c r="O54"/>
  <c r="I54"/>
  <c r="O50"/>
  <c r="I50"/>
  <c r="O46"/>
  <c r="I46"/>
  <c r="O42"/>
  <c r="I42"/>
  <c r="O38"/>
  <c r="I38"/>
  <c r="O34"/>
  <c r="I34"/>
  <c r="O30"/>
  <c r="I30"/>
  <c r="O26"/>
  <c r="I26"/>
  <c r="O22"/>
  <c r="I22"/>
  <c r="I8"/>
  <c r="O17"/>
  <c r="I17"/>
  <c r="O13"/>
  <c r="I13"/>
  <c r="O9"/>
  <c r="I9"/>
  <c i="2" r="I3"/>
  <c r="I8"/>
  <c r="O25"/>
  <c r="I25"/>
  <c r="O22"/>
  <c r="I22"/>
  <c r="O19"/>
  <c r="I19"/>
  <c r="O16"/>
  <c r="I16"/>
  <c r="O12"/>
  <c r="I12"/>
  <c r="O9"/>
  <c r="I9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<sst xmlns="http://schemas.openxmlformats.org/spreadsheetml/2006/main">
  <si>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</si>
  <si>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</si>
  <si>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</si>
  <si>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2022-000031 - PRODLOUŽENÍ CHODNÍKU PODÉL SILNICE II/351, KAMENICE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</si>
  <si>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</si>
  <si>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</si>
  <si>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</si>
  <si>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</si>
  <si>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</si>
  <si>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</si>
  <si>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</si>
  <si>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000</t>
  </si>
  <si>
    <t>VEDLEJŠÍ A OSTATNÍ NÁKLADY</t>
  </si>
  <si>
    <t>100</t>
  </si>
  <si>
    <t>CHODNÍK</t>
  </si>
  <si>
    <t>200</t>
  </si>
  <si>
    <t>OPĚRNÉ ZDI</t>
  </si>
  <si>
    <t>Soupis prací objektu</t>
  </si>
  <si>
    <t>S</t>
  </si>
  <si>
    <t>Stavba:</t>
  </si>
  <si>
    <t>2022-000031</t>
  </si>
  <si>
    <t>PRODLOUŽENÍ CHODNÍKU PODÉL SILNICE II/351, KAMENICE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</si>
  <si>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</si>
  <si>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</si>
  <si>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</si>
  <si>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</si>
  <si>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</si>
  <si>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</si>
  <si>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</si>
  <si>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</si>
  <si>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</si>
  <si>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</si>
  <si>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</si>
  <si>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</si>
  <si>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</si>
  <si>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</si>
  <si>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</si>
  <si>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</si>
  <si>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</si>
  <si>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02730</t>
  </si>
  <si>
    <t/>
  </si>
  <si>
    <t>POMOC PRÁCE ZRÍZ NEBO ZAJIŠT OCHRANU INŽENÝRSKÝCH SÍTÍ</t>
  </si>
  <si>
    <t>KPL</t>
  </si>
  <si>
    <t>OTSKP ~ 2023</t>
  </si>
  <si>
    <t>PP</t>
  </si>
  <si>
    <t>náklady na vytyčení inženýrských sítí na staveništi</t>
  </si>
  <si>
    <t>TS</t>
  </si>
  <si>
    <t>zahrnuje veškeré náklady spojené s objednatelem požadovanými zarízeními</t>
  </si>
  <si>
    <t>02911</t>
  </si>
  <si>
    <t>OSTATNÍ POŽADAVKY - GEODETICKÉ ZAMERENÍ</t>
  </si>
  <si>
    <t>HM</t>
  </si>
  <si>
    <t>veškerá zaměření nutná pro realizaci stavby</t>
  </si>
  <si>
    <t>VV</t>
  </si>
  <si>
    <t>0,3 = 0,300 [A]</t>
  </si>
  <si>
    <t>zahrnuje veškeré náklady spojené s objednatelem požadovanými pracemi</t>
  </si>
  <si>
    <t>02944</t>
  </si>
  <si>
    <t>OSTAT POŽADAVKY - DOKUMENTACE SKUTEC PROVEDENÍ V DIGIT FORME</t>
  </si>
  <si>
    <t>doložení provedených prací a doložení skutečného provedení stavby na podkladu KM
Jedná se o zaměření skutečného provedení stavby ke kolaudaci vč. digitální podoby, vytyčení hranic pozemků a obvodu stavby</t>
  </si>
  <si>
    <t>02960</t>
  </si>
  <si>
    <t>OSTATNÍ POŽADAVKY - ODBORNÝ DOZOR</t>
  </si>
  <si>
    <t>Kompletní práce související se zajištěním BOZP na stavbě – práce související s plánem BOZP</t>
  </si>
  <si>
    <t>zahrnuje veškeré náklady spojené s objednatelem požadovaným dozorem</t>
  </si>
  <si>
    <t>03100</t>
  </si>
  <si>
    <t>ZARÍZENÍ STAVENIŠTE - ZRÍZENÍ, PROVOZ, DEMONTÁŽ</t>
  </si>
  <si>
    <t>Zahrnuje zejména náklady na:
- požadavky související s vybudováním, provozem a likvidací zařízení staveniště
- přípravu staveniště včetně zajištění přístupu pro provádění prací</t>
  </si>
  <si>
    <t>zahrnuje objednatelem povolené náklady na porízení (event. pronájem), provozování, udržování a likvidaci zhotovitelova zarízení</t>
  </si>
  <si>
    <t>03350</t>
  </si>
  <si>
    <t>SLUŽBY ZAJIŠTUJÍCÍ REGUL, PREVED A OCHRANU VEREJ DOPRAVY</t>
  </si>
  <si>
    <t>zpracování DIO, vč. zřízení a odstranění přechodného dopravního značení
Zajištění vydání všech potřebných rozhodnutí a stanovení pro přechodnou úpravu provozu na pozemních komunikacích dle zpracované projektové dokumentace a dle vyjádření dotčených orgánů;
-Soustavnou péči zhotovitele o kvalitní značení 
-Zabezpečení změny dopravního značení</t>
  </si>
  <si>
    <t>zahrnuje objednatelem povolené náklady na služby pro zhotovitele</t>
  </si>
  <si>
    <t>015111</t>
  </si>
  <si>
    <t xml:space="preserve">POPLATKY ZA LIKVIDACI ODPADŮ NEKONTAMINOVANÝCH - 17 05 04  VYTĚŽENÉ ZEMINY A HORNINY -  I. TŘÍDA TĚŽITELNOSTI</t>
  </si>
  <si>
    <t>T</t>
  </si>
  <si>
    <t>2*(31,32+113,73+61,2-13,95-18,36) = 347,880 [A]</t>
  </si>
  <si>
    <t>1. Položka obsahuje:
 – veškeré poplatky provozovateli skládky, recyklační linky nebo jiného zařízení na zpracování nebo likvidaci odpadů související s převzetím, uložením, zpracováním nebo likvidací odpadu
2. Položka neobsahuje:
 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541/2020 Sb., o nakládání s odpady, v platném znění.</t>
  </si>
  <si>
    <t>015130</t>
  </si>
  <si>
    <t xml:space="preserve">POPLATKY ZA LIKVIDACI ODPADŮ NEKONTAMINOVANÝCH - 17 03 02  VYBOURANÝ ASFALTOVÝ BETON BEZ DEHTU</t>
  </si>
  <si>
    <t>2,4*(5,75+5,64) = 27,336 [A]</t>
  </si>
  <si>
    <t>015140</t>
  </si>
  <si>
    <t xml:space="preserve">POPLATKY ZA LIKVIDACI ODPADŮ NEKONTAMINOVANÝCH - 17 01 01  BETON Z DEMOLIC OBJEKTŮ, ZÁKLADŮ TV</t>
  </si>
  <si>
    <t>obrubníky 2,4*(157*0,075) = 28,260 [A]_x000d_
dlažba 2,4*7,6 = 18,240 [B]_x000d_
čela propuistků, opěrka 2,4*0,73 = 1,752 [C]_x000d_
vpustě 8*0,35 = 2,800 [D]_x000d_
propustky 14*0,4 = 5,600 [E]_x000d_
příkopové žlaby 2,4*0,62 = 1,488 [F]_x000d_
Mezisoučet = 58,140 [G]</t>
  </si>
  <si>
    <t>1</t>
  </si>
  <si>
    <t>Zemní práce</t>
  </si>
  <si>
    <t>11313</t>
  </si>
  <si>
    <t>ODSTRANĚNÍ KRYTU ZPEVNĚNÝCH PLOCH S ASFALTOVÝM POJIVEM</t>
  </si>
  <si>
    <t>M3</t>
  </si>
  <si>
    <t>podkladní vrstva podél obruby 330*0,25*0,07 = 5,775 [A]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</si>
  <si>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</si>
  <si>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11328</t>
  </si>
  <si>
    <t>ODSTRANĚNÍ PŘÍKOPŮ, ŽLABŮ A RIGOLŮ Z PŘÍKOPOVÝCH TVÁRNIC</t>
  </si>
  <si>
    <t>M2</t>
  </si>
  <si>
    <t>odvoz na skládku dle dispozic zhotovitele</t>
  </si>
  <si>
    <t>17*0,6 = 10,200 [A]</t>
  </si>
  <si>
    <t>Položka zahrnuje odstranění tvárnic včetně podkladu, veškerou manipulaci s vybouranou sutí a s vybouranými hmotami,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</si>
  <si>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11347</t>
  </si>
  <si>
    <t>ODSTRAN KRYTU ZPEVNĚNÝCH PLOCH Z DLAŽEB KOSTEK VČET PODKL</t>
  </si>
  <si>
    <t>odvoz na skládku investora</t>
  </si>
  <si>
    <t>(5+30+20)*0,15 = 8,250 [A]</t>
  </si>
  <si>
    <t>11348</t>
  </si>
  <si>
    <t>ODSTRANĚNÍ KRYTU ZPEVNĚNÝCH PLOCH Z DLAŽDIC VČETNĚ PODKLADU</t>
  </si>
  <si>
    <t>95*0,08 = 7,600 [A]</t>
  </si>
  <si>
    <t>11352</t>
  </si>
  <si>
    <t>ODSTRANĚNÍ CHODNÍKOVÝCH A SILNIČNÍCH OBRUBNÍKŮ BETONOVÝCH</t>
  </si>
  <si>
    <t>M</t>
  </si>
  <si>
    <t>silničních 10+2+82+8+6+4 = 112,000 [A]_x000d_
zahonových 45 = 45,000 [B]_x000d_
Mezisoučet = 157,000 [C]</t>
  </si>
  <si>
    <t>11372</t>
  </si>
  <si>
    <t>FRÉZOVÁNÍ ZPEVNĚNÝCH PLOCH ASFALTOVÝCH</t>
  </si>
  <si>
    <t>(55+11+13+12+50)*0,04 = 5,640 [A]</t>
  </si>
  <si>
    <t>12110</t>
  </si>
  <si>
    <t>SEJMUTÍ ORNICE NEBO LESNÍ PŮDY</t>
  </si>
  <si>
    <t>(31+52+130)*0,1 = 21,300 [A]</t>
  </si>
  <si>
    <t>položka zahrnuje sejmutí ornice bez ohledu na tloušťku vrstvy a její vodorovnou dopravu
nezahrnuje uložení na trvalou skládku</t>
  </si>
  <si>
    <t>12273</t>
  </si>
  <si>
    <t>ODKOPÁVKY A PROKOPÁVKY OBECNÉ TŘ. I</t>
  </si>
  <si>
    <t>pro chodník 330*0,19 = 62,700 [A]_x000d_
pro vjezdy (43+104+42)*0,27 = 51,030 [B]_x000d_
Mezisoučet = 113,730 [C]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</si>
  <si>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</si>
  <si>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pro sanace předpoklad 20% - čerpáno se souhlasem investora 522*0,2*0,3 = 31,320 [A]</t>
  </si>
  <si>
    <t>13273</t>
  </si>
  <si>
    <t>HLOUBENÍ RÝH ŠÍŘ DO 2M PAŽ I NEPAŽ TŘ. I</t>
  </si>
  <si>
    <t>(12+60)*0,85*1 = 61,200 [A]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</si>
  <si>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</si>
  <si>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17110</t>
  </si>
  <si>
    <t>ULOŽENÍ SYPANINY DO NÁSYPŮ SE ZHUTNĚNÍM</t>
  </si>
  <si>
    <t>dosypávka za obrubou (41+12+20+8+12)*0,15 = 13,950 [A]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</si>
  <si>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</si>
  <si>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17120</t>
  </si>
  <si>
    <t>ULOŽENÍ SYPANINY DO NÁSYPŮ A NA SKLÁDKY BEZ ZHUTNĚNÍ</t>
  </si>
  <si>
    <t>sanace 31,32*2 = 62,640 [A]_x000d_
 2*(31,32+113,73+61,2-13,95-18,36) = 347,880 [B]_x000d_
Mezisoučet = 410,520 [C]</t>
  </si>
  <si>
    <t xml:space="preserve"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</si>
  <si>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17411</t>
  </si>
  <si>
    <t>ZÁSYP JAM A RÝH ZEMINOU SE ZHUTNĚNÍM</t>
  </si>
  <si>
    <t>(12+60)*0,85*0,3 = 18,360 [A]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</si>
  <si>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</si>
  <si>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17581</t>
  </si>
  <si>
    <t>OBSYP POTRUBÍ A OBJEKTŮ Z NAKUPOVANÝCH MATERIÁLŮ</t>
  </si>
  <si>
    <t>(12+60)*0,5*0,85 = 30,600 [A]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</si>
  <si>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- zemina vytlačená potrubím o DN do 180mm se od kubatury obsypů neodečítá</t>
  </si>
  <si>
    <t>18110</t>
  </si>
  <si>
    <t>ÚPRAVA PLÁNĚ SE ZHUTNĚNÍM V HORNINĚ TŘ. I</t>
  </si>
  <si>
    <t>330+46+104+42 = 522,000 [A]</t>
  </si>
  <si>
    <t>položka zahrnuje úpravu pláně včetně vyrovnání výškových rozdílů. Míru zhutnění určuje projekt.</t>
  </si>
  <si>
    <t>18221</t>
  </si>
  <si>
    <t>ROZPROSTŘENÍ ORNICE VE SVAHU V TL DO 0,10M</t>
  </si>
  <si>
    <t>41+12+20+8+12 = 93,000 [A]</t>
  </si>
  <si>
    <t>položka zahrnuje:
nutné přemístění ornice z dočasných skládek vzdálených do 50m
rozprostření ornice v předepsané tloušťce ve svahu přes 1:5</t>
  </si>
  <si>
    <t>18241</t>
  </si>
  <si>
    <t>ZALOŽENÍ TRÁVNÍKU RUČNÍM VÝSEVEM</t>
  </si>
  <si>
    <t>Zahrnuje dodání předepsané travní směsi, její výsev na ornici, zalévání, první pokosení, to vše bez ohledu na sklon terénu</t>
  </si>
  <si>
    <t>2</t>
  </si>
  <si>
    <t>Základy</t>
  </si>
  <si>
    <t>21452</t>
  </si>
  <si>
    <t>SANAČNÍ VRSTVY Z KAMENIVA DRCENÉHO</t>
  </si>
  <si>
    <t>položka zahrnuje dodávku předepsaného kameniva, mimostaveništní a vnitrostaveništní dopravu a jeho uložení
není-li v zadávací dokumentaci uvedeno jinak, jedná se o nakupovaný materiál</t>
  </si>
  <si>
    <t>21461B</t>
  </si>
  <si>
    <t>SEPARAČNÍ GEOTEXTILIE DO 200G/M2</t>
  </si>
  <si>
    <t>pro sanace předpoklad 20% - čerpáno se souhlasem investora 522*0,2 = 104,400 [A]</t>
  </si>
  <si>
    <t>Položka zahrnuje:
- dodávku předepsané geotextilie
- úpravu, očištění a ochranu podkladu
- přichycení k podkladu, případně zatížení
- úpravy spojů a zajištění okrajů
- úpravy pro odvodnění
- nutné přesahy
- mimostaveništní a vnitrostaveništní dopravu</t>
  </si>
  <si>
    <t>4</t>
  </si>
  <si>
    <t>Vodorovné konstrukce</t>
  </si>
  <si>
    <t>45157</t>
  </si>
  <si>
    <t>PODKLADNÍ A VÝPLŇOVÉ VRSTVY Z KAMENIVA TĚŽENÉHO</t>
  </si>
  <si>
    <t>lože potrubí (12+60)*0,1*0,85 = 6,120 [A]</t>
  </si>
  <si>
    <t>5</t>
  </si>
  <si>
    <t>Komunikace</t>
  </si>
  <si>
    <t>56213</t>
  </si>
  <si>
    <t>VOZOVKOVÉ VRSTVY Z MATERIÁLŮ STABIL CEMENTEM TL DO 150MM</t>
  </si>
  <si>
    <t>SC C12/15 - dopojení podel obruby 133*0,25 = 33,250 [A]</t>
  </si>
  <si>
    <t>- dodání směsi v požadované kvalitě
- očištění podkladu
- uložení směsi dle předepsaného technologického předpisu a zhutnění vrstvy v předepsané tloušťce
- zřízení vrstvy bez rozlišení šířky, pokládání vrstvy po etapách, včetně pracovních spar a spojů
- úpravu napojení, ukončení
- úpravu dilatačních spar včetně předepsané výztuže
- nezahrnuje postřiky, nátěry
- nezahrnuje úpravu povrchu krytu</t>
  </si>
  <si>
    <t>56334</t>
  </si>
  <si>
    <t>VOZOVKOVÉ VRSTVY ZE ŠTĚRKODRTI TL. DO 200MM</t>
  </si>
  <si>
    <t>chodníky 330 = 330,000 [A]</t>
  </si>
  <si>
    <t>- dodání kameniva předepsané kvality a zrnitosti
- rozprostření a zhutnění vrstvy v předepsané tloušťce
- zřízení vrstvy bez rozlišení šířky, pokládání vrstvy po etapách
- nezahrnuje postřiky, nátěry</t>
  </si>
  <si>
    <t>56335</t>
  </si>
  <si>
    <t>VOZOVKOVÉ VRSTVY ZE ŠTĚRKODRTI TL. DO 250MM</t>
  </si>
  <si>
    <t>vjezdy 104 = 104,000 [A]_x000d_
relief 46 = 46,000 [B]_x000d_
umělá vodici linie 42 = 42,000 [C]_x000d_
Mezisoučet = 192,000 [D]</t>
  </si>
  <si>
    <t>572153</t>
  </si>
  <si>
    <t>INFILTRAČNÍ POSTŘIK Z EMULZE DO 2,5KG/M2</t>
  </si>
  <si>
    <t>dopojení podel obruby 133*0,25 = 33,250 [A]</t>
  </si>
  <si>
    <t>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</si>
  <si>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572213</t>
  </si>
  <si>
    <t>SPOJOVACÍ POSTŘIK Z EMULZE DO 0,5KG/M2</t>
  </si>
  <si>
    <t>dopojení podel obruby 133*0,5 = 66,500 [A]</t>
  </si>
  <si>
    <t>574A33</t>
  </si>
  <si>
    <t>ASFALTOVÝ BETON PRO OBRUSNÉ VRSTVY ACO 11 TL. 40MM</t>
  </si>
  <si>
    <t>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- nezahrnuje postřiky, nátěry
- nezahrnuje těsnění podél obrubníků, dilatačních zařízení, odvodňovacích proužků, odvodňovačů, vpustí, šachet a pod.</t>
  </si>
  <si>
    <t>574C55</t>
  </si>
  <si>
    <t>ASFALTOVÝ BETON PRO LOŽNÍ VRSTVY ACL 16 TL. 60MM</t>
  </si>
  <si>
    <t>58251</t>
  </si>
  <si>
    <t>DLÁŽDĚNÉ KRYTY Z BETONOVÝCH DLAŽDIC DO LOŽE Z KAMENIVA</t>
  </si>
  <si>
    <t>umělá vodící linie 42 = 42,000 [A]</t>
  </si>
  <si>
    <t xml:space="preserve">- dodání dlažebního materiálu v požadované kvalitě, dodání materiálu pro předepsané 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- nezahrnuje postřiky, nátěry
- nezahrnuje těsnění podél obrubníků, dilatačních zařízení, odvodňovacích proužků, odvodňovačů, vpustí, šachet a pod.</t>
  </si>
  <si>
    <t>582611</t>
  </si>
  <si>
    <t>KRYTY Z BETON DLAŽDIC SE ZÁMKEM ŠEDÝCH TL 60MM DO LOŽE Z KAM</t>
  </si>
  <si>
    <t>chodníky - odměřeno v CAD 330 = 330,000 [A]</t>
  </si>
  <si>
    <t>582615</t>
  </si>
  <si>
    <t>KRYTY Z BETON DLAŽDIC SE ZÁMKEM BAREV TL 80MM DO LOŽE Z KAM</t>
  </si>
  <si>
    <t>vjezdy - odměřeno v CAD 104 = 104,000 [A]</t>
  </si>
  <si>
    <t>58261B</t>
  </si>
  <si>
    <t>KRYTY Z BETON DLAŽDIC SE ZÁMKEM BAREV RELIÉF TL 80MM DO LOŽE Z KAM</t>
  </si>
  <si>
    <t>35+5+2+4 = 46,000 [A]</t>
  </si>
  <si>
    <t>58910</t>
  </si>
  <si>
    <t>VÝPLŇ SPAR ASFALTEM</t>
  </si>
  <si>
    <t>doplnění živice u obruby 133 = 133,000 [A]</t>
  </si>
  <si>
    <t>položka zahrnuje:
- dodávku předepsaného materiálu
- vyčištění a výplň spar tímto materiálem</t>
  </si>
  <si>
    <t>8</t>
  </si>
  <si>
    <t>Potrubí</t>
  </si>
  <si>
    <t>87433</t>
  </si>
  <si>
    <t>POTRUBÍ Z TRUB PLASTOVÝCH ODPADNÍCH DN DO 150MM</t>
  </si>
  <si>
    <t>- prostup zdí 0,3*5 = 1,500 [A]_x000d_
- prostup zdí 0,3*3 = 0,900 [B]_x000d_
Celkové množství = 2,400</t>
  </si>
  <si>
    <t xml:space="preserve"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nezahrnuje zkoušky vodotěsnosti a televizní prohlídku</t>
  </si>
  <si>
    <t>87434</t>
  </si>
  <si>
    <t>POTRUBÍ Z TRUB PLASTOVÝCH ODPADNÍCH DN DO 200MM</t>
  </si>
  <si>
    <t>dopojení přípojek UV 8*1,5 = 12,000 [A]</t>
  </si>
  <si>
    <t>87445</t>
  </si>
  <si>
    <t>POTRUBÍ Z TRUB PLASTOVÝCH ODPADNÍCH DN DO 300MM</t>
  </si>
  <si>
    <t>prodloužení kanalizace 60 = 60,000 [A]</t>
  </si>
  <si>
    <t>894846</t>
  </si>
  <si>
    <t>ŠACHTY KANALIZAČNÍ PLASTOVÉ D 400MM</t>
  </si>
  <si>
    <t>KUS</t>
  </si>
  <si>
    <t>revizní šachta 2 = 2,000 [A]</t>
  </si>
  <si>
    <t>položka zahrnuje:
- poklopy s rámem z předepsaného materiálu a tvaru
- předepsané plastové skruže, dno a není-li uvedeno jinak i podkladní vrstvu (z kameniva nebo betonu).
- výplň, těsnění a tmelení spár a spojů,
- očištění a ošetření úložných ploch,
- předepsané podkladní konstrukce</t>
  </si>
  <si>
    <t>89712</t>
  </si>
  <si>
    <t>VPUSŤ KANALIZAČNÍ ULIČNÍ KOMPLETNÍ Z BETONOVÝCH DÍLCŮ</t>
  </si>
  <si>
    <t>čtvercová mříž 5 = 5,000 [A]_x000d_
obrubníková mříž 3 = 3,000 [B]_x000d_
Mezisoučet = 8,000 [C]</t>
  </si>
  <si>
    <t xml:space="preserve">položka zahrnuje:
- dodávku a osazení předepsaných dílů včetně mříže
- výplň, těsnění  a tmelení spar a spojů,
- opatření  povrchů  betonu  izolací  proti zemní vlhkosti v částech, kde přijdou do styku se zeminou nebo kamenivem,
- předepsané podkladní konstrukce</t>
  </si>
  <si>
    <t>89921</t>
  </si>
  <si>
    <t>VÝŠKOVÁ ÚPRAVA POKLOPŮ</t>
  </si>
  <si>
    <t>6 = 6,000 [A]</t>
  </si>
  <si>
    <t>- položka výškové úpravy zahrnuje všechny nutné práce a materiály pro zvýšení nebo snížení zařízení (včetně nutné úpravy stávajícího povrchu vozovky nebo chodníku).</t>
  </si>
  <si>
    <t>9</t>
  </si>
  <si>
    <t>Ostatní konstrukce a práce</t>
  </si>
  <si>
    <t>917212</t>
  </si>
  <si>
    <t>ZÁHONOVÉ OBRUBY Z BETONOVÝCH OBRUBNÍKŮ ŠÍŘ 80MM</t>
  </si>
  <si>
    <t>100/8/25 110+149+8*2 = 275,000 [A]</t>
  </si>
  <si>
    <t>Položka zahrnuje:
dodání a pokládku betonových obrubníků o rozměrech předepsaných zadávací dokumentací
betonové lože i boční betonovou opěrku.</t>
  </si>
  <si>
    <t>917224</t>
  </si>
  <si>
    <t>SILNIČNÍ A CHODNÍKOVÉ OBRUBY Z BETONOVÝCH OBRUBNÍKŮ ŠÍŘ 150MM</t>
  </si>
  <si>
    <t>silniční 100/15/25 7+9+40+8+6+11+12+50+15 = 158,000 [A]_x000d_
přejezdový 100/15/15 5,2+5+7+17+4,2+9+6,9+9,2+7,5+10+5+5 = 91,000 [B]_x000d_
přechodový L/P 16 = 16,000 [C]_x000d_
Mezisoučet = 265,000 [D]</t>
  </si>
  <si>
    <t>9182D</t>
  </si>
  <si>
    <t>VTOKOVÉ JÍMKY BETONOVÉ VČETNĚ DLAŽBY PROPUSTU Z TRUB DN DO 600MM</t>
  </si>
  <si>
    <t>1 = 1,000 [A]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</si>
  <si>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dodání a osazení výztuže,
- dlažbu dna z lomového kamene, případně dokumentací předepsaný kamenný obklad stěn,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proudů.
Nezahrnuje mříž a zábradlí.</t>
  </si>
  <si>
    <t>919112</t>
  </si>
  <si>
    <t>ŘEZÁNÍ ASFALTOVÉHO KRYTU VOZOVEK TL DO 100MM</t>
  </si>
  <si>
    <t>133 = 133,000 [A]</t>
  </si>
  <si>
    <t>položka zahrnuje řezání vozovkové vrstvy v předepsané tloušťce, včetně spotřeby vody</t>
  </si>
  <si>
    <t>pro osazení obruby 330 = 330,000 [A]</t>
  </si>
  <si>
    <t>966345</t>
  </si>
  <si>
    <t>BOURÁNÍ PROPUSTŮ Z TRUB DN DO 300MM</t>
  </si>
  <si>
    <t>8+6 = 14,000 [A]</t>
  </si>
  <si>
    <t>položka zahrnuje:
- odstranění trub včetně případného obetonování a lože
- veškeré pomocné konstrukce (lešení a pod.)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
- veškeré další práce plynoucí z technologického předpisu a z platných předpisů
- nezahrnuje bourání čel, vtokových a výtokových jímek, odstranění zábradlí</t>
  </si>
  <si>
    <t>96687</t>
  </si>
  <si>
    <t>VYBOURÁNÍ ULIČNÍCH VPUSTÍ KOMPLETNÍCH</t>
  </si>
  <si>
    <t>8 = 8,000 [A]</t>
  </si>
  <si>
    <t>položka zahrnuje:
- kompletní bourací práce včetně nezbytného rozsahu zemních prací,
- veškerou manipulaci s vybouranou sutí a hmotami včetně uložení na skládku,
- veškeré další práce plynoucí z technologického předpisu a z platných předpisů,
nezahrnuje poplatek za skládku, který se vykazuje v položce 0141** (s výjimkou malého množství bouraného materiálu, kde je možné poplatek zahrnout do jednotkové ceny bourání – tento fakt musí být uveden v doplňujícím textu k položce)</t>
  </si>
  <si>
    <t>96715</t>
  </si>
  <si>
    <t>VYBOURÁNÍ ČÁSTÍ KONSTRUKCÍ BETON</t>
  </si>
  <si>
    <t>čela propustků 2*0,3*1,5*0,5 = 0,450 [A]_x000d_
část opěrky u č.p. 359 0,8*0,6*0,6 = 0,288 [B]_x000d_
Mezisoučet = 0,738 [C]</t>
  </si>
  <si>
    <t>položka zahrnuje:
- veškerou manipulaci s vybouranou sutí a hmotami včetně uložení na skládku,
- veškeré další práce plynoucí z technologického předpisu a z platných předpisů,
nezahrnuje poplatek za skládku, který se vykazuje v položce 0141** (s výjimkou malého množství bouraného materiálu, kde je možné poplatek zahrnout do jednotkové ceny bourání – tento fakt musí být uveden v doplňujícím textu k položce)</t>
  </si>
  <si>
    <t>stávající vtokový objekt 1 = 1,000 [A]</t>
  </si>
  <si>
    <t>(62,6-15,5-32,8)*1,8 = 25,740 [A]</t>
  </si>
  <si>
    <t>02940</t>
  </si>
  <si>
    <t>OSTATNÍ POŽADAVKY - VYPRACOVÁNÍ DOKUMENTACE</t>
  </si>
  <si>
    <t xml:space="preserve">Realizační dokumentace stavby dle SOD pro objekty SO200. Obsah dle směrnice pro dokumentaci staveb PK, v souladu s PDPS, Řeší podrobnosti pro kvalitní a bezpečné zhotovení stavby. Vypracuje autorizovaná osoba.   
Zadavatel poskytne otevřený formát *dwg</t>
  </si>
  <si>
    <t>odkop pro zdi dle kubaturních listů 62,6 = 62,600 [A]</t>
  </si>
  <si>
    <t>12573</t>
  </si>
  <si>
    <t>VYKOPÁVKY ZE ZEMNÍKŮ A SKLÁDEK TŘ. I</t>
  </si>
  <si>
    <t>pro zpětný zásyp (15,5+32,8)*1,8 = 86,940 [A]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</si>
  <si>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ruční vykopávky, odstranění kořenů a napadávek
- pažení, vzepření a rozepření vč. přepažování (vyjma štětových stěn)
- úpravu, ochranu a očištění dna, základové spáry, stěn a svahů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práce spojené s otvírkou zemníku</t>
  </si>
  <si>
    <t>dle kubaturních listů 15,5 = 15,500 [A]</t>
  </si>
  <si>
    <t>62,6 = 62,600 [A]</t>
  </si>
  <si>
    <t>17511</t>
  </si>
  <si>
    <t>OBSYP POTRUBÍ A OBJEKTŮ SE ZHUTNĚNÍM</t>
  </si>
  <si>
    <t>zásyp za zdí vhodnou zerminou dle kubaturních listů 32,8 = 32,800 [A]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</si>
  <si>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- zemina vytlačená potrubím o DN do 180mm se od kubatury obsypů neodečítá</t>
  </si>
  <si>
    <t>obsyp drénu 24*0,3*0,3 = 2,160 [A]_x000d_
obsyp drénu 15*0,3*0,3 = 1,350 [B]_x000d_
Celkové množství = 3,510</t>
  </si>
  <si>
    <t>21197</t>
  </si>
  <si>
    <t>OPLÁŠTĚNÍ ODVODŇOVACÍCH ŽEBER Z GEOTEXTILIE</t>
  </si>
  <si>
    <t>42*1,2 = 50,400 [A]_x000d_
 22,5*1,2 = 27,000 [B]_x000d_
Celkové množství = 77,400</t>
  </si>
  <si>
    <t>položka zahrnuje dodávku předepsané geotextilie, mimostaveništní a vnitrostaveništní dopravu a její uložení včetně potřebných přesahů (nezapočítávají se do výměry)</t>
  </si>
  <si>
    <t>272325</t>
  </si>
  <si>
    <t>ZÁKLADY ZE ŽELEZOBETONU DO C30/37</t>
  </si>
  <si>
    <t>- základ opěrné zdi C30/37 - XC4,XF2 1,1*0,3*24 = 7,920 [A]_x000d_
- základ opěrné zdi C30/37 - XC4,XF2 0,85*0,3*15 = 3,825 [B]_x000d_
Mezisoučet = 11,745 [C]</t>
  </si>
  <si>
    <t xml:space="preserve">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</t>
  </si>
  <si>
    <t>272365</t>
  </si>
  <si>
    <t>VÝZTUŽ ZÁKLADŮ Z OCELI 10505, B500B</t>
  </si>
  <si>
    <t>parametrická spotřeba 120 kg/m3 dle pol. 272365 0,12*7,92 = 0,950 [A]_x000d_
parametrická spotřeba 120 kg/m3 dle pol. 272365 0,12*3,82 = 0,458 [B]_x000d_
Mezisoučet = 1,408 [C]</t>
  </si>
  <si>
    <t>Položka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</t>
  </si>
  <si>
    <t>3</t>
  </si>
  <si>
    <t>Svislé konstrukce</t>
  </si>
  <si>
    <t>31111</t>
  </si>
  <si>
    <t>ZDI A STĚNY PODPĚR A VOLNÉ Z DÍLCŮ BETON</t>
  </si>
  <si>
    <t>beton opěrné zdiC30/37 - XC4, XF2, XD3, Dmax 16_x000d_
ocel B 500 B ( 10505 )</t>
  </si>
  <si>
    <t>- ztracené bednění ZB25 vč. zákrytové desky 42*0,25 = 10,500 [A]_x000d_
- ztracené bednění ZB25 vč. zákrytové desky 15*0,25 = 3,750 [B]_x000d_
Mezisoučet = 14,250 [C]</t>
  </si>
  <si>
    <t xml:space="preserve">- dodání dílce požadovaného  tvaru a vlastností, jeho skladování, doprava a osazení do definitivní polohy, včetně komplexní technologie výroby a montáže dílců, ošetření a ochrana dílců,
- u dílců železobetonových a předpjatých veškerá výztuž, případně i tuhé kovové prvky a závěsná oka,
- úpravy a zařízení pro uložení a transport dílce,
- veškeré požadované úpravy dílců, včetně doplňkových konstrukcí a vybavení,
- sestavení dílce na stavbě včetně montážních zařízení, plošin a prahů a pod.,
- výplň, těsnění a tmelení spár a spojů,
- očištění a ošetření úložných ploch,
- zednické výpomoce pro montáž dílců,
- označení dílce výrobním štítkem nebo jiným způsobem,
- úpravy dílce pro dodržení požadované přesnosti jeho osazení, včetně případných měření,
- veškerá zařízení pro zajištění stability v každém okamžiku,
- další práce dané případně specifikací k příslušnému prefabrik. dílci (úprava pohledových ploch, příp. rubových ploch, osazení měřících zařízení, zkoušení a měření dílců a pod.)</t>
  </si>
  <si>
    <t>311213</t>
  </si>
  <si>
    <t>ZDI A STĚNY PODPĚR A VOLNÉ Z KAMENE A LOM VÝROBKŮ - OBKLAD</t>
  </si>
  <si>
    <t>- kamenný obklad tl. 50mm 42*0,05 = 2,100 [A]_x000d_
- kamenný obklad tl. 50m 22,5*0,05 = 1,125 [B]_x000d_
Mezisoučet = 3,225 [C]</t>
  </si>
  <si>
    <t>Položka zahrnuje veškerý materiál, výrobky a polotovary, včetně mimostaveništní a vnitrostaveništní dopravy (rovněž přesuny), včetně naložení a složení, případně s uložením.</t>
  </si>
  <si>
    <t>451312</t>
  </si>
  <si>
    <t>PODKLADNÍ A VÝPLŇOVÉ VRSTVY Z PROSTÉHO BETONU C12/15</t>
  </si>
  <si>
    <t>-podkladní beton C12/15-X0 1,2*0,1*24 = 2,880 [A]_x000d_
-podkladní beton C12/15-X0 0,95*0,1*15 = 1,425 [B]_x000d_
Mezisoučet = 4,305 [C]</t>
  </si>
  <si>
    <t xml:space="preserve">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</si>
  <si>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7</t>
  </si>
  <si>
    <t>Přidružená stavební výroba</t>
  </si>
  <si>
    <t>76792</t>
  </si>
  <si>
    <t>OPLOCENÍ Z DRÁTĚNÉHO PLETIVA POTAŽENÉHO PLASTEM</t>
  </si>
  <si>
    <t>osazení zpět po dokončení opěrných zdí 24+15 = 39,000 [A]</t>
  </si>
  <si>
    <t xml:space="preserve">- položka zahrnuje vedle vlastního pletiva i rámy, rošty, lišty, kování, podpěrné, závěsné, upevňovací prvky, spojovací a těsnící materiál, pomocný materiál, kompletní povrchovou úpravu.
- nejsou zahrnuty sloupky, které se vykazují v samostatných položkách 338**, není zahrnuta podezdívka (272**)
- součástí položky je  případně i ostnatý drát, uvažovaná plocha se pak vypočítává po horní hranu drátu.</t>
  </si>
  <si>
    <t>87533</t>
  </si>
  <si>
    <t>POTRUBÍ DREN Z TRUB PLAST DN DO 150MM</t>
  </si>
  <si>
    <t>- drenáž za zdí 42 = 42,000 [A]_x000d_
- drenáž za zdí 22,5 = 22,500 [B]_x000d_
Mezisoučet = 64,500 [C]</t>
  </si>
  <si>
    <t xml:space="preserve"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</t>
  </si>
  <si>
    <t>966842</t>
  </si>
  <si>
    <t>ODSTRANĚNÍ OPLOCENÍ Z DRÁT PLETIVA</t>
  </si>
  <si>
    <t>dočasné odstranění oplocení pro výkop opěrných zdí 24+15 = 39,000 [A]</t>
  </si>
  <si>
    <t>položka zahrnuje:
- kompletní bourací práce včetně odstranění základových konstrukcí a nezbytného rozsahu zemních prací,
- veškerou manipulaci s vybouranou sutí a hmotami včetně uložení na skládku,
- veškeré další práce plynoucí z technologického předpisu a z platných předpisů,
- odstranění sloupků z jiného materiálu, odstranění vrat a vrátek
nezahrnuje poplatek za skládku, který se vykazuje v položce 0141** (s výjimkou malého množství bouraného materiálu, kde je možné poplatek zahrnout do jednotkové ceny bourání – tento fakt musí být uveden v doplňujícím textu k položce)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</si>
</sst>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9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50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2" fillId="2" borderId="0" xfId="3" applyFill="1">
      <alignment horizontal="right" vertical="center" wrapText="1"/>
    </xf>
    <xf numFmtId="165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5" fontId="2" fillId="0" borderId="1" xfId="1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righ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5" fillId="2" borderId="5" xfId="5" applyFill="1" applyBorder="1">
      <alignment horizontal="left" vertical="center" wrapText="1"/>
    </xf>
    <xf numFmtId="0" fontId="5" fillId="2" borderId="0" xfId="5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2" borderId="0" xfId="5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4" fillId="3" borderId="8" xfId="4" applyFill="1" applyBorder="1">
      <alignment horizontal="center" vertical="center" wrapText="1"/>
    </xf>
    <xf numFmtId="0" fontId="4" fillId="3" borderId="9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4" fillId="3" borderId="11" xfId="4" applyFill="1" applyBorder="1">
      <alignment horizontal="center" vertical="center" wrapText="1"/>
    </xf>
    <xf numFmtId="0" fontId="4" fillId="3" borderId="12" xfId="4" applyFill="1" applyBorder="1">
      <alignment horizontal="center" vertical="center" wrapText="1"/>
    </xf>
    <xf numFmtId="0" fontId="6" fillId="2" borderId="7" xfId="0" applyFont="1" applyFill="1" applyBorder="1"/>
    <xf numFmtId="0" fontId="6" fillId="2" borderId="13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/>
    <xf numFmtId="165" fontId="6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7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wrapText="1"/>
    </xf>
  </cellXfs>
  <cellStyles count="9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StavbaRozpocetHeaderStyle" xfId="5"/>
    <cellStyle name="NadpisStrukturyStyle" xfId="6"/>
    <cellStyle name="StavebniDilStyle" xfId="7"/>
    <cellStyle name="PolDoplnInfoStyle" xf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32.42578" customWidth="1"/>
    <col min="2" max="2" width="32.42578" customWidth="1"/>
    <col min="3" max="3" width="19.42578" customWidth="1"/>
    <col min="4" max="4" width="19.42578" customWidth="1"/>
    <col min="5" max="5" width="19.42578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SUM(C10:C12)</f>
        <v>0</v>
      </c>
      <c r="D6" s="3"/>
      <c r="E6" s="3"/>
    </row>
    <row r="7">
      <c r="A7" s="3"/>
      <c r="B7" s="5" t="s">
        <v>5</v>
      </c>
      <c r="C7" s="6">
        <f>SUM(E10:E12)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'000'!I3</f>
        <v>0</v>
      </c>
      <c r="D10" s="9">
        <f>SUMIFS('000'!O:O,'000'!A:A,"P")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'100'!I3</f>
        <v>0</v>
      </c>
      <c r="D11" s="9">
        <f>SUMIFS('100'!O:O,'100'!A:A,"P")</f>
        <v>0</v>
      </c>
      <c r="E11" s="9">
        <f>C11+D11</f>
        <v>0</v>
      </c>
    </row>
    <row r="12">
      <c r="A12" s="8" t="s">
        <v>15</v>
      </c>
      <c r="B12" s="8" t="s">
        <v>16</v>
      </c>
      <c r="C12" s="9">
        <f>'200'!I3</f>
        <v>0</v>
      </c>
      <c r="D12" s="9">
        <f>SUMIFS('200'!O:O,'200'!A:A,"P")</f>
        <v>0</v>
      </c>
      <c r="E12" s="9">
        <f>C12+D12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17</v>
      </c>
      <c r="F2" s="15"/>
      <c r="G2" s="15"/>
      <c r="H2" s="15"/>
      <c r="I2" s="15"/>
      <c r="J2" s="17"/>
    </row>
    <row r="3">
      <c r="A3" s="3" t="s">
        <v>18</v>
      </c>
      <c r="B3" s="18" t="s">
        <v>19</v>
      </c>
      <c r="C3" s="19" t="s">
        <v>20</v>
      </c>
      <c r="D3" s="20"/>
      <c r="E3" s="21" t="s">
        <v>21</v>
      </c>
      <c r="F3" s="15"/>
      <c r="G3" s="15"/>
      <c r="H3" s="22" t="s">
        <v>11</v>
      </c>
      <c r="I3" s="23">
        <f>SUMIFS(I8:I27,A8:A27,"SD")</f>
        <v>0</v>
      </c>
      <c r="J3" s="17"/>
      <c r="O3">
        <v>0</v>
      </c>
      <c r="P3">
        <v>2</v>
      </c>
    </row>
    <row r="4">
      <c r="A4" s="3" t="s">
        <v>22</v>
      </c>
      <c r="B4" s="18" t="s">
        <v>23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24</v>
      </c>
      <c r="B5" s="25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/>
      <c r="J5" s="26" t="s">
        <v>32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33</v>
      </c>
      <c r="I6" s="7" t="s">
        <v>34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35</v>
      </c>
      <c r="B8" s="30"/>
      <c r="C8" s="31" t="s">
        <v>36</v>
      </c>
      <c r="D8" s="32"/>
      <c r="E8" s="29" t="s">
        <v>37</v>
      </c>
      <c r="F8" s="32"/>
      <c r="G8" s="32"/>
      <c r="H8" s="32"/>
      <c r="I8" s="33">
        <f>SUMIFS(I9:I27,A9:A27,"P")</f>
        <v>0</v>
      </c>
      <c r="J8" s="34"/>
    </row>
    <row r="9">
      <c r="A9" s="35" t="s">
        <v>38</v>
      </c>
      <c r="B9" s="35">
        <v>1</v>
      </c>
      <c r="C9" s="36" t="s">
        <v>39</v>
      </c>
      <c r="D9" s="35" t="s">
        <v>40</v>
      </c>
      <c r="E9" s="37" t="s">
        <v>41</v>
      </c>
      <c r="F9" s="38" t="s">
        <v>42</v>
      </c>
      <c r="G9" s="39">
        <v>1</v>
      </c>
      <c r="H9" s="40">
        <v>0</v>
      </c>
      <c r="I9" s="40">
        <f>ROUND(G9*H9,P4)</f>
        <v>0</v>
      </c>
      <c r="J9" s="38" t="s">
        <v>43</v>
      </c>
      <c r="O9" s="41">
        <f>I9*0.21</f>
        <v>0</v>
      </c>
      <c r="P9">
        <v>3</v>
      </c>
    </row>
    <row r="10">
      <c r="A10" s="35" t="s">
        <v>44</v>
      </c>
      <c r="B10" s="42"/>
      <c r="C10" s="43"/>
      <c r="D10" s="43"/>
      <c r="E10" s="37" t="s">
        <v>45</v>
      </c>
      <c r="F10" s="43"/>
      <c r="G10" s="43"/>
      <c r="H10" s="43"/>
      <c r="I10" s="43"/>
      <c r="J10" s="44"/>
    </row>
    <row r="11" ht="30">
      <c r="A11" s="35" t="s">
        <v>46</v>
      </c>
      <c r="B11" s="42"/>
      <c r="C11" s="43"/>
      <c r="D11" s="43"/>
      <c r="E11" s="37" t="s">
        <v>47</v>
      </c>
      <c r="F11" s="43"/>
      <c r="G11" s="43"/>
      <c r="H11" s="43"/>
      <c r="I11" s="43"/>
      <c r="J11" s="44"/>
    </row>
    <row r="12">
      <c r="A12" s="35" t="s">
        <v>38</v>
      </c>
      <c r="B12" s="35">
        <v>2</v>
      </c>
      <c r="C12" s="36" t="s">
        <v>48</v>
      </c>
      <c r="D12" s="35" t="s">
        <v>40</v>
      </c>
      <c r="E12" s="37" t="s">
        <v>49</v>
      </c>
      <c r="F12" s="38" t="s">
        <v>50</v>
      </c>
      <c r="G12" s="39">
        <v>0.29999999999999999</v>
      </c>
      <c r="H12" s="40">
        <v>0</v>
      </c>
      <c r="I12" s="40">
        <f>ROUND(G12*H12,P4)</f>
        <v>0</v>
      </c>
      <c r="J12" s="38" t="s">
        <v>43</v>
      </c>
      <c r="O12" s="41">
        <f>I12*0.21</f>
        <v>0</v>
      </c>
      <c r="P12">
        <v>3</v>
      </c>
    </row>
    <row r="13">
      <c r="A13" s="35" t="s">
        <v>44</v>
      </c>
      <c r="B13" s="42"/>
      <c r="C13" s="43"/>
      <c r="D13" s="43"/>
      <c r="E13" s="37" t="s">
        <v>51</v>
      </c>
      <c r="F13" s="43"/>
      <c r="G13" s="43"/>
      <c r="H13" s="43"/>
      <c r="I13" s="43"/>
      <c r="J13" s="44"/>
    </row>
    <row r="14">
      <c r="A14" s="35" t="s">
        <v>52</v>
      </c>
      <c r="B14" s="42"/>
      <c r="C14" s="43"/>
      <c r="D14" s="43"/>
      <c r="E14" s="45" t="s">
        <v>53</v>
      </c>
      <c r="F14" s="43"/>
      <c r="G14" s="43"/>
      <c r="H14" s="43"/>
      <c r="I14" s="43"/>
      <c r="J14" s="44"/>
    </row>
    <row r="15" ht="30">
      <c r="A15" s="35" t="s">
        <v>46</v>
      </c>
      <c r="B15" s="42"/>
      <c r="C15" s="43"/>
      <c r="D15" s="43"/>
      <c r="E15" s="37" t="s">
        <v>54</v>
      </c>
      <c r="F15" s="43"/>
      <c r="G15" s="43"/>
      <c r="H15" s="43"/>
      <c r="I15" s="43"/>
      <c r="J15" s="44"/>
    </row>
    <row r="16">
      <c r="A16" s="35" t="s">
        <v>38</v>
      </c>
      <c r="B16" s="35">
        <v>3</v>
      </c>
      <c r="C16" s="36" t="s">
        <v>55</v>
      </c>
      <c r="D16" s="35" t="s">
        <v>40</v>
      </c>
      <c r="E16" s="37" t="s">
        <v>56</v>
      </c>
      <c r="F16" s="38" t="s">
        <v>42</v>
      </c>
      <c r="G16" s="39">
        <v>1</v>
      </c>
      <c r="H16" s="40">
        <v>0</v>
      </c>
      <c r="I16" s="40">
        <f>ROUND(G16*H16,P4)</f>
        <v>0</v>
      </c>
      <c r="J16" s="38" t="s">
        <v>43</v>
      </c>
      <c r="O16" s="41">
        <f>I16*0.21</f>
        <v>0</v>
      </c>
      <c r="P16">
        <v>3</v>
      </c>
    </row>
    <row r="17" ht="60">
      <c r="A17" s="35" t="s">
        <v>44</v>
      </c>
      <c r="B17" s="42"/>
      <c r="C17" s="43"/>
      <c r="D17" s="43"/>
      <c r="E17" s="37" t="s">
        <v>57</v>
      </c>
      <c r="F17" s="43"/>
      <c r="G17" s="43"/>
      <c r="H17" s="43"/>
      <c r="I17" s="43"/>
      <c r="J17" s="44"/>
    </row>
    <row r="18" ht="30">
      <c r="A18" s="35" t="s">
        <v>46</v>
      </c>
      <c r="B18" s="42"/>
      <c r="C18" s="43"/>
      <c r="D18" s="43"/>
      <c r="E18" s="37" t="s">
        <v>54</v>
      </c>
      <c r="F18" s="43"/>
      <c r="G18" s="43"/>
      <c r="H18" s="43"/>
      <c r="I18" s="43"/>
      <c r="J18" s="44"/>
    </row>
    <row r="19">
      <c r="A19" s="35" t="s">
        <v>38</v>
      </c>
      <c r="B19" s="35">
        <v>4</v>
      </c>
      <c r="C19" s="36" t="s">
        <v>58</v>
      </c>
      <c r="D19" s="35" t="s">
        <v>40</v>
      </c>
      <c r="E19" s="37" t="s">
        <v>59</v>
      </c>
      <c r="F19" s="38" t="s">
        <v>42</v>
      </c>
      <c r="G19" s="39">
        <v>1</v>
      </c>
      <c r="H19" s="40">
        <v>0</v>
      </c>
      <c r="I19" s="40">
        <f>ROUND(G19*H19,P4)</f>
        <v>0</v>
      </c>
      <c r="J19" s="38" t="s">
        <v>43</v>
      </c>
      <c r="O19" s="41">
        <f>I19*0.21</f>
        <v>0</v>
      </c>
      <c r="P19">
        <v>3</v>
      </c>
    </row>
    <row r="20" ht="30">
      <c r="A20" s="35" t="s">
        <v>44</v>
      </c>
      <c r="B20" s="42"/>
      <c r="C20" s="43"/>
      <c r="D20" s="43"/>
      <c r="E20" s="37" t="s">
        <v>60</v>
      </c>
      <c r="F20" s="43"/>
      <c r="G20" s="43"/>
      <c r="H20" s="43"/>
      <c r="I20" s="43"/>
      <c r="J20" s="44"/>
    </row>
    <row r="21" ht="30">
      <c r="A21" s="35" t="s">
        <v>46</v>
      </c>
      <c r="B21" s="42"/>
      <c r="C21" s="43"/>
      <c r="D21" s="43"/>
      <c r="E21" s="37" t="s">
        <v>61</v>
      </c>
      <c r="F21" s="43"/>
      <c r="G21" s="43"/>
      <c r="H21" s="43"/>
      <c r="I21" s="43"/>
      <c r="J21" s="44"/>
    </row>
    <row r="22">
      <c r="A22" s="35" t="s">
        <v>38</v>
      </c>
      <c r="B22" s="35">
        <v>5</v>
      </c>
      <c r="C22" s="36" t="s">
        <v>62</v>
      </c>
      <c r="D22" s="35" t="s">
        <v>40</v>
      </c>
      <c r="E22" s="37" t="s">
        <v>63</v>
      </c>
      <c r="F22" s="38" t="s">
        <v>42</v>
      </c>
      <c r="G22" s="39">
        <v>1</v>
      </c>
      <c r="H22" s="40">
        <v>0</v>
      </c>
      <c r="I22" s="40">
        <f>ROUND(G22*H22,P4)</f>
        <v>0</v>
      </c>
      <c r="J22" s="38" t="s">
        <v>43</v>
      </c>
      <c r="O22" s="41">
        <f>I22*0.21</f>
        <v>0</v>
      </c>
      <c r="P22">
        <v>3</v>
      </c>
    </row>
    <row r="23" ht="60">
      <c r="A23" s="35" t="s">
        <v>44</v>
      </c>
      <c r="B23" s="42"/>
      <c r="C23" s="43"/>
      <c r="D23" s="43"/>
      <c r="E23" s="37" t="s">
        <v>64</v>
      </c>
      <c r="F23" s="43"/>
      <c r="G23" s="43"/>
      <c r="H23" s="43"/>
      <c r="I23" s="43"/>
      <c r="J23" s="44"/>
    </row>
    <row r="24" ht="30">
      <c r="A24" s="35" t="s">
        <v>46</v>
      </c>
      <c r="B24" s="42"/>
      <c r="C24" s="43"/>
      <c r="D24" s="43"/>
      <c r="E24" s="37" t="s">
        <v>65</v>
      </c>
      <c r="F24" s="43"/>
      <c r="G24" s="43"/>
      <c r="H24" s="43"/>
      <c r="I24" s="43"/>
      <c r="J24" s="44"/>
    </row>
    <row r="25">
      <c r="A25" s="35" t="s">
        <v>38</v>
      </c>
      <c r="B25" s="35">
        <v>6</v>
      </c>
      <c r="C25" s="36" t="s">
        <v>66</v>
      </c>
      <c r="D25" s="35" t="s">
        <v>40</v>
      </c>
      <c r="E25" s="37" t="s">
        <v>67</v>
      </c>
      <c r="F25" s="38" t="s">
        <v>42</v>
      </c>
      <c r="G25" s="39">
        <v>1</v>
      </c>
      <c r="H25" s="40">
        <v>0</v>
      </c>
      <c r="I25" s="40">
        <f>ROUND(G25*H25,P4)</f>
        <v>0</v>
      </c>
      <c r="J25" s="38" t="s">
        <v>43</v>
      </c>
      <c r="O25" s="41">
        <f>I25*0.21</f>
        <v>0</v>
      </c>
      <c r="P25">
        <v>3</v>
      </c>
    </row>
    <row r="26" ht="90">
      <c r="A26" s="35" t="s">
        <v>44</v>
      </c>
      <c r="B26" s="42"/>
      <c r="C26" s="43"/>
      <c r="D26" s="43"/>
      <c r="E26" s="37" t="s">
        <v>68</v>
      </c>
      <c r="F26" s="43"/>
      <c r="G26" s="43"/>
      <c r="H26" s="43"/>
      <c r="I26" s="43"/>
      <c r="J26" s="44"/>
    </row>
    <row r="27">
      <c r="A27" s="35" t="s">
        <v>46</v>
      </c>
      <c r="B27" s="46"/>
      <c r="C27" s="47"/>
      <c r="D27" s="47"/>
      <c r="E27" s="37" t="s">
        <v>69</v>
      </c>
      <c r="F27" s="47"/>
      <c r="G27" s="47"/>
      <c r="H27" s="47"/>
      <c r="I27" s="47"/>
      <c r="J27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17</v>
      </c>
      <c r="F2" s="15"/>
      <c r="G2" s="15"/>
      <c r="H2" s="15"/>
      <c r="I2" s="15"/>
      <c r="J2" s="17"/>
    </row>
    <row r="3">
      <c r="A3" s="3" t="s">
        <v>18</v>
      </c>
      <c r="B3" s="18" t="s">
        <v>19</v>
      </c>
      <c r="C3" s="19" t="s">
        <v>20</v>
      </c>
      <c r="D3" s="20"/>
      <c r="E3" s="21" t="s">
        <v>21</v>
      </c>
      <c r="F3" s="15"/>
      <c r="G3" s="15"/>
      <c r="H3" s="22" t="s">
        <v>13</v>
      </c>
      <c r="I3" s="23">
        <f>SUMIFS(I8:I214,A8:A214,"SD")</f>
        <v>0</v>
      </c>
      <c r="J3" s="17"/>
      <c r="O3">
        <v>0</v>
      </c>
      <c r="P3">
        <v>2</v>
      </c>
    </row>
    <row r="4">
      <c r="A4" s="3" t="s">
        <v>22</v>
      </c>
      <c r="B4" s="18" t="s">
        <v>23</v>
      </c>
      <c r="C4" s="19" t="s">
        <v>13</v>
      </c>
      <c r="D4" s="20"/>
      <c r="E4" s="21" t="s">
        <v>14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24</v>
      </c>
      <c r="B5" s="25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/>
      <c r="J5" s="26" t="s">
        <v>32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33</v>
      </c>
      <c r="I6" s="7" t="s">
        <v>34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35</v>
      </c>
      <c r="B8" s="30"/>
      <c r="C8" s="31" t="s">
        <v>36</v>
      </c>
      <c r="D8" s="32"/>
      <c r="E8" s="29" t="s">
        <v>37</v>
      </c>
      <c r="F8" s="32"/>
      <c r="G8" s="32"/>
      <c r="H8" s="32"/>
      <c r="I8" s="33">
        <f>SUMIFS(I9:I20,A9:A20,"P")</f>
        <v>0</v>
      </c>
      <c r="J8" s="34"/>
    </row>
    <row r="9" ht="30">
      <c r="A9" s="35" t="s">
        <v>38</v>
      </c>
      <c r="B9" s="35">
        <v>1</v>
      </c>
      <c r="C9" s="36" t="s">
        <v>70</v>
      </c>
      <c r="D9" s="35" t="s">
        <v>40</v>
      </c>
      <c r="E9" s="37" t="s">
        <v>71</v>
      </c>
      <c r="F9" s="38" t="s">
        <v>72</v>
      </c>
      <c r="G9" s="39">
        <v>347.88</v>
      </c>
      <c r="H9" s="40">
        <v>0</v>
      </c>
      <c r="I9" s="40">
        <f>ROUND(G9*H9,P4)</f>
        <v>0</v>
      </c>
      <c r="J9" s="38" t="s">
        <v>43</v>
      </c>
      <c r="O9" s="41">
        <f>I9*0.21</f>
        <v>0</v>
      </c>
      <c r="P9">
        <v>3</v>
      </c>
    </row>
    <row r="10">
      <c r="A10" s="35" t="s">
        <v>44</v>
      </c>
      <c r="B10" s="42"/>
      <c r="C10" s="43"/>
      <c r="D10" s="43"/>
      <c r="E10" s="49" t="s">
        <v>40</v>
      </c>
      <c r="F10" s="43"/>
      <c r="G10" s="43"/>
      <c r="H10" s="43"/>
      <c r="I10" s="43"/>
      <c r="J10" s="44"/>
    </row>
    <row r="11">
      <c r="A11" s="35" t="s">
        <v>52</v>
      </c>
      <c r="B11" s="42"/>
      <c r="C11" s="43"/>
      <c r="D11" s="43"/>
      <c r="E11" s="45" t="s">
        <v>73</v>
      </c>
      <c r="F11" s="43"/>
      <c r="G11" s="43"/>
      <c r="H11" s="43"/>
      <c r="I11" s="43"/>
      <c r="J11" s="44"/>
    </row>
    <row r="12" ht="165">
      <c r="A12" s="35" t="s">
        <v>46</v>
      </c>
      <c r="B12" s="42"/>
      <c r="C12" s="43"/>
      <c r="D12" s="43"/>
      <c r="E12" s="37" t="s">
        <v>74</v>
      </c>
      <c r="F12" s="43"/>
      <c r="G12" s="43"/>
      <c r="H12" s="43"/>
      <c r="I12" s="43"/>
      <c r="J12" s="44"/>
    </row>
    <row r="13" ht="30">
      <c r="A13" s="35" t="s">
        <v>38</v>
      </c>
      <c r="B13" s="35">
        <v>2</v>
      </c>
      <c r="C13" s="36" t="s">
        <v>75</v>
      </c>
      <c r="D13" s="35" t="s">
        <v>40</v>
      </c>
      <c r="E13" s="37" t="s">
        <v>76</v>
      </c>
      <c r="F13" s="38" t="s">
        <v>72</v>
      </c>
      <c r="G13" s="39">
        <v>27.335999999999999</v>
      </c>
      <c r="H13" s="40">
        <v>0</v>
      </c>
      <c r="I13" s="40">
        <f>ROUND(G13*H13,P4)</f>
        <v>0</v>
      </c>
      <c r="J13" s="38" t="s">
        <v>43</v>
      </c>
      <c r="O13" s="41">
        <f>I13*0.21</f>
        <v>0</v>
      </c>
      <c r="P13">
        <v>3</v>
      </c>
    </row>
    <row r="14">
      <c r="A14" s="35" t="s">
        <v>44</v>
      </c>
      <c r="B14" s="42"/>
      <c r="C14" s="43"/>
      <c r="D14" s="43"/>
      <c r="E14" s="49" t="s">
        <v>40</v>
      </c>
      <c r="F14" s="43"/>
      <c r="G14" s="43"/>
      <c r="H14" s="43"/>
      <c r="I14" s="43"/>
      <c r="J14" s="44"/>
    </row>
    <row r="15">
      <c r="A15" s="35" t="s">
        <v>52</v>
      </c>
      <c r="B15" s="42"/>
      <c r="C15" s="43"/>
      <c r="D15" s="43"/>
      <c r="E15" s="45" t="s">
        <v>77</v>
      </c>
      <c r="F15" s="43"/>
      <c r="G15" s="43"/>
      <c r="H15" s="43"/>
      <c r="I15" s="43"/>
      <c r="J15" s="44"/>
    </row>
    <row r="16" ht="165">
      <c r="A16" s="35" t="s">
        <v>46</v>
      </c>
      <c r="B16" s="42"/>
      <c r="C16" s="43"/>
      <c r="D16" s="43"/>
      <c r="E16" s="37" t="s">
        <v>74</v>
      </c>
      <c r="F16" s="43"/>
      <c r="G16" s="43"/>
      <c r="H16" s="43"/>
      <c r="I16" s="43"/>
      <c r="J16" s="44"/>
    </row>
    <row r="17" ht="30">
      <c r="A17" s="35" t="s">
        <v>38</v>
      </c>
      <c r="B17" s="35">
        <v>3</v>
      </c>
      <c r="C17" s="36" t="s">
        <v>78</v>
      </c>
      <c r="D17" s="35" t="s">
        <v>40</v>
      </c>
      <c r="E17" s="37" t="s">
        <v>79</v>
      </c>
      <c r="F17" s="38" t="s">
        <v>72</v>
      </c>
      <c r="G17" s="39">
        <v>58.140000000000001</v>
      </c>
      <c r="H17" s="40">
        <v>0</v>
      </c>
      <c r="I17" s="40">
        <f>ROUND(G17*H17,P4)</f>
        <v>0</v>
      </c>
      <c r="J17" s="38" t="s">
        <v>43</v>
      </c>
      <c r="O17" s="41">
        <f>I17*0.21</f>
        <v>0</v>
      </c>
      <c r="P17">
        <v>3</v>
      </c>
    </row>
    <row r="18">
      <c r="A18" s="35" t="s">
        <v>44</v>
      </c>
      <c r="B18" s="42"/>
      <c r="C18" s="43"/>
      <c r="D18" s="43"/>
      <c r="E18" s="49" t="s">
        <v>40</v>
      </c>
      <c r="F18" s="43"/>
      <c r="G18" s="43"/>
      <c r="H18" s="43"/>
      <c r="I18" s="43"/>
      <c r="J18" s="44"/>
    </row>
    <row r="19" ht="105">
      <c r="A19" s="35" t="s">
        <v>52</v>
      </c>
      <c r="B19" s="42"/>
      <c r="C19" s="43"/>
      <c r="D19" s="43"/>
      <c r="E19" s="45" t="s">
        <v>80</v>
      </c>
      <c r="F19" s="43"/>
      <c r="G19" s="43"/>
      <c r="H19" s="43"/>
      <c r="I19" s="43"/>
      <c r="J19" s="44"/>
    </row>
    <row r="20" ht="165">
      <c r="A20" s="35" t="s">
        <v>46</v>
      </c>
      <c r="B20" s="42"/>
      <c r="C20" s="43"/>
      <c r="D20" s="43"/>
      <c r="E20" s="37" t="s">
        <v>74</v>
      </c>
      <c r="F20" s="43"/>
      <c r="G20" s="43"/>
      <c r="H20" s="43"/>
      <c r="I20" s="43"/>
      <c r="J20" s="44"/>
    </row>
    <row r="21">
      <c r="A21" s="29" t="s">
        <v>35</v>
      </c>
      <c r="B21" s="30"/>
      <c r="C21" s="31" t="s">
        <v>81</v>
      </c>
      <c r="D21" s="32"/>
      <c r="E21" s="29" t="s">
        <v>82</v>
      </c>
      <c r="F21" s="32"/>
      <c r="G21" s="32"/>
      <c r="H21" s="32"/>
      <c r="I21" s="33">
        <f>SUMIFS(I22:I89,A22:A89,"P")</f>
        <v>0</v>
      </c>
      <c r="J21" s="34"/>
    </row>
    <row r="22">
      <c r="A22" s="35" t="s">
        <v>38</v>
      </c>
      <c r="B22" s="35">
        <v>4</v>
      </c>
      <c r="C22" s="36" t="s">
        <v>83</v>
      </c>
      <c r="D22" s="35" t="s">
        <v>40</v>
      </c>
      <c r="E22" s="37" t="s">
        <v>84</v>
      </c>
      <c r="F22" s="38" t="s">
        <v>85</v>
      </c>
      <c r="G22" s="39">
        <v>5.7750000000000004</v>
      </c>
      <c r="H22" s="40">
        <v>0</v>
      </c>
      <c r="I22" s="40">
        <f>ROUND(G22*H22,P4)</f>
        <v>0</v>
      </c>
      <c r="J22" s="38" t="s">
        <v>43</v>
      </c>
      <c r="O22" s="41">
        <f>I22*0.21</f>
        <v>0</v>
      </c>
      <c r="P22">
        <v>3</v>
      </c>
    </row>
    <row r="23">
      <c r="A23" s="35" t="s">
        <v>44</v>
      </c>
      <c r="B23" s="42"/>
      <c r="C23" s="43"/>
      <c r="D23" s="43"/>
      <c r="E23" s="49" t="s">
        <v>40</v>
      </c>
      <c r="F23" s="43"/>
      <c r="G23" s="43"/>
      <c r="H23" s="43"/>
      <c r="I23" s="43"/>
      <c r="J23" s="44"/>
    </row>
    <row r="24">
      <c r="A24" s="35" t="s">
        <v>52</v>
      </c>
      <c r="B24" s="42"/>
      <c r="C24" s="43"/>
      <c r="D24" s="43"/>
      <c r="E24" s="45" t="s">
        <v>86</v>
      </c>
      <c r="F24" s="43"/>
      <c r="G24" s="43"/>
      <c r="H24" s="43"/>
      <c r="I24" s="43"/>
      <c r="J24" s="44"/>
    </row>
    <row r="25" ht="90">
      <c r="A25" s="35" t="s">
        <v>46</v>
      </c>
      <c r="B25" s="42"/>
      <c r="C25" s="43"/>
      <c r="D25" s="43"/>
      <c r="E25" s="37" t="s">
        <v>87</v>
      </c>
      <c r="F25" s="43"/>
      <c r="G25" s="43"/>
      <c r="H25" s="43"/>
      <c r="I25" s="43"/>
      <c r="J25" s="44"/>
    </row>
    <row r="26">
      <c r="A26" s="35" t="s">
        <v>38</v>
      </c>
      <c r="B26" s="35">
        <v>5</v>
      </c>
      <c r="C26" s="36" t="s">
        <v>88</v>
      </c>
      <c r="D26" s="35" t="s">
        <v>40</v>
      </c>
      <c r="E26" s="37" t="s">
        <v>89</v>
      </c>
      <c r="F26" s="38" t="s">
        <v>90</v>
      </c>
      <c r="G26" s="39">
        <v>10.199999999999999</v>
      </c>
      <c r="H26" s="40">
        <v>0</v>
      </c>
      <c r="I26" s="40">
        <f>ROUND(G26*H26,P4)</f>
        <v>0</v>
      </c>
      <c r="J26" s="38" t="s">
        <v>43</v>
      </c>
      <c r="O26" s="41">
        <f>I26*0.21</f>
        <v>0</v>
      </c>
      <c r="P26">
        <v>3</v>
      </c>
    </row>
    <row r="27">
      <c r="A27" s="35" t="s">
        <v>44</v>
      </c>
      <c r="B27" s="42"/>
      <c r="C27" s="43"/>
      <c r="D27" s="43"/>
      <c r="E27" s="37" t="s">
        <v>91</v>
      </c>
      <c r="F27" s="43"/>
      <c r="G27" s="43"/>
      <c r="H27" s="43"/>
      <c r="I27" s="43"/>
      <c r="J27" s="44"/>
    </row>
    <row r="28">
      <c r="A28" s="35" t="s">
        <v>52</v>
      </c>
      <c r="B28" s="42"/>
      <c r="C28" s="43"/>
      <c r="D28" s="43"/>
      <c r="E28" s="45" t="s">
        <v>92</v>
      </c>
      <c r="F28" s="43"/>
      <c r="G28" s="43"/>
      <c r="H28" s="43"/>
      <c r="I28" s="43"/>
      <c r="J28" s="44"/>
    </row>
    <row r="29" ht="90">
      <c r="A29" s="35" t="s">
        <v>46</v>
      </c>
      <c r="B29" s="42"/>
      <c r="C29" s="43"/>
      <c r="D29" s="43"/>
      <c r="E29" s="37" t="s">
        <v>93</v>
      </c>
      <c r="F29" s="43"/>
      <c r="G29" s="43"/>
      <c r="H29" s="43"/>
      <c r="I29" s="43"/>
      <c r="J29" s="44"/>
    </row>
    <row r="30">
      <c r="A30" s="35" t="s">
        <v>38</v>
      </c>
      <c r="B30" s="35">
        <v>6</v>
      </c>
      <c r="C30" s="36" t="s">
        <v>94</v>
      </c>
      <c r="D30" s="35" t="s">
        <v>40</v>
      </c>
      <c r="E30" s="37" t="s">
        <v>95</v>
      </c>
      <c r="F30" s="38" t="s">
        <v>85</v>
      </c>
      <c r="G30" s="39">
        <v>8.25</v>
      </c>
      <c r="H30" s="40">
        <v>0</v>
      </c>
      <c r="I30" s="40">
        <f>ROUND(G30*H30,P4)</f>
        <v>0</v>
      </c>
      <c r="J30" s="38" t="s">
        <v>43</v>
      </c>
      <c r="O30" s="41">
        <f>I30*0.21</f>
        <v>0</v>
      </c>
      <c r="P30">
        <v>3</v>
      </c>
    </row>
    <row r="31">
      <c r="A31" s="35" t="s">
        <v>44</v>
      </c>
      <c r="B31" s="42"/>
      <c r="C31" s="43"/>
      <c r="D31" s="43"/>
      <c r="E31" s="37" t="s">
        <v>96</v>
      </c>
      <c r="F31" s="43"/>
      <c r="G31" s="43"/>
      <c r="H31" s="43"/>
      <c r="I31" s="43"/>
      <c r="J31" s="44"/>
    </row>
    <row r="32">
      <c r="A32" s="35" t="s">
        <v>52</v>
      </c>
      <c r="B32" s="42"/>
      <c r="C32" s="43"/>
      <c r="D32" s="43"/>
      <c r="E32" s="45" t="s">
        <v>97</v>
      </c>
      <c r="F32" s="43"/>
      <c r="G32" s="43"/>
      <c r="H32" s="43"/>
      <c r="I32" s="43"/>
      <c r="J32" s="44"/>
    </row>
    <row r="33" ht="90">
      <c r="A33" s="35" t="s">
        <v>46</v>
      </c>
      <c r="B33" s="42"/>
      <c r="C33" s="43"/>
      <c r="D33" s="43"/>
      <c r="E33" s="37" t="s">
        <v>87</v>
      </c>
      <c r="F33" s="43"/>
      <c r="G33" s="43"/>
      <c r="H33" s="43"/>
      <c r="I33" s="43"/>
      <c r="J33" s="44"/>
    </row>
    <row r="34">
      <c r="A34" s="35" t="s">
        <v>38</v>
      </c>
      <c r="B34" s="35">
        <v>7</v>
      </c>
      <c r="C34" s="36" t="s">
        <v>98</v>
      </c>
      <c r="D34" s="35" t="s">
        <v>40</v>
      </c>
      <c r="E34" s="37" t="s">
        <v>99</v>
      </c>
      <c r="F34" s="38" t="s">
        <v>85</v>
      </c>
      <c r="G34" s="39">
        <v>7.5999999999999996</v>
      </c>
      <c r="H34" s="40">
        <v>0</v>
      </c>
      <c r="I34" s="40">
        <f>ROUND(G34*H34,P4)</f>
        <v>0</v>
      </c>
      <c r="J34" s="38" t="s">
        <v>43</v>
      </c>
      <c r="O34" s="41">
        <f>I34*0.21</f>
        <v>0</v>
      </c>
      <c r="P34">
        <v>3</v>
      </c>
    </row>
    <row r="35">
      <c r="A35" s="35" t="s">
        <v>44</v>
      </c>
      <c r="B35" s="42"/>
      <c r="C35" s="43"/>
      <c r="D35" s="43"/>
      <c r="E35" s="37" t="s">
        <v>91</v>
      </c>
      <c r="F35" s="43"/>
      <c r="G35" s="43"/>
      <c r="H35" s="43"/>
      <c r="I35" s="43"/>
      <c r="J35" s="44"/>
    </row>
    <row r="36">
      <c r="A36" s="35" t="s">
        <v>52</v>
      </c>
      <c r="B36" s="42"/>
      <c r="C36" s="43"/>
      <c r="D36" s="43"/>
      <c r="E36" s="45" t="s">
        <v>100</v>
      </c>
      <c r="F36" s="43"/>
      <c r="G36" s="43"/>
      <c r="H36" s="43"/>
      <c r="I36" s="43"/>
      <c r="J36" s="44"/>
    </row>
    <row r="37" ht="90">
      <c r="A37" s="35" t="s">
        <v>46</v>
      </c>
      <c r="B37" s="42"/>
      <c r="C37" s="43"/>
      <c r="D37" s="43"/>
      <c r="E37" s="37" t="s">
        <v>87</v>
      </c>
      <c r="F37" s="43"/>
      <c r="G37" s="43"/>
      <c r="H37" s="43"/>
      <c r="I37" s="43"/>
      <c r="J37" s="44"/>
    </row>
    <row r="38">
      <c r="A38" s="35" t="s">
        <v>38</v>
      </c>
      <c r="B38" s="35">
        <v>8</v>
      </c>
      <c r="C38" s="36" t="s">
        <v>101</v>
      </c>
      <c r="D38" s="35" t="s">
        <v>40</v>
      </c>
      <c r="E38" s="37" t="s">
        <v>102</v>
      </c>
      <c r="F38" s="38" t="s">
        <v>103</v>
      </c>
      <c r="G38" s="39">
        <v>157</v>
      </c>
      <c r="H38" s="40">
        <v>0</v>
      </c>
      <c r="I38" s="40">
        <f>ROUND(G38*H38,P4)</f>
        <v>0</v>
      </c>
      <c r="J38" s="38" t="s">
        <v>43</v>
      </c>
      <c r="O38" s="41">
        <f>I38*0.21</f>
        <v>0</v>
      </c>
      <c r="P38">
        <v>3</v>
      </c>
    </row>
    <row r="39">
      <c r="A39" s="35" t="s">
        <v>44</v>
      </c>
      <c r="B39" s="42"/>
      <c r="C39" s="43"/>
      <c r="D39" s="43"/>
      <c r="E39" s="49" t="s">
        <v>40</v>
      </c>
      <c r="F39" s="43"/>
      <c r="G39" s="43"/>
      <c r="H39" s="43"/>
      <c r="I39" s="43"/>
      <c r="J39" s="44"/>
    </row>
    <row r="40" ht="45">
      <c r="A40" s="35" t="s">
        <v>52</v>
      </c>
      <c r="B40" s="42"/>
      <c r="C40" s="43"/>
      <c r="D40" s="43"/>
      <c r="E40" s="45" t="s">
        <v>104</v>
      </c>
      <c r="F40" s="43"/>
      <c r="G40" s="43"/>
      <c r="H40" s="43"/>
      <c r="I40" s="43"/>
      <c r="J40" s="44"/>
    </row>
    <row r="41" ht="90">
      <c r="A41" s="35" t="s">
        <v>46</v>
      </c>
      <c r="B41" s="42"/>
      <c r="C41" s="43"/>
      <c r="D41" s="43"/>
      <c r="E41" s="37" t="s">
        <v>87</v>
      </c>
      <c r="F41" s="43"/>
      <c r="G41" s="43"/>
      <c r="H41" s="43"/>
      <c r="I41" s="43"/>
      <c r="J41" s="44"/>
    </row>
    <row r="42">
      <c r="A42" s="35" t="s">
        <v>38</v>
      </c>
      <c r="B42" s="35">
        <v>9</v>
      </c>
      <c r="C42" s="36" t="s">
        <v>105</v>
      </c>
      <c r="D42" s="35" t="s">
        <v>40</v>
      </c>
      <c r="E42" s="37" t="s">
        <v>106</v>
      </c>
      <c r="F42" s="38" t="s">
        <v>85</v>
      </c>
      <c r="G42" s="39">
        <v>5.6399999999999997</v>
      </c>
      <c r="H42" s="40">
        <v>0</v>
      </c>
      <c r="I42" s="40">
        <f>ROUND(G42*H42,P4)</f>
        <v>0</v>
      </c>
      <c r="J42" s="38" t="s">
        <v>43</v>
      </c>
      <c r="O42" s="41">
        <f>I42*0.21</f>
        <v>0</v>
      </c>
      <c r="P42">
        <v>3</v>
      </c>
    </row>
    <row r="43">
      <c r="A43" s="35" t="s">
        <v>44</v>
      </c>
      <c r="B43" s="42"/>
      <c r="C43" s="43"/>
      <c r="D43" s="43"/>
      <c r="E43" s="37" t="s">
        <v>91</v>
      </c>
      <c r="F43" s="43"/>
      <c r="G43" s="43"/>
      <c r="H43" s="43"/>
      <c r="I43" s="43"/>
      <c r="J43" s="44"/>
    </row>
    <row r="44">
      <c r="A44" s="35" t="s">
        <v>52</v>
      </c>
      <c r="B44" s="42"/>
      <c r="C44" s="43"/>
      <c r="D44" s="43"/>
      <c r="E44" s="45" t="s">
        <v>107</v>
      </c>
      <c r="F44" s="43"/>
      <c r="G44" s="43"/>
      <c r="H44" s="43"/>
      <c r="I44" s="43"/>
      <c r="J44" s="44"/>
    </row>
    <row r="45" ht="90">
      <c r="A45" s="35" t="s">
        <v>46</v>
      </c>
      <c r="B45" s="42"/>
      <c r="C45" s="43"/>
      <c r="D45" s="43"/>
      <c r="E45" s="37" t="s">
        <v>87</v>
      </c>
      <c r="F45" s="43"/>
      <c r="G45" s="43"/>
      <c r="H45" s="43"/>
      <c r="I45" s="43"/>
      <c r="J45" s="44"/>
    </row>
    <row r="46">
      <c r="A46" s="35" t="s">
        <v>38</v>
      </c>
      <c r="B46" s="35">
        <v>10</v>
      </c>
      <c r="C46" s="36" t="s">
        <v>108</v>
      </c>
      <c r="D46" s="35" t="s">
        <v>40</v>
      </c>
      <c r="E46" s="37" t="s">
        <v>109</v>
      </c>
      <c r="F46" s="38" t="s">
        <v>85</v>
      </c>
      <c r="G46" s="39">
        <v>21.300000000000001</v>
      </c>
      <c r="H46" s="40">
        <v>0</v>
      </c>
      <c r="I46" s="40">
        <f>ROUND(G46*H46,P4)</f>
        <v>0</v>
      </c>
      <c r="J46" s="38" t="s">
        <v>43</v>
      </c>
      <c r="O46" s="41">
        <f>I46*0.21</f>
        <v>0</v>
      </c>
      <c r="P46">
        <v>3</v>
      </c>
    </row>
    <row r="47">
      <c r="A47" s="35" t="s">
        <v>44</v>
      </c>
      <c r="B47" s="42"/>
      <c r="C47" s="43"/>
      <c r="D47" s="43"/>
      <c r="E47" s="49" t="s">
        <v>40</v>
      </c>
      <c r="F47" s="43"/>
      <c r="G47" s="43"/>
      <c r="H47" s="43"/>
      <c r="I47" s="43"/>
      <c r="J47" s="44"/>
    </row>
    <row r="48">
      <c r="A48" s="35" t="s">
        <v>52</v>
      </c>
      <c r="B48" s="42"/>
      <c r="C48" s="43"/>
      <c r="D48" s="43"/>
      <c r="E48" s="45" t="s">
        <v>110</v>
      </c>
      <c r="F48" s="43"/>
      <c r="G48" s="43"/>
      <c r="H48" s="43"/>
      <c r="I48" s="43"/>
      <c r="J48" s="44"/>
    </row>
    <row r="49" ht="45">
      <c r="A49" s="35" t="s">
        <v>46</v>
      </c>
      <c r="B49" s="42"/>
      <c r="C49" s="43"/>
      <c r="D49" s="43"/>
      <c r="E49" s="37" t="s">
        <v>111</v>
      </c>
      <c r="F49" s="43"/>
      <c r="G49" s="43"/>
      <c r="H49" s="43"/>
      <c r="I49" s="43"/>
      <c r="J49" s="44"/>
    </row>
    <row r="50">
      <c r="A50" s="35" t="s">
        <v>38</v>
      </c>
      <c r="B50" s="35">
        <v>11</v>
      </c>
      <c r="C50" s="36" t="s">
        <v>112</v>
      </c>
      <c r="D50" s="35" t="s">
        <v>40</v>
      </c>
      <c r="E50" s="37" t="s">
        <v>113</v>
      </c>
      <c r="F50" s="38" t="s">
        <v>85</v>
      </c>
      <c r="G50" s="39">
        <v>113.73</v>
      </c>
      <c r="H50" s="40">
        <v>0</v>
      </c>
      <c r="I50" s="40">
        <f>ROUND(G50*H50,P4)</f>
        <v>0</v>
      </c>
      <c r="J50" s="38" t="s">
        <v>43</v>
      </c>
      <c r="O50" s="41">
        <f>I50*0.21</f>
        <v>0</v>
      </c>
      <c r="P50">
        <v>3</v>
      </c>
    </row>
    <row r="51">
      <c r="A51" s="35" t="s">
        <v>44</v>
      </c>
      <c r="B51" s="42"/>
      <c r="C51" s="43"/>
      <c r="D51" s="43"/>
      <c r="E51" s="49" t="s">
        <v>40</v>
      </c>
      <c r="F51" s="43"/>
      <c r="G51" s="43"/>
      <c r="H51" s="43"/>
      <c r="I51" s="43"/>
      <c r="J51" s="44"/>
    </row>
    <row r="52" ht="45">
      <c r="A52" s="35" t="s">
        <v>52</v>
      </c>
      <c r="B52" s="42"/>
      <c r="C52" s="43"/>
      <c r="D52" s="43"/>
      <c r="E52" s="45" t="s">
        <v>114</v>
      </c>
      <c r="F52" s="43"/>
      <c r="G52" s="43"/>
      <c r="H52" s="43"/>
      <c r="I52" s="43"/>
      <c r="J52" s="44"/>
    </row>
    <row r="53" ht="409.5">
      <c r="A53" s="35" t="s">
        <v>46</v>
      </c>
      <c r="B53" s="42"/>
      <c r="C53" s="43"/>
      <c r="D53" s="43"/>
      <c r="E53" s="37" t="s">
        <v>115</v>
      </c>
      <c r="F53" s="43"/>
      <c r="G53" s="43"/>
      <c r="H53" s="43"/>
      <c r="I53" s="43"/>
      <c r="J53" s="44"/>
    </row>
    <row r="54">
      <c r="A54" s="35" t="s">
        <v>38</v>
      </c>
      <c r="B54" s="35">
        <v>12</v>
      </c>
      <c r="C54" s="36" t="s">
        <v>112</v>
      </c>
      <c r="D54" s="35" t="s">
        <v>81</v>
      </c>
      <c r="E54" s="37" t="s">
        <v>113</v>
      </c>
      <c r="F54" s="38" t="s">
        <v>85</v>
      </c>
      <c r="G54" s="39">
        <v>31.32</v>
      </c>
      <c r="H54" s="40">
        <v>0</v>
      </c>
      <c r="I54" s="40">
        <f>ROUND(G54*H54,P4)</f>
        <v>0</v>
      </c>
      <c r="J54" s="38" t="s">
        <v>43</v>
      </c>
      <c r="O54" s="41">
        <f>I54*0.21</f>
        <v>0</v>
      </c>
      <c r="P54">
        <v>3</v>
      </c>
    </row>
    <row r="55">
      <c r="A55" s="35" t="s">
        <v>44</v>
      </c>
      <c r="B55" s="42"/>
      <c r="C55" s="43"/>
      <c r="D55" s="43"/>
      <c r="E55" s="49" t="s">
        <v>40</v>
      </c>
      <c r="F55" s="43"/>
      <c r="G55" s="43"/>
      <c r="H55" s="43"/>
      <c r="I55" s="43"/>
      <c r="J55" s="44"/>
    </row>
    <row r="56" ht="30">
      <c r="A56" s="35" t="s">
        <v>52</v>
      </c>
      <c r="B56" s="42"/>
      <c r="C56" s="43"/>
      <c r="D56" s="43"/>
      <c r="E56" s="45" t="s">
        <v>116</v>
      </c>
      <c r="F56" s="43"/>
      <c r="G56" s="43"/>
      <c r="H56" s="43"/>
      <c r="I56" s="43"/>
      <c r="J56" s="44"/>
    </row>
    <row r="57" ht="409.5">
      <c r="A57" s="35" t="s">
        <v>46</v>
      </c>
      <c r="B57" s="42"/>
      <c r="C57" s="43"/>
      <c r="D57" s="43"/>
      <c r="E57" s="37" t="s">
        <v>115</v>
      </c>
      <c r="F57" s="43"/>
      <c r="G57" s="43"/>
      <c r="H57" s="43"/>
      <c r="I57" s="43"/>
      <c r="J57" s="44"/>
    </row>
    <row r="58">
      <c r="A58" s="35" t="s">
        <v>38</v>
      </c>
      <c r="B58" s="35">
        <v>13</v>
      </c>
      <c r="C58" s="36" t="s">
        <v>117</v>
      </c>
      <c r="D58" s="35" t="s">
        <v>40</v>
      </c>
      <c r="E58" s="37" t="s">
        <v>118</v>
      </c>
      <c r="F58" s="38" t="s">
        <v>85</v>
      </c>
      <c r="G58" s="39">
        <v>61.200000000000003</v>
      </c>
      <c r="H58" s="40">
        <v>0</v>
      </c>
      <c r="I58" s="40">
        <f>ROUND(G58*H58,P4)</f>
        <v>0</v>
      </c>
      <c r="J58" s="38" t="s">
        <v>43</v>
      </c>
      <c r="O58" s="41">
        <f>I58*0.21</f>
        <v>0</v>
      </c>
      <c r="P58">
        <v>3</v>
      </c>
    </row>
    <row r="59">
      <c r="A59" s="35" t="s">
        <v>44</v>
      </c>
      <c r="B59" s="42"/>
      <c r="C59" s="43"/>
      <c r="D59" s="43"/>
      <c r="E59" s="49" t="s">
        <v>40</v>
      </c>
      <c r="F59" s="43"/>
      <c r="G59" s="43"/>
      <c r="H59" s="43"/>
      <c r="I59" s="43"/>
      <c r="J59" s="44"/>
    </row>
    <row r="60">
      <c r="A60" s="35" t="s">
        <v>52</v>
      </c>
      <c r="B60" s="42"/>
      <c r="C60" s="43"/>
      <c r="D60" s="43"/>
      <c r="E60" s="45" t="s">
        <v>119</v>
      </c>
      <c r="F60" s="43"/>
      <c r="G60" s="43"/>
      <c r="H60" s="43"/>
      <c r="I60" s="43"/>
      <c r="J60" s="44"/>
    </row>
    <row r="61" ht="405">
      <c r="A61" s="35" t="s">
        <v>46</v>
      </c>
      <c r="B61" s="42"/>
      <c r="C61" s="43"/>
      <c r="D61" s="43"/>
      <c r="E61" s="37" t="s">
        <v>120</v>
      </c>
      <c r="F61" s="43"/>
      <c r="G61" s="43"/>
      <c r="H61" s="43"/>
      <c r="I61" s="43"/>
      <c r="J61" s="44"/>
    </row>
    <row r="62">
      <c r="A62" s="35" t="s">
        <v>38</v>
      </c>
      <c r="B62" s="35">
        <v>14</v>
      </c>
      <c r="C62" s="36" t="s">
        <v>121</v>
      </c>
      <c r="D62" s="35" t="s">
        <v>40</v>
      </c>
      <c r="E62" s="37" t="s">
        <v>122</v>
      </c>
      <c r="F62" s="38" t="s">
        <v>85</v>
      </c>
      <c r="G62" s="39">
        <v>13.949999999999999</v>
      </c>
      <c r="H62" s="40">
        <v>0</v>
      </c>
      <c r="I62" s="40">
        <f>ROUND(G62*H62,P4)</f>
        <v>0</v>
      </c>
      <c r="J62" s="38" t="s">
        <v>43</v>
      </c>
      <c r="O62" s="41">
        <f>I62*0.21</f>
        <v>0</v>
      </c>
      <c r="P62">
        <v>3</v>
      </c>
    </row>
    <row r="63">
      <c r="A63" s="35" t="s">
        <v>44</v>
      </c>
      <c r="B63" s="42"/>
      <c r="C63" s="43"/>
      <c r="D63" s="43"/>
      <c r="E63" s="49" t="s">
        <v>40</v>
      </c>
      <c r="F63" s="43"/>
      <c r="G63" s="43"/>
      <c r="H63" s="43"/>
      <c r="I63" s="43"/>
      <c r="J63" s="44"/>
    </row>
    <row r="64">
      <c r="A64" s="35" t="s">
        <v>52</v>
      </c>
      <c r="B64" s="42"/>
      <c r="C64" s="43"/>
      <c r="D64" s="43"/>
      <c r="E64" s="45" t="s">
        <v>123</v>
      </c>
      <c r="F64" s="43"/>
      <c r="G64" s="43"/>
      <c r="H64" s="43"/>
      <c r="I64" s="43"/>
      <c r="J64" s="44"/>
    </row>
    <row r="65" ht="345">
      <c r="A65" s="35" t="s">
        <v>46</v>
      </c>
      <c r="B65" s="42"/>
      <c r="C65" s="43"/>
      <c r="D65" s="43"/>
      <c r="E65" s="37" t="s">
        <v>124</v>
      </c>
      <c r="F65" s="43"/>
      <c r="G65" s="43"/>
      <c r="H65" s="43"/>
      <c r="I65" s="43"/>
      <c r="J65" s="44"/>
    </row>
    <row r="66">
      <c r="A66" s="35" t="s">
        <v>38</v>
      </c>
      <c r="B66" s="35">
        <v>15</v>
      </c>
      <c r="C66" s="36" t="s">
        <v>125</v>
      </c>
      <c r="D66" s="35" t="s">
        <v>40</v>
      </c>
      <c r="E66" s="37" t="s">
        <v>126</v>
      </c>
      <c r="F66" s="38" t="s">
        <v>85</v>
      </c>
      <c r="G66" s="39">
        <v>410.51999999999998</v>
      </c>
      <c r="H66" s="40">
        <v>0</v>
      </c>
      <c r="I66" s="40">
        <f>ROUND(G66*H66,P4)</f>
        <v>0</v>
      </c>
      <c r="J66" s="38" t="s">
        <v>43</v>
      </c>
      <c r="O66" s="41">
        <f>I66*0.21</f>
        <v>0</v>
      </c>
      <c r="P66">
        <v>3</v>
      </c>
    </row>
    <row r="67">
      <c r="A67" s="35" t="s">
        <v>44</v>
      </c>
      <c r="B67" s="42"/>
      <c r="C67" s="43"/>
      <c r="D67" s="43"/>
      <c r="E67" s="49" t="s">
        <v>40</v>
      </c>
      <c r="F67" s="43"/>
      <c r="G67" s="43"/>
      <c r="H67" s="43"/>
      <c r="I67" s="43"/>
      <c r="J67" s="44"/>
    </row>
    <row r="68" ht="45">
      <c r="A68" s="35" t="s">
        <v>52</v>
      </c>
      <c r="B68" s="42"/>
      <c r="C68" s="43"/>
      <c r="D68" s="43"/>
      <c r="E68" s="45" t="s">
        <v>127</v>
      </c>
      <c r="F68" s="43"/>
      <c r="G68" s="43"/>
      <c r="H68" s="43"/>
      <c r="I68" s="43"/>
      <c r="J68" s="44"/>
    </row>
    <row r="69" ht="240">
      <c r="A69" s="35" t="s">
        <v>46</v>
      </c>
      <c r="B69" s="42"/>
      <c r="C69" s="43"/>
      <c r="D69" s="43"/>
      <c r="E69" s="37" t="s">
        <v>128</v>
      </c>
      <c r="F69" s="43"/>
      <c r="G69" s="43"/>
      <c r="H69" s="43"/>
      <c r="I69" s="43"/>
      <c r="J69" s="44"/>
    </row>
    <row r="70">
      <c r="A70" s="35" t="s">
        <v>38</v>
      </c>
      <c r="B70" s="35">
        <v>16</v>
      </c>
      <c r="C70" s="36" t="s">
        <v>129</v>
      </c>
      <c r="D70" s="35" t="s">
        <v>40</v>
      </c>
      <c r="E70" s="37" t="s">
        <v>130</v>
      </c>
      <c r="F70" s="38" t="s">
        <v>85</v>
      </c>
      <c r="G70" s="39">
        <v>18.359999999999999</v>
      </c>
      <c r="H70" s="40">
        <v>0</v>
      </c>
      <c r="I70" s="40">
        <f>ROUND(G70*H70,P4)</f>
        <v>0</v>
      </c>
      <c r="J70" s="38" t="s">
        <v>43</v>
      </c>
      <c r="O70" s="41">
        <f>I70*0.21</f>
        <v>0</v>
      </c>
      <c r="P70">
        <v>3</v>
      </c>
    </row>
    <row r="71">
      <c r="A71" s="35" t="s">
        <v>44</v>
      </c>
      <c r="B71" s="42"/>
      <c r="C71" s="43"/>
      <c r="D71" s="43"/>
      <c r="E71" s="49" t="s">
        <v>40</v>
      </c>
      <c r="F71" s="43"/>
      <c r="G71" s="43"/>
      <c r="H71" s="43"/>
      <c r="I71" s="43"/>
      <c r="J71" s="44"/>
    </row>
    <row r="72">
      <c r="A72" s="35" t="s">
        <v>52</v>
      </c>
      <c r="B72" s="42"/>
      <c r="C72" s="43"/>
      <c r="D72" s="43"/>
      <c r="E72" s="45" t="s">
        <v>131</v>
      </c>
      <c r="F72" s="43"/>
      <c r="G72" s="43"/>
      <c r="H72" s="43"/>
      <c r="I72" s="43"/>
      <c r="J72" s="44"/>
    </row>
    <row r="73" ht="300">
      <c r="A73" s="35" t="s">
        <v>46</v>
      </c>
      <c r="B73" s="42"/>
      <c r="C73" s="43"/>
      <c r="D73" s="43"/>
      <c r="E73" s="37" t="s">
        <v>132</v>
      </c>
      <c r="F73" s="43"/>
      <c r="G73" s="43"/>
      <c r="H73" s="43"/>
      <c r="I73" s="43"/>
      <c r="J73" s="44"/>
    </row>
    <row r="74">
      <c r="A74" s="35" t="s">
        <v>38</v>
      </c>
      <c r="B74" s="35">
        <v>17</v>
      </c>
      <c r="C74" s="36" t="s">
        <v>133</v>
      </c>
      <c r="D74" s="35" t="s">
        <v>40</v>
      </c>
      <c r="E74" s="37" t="s">
        <v>134</v>
      </c>
      <c r="F74" s="38" t="s">
        <v>85</v>
      </c>
      <c r="G74" s="39">
        <v>30.600000000000001</v>
      </c>
      <c r="H74" s="40">
        <v>0</v>
      </c>
      <c r="I74" s="40">
        <f>ROUND(G74*H74,P4)</f>
        <v>0</v>
      </c>
      <c r="J74" s="38" t="s">
        <v>43</v>
      </c>
      <c r="O74" s="41">
        <f>I74*0.21</f>
        <v>0</v>
      </c>
      <c r="P74">
        <v>3</v>
      </c>
    </row>
    <row r="75">
      <c r="A75" s="35" t="s">
        <v>44</v>
      </c>
      <c r="B75" s="42"/>
      <c r="C75" s="43"/>
      <c r="D75" s="43"/>
      <c r="E75" s="49" t="s">
        <v>40</v>
      </c>
      <c r="F75" s="43"/>
      <c r="G75" s="43"/>
      <c r="H75" s="43"/>
      <c r="I75" s="43"/>
      <c r="J75" s="44"/>
    </row>
    <row r="76">
      <c r="A76" s="35" t="s">
        <v>52</v>
      </c>
      <c r="B76" s="42"/>
      <c r="C76" s="43"/>
      <c r="D76" s="43"/>
      <c r="E76" s="45" t="s">
        <v>135</v>
      </c>
      <c r="F76" s="43"/>
      <c r="G76" s="43"/>
      <c r="H76" s="43"/>
      <c r="I76" s="43"/>
      <c r="J76" s="44"/>
    </row>
    <row r="77" ht="390">
      <c r="A77" s="35" t="s">
        <v>46</v>
      </c>
      <c r="B77" s="42"/>
      <c r="C77" s="43"/>
      <c r="D77" s="43"/>
      <c r="E77" s="37" t="s">
        <v>136</v>
      </c>
      <c r="F77" s="43"/>
      <c r="G77" s="43"/>
      <c r="H77" s="43"/>
      <c r="I77" s="43"/>
      <c r="J77" s="44"/>
    </row>
    <row r="78">
      <c r="A78" s="35" t="s">
        <v>38</v>
      </c>
      <c r="B78" s="35">
        <v>18</v>
      </c>
      <c r="C78" s="36" t="s">
        <v>137</v>
      </c>
      <c r="D78" s="35" t="s">
        <v>40</v>
      </c>
      <c r="E78" s="37" t="s">
        <v>138</v>
      </c>
      <c r="F78" s="38" t="s">
        <v>90</v>
      </c>
      <c r="G78" s="39">
        <v>522</v>
      </c>
      <c r="H78" s="40">
        <v>0</v>
      </c>
      <c r="I78" s="40">
        <f>ROUND(G78*H78,P4)</f>
        <v>0</v>
      </c>
      <c r="J78" s="38" t="s">
        <v>43</v>
      </c>
      <c r="O78" s="41">
        <f>I78*0.21</f>
        <v>0</v>
      </c>
      <c r="P78">
        <v>3</v>
      </c>
    </row>
    <row r="79">
      <c r="A79" s="35" t="s">
        <v>44</v>
      </c>
      <c r="B79" s="42"/>
      <c r="C79" s="43"/>
      <c r="D79" s="43"/>
      <c r="E79" s="49" t="s">
        <v>40</v>
      </c>
      <c r="F79" s="43"/>
      <c r="G79" s="43"/>
      <c r="H79" s="43"/>
      <c r="I79" s="43"/>
      <c r="J79" s="44"/>
    </row>
    <row r="80">
      <c r="A80" s="35" t="s">
        <v>52</v>
      </c>
      <c r="B80" s="42"/>
      <c r="C80" s="43"/>
      <c r="D80" s="43"/>
      <c r="E80" s="45" t="s">
        <v>139</v>
      </c>
      <c r="F80" s="43"/>
      <c r="G80" s="43"/>
      <c r="H80" s="43"/>
      <c r="I80" s="43"/>
      <c r="J80" s="44"/>
    </row>
    <row r="81" ht="30">
      <c r="A81" s="35" t="s">
        <v>46</v>
      </c>
      <c r="B81" s="42"/>
      <c r="C81" s="43"/>
      <c r="D81" s="43"/>
      <c r="E81" s="37" t="s">
        <v>140</v>
      </c>
      <c r="F81" s="43"/>
      <c r="G81" s="43"/>
      <c r="H81" s="43"/>
      <c r="I81" s="43"/>
      <c r="J81" s="44"/>
    </row>
    <row r="82">
      <c r="A82" s="35" t="s">
        <v>38</v>
      </c>
      <c r="B82" s="35">
        <v>19</v>
      </c>
      <c r="C82" s="36" t="s">
        <v>141</v>
      </c>
      <c r="D82" s="35" t="s">
        <v>40</v>
      </c>
      <c r="E82" s="37" t="s">
        <v>142</v>
      </c>
      <c r="F82" s="38" t="s">
        <v>90</v>
      </c>
      <c r="G82" s="39">
        <v>93</v>
      </c>
      <c r="H82" s="40">
        <v>0</v>
      </c>
      <c r="I82" s="40">
        <f>ROUND(G82*H82,P4)</f>
        <v>0</v>
      </c>
      <c r="J82" s="38" t="s">
        <v>43</v>
      </c>
      <c r="O82" s="41">
        <f>I82*0.21</f>
        <v>0</v>
      </c>
      <c r="P82">
        <v>3</v>
      </c>
    </row>
    <row r="83">
      <c r="A83" s="35" t="s">
        <v>44</v>
      </c>
      <c r="B83" s="42"/>
      <c r="C83" s="43"/>
      <c r="D83" s="43"/>
      <c r="E83" s="49" t="s">
        <v>40</v>
      </c>
      <c r="F83" s="43"/>
      <c r="G83" s="43"/>
      <c r="H83" s="43"/>
      <c r="I83" s="43"/>
      <c r="J83" s="44"/>
    </row>
    <row r="84">
      <c r="A84" s="35" t="s">
        <v>52</v>
      </c>
      <c r="B84" s="42"/>
      <c r="C84" s="43"/>
      <c r="D84" s="43"/>
      <c r="E84" s="45" t="s">
        <v>143</v>
      </c>
      <c r="F84" s="43"/>
      <c r="G84" s="43"/>
      <c r="H84" s="43"/>
      <c r="I84" s="43"/>
      <c r="J84" s="44"/>
    </row>
    <row r="85" ht="45">
      <c r="A85" s="35" t="s">
        <v>46</v>
      </c>
      <c r="B85" s="42"/>
      <c r="C85" s="43"/>
      <c r="D85" s="43"/>
      <c r="E85" s="37" t="s">
        <v>144</v>
      </c>
      <c r="F85" s="43"/>
      <c r="G85" s="43"/>
      <c r="H85" s="43"/>
      <c r="I85" s="43"/>
      <c r="J85" s="44"/>
    </row>
    <row r="86">
      <c r="A86" s="35" t="s">
        <v>38</v>
      </c>
      <c r="B86" s="35">
        <v>20</v>
      </c>
      <c r="C86" s="36" t="s">
        <v>145</v>
      </c>
      <c r="D86" s="35" t="s">
        <v>40</v>
      </c>
      <c r="E86" s="37" t="s">
        <v>146</v>
      </c>
      <c r="F86" s="38" t="s">
        <v>90</v>
      </c>
      <c r="G86" s="39">
        <v>93</v>
      </c>
      <c r="H86" s="40">
        <v>0</v>
      </c>
      <c r="I86" s="40">
        <f>ROUND(G86*H86,P4)</f>
        <v>0</v>
      </c>
      <c r="J86" s="38" t="s">
        <v>43</v>
      </c>
      <c r="O86" s="41">
        <f>I86*0.21</f>
        <v>0</v>
      </c>
      <c r="P86">
        <v>3</v>
      </c>
    </row>
    <row r="87">
      <c r="A87" s="35" t="s">
        <v>44</v>
      </c>
      <c r="B87" s="42"/>
      <c r="C87" s="43"/>
      <c r="D87" s="43"/>
      <c r="E87" s="49" t="s">
        <v>40</v>
      </c>
      <c r="F87" s="43"/>
      <c r="G87" s="43"/>
      <c r="H87" s="43"/>
      <c r="I87" s="43"/>
      <c r="J87" s="44"/>
    </row>
    <row r="88">
      <c r="A88" s="35" t="s">
        <v>52</v>
      </c>
      <c r="B88" s="42"/>
      <c r="C88" s="43"/>
      <c r="D88" s="43"/>
      <c r="E88" s="45" t="s">
        <v>143</v>
      </c>
      <c r="F88" s="43"/>
      <c r="G88" s="43"/>
      <c r="H88" s="43"/>
      <c r="I88" s="43"/>
      <c r="J88" s="44"/>
    </row>
    <row r="89" ht="30">
      <c r="A89" s="35" t="s">
        <v>46</v>
      </c>
      <c r="B89" s="42"/>
      <c r="C89" s="43"/>
      <c r="D89" s="43"/>
      <c r="E89" s="37" t="s">
        <v>147</v>
      </c>
      <c r="F89" s="43"/>
      <c r="G89" s="43"/>
      <c r="H89" s="43"/>
      <c r="I89" s="43"/>
      <c r="J89" s="44"/>
    </row>
    <row r="90">
      <c r="A90" s="29" t="s">
        <v>35</v>
      </c>
      <c r="B90" s="30"/>
      <c r="C90" s="31" t="s">
        <v>148</v>
      </c>
      <c r="D90" s="32"/>
      <c r="E90" s="29" t="s">
        <v>149</v>
      </c>
      <c r="F90" s="32"/>
      <c r="G90" s="32"/>
      <c r="H90" s="32"/>
      <c r="I90" s="33">
        <f>SUMIFS(I91:I98,A91:A98,"P")</f>
        <v>0</v>
      </c>
      <c r="J90" s="34"/>
    </row>
    <row r="91">
      <c r="A91" s="35" t="s">
        <v>38</v>
      </c>
      <c r="B91" s="35">
        <v>21</v>
      </c>
      <c r="C91" s="36" t="s">
        <v>150</v>
      </c>
      <c r="D91" s="35" t="s">
        <v>40</v>
      </c>
      <c r="E91" s="37" t="s">
        <v>151</v>
      </c>
      <c r="F91" s="38" t="s">
        <v>85</v>
      </c>
      <c r="G91" s="39">
        <v>31.32</v>
      </c>
      <c r="H91" s="40">
        <v>0</v>
      </c>
      <c r="I91" s="40">
        <f>ROUND(G91*H91,P4)</f>
        <v>0</v>
      </c>
      <c r="J91" s="38" t="s">
        <v>43</v>
      </c>
      <c r="O91" s="41">
        <f>I91*0.21</f>
        <v>0</v>
      </c>
      <c r="P91">
        <v>3</v>
      </c>
    </row>
    <row r="92">
      <c r="A92" s="35" t="s">
        <v>44</v>
      </c>
      <c r="B92" s="42"/>
      <c r="C92" s="43"/>
      <c r="D92" s="43"/>
      <c r="E92" s="49" t="s">
        <v>40</v>
      </c>
      <c r="F92" s="43"/>
      <c r="G92" s="43"/>
      <c r="H92" s="43"/>
      <c r="I92" s="43"/>
      <c r="J92" s="44"/>
    </row>
    <row r="93" ht="30">
      <c r="A93" s="35" t="s">
        <v>52</v>
      </c>
      <c r="B93" s="42"/>
      <c r="C93" s="43"/>
      <c r="D93" s="43"/>
      <c r="E93" s="45" t="s">
        <v>116</v>
      </c>
      <c r="F93" s="43"/>
      <c r="G93" s="43"/>
      <c r="H93" s="43"/>
      <c r="I93" s="43"/>
      <c r="J93" s="44"/>
    </row>
    <row r="94" ht="60">
      <c r="A94" s="35" t="s">
        <v>46</v>
      </c>
      <c r="B94" s="42"/>
      <c r="C94" s="43"/>
      <c r="D94" s="43"/>
      <c r="E94" s="37" t="s">
        <v>152</v>
      </c>
      <c r="F94" s="43"/>
      <c r="G94" s="43"/>
      <c r="H94" s="43"/>
      <c r="I94" s="43"/>
      <c r="J94" s="44"/>
    </row>
    <row r="95">
      <c r="A95" s="35" t="s">
        <v>38</v>
      </c>
      <c r="B95" s="35">
        <v>22</v>
      </c>
      <c r="C95" s="36" t="s">
        <v>153</v>
      </c>
      <c r="D95" s="35" t="s">
        <v>40</v>
      </c>
      <c r="E95" s="37" t="s">
        <v>154</v>
      </c>
      <c r="F95" s="38" t="s">
        <v>90</v>
      </c>
      <c r="G95" s="39">
        <v>104.40000000000001</v>
      </c>
      <c r="H95" s="40">
        <v>0</v>
      </c>
      <c r="I95" s="40">
        <f>ROUND(G95*H95,P4)</f>
        <v>0</v>
      </c>
      <c r="J95" s="38" t="s">
        <v>43</v>
      </c>
      <c r="O95" s="41">
        <f>I95*0.21</f>
        <v>0</v>
      </c>
      <c r="P95">
        <v>3</v>
      </c>
    </row>
    <row r="96">
      <c r="A96" s="35" t="s">
        <v>44</v>
      </c>
      <c r="B96" s="42"/>
      <c r="C96" s="43"/>
      <c r="D96" s="43"/>
      <c r="E96" s="49" t="s">
        <v>40</v>
      </c>
      <c r="F96" s="43"/>
      <c r="G96" s="43"/>
      <c r="H96" s="43"/>
      <c r="I96" s="43"/>
      <c r="J96" s="44"/>
    </row>
    <row r="97" ht="30">
      <c r="A97" s="35" t="s">
        <v>52</v>
      </c>
      <c r="B97" s="42"/>
      <c r="C97" s="43"/>
      <c r="D97" s="43"/>
      <c r="E97" s="45" t="s">
        <v>155</v>
      </c>
      <c r="F97" s="43"/>
      <c r="G97" s="43"/>
      <c r="H97" s="43"/>
      <c r="I97" s="43"/>
      <c r="J97" s="44"/>
    </row>
    <row r="98" ht="120">
      <c r="A98" s="35" t="s">
        <v>46</v>
      </c>
      <c r="B98" s="42"/>
      <c r="C98" s="43"/>
      <c r="D98" s="43"/>
      <c r="E98" s="37" t="s">
        <v>156</v>
      </c>
      <c r="F98" s="43"/>
      <c r="G98" s="43"/>
      <c r="H98" s="43"/>
      <c r="I98" s="43"/>
      <c r="J98" s="44"/>
    </row>
    <row r="99">
      <c r="A99" s="29" t="s">
        <v>35</v>
      </c>
      <c r="B99" s="30"/>
      <c r="C99" s="31" t="s">
        <v>157</v>
      </c>
      <c r="D99" s="32"/>
      <c r="E99" s="29" t="s">
        <v>158</v>
      </c>
      <c r="F99" s="32"/>
      <c r="G99" s="32"/>
      <c r="H99" s="32"/>
      <c r="I99" s="33">
        <f>SUMIFS(I100:I103,A100:A103,"P")</f>
        <v>0</v>
      </c>
      <c r="J99" s="34"/>
    </row>
    <row r="100">
      <c r="A100" s="35" t="s">
        <v>38</v>
      </c>
      <c r="B100" s="35">
        <v>23</v>
      </c>
      <c r="C100" s="36" t="s">
        <v>159</v>
      </c>
      <c r="D100" s="35" t="s">
        <v>40</v>
      </c>
      <c r="E100" s="37" t="s">
        <v>160</v>
      </c>
      <c r="F100" s="38" t="s">
        <v>85</v>
      </c>
      <c r="G100" s="39">
        <v>6.1200000000000001</v>
      </c>
      <c r="H100" s="40">
        <v>0</v>
      </c>
      <c r="I100" s="40">
        <f>ROUND(G100*H100,P4)</f>
        <v>0</v>
      </c>
      <c r="J100" s="38" t="s">
        <v>43</v>
      </c>
      <c r="O100" s="41">
        <f>I100*0.21</f>
        <v>0</v>
      </c>
      <c r="P100">
        <v>3</v>
      </c>
    </row>
    <row r="101">
      <c r="A101" s="35" t="s">
        <v>44</v>
      </c>
      <c r="B101" s="42"/>
      <c r="C101" s="43"/>
      <c r="D101" s="43"/>
      <c r="E101" s="49" t="s">
        <v>40</v>
      </c>
      <c r="F101" s="43"/>
      <c r="G101" s="43"/>
      <c r="H101" s="43"/>
      <c r="I101" s="43"/>
      <c r="J101" s="44"/>
    </row>
    <row r="102">
      <c r="A102" s="35" t="s">
        <v>52</v>
      </c>
      <c r="B102" s="42"/>
      <c r="C102" s="43"/>
      <c r="D102" s="43"/>
      <c r="E102" s="45" t="s">
        <v>161</v>
      </c>
      <c r="F102" s="43"/>
      <c r="G102" s="43"/>
      <c r="H102" s="43"/>
      <c r="I102" s="43"/>
      <c r="J102" s="44"/>
    </row>
    <row r="103" ht="60">
      <c r="A103" s="35" t="s">
        <v>46</v>
      </c>
      <c r="B103" s="42"/>
      <c r="C103" s="43"/>
      <c r="D103" s="43"/>
      <c r="E103" s="37" t="s">
        <v>152</v>
      </c>
      <c r="F103" s="43"/>
      <c r="G103" s="43"/>
      <c r="H103" s="43"/>
      <c r="I103" s="43"/>
      <c r="J103" s="44"/>
    </row>
    <row r="104">
      <c r="A104" s="29" t="s">
        <v>35</v>
      </c>
      <c r="B104" s="30"/>
      <c r="C104" s="31" t="s">
        <v>162</v>
      </c>
      <c r="D104" s="32"/>
      <c r="E104" s="29" t="s">
        <v>163</v>
      </c>
      <c r="F104" s="32"/>
      <c r="G104" s="32"/>
      <c r="H104" s="32"/>
      <c r="I104" s="33">
        <f>SUMIFS(I105:I152,A105:A152,"P")</f>
        <v>0</v>
      </c>
      <c r="J104" s="34"/>
    </row>
    <row r="105">
      <c r="A105" s="35" t="s">
        <v>38</v>
      </c>
      <c r="B105" s="35">
        <v>24</v>
      </c>
      <c r="C105" s="36" t="s">
        <v>164</v>
      </c>
      <c r="D105" s="35" t="s">
        <v>40</v>
      </c>
      <c r="E105" s="37" t="s">
        <v>165</v>
      </c>
      <c r="F105" s="38" t="s">
        <v>90</v>
      </c>
      <c r="G105" s="39">
        <v>33.25</v>
      </c>
      <c r="H105" s="40">
        <v>0</v>
      </c>
      <c r="I105" s="40">
        <f>ROUND(G105*H105,P4)</f>
        <v>0</v>
      </c>
      <c r="J105" s="38" t="s">
        <v>43</v>
      </c>
      <c r="O105" s="41">
        <f>I105*0.21</f>
        <v>0</v>
      </c>
      <c r="P105">
        <v>3</v>
      </c>
    </row>
    <row r="106">
      <c r="A106" s="35" t="s">
        <v>44</v>
      </c>
      <c r="B106" s="42"/>
      <c r="C106" s="43"/>
      <c r="D106" s="43"/>
      <c r="E106" s="49" t="s">
        <v>40</v>
      </c>
      <c r="F106" s="43"/>
      <c r="G106" s="43"/>
      <c r="H106" s="43"/>
      <c r="I106" s="43"/>
      <c r="J106" s="44"/>
    </row>
    <row r="107">
      <c r="A107" s="35" t="s">
        <v>52</v>
      </c>
      <c r="B107" s="42"/>
      <c r="C107" s="43"/>
      <c r="D107" s="43"/>
      <c r="E107" s="45" t="s">
        <v>166</v>
      </c>
      <c r="F107" s="43"/>
      <c r="G107" s="43"/>
      <c r="H107" s="43"/>
      <c r="I107" s="43"/>
      <c r="J107" s="44"/>
    </row>
    <row r="108" ht="150">
      <c r="A108" s="35" t="s">
        <v>46</v>
      </c>
      <c r="B108" s="42"/>
      <c r="C108" s="43"/>
      <c r="D108" s="43"/>
      <c r="E108" s="37" t="s">
        <v>167</v>
      </c>
      <c r="F108" s="43"/>
      <c r="G108" s="43"/>
      <c r="H108" s="43"/>
      <c r="I108" s="43"/>
      <c r="J108" s="44"/>
    </row>
    <row r="109">
      <c r="A109" s="35" t="s">
        <v>38</v>
      </c>
      <c r="B109" s="35">
        <v>25</v>
      </c>
      <c r="C109" s="36" t="s">
        <v>168</v>
      </c>
      <c r="D109" s="35" t="s">
        <v>40</v>
      </c>
      <c r="E109" s="37" t="s">
        <v>169</v>
      </c>
      <c r="F109" s="38" t="s">
        <v>90</v>
      </c>
      <c r="G109" s="39">
        <v>330</v>
      </c>
      <c r="H109" s="40">
        <v>0</v>
      </c>
      <c r="I109" s="40">
        <f>ROUND(G109*H109,P4)</f>
        <v>0</v>
      </c>
      <c r="J109" s="38" t="s">
        <v>43</v>
      </c>
      <c r="O109" s="41">
        <f>I109*0.21</f>
        <v>0</v>
      </c>
      <c r="P109">
        <v>3</v>
      </c>
    </row>
    <row r="110">
      <c r="A110" s="35" t="s">
        <v>44</v>
      </c>
      <c r="B110" s="42"/>
      <c r="C110" s="43"/>
      <c r="D110" s="43"/>
      <c r="E110" s="49" t="s">
        <v>40</v>
      </c>
      <c r="F110" s="43"/>
      <c r="G110" s="43"/>
      <c r="H110" s="43"/>
      <c r="I110" s="43"/>
      <c r="J110" s="44"/>
    </row>
    <row r="111">
      <c r="A111" s="35" t="s">
        <v>52</v>
      </c>
      <c r="B111" s="42"/>
      <c r="C111" s="43"/>
      <c r="D111" s="43"/>
      <c r="E111" s="45" t="s">
        <v>170</v>
      </c>
      <c r="F111" s="43"/>
      <c r="G111" s="43"/>
      <c r="H111" s="43"/>
      <c r="I111" s="43"/>
      <c r="J111" s="44"/>
    </row>
    <row r="112" ht="60">
      <c r="A112" s="35" t="s">
        <v>46</v>
      </c>
      <c r="B112" s="42"/>
      <c r="C112" s="43"/>
      <c r="D112" s="43"/>
      <c r="E112" s="37" t="s">
        <v>171</v>
      </c>
      <c r="F112" s="43"/>
      <c r="G112" s="43"/>
      <c r="H112" s="43"/>
      <c r="I112" s="43"/>
      <c r="J112" s="44"/>
    </row>
    <row r="113">
      <c r="A113" s="35" t="s">
        <v>38</v>
      </c>
      <c r="B113" s="35">
        <v>26</v>
      </c>
      <c r="C113" s="36" t="s">
        <v>172</v>
      </c>
      <c r="D113" s="35" t="s">
        <v>40</v>
      </c>
      <c r="E113" s="37" t="s">
        <v>173</v>
      </c>
      <c r="F113" s="38" t="s">
        <v>90</v>
      </c>
      <c r="G113" s="39">
        <v>192</v>
      </c>
      <c r="H113" s="40">
        <v>0</v>
      </c>
      <c r="I113" s="40">
        <f>ROUND(G113*H113,P4)</f>
        <v>0</v>
      </c>
      <c r="J113" s="38" t="s">
        <v>43</v>
      </c>
      <c r="O113" s="41">
        <f>I113*0.21</f>
        <v>0</v>
      </c>
      <c r="P113">
        <v>3</v>
      </c>
    </row>
    <row r="114">
      <c r="A114" s="35" t="s">
        <v>44</v>
      </c>
      <c r="B114" s="42"/>
      <c r="C114" s="43"/>
      <c r="D114" s="43"/>
      <c r="E114" s="49" t="s">
        <v>40</v>
      </c>
      <c r="F114" s="43"/>
      <c r="G114" s="43"/>
      <c r="H114" s="43"/>
      <c r="I114" s="43"/>
      <c r="J114" s="44"/>
    </row>
    <row r="115" ht="60">
      <c r="A115" s="35" t="s">
        <v>52</v>
      </c>
      <c r="B115" s="42"/>
      <c r="C115" s="43"/>
      <c r="D115" s="43"/>
      <c r="E115" s="45" t="s">
        <v>174</v>
      </c>
      <c r="F115" s="43"/>
      <c r="G115" s="43"/>
      <c r="H115" s="43"/>
      <c r="I115" s="43"/>
      <c r="J115" s="44"/>
    </row>
    <row r="116" ht="60">
      <c r="A116" s="35" t="s">
        <v>46</v>
      </c>
      <c r="B116" s="42"/>
      <c r="C116" s="43"/>
      <c r="D116" s="43"/>
      <c r="E116" s="37" t="s">
        <v>171</v>
      </c>
      <c r="F116" s="43"/>
      <c r="G116" s="43"/>
      <c r="H116" s="43"/>
      <c r="I116" s="43"/>
      <c r="J116" s="44"/>
    </row>
    <row r="117">
      <c r="A117" s="35" t="s">
        <v>38</v>
      </c>
      <c r="B117" s="35">
        <v>27</v>
      </c>
      <c r="C117" s="36" t="s">
        <v>175</v>
      </c>
      <c r="D117" s="35" t="s">
        <v>40</v>
      </c>
      <c r="E117" s="37" t="s">
        <v>176</v>
      </c>
      <c r="F117" s="38" t="s">
        <v>90</v>
      </c>
      <c r="G117" s="39">
        <v>33.25</v>
      </c>
      <c r="H117" s="40">
        <v>0</v>
      </c>
      <c r="I117" s="40">
        <f>ROUND(G117*H117,P4)</f>
        <v>0</v>
      </c>
      <c r="J117" s="38" t="s">
        <v>43</v>
      </c>
      <c r="O117" s="41">
        <f>I117*0.21</f>
        <v>0</v>
      </c>
      <c r="P117">
        <v>3</v>
      </c>
    </row>
    <row r="118">
      <c r="A118" s="35" t="s">
        <v>44</v>
      </c>
      <c r="B118" s="42"/>
      <c r="C118" s="43"/>
      <c r="D118" s="43"/>
      <c r="E118" s="49" t="s">
        <v>40</v>
      </c>
      <c r="F118" s="43"/>
      <c r="G118" s="43"/>
      <c r="H118" s="43"/>
      <c r="I118" s="43"/>
      <c r="J118" s="44"/>
    </row>
    <row r="119">
      <c r="A119" s="35" t="s">
        <v>52</v>
      </c>
      <c r="B119" s="42"/>
      <c r="C119" s="43"/>
      <c r="D119" s="43"/>
      <c r="E119" s="45" t="s">
        <v>177</v>
      </c>
      <c r="F119" s="43"/>
      <c r="G119" s="43"/>
      <c r="H119" s="43"/>
      <c r="I119" s="43"/>
      <c r="J119" s="44"/>
    </row>
    <row r="120" ht="75">
      <c r="A120" s="35" t="s">
        <v>46</v>
      </c>
      <c r="B120" s="42"/>
      <c r="C120" s="43"/>
      <c r="D120" s="43"/>
      <c r="E120" s="37" t="s">
        <v>178</v>
      </c>
      <c r="F120" s="43"/>
      <c r="G120" s="43"/>
      <c r="H120" s="43"/>
      <c r="I120" s="43"/>
      <c r="J120" s="44"/>
    </row>
    <row r="121">
      <c r="A121" s="35" t="s">
        <v>38</v>
      </c>
      <c r="B121" s="35">
        <v>28</v>
      </c>
      <c r="C121" s="36" t="s">
        <v>179</v>
      </c>
      <c r="D121" s="35" t="s">
        <v>40</v>
      </c>
      <c r="E121" s="37" t="s">
        <v>180</v>
      </c>
      <c r="F121" s="38" t="s">
        <v>90</v>
      </c>
      <c r="G121" s="39">
        <v>66.5</v>
      </c>
      <c r="H121" s="40">
        <v>0</v>
      </c>
      <c r="I121" s="40">
        <f>ROUND(G121*H121,P4)</f>
        <v>0</v>
      </c>
      <c r="J121" s="38" t="s">
        <v>43</v>
      </c>
      <c r="O121" s="41">
        <f>I121*0.21</f>
        <v>0</v>
      </c>
      <c r="P121">
        <v>3</v>
      </c>
    </row>
    <row r="122">
      <c r="A122" s="35" t="s">
        <v>44</v>
      </c>
      <c r="B122" s="42"/>
      <c r="C122" s="43"/>
      <c r="D122" s="43"/>
      <c r="E122" s="49" t="s">
        <v>40</v>
      </c>
      <c r="F122" s="43"/>
      <c r="G122" s="43"/>
      <c r="H122" s="43"/>
      <c r="I122" s="43"/>
      <c r="J122" s="44"/>
    </row>
    <row r="123">
      <c r="A123" s="35" t="s">
        <v>52</v>
      </c>
      <c r="B123" s="42"/>
      <c r="C123" s="43"/>
      <c r="D123" s="43"/>
      <c r="E123" s="45" t="s">
        <v>181</v>
      </c>
      <c r="F123" s="43"/>
      <c r="G123" s="43"/>
      <c r="H123" s="43"/>
      <c r="I123" s="43"/>
      <c r="J123" s="44"/>
    </row>
    <row r="124" ht="75">
      <c r="A124" s="35" t="s">
        <v>46</v>
      </c>
      <c r="B124" s="42"/>
      <c r="C124" s="43"/>
      <c r="D124" s="43"/>
      <c r="E124" s="37" t="s">
        <v>178</v>
      </c>
      <c r="F124" s="43"/>
      <c r="G124" s="43"/>
      <c r="H124" s="43"/>
      <c r="I124" s="43"/>
      <c r="J124" s="44"/>
    </row>
    <row r="125">
      <c r="A125" s="35" t="s">
        <v>38</v>
      </c>
      <c r="B125" s="35">
        <v>29</v>
      </c>
      <c r="C125" s="36" t="s">
        <v>182</v>
      </c>
      <c r="D125" s="35" t="s">
        <v>40</v>
      </c>
      <c r="E125" s="37" t="s">
        <v>183</v>
      </c>
      <c r="F125" s="38" t="s">
        <v>90</v>
      </c>
      <c r="G125" s="39">
        <v>66.5</v>
      </c>
      <c r="H125" s="40">
        <v>0</v>
      </c>
      <c r="I125" s="40">
        <f>ROUND(G125*H125,P4)</f>
        <v>0</v>
      </c>
      <c r="J125" s="38" t="s">
        <v>43</v>
      </c>
      <c r="O125" s="41">
        <f>I125*0.21</f>
        <v>0</v>
      </c>
      <c r="P125">
        <v>3</v>
      </c>
    </row>
    <row r="126">
      <c r="A126" s="35" t="s">
        <v>44</v>
      </c>
      <c r="B126" s="42"/>
      <c r="C126" s="43"/>
      <c r="D126" s="43"/>
      <c r="E126" s="49" t="s">
        <v>40</v>
      </c>
      <c r="F126" s="43"/>
      <c r="G126" s="43"/>
      <c r="H126" s="43"/>
      <c r="I126" s="43"/>
      <c r="J126" s="44"/>
    </row>
    <row r="127">
      <c r="A127" s="35" t="s">
        <v>52</v>
      </c>
      <c r="B127" s="42"/>
      <c r="C127" s="43"/>
      <c r="D127" s="43"/>
      <c r="E127" s="45" t="s">
        <v>181</v>
      </c>
      <c r="F127" s="43"/>
      <c r="G127" s="43"/>
      <c r="H127" s="43"/>
      <c r="I127" s="43"/>
      <c r="J127" s="44"/>
    </row>
    <row r="128" ht="165">
      <c r="A128" s="35" t="s">
        <v>46</v>
      </c>
      <c r="B128" s="42"/>
      <c r="C128" s="43"/>
      <c r="D128" s="43"/>
      <c r="E128" s="37" t="s">
        <v>184</v>
      </c>
      <c r="F128" s="43"/>
      <c r="G128" s="43"/>
      <c r="H128" s="43"/>
      <c r="I128" s="43"/>
      <c r="J128" s="44"/>
    </row>
    <row r="129">
      <c r="A129" s="35" t="s">
        <v>38</v>
      </c>
      <c r="B129" s="35">
        <v>30</v>
      </c>
      <c r="C129" s="36" t="s">
        <v>185</v>
      </c>
      <c r="D129" s="35" t="s">
        <v>40</v>
      </c>
      <c r="E129" s="37" t="s">
        <v>186</v>
      </c>
      <c r="F129" s="38" t="s">
        <v>90</v>
      </c>
      <c r="G129" s="39">
        <v>33.25</v>
      </c>
      <c r="H129" s="40">
        <v>0</v>
      </c>
      <c r="I129" s="40">
        <f>ROUND(G129*H129,P4)</f>
        <v>0</v>
      </c>
      <c r="J129" s="38" t="s">
        <v>43</v>
      </c>
      <c r="O129" s="41">
        <f>I129*0.21</f>
        <v>0</v>
      </c>
      <c r="P129">
        <v>3</v>
      </c>
    </row>
    <row r="130">
      <c r="A130" s="35" t="s">
        <v>44</v>
      </c>
      <c r="B130" s="42"/>
      <c r="C130" s="43"/>
      <c r="D130" s="43"/>
      <c r="E130" s="49" t="s">
        <v>40</v>
      </c>
      <c r="F130" s="43"/>
      <c r="G130" s="43"/>
      <c r="H130" s="43"/>
      <c r="I130" s="43"/>
      <c r="J130" s="44"/>
    </row>
    <row r="131">
      <c r="A131" s="35" t="s">
        <v>52</v>
      </c>
      <c r="B131" s="42"/>
      <c r="C131" s="43"/>
      <c r="D131" s="43"/>
      <c r="E131" s="45" t="s">
        <v>177</v>
      </c>
      <c r="F131" s="43"/>
      <c r="G131" s="43"/>
      <c r="H131" s="43"/>
      <c r="I131" s="43"/>
      <c r="J131" s="44"/>
    </row>
    <row r="132" ht="165">
      <c r="A132" s="35" t="s">
        <v>46</v>
      </c>
      <c r="B132" s="42"/>
      <c r="C132" s="43"/>
      <c r="D132" s="43"/>
      <c r="E132" s="37" t="s">
        <v>184</v>
      </c>
      <c r="F132" s="43"/>
      <c r="G132" s="43"/>
      <c r="H132" s="43"/>
      <c r="I132" s="43"/>
      <c r="J132" s="44"/>
    </row>
    <row r="133">
      <c r="A133" s="35" t="s">
        <v>38</v>
      </c>
      <c r="B133" s="35">
        <v>31</v>
      </c>
      <c r="C133" s="36" t="s">
        <v>187</v>
      </c>
      <c r="D133" s="35" t="s">
        <v>40</v>
      </c>
      <c r="E133" s="37" t="s">
        <v>188</v>
      </c>
      <c r="F133" s="38" t="s">
        <v>90</v>
      </c>
      <c r="G133" s="39">
        <v>42</v>
      </c>
      <c r="H133" s="40">
        <v>0</v>
      </c>
      <c r="I133" s="40">
        <f>ROUND(G133*H133,P4)</f>
        <v>0</v>
      </c>
      <c r="J133" s="38" t="s">
        <v>43</v>
      </c>
      <c r="O133" s="41">
        <f>I133*0.21</f>
        <v>0</v>
      </c>
      <c r="P133">
        <v>3</v>
      </c>
    </row>
    <row r="134">
      <c r="A134" s="35" t="s">
        <v>44</v>
      </c>
      <c r="B134" s="42"/>
      <c r="C134" s="43"/>
      <c r="D134" s="43"/>
      <c r="E134" s="49" t="s">
        <v>40</v>
      </c>
      <c r="F134" s="43"/>
      <c r="G134" s="43"/>
      <c r="H134" s="43"/>
      <c r="I134" s="43"/>
      <c r="J134" s="44"/>
    </row>
    <row r="135">
      <c r="A135" s="35" t="s">
        <v>52</v>
      </c>
      <c r="B135" s="42"/>
      <c r="C135" s="43"/>
      <c r="D135" s="43"/>
      <c r="E135" s="45" t="s">
        <v>189</v>
      </c>
      <c r="F135" s="43"/>
      <c r="G135" s="43"/>
      <c r="H135" s="43"/>
      <c r="I135" s="43"/>
      <c r="J135" s="44"/>
    </row>
    <row r="136" ht="195">
      <c r="A136" s="35" t="s">
        <v>46</v>
      </c>
      <c r="B136" s="42"/>
      <c r="C136" s="43"/>
      <c r="D136" s="43"/>
      <c r="E136" s="37" t="s">
        <v>190</v>
      </c>
      <c r="F136" s="43"/>
      <c r="G136" s="43"/>
      <c r="H136" s="43"/>
      <c r="I136" s="43"/>
      <c r="J136" s="44"/>
    </row>
    <row r="137">
      <c r="A137" s="35" t="s">
        <v>38</v>
      </c>
      <c r="B137" s="35">
        <v>32</v>
      </c>
      <c r="C137" s="36" t="s">
        <v>191</v>
      </c>
      <c r="D137" s="35" t="s">
        <v>40</v>
      </c>
      <c r="E137" s="37" t="s">
        <v>192</v>
      </c>
      <c r="F137" s="38" t="s">
        <v>90</v>
      </c>
      <c r="G137" s="39">
        <v>330</v>
      </c>
      <c r="H137" s="40">
        <v>0</v>
      </c>
      <c r="I137" s="40">
        <f>ROUND(G137*H137,P4)</f>
        <v>0</v>
      </c>
      <c r="J137" s="38" t="s">
        <v>43</v>
      </c>
      <c r="O137" s="41">
        <f>I137*0.21</f>
        <v>0</v>
      </c>
      <c r="P137">
        <v>3</v>
      </c>
    </row>
    <row r="138">
      <c r="A138" s="35" t="s">
        <v>44</v>
      </c>
      <c r="B138" s="42"/>
      <c r="C138" s="43"/>
      <c r="D138" s="43"/>
      <c r="E138" s="49" t="s">
        <v>40</v>
      </c>
      <c r="F138" s="43"/>
      <c r="G138" s="43"/>
      <c r="H138" s="43"/>
      <c r="I138" s="43"/>
      <c r="J138" s="44"/>
    </row>
    <row r="139">
      <c r="A139" s="35" t="s">
        <v>52</v>
      </c>
      <c r="B139" s="42"/>
      <c r="C139" s="43"/>
      <c r="D139" s="43"/>
      <c r="E139" s="45" t="s">
        <v>193</v>
      </c>
      <c r="F139" s="43"/>
      <c r="G139" s="43"/>
      <c r="H139" s="43"/>
      <c r="I139" s="43"/>
      <c r="J139" s="44"/>
    </row>
    <row r="140" ht="195">
      <c r="A140" s="35" t="s">
        <v>46</v>
      </c>
      <c r="B140" s="42"/>
      <c r="C140" s="43"/>
      <c r="D140" s="43"/>
      <c r="E140" s="37" t="s">
        <v>190</v>
      </c>
      <c r="F140" s="43"/>
      <c r="G140" s="43"/>
      <c r="H140" s="43"/>
      <c r="I140" s="43"/>
      <c r="J140" s="44"/>
    </row>
    <row r="141">
      <c r="A141" s="35" t="s">
        <v>38</v>
      </c>
      <c r="B141" s="35">
        <v>33</v>
      </c>
      <c r="C141" s="36" t="s">
        <v>194</v>
      </c>
      <c r="D141" s="35" t="s">
        <v>40</v>
      </c>
      <c r="E141" s="37" t="s">
        <v>195</v>
      </c>
      <c r="F141" s="38" t="s">
        <v>90</v>
      </c>
      <c r="G141" s="39">
        <v>104</v>
      </c>
      <c r="H141" s="40">
        <v>0</v>
      </c>
      <c r="I141" s="40">
        <f>ROUND(G141*H141,P4)</f>
        <v>0</v>
      </c>
      <c r="J141" s="38" t="s">
        <v>43</v>
      </c>
      <c r="O141" s="41">
        <f>I141*0.21</f>
        <v>0</v>
      </c>
      <c r="P141">
        <v>3</v>
      </c>
    </row>
    <row r="142">
      <c r="A142" s="35" t="s">
        <v>44</v>
      </c>
      <c r="B142" s="42"/>
      <c r="C142" s="43"/>
      <c r="D142" s="43"/>
      <c r="E142" s="49" t="s">
        <v>40</v>
      </c>
      <c r="F142" s="43"/>
      <c r="G142" s="43"/>
      <c r="H142" s="43"/>
      <c r="I142" s="43"/>
      <c r="J142" s="44"/>
    </row>
    <row r="143">
      <c r="A143" s="35" t="s">
        <v>52</v>
      </c>
      <c r="B143" s="42"/>
      <c r="C143" s="43"/>
      <c r="D143" s="43"/>
      <c r="E143" s="45" t="s">
        <v>196</v>
      </c>
      <c r="F143" s="43"/>
      <c r="G143" s="43"/>
      <c r="H143" s="43"/>
      <c r="I143" s="43"/>
      <c r="J143" s="44"/>
    </row>
    <row r="144" ht="195">
      <c r="A144" s="35" t="s">
        <v>46</v>
      </c>
      <c r="B144" s="42"/>
      <c r="C144" s="43"/>
      <c r="D144" s="43"/>
      <c r="E144" s="37" t="s">
        <v>190</v>
      </c>
      <c r="F144" s="43"/>
      <c r="G144" s="43"/>
      <c r="H144" s="43"/>
      <c r="I144" s="43"/>
      <c r="J144" s="44"/>
    </row>
    <row r="145" ht="30">
      <c r="A145" s="35" t="s">
        <v>38</v>
      </c>
      <c r="B145" s="35">
        <v>34</v>
      </c>
      <c r="C145" s="36" t="s">
        <v>197</v>
      </c>
      <c r="D145" s="35" t="s">
        <v>40</v>
      </c>
      <c r="E145" s="37" t="s">
        <v>198</v>
      </c>
      <c r="F145" s="38" t="s">
        <v>90</v>
      </c>
      <c r="G145" s="39">
        <v>46</v>
      </c>
      <c r="H145" s="40">
        <v>0</v>
      </c>
      <c r="I145" s="40">
        <f>ROUND(G145*H145,P4)</f>
        <v>0</v>
      </c>
      <c r="J145" s="38" t="s">
        <v>43</v>
      </c>
      <c r="O145" s="41">
        <f>I145*0.21</f>
        <v>0</v>
      </c>
      <c r="P145">
        <v>3</v>
      </c>
    </row>
    <row r="146">
      <c r="A146" s="35" t="s">
        <v>44</v>
      </c>
      <c r="B146" s="42"/>
      <c r="C146" s="43"/>
      <c r="D146" s="43"/>
      <c r="E146" s="49" t="s">
        <v>40</v>
      </c>
      <c r="F146" s="43"/>
      <c r="G146" s="43"/>
      <c r="H146" s="43"/>
      <c r="I146" s="43"/>
      <c r="J146" s="44"/>
    </row>
    <row r="147">
      <c r="A147" s="35" t="s">
        <v>52</v>
      </c>
      <c r="B147" s="42"/>
      <c r="C147" s="43"/>
      <c r="D147" s="43"/>
      <c r="E147" s="45" t="s">
        <v>199</v>
      </c>
      <c r="F147" s="43"/>
      <c r="G147" s="43"/>
      <c r="H147" s="43"/>
      <c r="I147" s="43"/>
      <c r="J147" s="44"/>
    </row>
    <row r="148" ht="195">
      <c r="A148" s="35" t="s">
        <v>46</v>
      </c>
      <c r="B148" s="42"/>
      <c r="C148" s="43"/>
      <c r="D148" s="43"/>
      <c r="E148" s="37" t="s">
        <v>190</v>
      </c>
      <c r="F148" s="43"/>
      <c r="G148" s="43"/>
      <c r="H148" s="43"/>
      <c r="I148" s="43"/>
      <c r="J148" s="44"/>
    </row>
    <row r="149">
      <c r="A149" s="35" t="s">
        <v>38</v>
      </c>
      <c r="B149" s="35">
        <v>35</v>
      </c>
      <c r="C149" s="36" t="s">
        <v>200</v>
      </c>
      <c r="D149" s="35" t="s">
        <v>40</v>
      </c>
      <c r="E149" s="37" t="s">
        <v>201</v>
      </c>
      <c r="F149" s="38" t="s">
        <v>103</v>
      </c>
      <c r="G149" s="39">
        <v>133</v>
      </c>
      <c r="H149" s="40">
        <v>0</v>
      </c>
      <c r="I149" s="40">
        <f>ROUND(G149*H149,P4)</f>
        <v>0</v>
      </c>
      <c r="J149" s="38" t="s">
        <v>43</v>
      </c>
      <c r="O149" s="41">
        <f>I149*0.21</f>
        <v>0</v>
      </c>
      <c r="P149">
        <v>3</v>
      </c>
    </row>
    <row r="150">
      <c r="A150" s="35" t="s">
        <v>44</v>
      </c>
      <c r="B150" s="42"/>
      <c r="C150" s="43"/>
      <c r="D150" s="43"/>
      <c r="E150" s="49" t="s">
        <v>40</v>
      </c>
      <c r="F150" s="43"/>
      <c r="G150" s="43"/>
      <c r="H150" s="43"/>
      <c r="I150" s="43"/>
      <c r="J150" s="44"/>
    </row>
    <row r="151">
      <c r="A151" s="35" t="s">
        <v>52</v>
      </c>
      <c r="B151" s="42"/>
      <c r="C151" s="43"/>
      <c r="D151" s="43"/>
      <c r="E151" s="45" t="s">
        <v>202</v>
      </c>
      <c r="F151" s="43"/>
      <c r="G151" s="43"/>
      <c r="H151" s="43"/>
      <c r="I151" s="43"/>
      <c r="J151" s="44"/>
    </row>
    <row r="152" ht="45">
      <c r="A152" s="35" t="s">
        <v>46</v>
      </c>
      <c r="B152" s="42"/>
      <c r="C152" s="43"/>
      <c r="D152" s="43"/>
      <c r="E152" s="37" t="s">
        <v>203</v>
      </c>
      <c r="F152" s="43"/>
      <c r="G152" s="43"/>
      <c r="H152" s="43"/>
      <c r="I152" s="43"/>
      <c r="J152" s="44"/>
    </row>
    <row r="153">
      <c r="A153" s="29" t="s">
        <v>35</v>
      </c>
      <c r="B153" s="30"/>
      <c r="C153" s="31" t="s">
        <v>204</v>
      </c>
      <c r="D153" s="32"/>
      <c r="E153" s="29" t="s">
        <v>205</v>
      </c>
      <c r="F153" s="32"/>
      <c r="G153" s="32"/>
      <c r="H153" s="32"/>
      <c r="I153" s="33">
        <f>SUMIFS(I154:I177,A154:A177,"P")</f>
        <v>0</v>
      </c>
      <c r="J153" s="34"/>
    </row>
    <row r="154">
      <c r="A154" s="35" t="s">
        <v>38</v>
      </c>
      <c r="B154" s="35">
        <v>36</v>
      </c>
      <c r="C154" s="36" t="s">
        <v>206</v>
      </c>
      <c r="D154" s="35" t="s">
        <v>40</v>
      </c>
      <c r="E154" s="37" t="s">
        <v>207</v>
      </c>
      <c r="F154" s="38" t="s">
        <v>103</v>
      </c>
      <c r="G154" s="39">
        <v>2.3999999999999999</v>
      </c>
      <c r="H154" s="40">
        <v>0</v>
      </c>
      <c r="I154" s="40">
        <f>ROUND(G154*H154,P4)</f>
        <v>0</v>
      </c>
      <c r="J154" s="38" t="s">
        <v>43</v>
      </c>
      <c r="O154" s="41">
        <f>I154*0.21</f>
        <v>0</v>
      </c>
      <c r="P154">
        <v>3</v>
      </c>
    </row>
    <row r="155">
      <c r="A155" s="35" t="s">
        <v>44</v>
      </c>
      <c r="B155" s="42"/>
      <c r="C155" s="43"/>
      <c r="D155" s="43"/>
      <c r="E155" s="49" t="s">
        <v>40</v>
      </c>
      <c r="F155" s="43"/>
      <c r="G155" s="43"/>
      <c r="H155" s="43"/>
      <c r="I155" s="43"/>
      <c r="J155" s="44"/>
    </row>
    <row r="156" ht="45">
      <c r="A156" s="35" t="s">
        <v>52</v>
      </c>
      <c r="B156" s="42"/>
      <c r="C156" s="43"/>
      <c r="D156" s="43"/>
      <c r="E156" s="45" t="s">
        <v>208</v>
      </c>
      <c r="F156" s="43"/>
      <c r="G156" s="43"/>
      <c r="H156" s="43"/>
      <c r="I156" s="43"/>
      <c r="J156" s="44"/>
    </row>
    <row r="157" ht="330">
      <c r="A157" s="35" t="s">
        <v>46</v>
      </c>
      <c r="B157" s="42"/>
      <c r="C157" s="43"/>
      <c r="D157" s="43"/>
      <c r="E157" s="37" t="s">
        <v>209</v>
      </c>
      <c r="F157" s="43"/>
      <c r="G157" s="43"/>
      <c r="H157" s="43"/>
      <c r="I157" s="43"/>
      <c r="J157" s="44"/>
    </row>
    <row r="158">
      <c r="A158" s="35" t="s">
        <v>38</v>
      </c>
      <c r="B158" s="35">
        <v>37</v>
      </c>
      <c r="C158" s="36" t="s">
        <v>210</v>
      </c>
      <c r="D158" s="35" t="s">
        <v>40</v>
      </c>
      <c r="E158" s="37" t="s">
        <v>211</v>
      </c>
      <c r="F158" s="38" t="s">
        <v>103</v>
      </c>
      <c r="G158" s="39">
        <v>12</v>
      </c>
      <c r="H158" s="40">
        <v>0</v>
      </c>
      <c r="I158" s="40">
        <f>ROUND(G158*H158,P4)</f>
        <v>0</v>
      </c>
      <c r="J158" s="38" t="s">
        <v>43</v>
      </c>
      <c r="O158" s="41">
        <f>I158*0.21</f>
        <v>0</v>
      </c>
      <c r="P158">
        <v>3</v>
      </c>
    </row>
    <row r="159">
      <c r="A159" s="35" t="s">
        <v>44</v>
      </c>
      <c r="B159" s="42"/>
      <c r="C159" s="43"/>
      <c r="D159" s="43"/>
      <c r="E159" s="49" t="s">
        <v>40</v>
      </c>
      <c r="F159" s="43"/>
      <c r="G159" s="43"/>
      <c r="H159" s="43"/>
      <c r="I159" s="43"/>
      <c r="J159" s="44"/>
    </row>
    <row r="160">
      <c r="A160" s="35" t="s">
        <v>52</v>
      </c>
      <c r="B160" s="42"/>
      <c r="C160" s="43"/>
      <c r="D160" s="43"/>
      <c r="E160" s="45" t="s">
        <v>212</v>
      </c>
      <c r="F160" s="43"/>
      <c r="G160" s="43"/>
      <c r="H160" s="43"/>
      <c r="I160" s="43"/>
      <c r="J160" s="44"/>
    </row>
    <row r="161" ht="330">
      <c r="A161" s="35" t="s">
        <v>46</v>
      </c>
      <c r="B161" s="42"/>
      <c r="C161" s="43"/>
      <c r="D161" s="43"/>
      <c r="E161" s="37" t="s">
        <v>209</v>
      </c>
      <c r="F161" s="43"/>
      <c r="G161" s="43"/>
      <c r="H161" s="43"/>
      <c r="I161" s="43"/>
      <c r="J161" s="44"/>
    </row>
    <row r="162">
      <c r="A162" s="35" t="s">
        <v>38</v>
      </c>
      <c r="B162" s="35">
        <v>38</v>
      </c>
      <c r="C162" s="36" t="s">
        <v>213</v>
      </c>
      <c r="D162" s="35" t="s">
        <v>40</v>
      </c>
      <c r="E162" s="37" t="s">
        <v>214</v>
      </c>
      <c r="F162" s="38" t="s">
        <v>103</v>
      </c>
      <c r="G162" s="39">
        <v>60</v>
      </c>
      <c r="H162" s="40">
        <v>0</v>
      </c>
      <c r="I162" s="40">
        <f>ROUND(G162*H162,P4)</f>
        <v>0</v>
      </c>
      <c r="J162" s="38" t="s">
        <v>43</v>
      </c>
      <c r="O162" s="41">
        <f>I162*0.21</f>
        <v>0</v>
      </c>
      <c r="P162">
        <v>3</v>
      </c>
    </row>
    <row r="163">
      <c r="A163" s="35" t="s">
        <v>44</v>
      </c>
      <c r="B163" s="42"/>
      <c r="C163" s="43"/>
      <c r="D163" s="43"/>
      <c r="E163" s="49" t="s">
        <v>40</v>
      </c>
      <c r="F163" s="43"/>
      <c r="G163" s="43"/>
      <c r="H163" s="43"/>
      <c r="I163" s="43"/>
      <c r="J163" s="44"/>
    </row>
    <row r="164">
      <c r="A164" s="35" t="s">
        <v>52</v>
      </c>
      <c r="B164" s="42"/>
      <c r="C164" s="43"/>
      <c r="D164" s="43"/>
      <c r="E164" s="45" t="s">
        <v>215</v>
      </c>
      <c r="F164" s="43"/>
      <c r="G164" s="43"/>
      <c r="H164" s="43"/>
      <c r="I164" s="43"/>
      <c r="J164" s="44"/>
    </row>
    <row r="165" ht="330">
      <c r="A165" s="35" t="s">
        <v>46</v>
      </c>
      <c r="B165" s="42"/>
      <c r="C165" s="43"/>
      <c r="D165" s="43"/>
      <c r="E165" s="37" t="s">
        <v>209</v>
      </c>
      <c r="F165" s="43"/>
      <c r="G165" s="43"/>
      <c r="H165" s="43"/>
      <c r="I165" s="43"/>
      <c r="J165" s="44"/>
    </row>
    <row r="166">
      <c r="A166" s="35" t="s">
        <v>38</v>
      </c>
      <c r="B166" s="35">
        <v>39</v>
      </c>
      <c r="C166" s="36" t="s">
        <v>216</v>
      </c>
      <c r="D166" s="35" t="s">
        <v>40</v>
      </c>
      <c r="E166" s="37" t="s">
        <v>217</v>
      </c>
      <c r="F166" s="38" t="s">
        <v>218</v>
      </c>
      <c r="G166" s="39">
        <v>2</v>
      </c>
      <c r="H166" s="40">
        <v>0</v>
      </c>
      <c r="I166" s="40">
        <f>ROUND(G166*H166,P4)</f>
        <v>0</v>
      </c>
      <c r="J166" s="38" t="s">
        <v>43</v>
      </c>
      <c r="O166" s="41">
        <f>I166*0.21</f>
        <v>0</v>
      </c>
      <c r="P166">
        <v>3</v>
      </c>
    </row>
    <row r="167">
      <c r="A167" s="35" t="s">
        <v>44</v>
      </c>
      <c r="B167" s="42"/>
      <c r="C167" s="43"/>
      <c r="D167" s="43"/>
      <c r="E167" s="49" t="s">
        <v>40</v>
      </c>
      <c r="F167" s="43"/>
      <c r="G167" s="43"/>
      <c r="H167" s="43"/>
      <c r="I167" s="43"/>
      <c r="J167" s="44"/>
    </row>
    <row r="168">
      <c r="A168" s="35" t="s">
        <v>52</v>
      </c>
      <c r="B168" s="42"/>
      <c r="C168" s="43"/>
      <c r="D168" s="43"/>
      <c r="E168" s="45" t="s">
        <v>219</v>
      </c>
      <c r="F168" s="43"/>
      <c r="G168" s="43"/>
      <c r="H168" s="43"/>
      <c r="I168" s="43"/>
      <c r="J168" s="44"/>
    </row>
    <row r="169" ht="105">
      <c r="A169" s="35" t="s">
        <v>46</v>
      </c>
      <c r="B169" s="42"/>
      <c r="C169" s="43"/>
      <c r="D169" s="43"/>
      <c r="E169" s="37" t="s">
        <v>220</v>
      </c>
      <c r="F169" s="43"/>
      <c r="G169" s="43"/>
      <c r="H169" s="43"/>
      <c r="I169" s="43"/>
      <c r="J169" s="44"/>
    </row>
    <row r="170">
      <c r="A170" s="35" t="s">
        <v>38</v>
      </c>
      <c r="B170" s="35">
        <v>40</v>
      </c>
      <c r="C170" s="36" t="s">
        <v>221</v>
      </c>
      <c r="D170" s="35" t="s">
        <v>40</v>
      </c>
      <c r="E170" s="37" t="s">
        <v>222</v>
      </c>
      <c r="F170" s="38" t="s">
        <v>218</v>
      </c>
      <c r="G170" s="39">
        <v>8</v>
      </c>
      <c r="H170" s="40">
        <v>0</v>
      </c>
      <c r="I170" s="40">
        <f>ROUND(G170*H170,P4)</f>
        <v>0</v>
      </c>
      <c r="J170" s="38" t="s">
        <v>43</v>
      </c>
      <c r="O170" s="41">
        <f>I170*0.21</f>
        <v>0</v>
      </c>
      <c r="P170">
        <v>3</v>
      </c>
    </row>
    <row r="171">
      <c r="A171" s="35" t="s">
        <v>44</v>
      </c>
      <c r="B171" s="42"/>
      <c r="C171" s="43"/>
      <c r="D171" s="43"/>
      <c r="E171" s="49" t="s">
        <v>40</v>
      </c>
      <c r="F171" s="43"/>
      <c r="G171" s="43"/>
      <c r="H171" s="43"/>
      <c r="I171" s="43"/>
      <c r="J171" s="44"/>
    </row>
    <row r="172" ht="45">
      <c r="A172" s="35" t="s">
        <v>52</v>
      </c>
      <c r="B172" s="42"/>
      <c r="C172" s="43"/>
      <c r="D172" s="43"/>
      <c r="E172" s="45" t="s">
        <v>223</v>
      </c>
      <c r="F172" s="43"/>
      <c r="G172" s="43"/>
      <c r="H172" s="43"/>
      <c r="I172" s="43"/>
      <c r="J172" s="44"/>
    </row>
    <row r="173" ht="90">
      <c r="A173" s="35" t="s">
        <v>46</v>
      </c>
      <c r="B173" s="42"/>
      <c r="C173" s="43"/>
      <c r="D173" s="43"/>
      <c r="E173" s="37" t="s">
        <v>224</v>
      </c>
      <c r="F173" s="43"/>
      <c r="G173" s="43"/>
      <c r="H173" s="43"/>
      <c r="I173" s="43"/>
      <c r="J173" s="44"/>
    </row>
    <row r="174">
      <c r="A174" s="35" t="s">
        <v>38</v>
      </c>
      <c r="B174" s="35">
        <v>41</v>
      </c>
      <c r="C174" s="36" t="s">
        <v>225</v>
      </c>
      <c r="D174" s="35" t="s">
        <v>40</v>
      </c>
      <c r="E174" s="37" t="s">
        <v>226</v>
      </c>
      <c r="F174" s="38" t="s">
        <v>218</v>
      </c>
      <c r="G174" s="39">
        <v>6</v>
      </c>
      <c r="H174" s="40">
        <v>0</v>
      </c>
      <c r="I174" s="40">
        <f>ROUND(G174*H174,P4)</f>
        <v>0</v>
      </c>
      <c r="J174" s="38" t="s">
        <v>43</v>
      </c>
      <c r="O174" s="41">
        <f>I174*0.21</f>
        <v>0</v>
      </c>
      <c r="P174">
        <v>3</v>
      </c>
    </row>
    <row r="175">
      <c r="A175" s="35" t="s">
        <v>44</v>
      </c>
      <c r="B175" s="42"/>
      <c r="C175" s="43"/>
      <c r="D175" s="43"/>
      <c r="E175" s="49" t="s">
        <v>40</v>
      </c>
      <c r="F175" s="43"/>
      <c r="G175" s="43"/>
      <c r="H175" s="43"/>
      <c r="I175" s="43"/>
      <c r="J175" s="44"/>
    </row>
    <row r="176">
      <c r="A176" s="35" t="s">
        <v>52</v>
      </c>
      <c r="B176" s="42"/>
      <c r="C176" s="43"/>
      <c r="D176" s="43"/>
      <c r="E176" s="45" t="s">
        <v>227</v>
      </c>
      <c r="F176" s="43"/>
      <c r="G176" s="43"/>
      <c r="H176" s="43"/>
      <c r="I176" s="43"/>
      <c r="J176" s="44"/>
    </row>
    <row r="177" ht="45">
      <c r="A177" s="35" t="s">
        <v>46</v>
      </c>
      <c r="B177" s="42"/>
      <c r="C177" s="43"/>
      <c r="D177" s="43"/>
      <c r="E177" s="37" t="s">
        <v>228</v>
      </c>
      <c r="F177" s="43"/>
      <c r="G177" s="43"/>
      <c r="H177" s="43"/>
      <c r="I177" s="43"/>
      <c r="J177" s="44"/>
    </row>
    <row r="178">
      <c r="A178" s="29" t="s">
        <v>35</v>
      </c>
      <c r="B178" s="30"/>
      <c r="C178" s="31" t="s">
        <v>229</v>
      </c>
      <c r="D178" s="32"/>
      <c r="E178" s="29" t="s">
        <v>230</v>
      </c>
      <c r="F178" s="32"/>
      <c r="G178" s="32"/>
      <c r="H178" s="32"/>
      <c r="I178" s="33">
        <f>SUMIFS(I179:I214,A179:A214,"P")</f>
        <v>0</v>
      </c>
      <c r="J178" s="34"/>
    </row>
    <row r="179">
      <c r="A179" s="35" t="s">
        <v>38</v>
      </c>
      <c r="B179" s="35">
        <v>42</v>
      </c>
      <c r="C179" s="36" t="s">
        <v>231</v>
      </c>
      <c r="D179" s="35" t="s">
        <v>40</v>
      </c>
      <c r="E179" s="37" t="s">
        <v>232</v>
      </c>
      <c r="F179" s="38" t="s">
        <v>103</v>
      </c>
      <c r="G179" s="39">
        <v>275</v>
      </c>
      <c r="H179" s="40">
        <v>0</v>
      </c>
      <c r="I179" s="40">
        <f>ROUND(G179*H179,P4)</f>
        <v>0</v>
      </c>
      <c r="J179" s="38" t="s">
        <v>43</v>
      </c>
      <c r="O179" s="41">
        <f>I179*0.21</f>
        <v>0</v>
      </c>
      <c r="P179">
        <v>3</v>
      </c>
    </row>
    <row r="180">
      <c r="A180" s="35" t="s">
        <v>44</v>
      </c>
      <c r="B180" s="42"/>
      <c r="C180" s="43"/>
      <c r="D180" s="43"/>
      <c r="E180" s="49" t="s">
        <v>40</v>
      </c>
      <c r="F180" s="43"/>
      <c r="G180" s="43"/>
      <c r="H180" s="43"/>
      <c r="I180" s="43"/>
      <c r="J180" s="44"/>
    </row>
    <row r="181">
      <c r="A181" s="35" t="s">
        <v>52</v>
      </c>
      <c r="B181" s="42"/>
      <c r="C181" s="43"/>
      <c r="D181" s="43"/>
      <c r="E181" s="45" t="s">
        <v>233</v>
      </c>
      <c r="F181" s="43"/>
      <c r="G181" s="43"/>
      <c r="H181" s="43"/>
      <c r="I181" s="43"/>
      <c r="J181" s="44"/>
    </row>
    <row r="182" ht="60">
      <c r="A182" s="35" t="s">
        <v>46</v>
      </c>
      <c r="B182" s="42"/>
      <c r="C182" s="43"/>
      <c r="D182" s="43"/>
      <c r="E182" s="37" t="s">
        <v>234</v>
      </c>
      <c r="F182" s="43"/>
      <c r="G182" s="43"/>
      <c r="H182" s="43"/>
      <c r="I182" s="43"/>
      <c r="J182" s="44"/>
    </row>
    <row r="183" ht="30">
      <c r="A183" s="35" t="s">
        <v>38</v>
      </c>
      <c r="B183" s="35">
        <v>43</v>
      </c>
      <c r="C183" s="36" t="s">
        <v>235</v>
      </c>
      <c r="D183" s="35" t="s">
        <v>40</v>
      </c>
      <c r="E183" s="37" t="s">
        <v>236</v>
      </c>
      <c r="F183" s="38" t="s">
        <v>103</v>
      </c>
      <c r="G183" s="39">
        <v>265</v>
      </c>
      <c r="H183" s="40">
        <v>0</v>
      </c>
      <c r="I183" s="40">
        <f>ROUND(G183*H183,P4)</f>
        <v>0</v>
      </c>
      <c r="J183" s="38" t="s">
        <v>43</v>
      </c>
      <c r="O183" s="41">
        <f>I183*0.21</f>
        <v>0</v>
      </c>
      <c r="P183">
        <v>3</v>
      </c>
    </row>
    <row r="184">
      <c r="A184" s="35" t="s">
        <v>44</v>
      </c>
      <c r="B184" s="42"/>
      <c r="C184" s="43"/>
      <c r="D184" s="43"/>
      <c r="E184" s="49" t="s">
        <v>40</v>
      </c>
      <c r="F184" s="43"/>
      <c r="G184" s="43"/>
      <c r="H184" s="43"/>
      <c r="I184" s="43"/>
      <c r="J184" s="44"/>
    </row>
    <row r="185" ht="60">
      <c r="A185" s="35" t="s">
        <v>52</v>
      </c>
      <c r="B185" s="42"/>
      <c r="C185" s="43"/>
      <c r="D185" s="43"/>
      <c r="E185" s="45" t="s">
        <v>237</v>
      </c>
      <c r="F185" s="43"/>
      <c r="G185" s="43"/>
      <c r="H185" s="43"/>
      <c r="I185" s="43"/>
      <c r="J185" s="44"/>
    </row>
    <row r="186" ht="60">
      <c r="A186" s="35" t="s">
        <v>46</v>
      </c>
      <c r="B186" s="42"/>
      <c r="C186" s="43"/>
      <c r="D186" s="43"/>
      <c r="E186" s="37" t="s">
        <v>234</v>
      </c>
      <c r="F186" s="43"/>
      <c r="G186" s="43"/>
      <c r="H186" s="43"/>
      <c r="I186" s="43"/>
      <c r="J186" s="44"/>
    </row>
    <row r="187" ht="30">
      <c r="A187" s="35" t="s">
        <v>38</v>
      </c>
      <c r="B187" s="35">
        <v>44</v>
      </c>
      <c r="C187" s="36" t="s">
        <v>238</v>
      </c>
      <c r="D187" s="35" t="s">
        <v>40</v>
      </c>
      <c r="E187" s="37" t="s">
        <v>239</v>
      </c>
      <c r="F187" s="38" t="s">
        <v>218</v>
      </c>
      <c r="G187" s="39">
        <v>1</v>
      </c>
      <c r="H187" s="40">
        <v>0</v>
      </c>
      <c r="I187" s="40">
        <f>ROUND(G187*H187,P4)</f>
        <v>0</v>
      </c>
      <c r="J187" s="38" t="s">
        <v>43</v>
      </c>
      <c r="O187" s="41">
        <f>I187*0.21</f>
        <v>0</v>
      </c>
      <c r="P187">
        <v>3</v>
      </c>
    </row>
    <row r="188">
      <c r="A188" s="35" t="s">
        <v>44</v>
      </c>
      <c r="B188" s="42"/>
      <c r="C188" s="43"/>
      <c r="D188" s="43"/>
      <c r="E188" s="49" t="s">
        <v>40</v>
      </c>
      <c r="F188" s="43"/>
      <c r="G188" s="43"/>
      <c r="H188" s="43"/>
      <c r="I188" s="43"/>
      <c r="J188" s="44"/>
    </row>
    <row r="189">
      <c r="A189" s="35" t="s">
        <v>52</v>
      </c>
      <c r="B189" s="42"/>
      <c r="C189" s="43"/>
      <c r="D189" s="43"/>
      <c r="E189" s="45" t="s">
        <v>240</v>
      </c>
      <c r="F189" s="43"/>
      <c r="G189" s="43"/>
      <c r="H189" s="43"/>
      <c r="I189" s="43"/>
      <c r="J189" s="44"/>
    </row>
    <row r="190" ht="409.5">
      <c r="A190" s="35" t="s">
        <v>46</v>
      </c>
      <c r="B190" s="42"/>
      <c r="C190" s="43"/>
      <c r="D190" s="43"/>
      <c r="E190" s="37" t="s">
        <v>241</v>
      </c>
      <c r="F190" s="43"/>
      <c r="G190" s="43"/>
      <c r="H190" s="43"/>
      <c r="I190" s="43"/>
      <c r="J190" s="44"/>
    </row>
    <row r="191">
      <c r="A191" s="35" t="s">
        <v>38</v>
      </c>
      <c r="B191" s="35">
        <v>45</v>
      </c>
      <c r="C191" s="36" t="s">
        <v>242</v>
      </c>
      <c r="D191" s="35" t="s">
        <v>40</v>
      </c>
      <c r="E191" s="37" t="s">
        <v>243</v>
      </c>
      <c r="F191" s="38" t="s">
        <v>103</v>
      </c>
      <c r="G191" s="39">
        <v>133</v>
      </c>
      <c r="H191" s="40">
        <v>0</v>
      </c>
      <c r="I191" s="40">
        <f>ROUND(G191*H191,P4)</f>
        <v>0</v>
      </c>
      <c r="J191" s="38" t="s">
        <v>43</v>
      </c>
      <c r="O191" s="41">
        <f>I191*0.21</f>
        <v>0</v>
      </c>
      <c r="P191">
        <v>3</v>
      </c>
    </row>
    <row r="192">
      <c r="A192" s="35" t="s">
        <v>44</v>
      </c>
      <c r="B192" s="42"/>
      <c r="C192" s="43"/>
      <c r="D192" s="43"/>
      <c r="E192" s="49" t="s">
        <v>40</v>
      </c>
      <c r="F192" s="43"/>
      <c r="G192" s="43"/>
      <c r="H192" s="43"/>
      <c r="I192" s="43"/>
      <c r="J192" s="44"/>
    </row>
    <row r="193">
      <c r="A193" s="35" t="s">
        <v>52</v>
      </c>
      <c r="B193" s="42"/>
      <c r="C193" s="43"/>
      <c r="D193" s="43"/>
      <c r="E193" s="45" t="s">
        <v>244</v>
      </c>
      <c r="F193" s="43"/>
      <c r="G193" s="43"/>
      <c r="H193" s="43"/>
      <c r="I193" s="43"/>
      <c r="J193" s="44"/>
    </row>
    <row r="194" ht="30">
      <c r="A194" s="35" t="s">
        <v>46</v>
      </c>
      <c r="B194" s="42"/>
      <c r="C194" s="43"/>
      <c r="D194" s="43"/>
      <c r="E194" s="37" t="s">
        <v>245</v>
      </c>
      <c r="F194" s="43"/>
      <c r="G194" s="43"/>
      <c r="H194" s="43"/>
      <c r="I194" s="43"/>
      <c r="J194" s="44"/>
    </row>
    <row r="195">
      <c r="A195" s="35" t="s">
        <v>38</v>
      </c>
      <c r="B195" s="35">
        <v>46</v>
      </c>
      <c r="C195" s="36" t="s">
        <v>242</v>
      </c>
      <c r="D195" s="35" t="s">
        <v>81</v>
      </c>
      <c r="E195" s="37" t="s">
        <v>243</v>
      </c>
      <c r="F195" s="38" t="s">
        <v>103</v>
      </c>
      <c r="G195" s="39">
        <v>330</v>
      </c>
      <c r="H195" s="40">
        <v>0</v>
      </c>
      <c r="I195" s="40">
        <f>ROUND(G195*H195,P4)</f>
        <v>0</v>
      </c>
      <c r="J195" s="38" t="s">
        <v>43</v>
      </c>
      <c r="O195" s="41">
        <f>I195*0.21</f>
        <v>0</v>
      </c>
      <c r="P195">
        <v>3</v>
      </c>
    </row>
    <row r="196">
      <c r="A196" s="35" t="s">
        <v>44</v>
      </c>
      <c r="B196" s="42"/>
      <c r="C196" s="43"/>
      <c r="D196" s="43"/>
      <c r="E196" s="49" t="s">
        <v>40</v>
      </c>
      <c r="F196" s="43"/>
      <c r="G196" s="43"/>
      <c r="H196" s="43"/>
      <c r="I196" s="43"/>
      <c r="J196" s="44"/>
    </row>
    <row r="197">
      <c r="A197" s="35" t="s">
        <v>52</v>
      </c>
      <c r="B197" s="42"/>
      <c r="C197" s="43"/>
      <c r="D197" s="43"/>
      <c r="E197" s="45" t="s">
        <v>246</v>
      </c>
      <c r="F197" s="43"/>
      <c r="G197" s="43"/>
      <c r="H197" s="43"/>
      <c r="I197" s="43"/>
      <c r="J197" s="44"/>
    </row>
    <row r="198" ht="30">
      <c r="A198" s="35" t="s">
        <v>46</v>
      </c>
      <c r="B198" s="42"/>
      <c r="C198" s="43"/>
      <c r="D198" s="43"/>
      <c r="E198" s="37" t="s">
        <v>245</v>
      </c>
      <c r="F198" s="43"/>
      <c r="G198" s="43"/>
      <c r="H198" s="43"/>
      <c r="I198" s="43"/>
      <c r="J198" s="44"/>
    </row>
    <row r="199">
      <c r="A199" s="35" t="s">
        <v>38</v>
      </c>
      <c r="B199" s="35">
        <v>47</v>
      </c>
      <c r="C199" s="36" t="s">
        <v>247</v>
      </c>
      <c r="D199" s="35" t="s">
        <v>40</v>
      </c>
      <c r="E199" s="37" t="s">
        <v>248</v>
      </c>
      <c r="F199" s="38" t="s">
        <v>103</v>
      </c>
      <c r="G199" s="39">
        <v>14</v>
      </c>
      <c r="H199" s="40">
        <v>0</v>
      </c>
      <c r="I199" s="40">
        <f>ROUND(G199*H199,P4)</f>
        <v>0</v>
      </c>
      <c r="J199" s="38" t="s">
        <v>43</v>
      </c>
      <c r="O199" s="41">
        <f>I199*0.21</f>
        <v>0</v>
      </c>
      <c r="P199">
        <v>3</v>
      </c>
    </row>
    <row r="200">
      <c r="A200" s="35" t="s">
        <v>44</v>
      </c>
      <c r="B200" s="42"/>
      <c r="C200" s="43"/>
      <c r="D200" s="43"/>
      <c r="E200" s="37" t="s">
        <v>91</v>
      </c>
      <c r="F200" s="43"/>
      <c r="G200" s="43"/>
      <c r="H200" s="43"/>
      <c r="I200" s="43"/>
      <c r="J200" s="44"/>
    </row>
    <row r="201">
      <c r="A201" s="35" t="s">
        <v>52</v>
      </c>
      <c r="B201" s="42"/>
      <c r="C201" s="43"/>
      <c r="D201" s="43"/>
      <c r="E201" s="45" t="s">
        <v>249</v>
      </c>
      <c r="F201" s="43"/>
      <c r="G201" s="43"/>
      <c r="H201" s="43"/>
      <c r="I201" s="43"/>
      <c r="J201" s="44"/>
    </row>
    <row r="202" ht="180">
      <c r="A202" s="35" t="s">
        <v>46</v>
      </c>
      <c r="B202" s="42"/>
      <c r="C202" s="43"/>
      <c r="D202" s="43"/>
      <c r="E202" s="37" t="s">
        <v>250</v>
      </c>
      <c r="F202" s="43"/>
      <c r="G202" s="43"/>
      <c r="H202" s="43"/>
      <c r="I202" s="43"/>
      <c r="J202" s="44"/>
    </row>
    <row r="203">
      <c r="A203" s="35" t="s">
        <v>38</v>
      </c>
      <c r="B203" s="35">
        <v>48</v>
      </c>
      <c r="C203" s="36" t="s">
        <v>251</v>
      </c>
      <c r="D203" s="35" t="s">
        <v>40</v>
      </c>
      <c r="E203" s="37" t="s">
        <v>252</v>
      </c>
      <c r="F203" s="38" t="s">
        <v>218</v>
      </c>
      <c r="G203" s="39">
        <v>8</v>
      </c>
      <c r="H203" s="40">
        <v>0</v>
      </c>
      <c r="I203" s="40">
        <f>ROUND(G203*H203,P4)</f>
        <v>0</v>
      </c>
      <c r="J203" s="38" t="s">
        <v>43</v>
      </c>
      <c r="O203" s="41">
        <f>I203*0.21</f>
        <v>0</v>
      </c>
      <c r="P203">
        <v>3</v>
      </c>
    </row>
    <row r="204">
      <c r="A204" s="35" t="s">
        <v>44</v>
      </c>
      <c r="B204" s="42"/>
      <c r="C204" s="43"/>
      <c r="D204" s="43"/>
      <c r="E204" s="37" t="s">
        <v>91</v>
      </c>
      <c r="F204" s="43"/>
      <c r="G204" s="43"/>
      <c r="H204" s="43"/>
      <c r="I204" s="43"/>
      <c r="J204" s="44"/>
    </row>
    <row r="205">
      <c r="A205" s="35" t="s">
        <v>52</v>
      </c>
      <c r="B205" s="42"/>
      <c r="C205" s="43"/>
      <c r="D205" s="43"/>
      <c r="E205" s="45" t="s">
        <v>253</v>
      </c>
      <c r="F205" s="43"/>
      <c r="G205" s="43"/>
      <c r="H205" s="43"/>
      <c r="I205" s="43"/>
      <c r="J205" s="44"/>
    </row>
    <row r="206" ht="150">
      <c r="A206" s="35" t="s">
        <v>46</v>
      </c>
      <c r="B206" s="42"/>
      <c r="C206" s="43"/>
      <c r="D206" s="43"/>
      <c r="E206" s="37" t="s">
        <v>254</v>
      </c>
      <c r="F206" s="43"/>
      <c r="G206" s="43"/>
      <c r="H206" s="43"/>
      <c r="I206" s="43"/>
      <c r="J206" s="44"/>
    </row>
    <row r="207">
      <c r="A207" s="35" t="s">
        <v>38</v>
      </c>
      <c r="B207" s="35">
        <v>49</v>
      </c>
      <c r="C207" s="36" t="s">
        <v>255</v>
      </c>
      <c r="D207" s="35" t="s">
        <v>40</v>
      </c>
      <c r="E207" s="37" t="s">
        <v>256</v>
      </c>
      <c r="F207" s="38" t="s">
        <v>85</v>
      </c>
      <c r="G207" s="39">
        <v>0.73799999999999999</v>
      </c>
      <c r="H207" s="40">
        <v>0</v>
      </c>
      <c r="I207" s="40">
        <f>ROUND(G207*H207,P4)</f>
        <v>0</v>
      </c>
      <c r="J207" s="38" t="s">
        <v>43</v>
      </c>
      <c r="O207" s="41">
        <f>I207*0.21</f>
        <v>0</v>
      </c>
      <c r="P207">
        <v>3</v>
      </c>
    </row>
    <row r="208">
      <c r="A208" s="35" t="s">
        <v>44</v>
      </c>
      <c r="B208" s="42"/>
      <c r="C208" s="43"/>
      <c r="D208" s="43"/>
      <c r="E208" s="37" t="s">
        <v>91</v>
      </c>
      <c r="F208" s="43"/>
      <c r="G208" s="43"/>
      <c r="H208" s="43"/>
      <c r="I208" s="43"/>
      <c r="J208" s="44"/>
    </row>
    <row r="209" ht="45">
      <c r="A209" s="35" t="s">
        <v>52</v>
      </c>
      <c r="B209" s="42"/>
      <c r="C209" s="43"/>
      <c r="D209" s="43"/>
      <c r="E209" s="45" t="s">
        <v>257</v>
      </c>
      <c r="F209" s="43"/>
      <c r="G209" s="43"/>
      <c r="H209" s="43"/>
      <c r="I209" s="43"/>
      <c r="J209" s="44"/>
    </row>
    <row r="210" ht="135">
      <c r="A210" s="35" t="s">
        <v>46</v>
      </c>
      <c r="B210" s="42"/>
      <c r="C210" s="43"/>
      <c r="D210" s="43"/>
      <c r="E210" s="37" t="s">
        <v>258</v>
      </c>
      <c r="F210" s="43"/>
      <c r="G210" s="43"/>
      <c r="H210" s="43"/>
      <c r="I210" s="43"/>
      <c r="J210" s="44"/>
    </row>
    <row r="211">
      <c r="A211" s="35" t="s">
        <v>38</v>
      </c>
      <c r="B211" s="35">
        <v>50</v>
      </c>
      <c r="C211" s="36" t="s">
        <v>255</v>
      </c>
      <c r="D211" s="35" t="s">
        <v>81</v>
      </c>
      <c r="E211" s="37" t="s">
        <v>256</v>
      </c>
      <c r="F211" s="38" t="s">
        <v>85</v>
      </c>
      <c r="G211" s="39">
        <v>1</v>
      </c>
      <c r="H211" s="40">
        <v>0</v>
      </c>
      <c r="I211" s="40">
        <f>ROUND(G211*H211,P4)</f>
        <v>0</v>
      </c>
      <c r="J211" s="38" t="s">
        <v>43</v>
      </c>
      <c r="O211" s="41">
        <f>I211*0.21</f>
        <v>0</v>
      </c>
      <c r="P211">
        <v>3</v>
      </c>
    </row>
    <row r="212">
      <c r="A212" s="35" t="s">
        <v>44</v>
      </c>
      <c r="B212" s="42"/>
      <c r="C212" s="43"/>
      <c r="D212" s="43"/>
      <c r="E212" s="37" t="s">
        <v>91</v>
      </c>
      <c r="F212" s="43"/>
      <c r="G212" s="43"/>
      <c r="H212" s="43"/>
      <c r="I212" s="43"/>
      <c r="J212" s="44"/>
    </row>
    <row r="213">
      <c r="A213" s="35" t="s">
        <v>52</v>
      </c>
      <c r="B213" s="42"/>
      <c r="C213" s="43"/>
      <c r="D213" s="43"/>
      <c r="E213" s="45" t="s">
        <v>259</v>
      </c>
      <c r="F213" s="43"/>
      <c r="G213" s="43"/>
      <c r="H213" s="43"/>
      <c r="I213" s="43"/>
      <c r="J213" s="44"/>
    </row>
    <row r="214" ht="135">
      <c r="A214" s="35" t="s">
        <v>46</v>
      </c>
      <c r="B214" s="46"/>
      <c r="C214" s="47"/>
      <c r="D214" s="47"/>
      <c r="E214" s="37" t="s">
        <v>258</v>
      </c>
      <c r="F214" s="47"/>
      <c r="G214" s="47"/>
      <c r="H214" s="47"/>
      <c r="I214" s="47"/>
      <c r="J214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17</v>
      </c>
      <c r="F2" s="15"/>
      <c r="G2" s="15"/>
      <c r="H2" s="15"/>
      <c r="I2" s="15"/>
      <c r="J2" s="17"/>
    </row>
    <row r="3">
      <c r="A3" s="3" t="s">
        <v>18</v>
      </c>
      <c r="B3" s="18" t="s">
        <v>19</v>
      </c>
      <c r="C3" s="19" t="s">
        <v>20</v>
      </c>
      <c r="D3" s="20"/>
      <c r="E3" s="21" t="s">
        <v>21</v>
      </c>
      <c r="F3" s="15"/>
      <c r="G3" s="15"/>
      <c r="H3" s="22" t="s">
        <v>15</v>
      </c>
      <c r="I3" s="23">
        <f>SUMIFS(I8:I83,A8:A83,"SD")</f>
        <v>0</v>
      </c>
      <c r="J3" s="17"/>
      <c r="O3">
        <v>0</v>
      </c>
      <c r="P3">
        <v>2</v>
      </c>
    </row>
    <row r="4">
      <c r="A4" s="3" t="s">
        <v>22</v>
      </c>
      <c r="B4" s="18" t="s">
        <v>23</v>
      </c>
      <c r="C4" s="19" t="s">
        <v>15</v>
      </c>
      <c r="D4" s="20"/>
      <c r="E4" s="21" t="s">
        <v>16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24" t="s">
        <v>24</v>
      </c>
      <c r="B5" s="25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/>
      <c r="J5" s="26" t="s">
        <v>32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33</v>
      </c>
      <c r="I6" s="7" t="s">
        <v>34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35</v>
      </c>
      <c r="B8" s="30"/>
      <c r="C8" s="31" t="s">
        <v>36</v>
      </c>
      <c r="D8" s="32"/>
      <c r="E8" s="29" t="s">
        <v>37</v>
      </c>
      <c r="F8" s="32"/>
      <c r="G8" s="32"/>
      <c r="H8" s="32"/>
      <c r="I8" s="33">
        <f>SUMIFS(I9:I16,A9:A16,"P")</f>
        <v>0</v>
      </c>
      <c r="J8" s="34"/>
    </row>
    <row r="9" ht="30">
      <c r="A9" s="35" t="s">
        <v>38</v>
      </c>
      <c r="B9" s="35">
        <v>1</v>
      </c>
      <c r="C9" s="36" t="s">
        <v>70</v>
      </c>
      <c r="D9" s="35" t="s">
        <v>40</v>
      </c>
      <c r="E9" s="37" t="s">
        <v>71</v>
      </c>
      <c r="F9" s="38" t="s">
        <v>72</v>
      </c>
      <c r="G9" s="39">
        <v>25.739999999999998</v>
      </c>
      <c r="H9" s="40">
        <v>0</v>
      </c>
      <c r="I9" s="40">
        <f>ROUND(G9*H9,P4)</f>
        <v>0</v>
      </c>
      <c r="J9" s="38" t="s">
        <v>43</v>
      </c>
      <c r="O9" s="41">
        <f>I9*0.21</f>
        <v>0</v>
      </c>
      <c r="P9">
        <v>3</v>
      </c>
    </row>
    <row r="10">
      <c r="A10" s="35" t="s">
        <v>44</v>
      </c>
      <c r="B10" s="42"/>
      <c r="C10" s="43"/>
      <c r="D10" s="43"/>
      <c r="E10" s="49" t="s">
        <v>40</v>
      </c>
      <c r="F10" s="43"/>
      <c r="G10" s="43"/>
      <c r="H10" s="43"/>
      <c r="I10" s="43"/>
      <c r="J10" s="44"/>
    </row>
    <row r="11">
      <c r="A11" s="35" t="s">
        <v>52</v>
      </c>
      <c r="B11" s="42"/>
      <c r="C11" s="43"/>
      <c r="D11" s="43"/>
      <c r="E11" s="45" t="s">
        <v>260</v>
      </c>
      <c r="F11" s="43"/>
      <c r="G11" s="43"/>
      <c r="H11" s="43"/>
      <c r="I11" s="43"/>
      <c r="J11" s="44"/>
    </row>
    <row r="12" ht="165">
      <c r="A12" s="35" t="s">
        <v>46</v>
      </c>
      <c r="B12" s="42"/>
      <c r="C12" s="43"/>
      <c r="D12" s="43"/>
      <c r="E12" s="37" t="s">
        <v>74</v>
      </c>
      <c r="F12" s="43"/>
      <c r="G12" s="43"/>
      <c r="H12" s="43"/>
      <c r="I12" s="43"/>
      <c r="J12" s="44"/>
    </row>
    <row r="13">
      <c r="A13" s="35" t="s">
        <v>38</v>
      </c>
      <c r="B13" s="35">
        <v>2</v>
      </c>
      <c r="C13" s="36" t="s">
        <v>261</v>
      </c>
      <c r="D13" s="35" t="s">
        <v>40</v>
      </c>
      <c r="E13" s="37" t="s">
        <v>262</v>
      </c>
      <c r="F13" s="38" t="s">
        <v>42</v>
      </c>
      <c r="G13" s="39">
        <v>1</v>
      </c>
      <c r="H13" s="40">
        <v>0</v>
      </c>
      <c r="I13" s="40">
        <f>ROUND(G13*H13,P4)</f>
        <v>0</v>
      </c>
      <c r="J13" s="38" t="s">
        <v>43</v>
      </c>
      <c r="O13" s="41">
        <f>I13*0.21</f>
        <v>0</v>
      </c>
      <c r="P13">
        <v>3</v>
      </c>
    </row>
    <row r="14" ht="75">
      <c r="A14" s="35" t="s">
        <v>44</v>
      </c>
      <c r="B14" s="42"/>
      <c r="C14" s="43"/>
      <c r="D14" s="43"/>
      <c r="E14" s="37" t="s">
        <v>263</v>
      </c>
      <c r="F14" s="43"/>
      <c r="G14" s="43"/>
      <c r="H14" s="43"/>
      <c r="I14" s="43"/>
      <c r="J14" s="44"/>
    </row>
    <row r="15">
      <c r="A15" s="35" t="s">
        <v>52</v>
      </c>
      <c r="B15" s="42"/>
      <c r="C15" s="43"/>
      <c r="D15" s="43"/>
      <c r="E15" s="45" t="s">
        <v>240</v>
      </c>
      <c r="F15" s="43"/>
      <c r="G15" s="43"/>
      <c r="H15" s="43"/>
      <c r="I15" s="43"/>
      <c r="J15" s="44"/>
    </row>
    <row r="16" ht="30">
      <c r="A16" s="35" t="s">
        <v>46</v>
      </c>
      <c r="B16" s="42"/>
      <c r="C16" s="43"/>
      <c r="D16" s="43"/>
      <c r="E16" s="37" t="s">
        <v>54</v>
      </c>
      <c r="F16" s="43"/>
      <c r="G16" s="43"/>
      <c r="H16" s="43"/>
      <c r="I16" s="43"/>
      <c r="J16" s="44"/>
    </row>
    <row r="17">
      <c r="A17" s="29" t="s">
        <v>35</v>
      </c>
      <c r="B17" s="30"/>
      <c r="C17" s="31" t="s">
        <v>81</v>
      </c>
      <c r="D17" s="32"/>
      <c r="E17" s="29" t="s">
        <v>82</v>
      </c>
      <c r="F17" s="32"/>
      <c r="G17" s="32"/>
      <c r="H17" s="32"/>
      <c r="I17" s="33">
        <f>SUMIFS(I18:I41,A18:A41,"P")</f>
        <v>0</v>
      </c>
      <c r="J17" s="34"/>
    </row>
    <row r="18">
      <c r="A18" s="35" t="s">
        <v>38</v>
      </c>
      <c r="B18" s="35">
        <v>3</v>
      </c>
      <c r="C18" s="36" t="s">
        <v>112</v>
      </c>
      <c r="D18" s="35" t="s">
        <v>40</v>
      </c>
      <c r="E18" s="37" t="s">
        <v>113</v>
      </c>
      <c r="F18" s="38" t="s">
        <v>85</v>
      </c>
      <c r="G18" s="39">
        <v>62.600000000000001</v>
      </c>
      <c r="H18" s="40">
        <v>0</v>
      </c>
      <c r="I18" s="40">
        <f>ROUND(G18*H18,P4)</f>
        <v>0</v>
      </c>
      <c r="J18" s="38" t="s">
        <v>43</v>
      </c>
      <c r="O18" s="41">
        <f>I18*0.21</f>
        <v>0</v>
      </c>
      <c r="P18">
        <v>3</v>
      </c>
    </row>
    <row r="19">
      <c r="A19" s="35" t="s">
        <v>44</v>
      </c>
      <c r="B19" s="42"/>
      <c r="C19" s="43"/>
      <c r="D19" s="43"/>
      <c r="E19" s="37" t="s">
        <v>91</v>
      </c>
      <c r="F19" s="43"/>
      <c r="G19" s="43"/>
      <c r="H19" s="43"/>
      <c r="I19" s="43"/>
      <c r="J19" s="44"/>
    </row>
    <row r="20">
      <c r="A20" s="35" t="s">
        <v>52</v>
      </c>
      <c r="B20" s="42"/>
      <c r="C20" s="43"/>
      <c r="D20" s="43"/>
      <c r="E20" s="45" t="s">
        <v>264</v>
      </c>
      <c r="F20" s="43"/>
      <c r="G20" s="43"/>
      <c r="H20" s="43"/>
      <c r="I20" s="43"/>
      <c r="J20" s="44"/>
    </row>
    <row r="21" ht="409.5">
      <c r="A21" s="35" t="s">
        <v>46</v>
      </c>
      <c r="B21" s="42"/>
      <c r="C21" s="43"/>
      <c r="D21" s="43"/>
      <c r="E21" s="37" t="s">
        <v>115</v>
      </c>
      <c r="F21" s="43"/>
      <c r="G21" s="43"/>
      <c r="H21" s="43"/>
      <c r="I21" s="43"/>
      <c r="J21" s="44"/>
    </row>
    <row r="22">
      <c r="A22" s="35" t="s">
        <v>38</v>
      </c>
      <c r="B22" s="35">
        <v>4</v>
      </c>
      <c r="C22" s="36" t="s">
        <v>265</v>
      </c>
      <c r="D22" s="35" t="s">
        <v>40</v>
      </c>
      <c r="E22" s="37" t="s">
        <v>266</v>
      </c>
      <c r="F22" s="38" t="s">
        <v>85</v>
      </c>
      <c r="G22" s="39">
        <v>86.939999999999998</v>
      </c>
      <c r="H22" s="40">
        <v>0</v>
      </c>
      <c r="I22" s="40">
        <f>ROUND(G22*H22,P4)</f>
        <v>0</v>
      </c>
      <c r="J22" s="38" t="s">
        <v>43</v>
      </c>
      <c r="O22" s="41">
        <f>I22*0.21</f>
        <v>0</v>
      </c>
      <c r="P22">
        <v>3</v>
      </c>
    </row>
    <row r="23">
      <c r="A23" s="35" t="s">
        <v>44</v>
      </c>
      <c r="B23" s="42"/>
      <c r="C23" s="43"/>
      <c r="D23" s="43"/>
      <c r="E23" s="49" t="s">
        <v>40</v>
      </c>
      <c r="F23" s="43"/>
      <c r="G23" s="43"/>
      <c r="H23" s="43"/>
      <c r="I23" s="43"/>
      <c r="J23" s="44"/>
    </row>
    <row r="24">
      <c r="A24" s="35" t="s">
        <v>52</v>
      </c>
      <c r="B24" s="42"/>
      <c r="C24" s="43"/>
      <c r="D24" s="43"/>
      <c r="E24" s="45" t="s">
        <v>267</v>
      </c>
      <c r="F24" s="43"/>
      <c r="G24" s="43"/>
      <c r="H24" s="43"/>
      <c r="I24" s="43"/>
      <c r="J24" s="44"/>
    </row>
    <row r="25" ht="390">
      <c r="A25" s="35" t="s">
        <v>46</v>
      </c>
      <c r="B25" s="42"/>
      <c r="C25" s="43"/>
      <c r="D25" s="43"/>
      <c r="E25" s="37" t="s">
        <v>268</v>
      </c>
      <c r="F25" s="43"/>
      <c r="G25" s="43"/>
      <c r="H25" s="43"/>
      <c r="I25" s="43"/>
      <c r="J25" s="44"/>
    </row>
    <row r="26">
      <c r="A26" s="35" t="s">
        <v>38</v>
      </c>
      <c r="B26" s="35">
        <v>5</v>
      </c>
      <c r="C26" s="36" t="s">
        <v>121</v>
      </c>
      <c r="D26" s="35" t="s">
        <v>40</v>
      </c>
      <c r="E26" s="37" t="s">
        <v>122</v>
      </c>
      <c r="F26" s="38" t="s">
        <v>85</v>
      </c>
      <c r="G26" s="39">
        <v>15.5</v>
      </c>
      <c r="H26" s="40">
        <v>0</v>
      </c>
      <c r="I26" s="40">
        <f>ROUND(G26*H26,P4)</f>
        <v>0</v>
      </c>
      <c r="J26" s="38" t="s">
        <v>43</v>
      </c>
      <c r="O26" s="41">
        <f>I26*0.21</f>
        <v>0</v>
      </c>
      <c r="P26">
        <v>3</v>
      </c>
    </row>
    <row r="27">
      <c r="A27" s="35" t="s">
        <v>44</v>
      </c>
      <c r="B27" s="42"/>
      <c r="C27" s="43"/>
      <c r="D27" s="43"/>
      <c r="E27" s="49" t="s">
        <v>40</v>
      </c>
      <c r="F27" s="43"/>
      <c r="G27" s="43"/>
      <c r="H27" s="43"/>
      <c r="I27" s="43"/>
      <c r="J27" s="44"/>
    </row>
    <row r="28">
      <c r="A28" s="35" t="s">
        <v>52</v>
      </c>
      <c r="B28" s="42"/>
      <c r="C28" s="43"/>
      <c r="D28" s="43"/>
      <c r="E28" s="45" t="s">
        <v>269</v>
      </c>
      <c r="F28" s="43"/>
      <c r="G28" s="43"/>
      <c r="H28" s="43"/>
      <c r="I28" s="43"/>
      <c r="J28" s="44"/>
    </row>
    <row r="29" ht="345">
      <c r="A29" s="35" t="s">
        <v>46</v>
      </c>
      <c r="B29" s="42"/>
      <c r="C29" s="43"/>
      <c r="D29" s="43"/>
      <c r="E29" s="37" t="s">
        <v>124</v>
      </c>
      <c r="F29" s="43"/>
      <c r="G29" s="43"/>
      <c r="H29" s="43"/>
      <c r="I29" s="43"/>
      <c r="J29" s="44"/>
    </row>
    <row r="30">
      <c r="A30" s="35" t="s">
        <v>38</v>
      </c>
      <c r="B30" s="35">
        <v>6</v>
      </c>
      <c r="C30" s="36" t="s">
        <v>125</v>
      </c>
      <c r="D30" s="35" t="s">
        <v>40</v>
      </c>
      <c r="E30" s="37" t="s">
        <v>126</v>
      </c>
      <c r="F30" s="38" t="s">
        <v>85</v>
      </c>
      <c r="G30" s="39">
        <v>62.600000000000001</v>
      </c>
      <c r="H30" s="40">
        <v>0</v>
      </c>
      <c r="I30" s="40">
        <f>ROUND(G30*H30,P4)</f>
        <v>0</v>
      </c>
      <c r="J30" s="38" t="s">
        <v>43</v>
      </c>
      <c r="O30" s="41">
        <f>I30*0.21</f>
        <v>0</v>
      </c>
      <c r="P30">
        <v>3</v>
      </c>
    </row>
    <row r="31">
      <c r="A31" s="35" t="s">
        <v>44</v>
      </c>
      <c r="B31" s="42"/>
      <c r="C31" s="43"/>
      <c r="D31" s="43"/>
      <c r="E31" s="49" t="s">
        <v>40</v>
      </c>
      <c r="F31" s="43"/>
      <c r="G31" s="43"/>
      <c r="H31" s="43"/>
      <c r="I31" s="43"/>
      <c r="J31" s="44"/>
    </row>
    <row r="32">
      <c r="A32" s="35" t="s">
        <v>52</v>
      </c>
      <c r="B32" s="42"/>
      <c r="C32" s="43"/>
      <c r="D32" s="43"/>
      <c r="E32" s="45" t="s">
        <v>270</v>
      </c>
      <c r="F32" s="43"/>
      <c r="G32" s="43"/>
      <c r="H32" s="43"/>
      <c r="I32" s="43"/>
      <c r="J32" s="44"/>
    </row>
    <row r="33" ht="240">
      <c r="A33" s="35" t="s">
        <v>46</v>
      </c>
      <c r="B33" s="42"/>
      <c r="C33" s="43"/>
      <c r="D33" s="43"/>
      <c r="E33" s="37" t="s">
        <v>128</v>
      </c>
      <c r="F33" s="43"/>
      <c r="G33" s="43"/>
      <c r="H33" s="43"/>
      <c r="I33" s="43"/>
      <c r="J33" s="44"/>
    </row>
    <row r="34">
      <c r="A34" s="35" t="s">
        <v>38</v>
      </c>
      <c r="B34" s="35">
        <v>7</v>
      </c>
      <c r="C34" s="36" t="s">
        <v>271</v>
      </c>
      <c r="D34" s="35" t="s">
        <v>40</v>
      </c>
      <c r="E34" s="37" t="s">
        <v>272</v>
      </c>
      <c r="F34" s="38" t="s">
        <v>85</v>
      </c>
      <c r="G34" s="39">
        <v>32.799999999999997</v>
      </c>
      <c r="H34" s="40">
        <v>0</v>
      </c>
      <c r="I34" s="40">
        <f>ROUND(G34*H34,P4)</f>
        <v>0</v>
      </c>
      <c r="J34" s="38" t="s">
        <v>43</v>
      </c>
      <c r="O34" s="41">
        <f>I34*0.21</f>
        <v>0</v>
      </c>
      <c r="P34">
        <v>3</v>
      </c>
    </row>
    <row r="35">
      <c r="A35" s="35" t="s">
        <v>44</v>
      </c>
      <c r="B35" s="42"/>
      <c r="C35" s="43"/>
      <c r="D35" s="43"/>
      <c r="E35" s="49" t="s">
        <v>40</v>
      </c>
      <c r="F35" s="43"/>
      <c r="G35" s="43"/>
      <c r="H35" s="43"/>
      <c r="I35" s="43"/>
      <c r="J35" s="44"/>
    </row>
    <row r="36">
      <c r="A36" s="35" t="s">
        <v>52</v>
      </c>
      <c r="B36" s="42"/>
      <c r="C36" s="43"/>
      <c r="D36" s="43"/>
      <c r="E36" s="45" t="s">
        <v>273</v>
      </c>
      <c r="F36" s="43"/>
      <c r="G36" s="43"/>
      <c r="H36" s="43"/>
      <c r="I36" s="43"/>
      <c r="J36" s="44"/>
    </row>
    <row r="37" ht="375">
      <c r="A37" s="35" t="s">
        <v>46</v>
      </c>
      <c r="B37" s="42"/>
      <c r="C37" s="43"/>
      <c r="D37" s="43"/>
      <c r="E37" s="37" t="s">
        <v>274</v>
      </c>
      <c r="F37" s="43"/>
      <c r="G37" s="43"/>
      <c r="H37" s="43"/>
      <c r="I37" s="43"/>
      <c r="J37" s="44"/>
    </row>
    <row r="38">
      <c r="A38" s="35" t="s">
        <v>38</v>
      </c>
      <c r="B38" s="35">
        <v>8</v>
      </c>
      <c r="C38" s="36" t="s">
        <v>133</v>
      </c>
      <c r="D38" s="35" t="s">
        <v>40</v>
      </c>
      <c r="E38" s="37" t="s">
        <v>134</v>
      </c>
      <c r="F38" s="38" t="s">
        <v>85</v>
      </c>
      <c r="G38" s="39">
        <v>3.5099999999999998</v>
      </c>
      <c r="H38" s="40">
        <v>0</v>
      </c>
      <c r="I38" s="40">
        <f>ROUND(G38*H38,P4)</f>
        <v>0</v>
      </c>
      <c r="J38" s="38" t="s">
        <v>43</v>
      </c>
      <c r="O38" s="41">
        <f>I38*0.21</f>
        <v>0</v>
      </c>
      <c r="P38">
        <v>3</v>
      </c>
    </row>
    <row r="39">
      <c r="A39" s="35" t="s">
        <v>44</v>
      </c>
      <c r="B39" s="42"/>
      <c r="C39" s="43"/>
      <c r="D39" s="43"/>
      <c r="E39" s="49" t="s">
        <v>40</v>
      </c>
      <c r="F39" s="43"/>
      <c r="G39" s="43"/>
      <c r="H39" s="43"/>
      <c r="I39" s="43"/>
      <c r="J39" s="44"/>
    </row>
    <row r="40" ht="45">
      <c r="A40" s="35" t="s">
        <v>52</v>
      </c>
      <c r="B40" s="42"/>
      <c r="C40" s="43"/>
      <c r="D40" s="43"/>
      <c r="E40" s="45" t="s">
        <v>275</v>
      </c>
      <c r="F40" s="43"/>
      <c r="G40" s="43"/>
      <c r="H40" s="43"/>
      <c r="I40" s="43"/>
      <c r="J40" s="44"/>
    </row>
    <row r="41" ht="390">
      <c r="A41" s="35" t="s">
        <v>46</v>
      </c>
      <c r="B41" s="42"/>
      <c r="C41" s="43"/>
      <c r="D41" s="43"/>
      <c r="E41" s="37" t="s">
        <v>136</v>
      </c>
      <c r="F41" s="43"/>
      <c r="G41" s="43"/>
      <c r="H41" s="43"/>
      <c r="I41" s="43"/>
      <c r="J41" s="44"/>
    </row>
    <row r="42">
      <c r="A42" s="29" t="s">
        <v>35</v>
      </c>
      <c r="B42" s="30"/>
      <c r="C42" s="31" t="s">
        <v>148</v>
      </c>
      <c r="D42" s="32"/>
      <c r="E42" s="29" t="s">
        <v>149</v>
      </c>
      <c r="F42" s="32"/>
      <c r="G42" s="32"/>
      <c r="H42" s="32"/>
      <c r="I42" s="33">
        <f>SUMIFS(I43:I54,A43:A54,"P")</f>
        <v>0</v>
      </c>
      <c r="J42" s="34"/>
    </row>
    <row r="43">
      <c r="A43" s="35" t="s">
        <v>38</v>
      </c>
      <c r="B43" s="35">
        <v>9</v>
      </c>
      <c r="C43" s="36" t="s">
        <v>276</v>
      </c>
      <c r="D43" s="35" t="s">
        <v>40</v>
      </c>
      <c r="E43" s="37" t="s">
        <v>277</v>
      </c>
      <c r="F43" s="38" t="s">
        <v>90</v>
      </c>
      <c r="G43" s="39">
        <v>77.400000000000006</v>
      </c>
      <c r="H43" s="40">
        <v>0</v>
      </c>
      <c r="I43" s="40">
        <f>ROUND(G43*H43,P4)</f>
        <v>0</v>
      </c>
      <c r="J43" s="38" t="s">
        <v>43</v>
      </c>
      <c r="O43" s="41">
        <f>I43*0.21</f>
        <v>0</v>
      </c>
      <c r="P43">
        <v>3</v>
      </c>
    </row>
    <row r="44">
      <c r="A44" s="35" t="s">
        <v>44</v>
      </c>
      <c r="B44" s="42"/>
      <c r="C44" s="43"/>
      <c r="D44" s="43"/>
      <c r="E44" s="49" t="s">
        <v>40</v>
      </c>
      <c r="F44" s="43"/>
      <c r="G44" s="43"/>
      <c r="H44" s="43"/>
      <c r="I44" s="43"/>
      <c r="J44" s="44"/>
    </row>
    <row r="45" ht="45">
      <c r="A45" s="35" t="s">
        <v>52</v>
      </c>
      <c r="B45" s="42"/>
      <c r="C45" s="43"/>
      <c r="D45" s="43"/>
      <c r="E45" s="45" t="s">
        <v>278</v>
      </c>
      <c r="F45" s="43"/>
      <c r="G45" s="43"/>
      <c r="H45" s="43"/>
      <c r="I45" s="43"/>
      <c r="J45" s="44"/>
    </row>
    <row r="46" ht="45">
      <c r="A46" s="35" t="s">
        <v>46</v>
      </c>
      <c r="B46" s="42"/>
      <c r="C46" s="43"/>
      <c r="D46" s="43"/>
      <c r="E46" s="37" t="s">
        <v>279</v>
      </c>
      <c r="F46" s="43"/>
      <c r="G46" s="43"/>
      <c r="H46" s="43"/>
      <c r="I46" s="43"/>
      <c r="J46" s="44"/>
    </row>
    <row r="47">
      <c r="A47" s="35" t="s">
        <v>38</v>
      </c>
      <c r="B47" s="35">
        <v>10</v>
      </c>
      <c r="C47" s="36" t="s">
        <v>280</v>
      </c>
      <c r="D47" s="35" t="s">
        <v>40</v>
      </c>
      <c r="E47" s="37" t="s">
        <v>281</v>
      </c>
      <c r="F47" s="38" t="s">
        <v>85</v>
      </c>
      <c r="G47" s="39">
        <v>11.744999999999999</v>
      </c>
      <c r="H47" s="40">
        <v>0</v>
      </c>
      <c r="I47" s="40">
        <f>ROUND(G47*H47,P4)</f>
        <v>0</v>
      </c>
      <c r="J47" s="38" t="s">
        <v>43</v>
      </c>
      <c r="O47" s="41">
        <f>I47*0.21</f>
        <v>0</v>
      </c>
      <c r="P47">
        <v>3</v>
      </c>
    </row>
    <row r="48">
      <c r="A48" s="35" t="s">
        <v>44</v>
      </c>
      <c r="B48" s="42"/>
      <c r="C48" s="43"/>
      <c r="D48" s="43"/>
      <c r="E48" s="49" t="s">
        <v>40</v>
      </c>
      <c r="F48" s="43"/>
      <c r="G48" s="43"/>
      <c r="H48" s="43"/>
      <c r="I48" s="43"/>
      <c r="J48" s="44"/>
    </row>
    <row r="49" ht="45">
      <c r="A49" s="35" t="s">
        <v>52</v>
      </c>
      <c r="B49" s="42"/>
      <c r="C49" s="43"/>
      <c r="D49" s="43"/>
      <c r="E49" s="45" t="s">
        <v>282</v>
      </c>
      <c r="F49" s="43"/>
      <c r="G49" s="43"/>
      <c r="H49" s="43"/>
      <c r="I49" s="43"/>
      <c r="J49" s="44"/>
    </row>
    <row r="50" ht="409.5">
      <c r="A50" s="35" t="s">
        <v>46</v>
      </c>
      <c r="B50" s="42"/>
      <c r="C50" s="43"/>
      <c r="D50" s="43"/>
      <c r="E50" s="37" t="s">
        <v>283</v>
      </c>
      <c r="F50" s="43"/>
      <c r="G50" s="43"/>
      <c r="H50" s="43"/>
      <c r="I50" s="43"/>
      <c r="J50" s="44"/>
    </row>
    <row r="51">
      <c r="A51" s="35" t="s">
        <v>38</v>
      </c>
      <c r="B51" s="35">
        <v>11</v>
      </c>
      <c r="C51" s="36" t="s">
        <v>284</v>
      </c>
      <c r="D51" s="35" t="s">
        <v>40</v>
      </c>
      <c r="E51" s="37" t="s">
        <v>285</v>
      </c>
      <c r="F51" s="38" t="s">
        <v>72</v>
      </c>
      <c r="G51" s="39">
        <v>1.4079999999999999</v>
      </c>
      <c r="H51" s="40">
        <v>0</v>
      </c>
      <c r="I51" s="40">
        <f>ROUND(G51*H51,P4)</f>
        <v>0</v>
      </c>
      <c r="J51" s="38" t="s">
        <v>43</v>
      </c>
      <c r="O51" s="41">
        <f>I51*0.21</f>
        <v>0</v>
      </c>
      <c r="P51">
        <v>3</v>
      </c>
    </row>
    <row r="52">
      <c r="A52" s="35" t="s">
        <v>44</v>
      </c>
      <c r="B52" s="42"/>
      <c r="C52" s="43"/>
      <c r="D52" s="43"/>
      <c r="E52" s="49" t="s">
        <v>40</v>
      </c>
      <c r="F52" s="43"/>
      <c r="G52" s="43"/>
      <c r="H52" s="43"/>
      <c r="I52" s="43"/>
      <c r="J52" s="44"/>
    </row>
    <row r="53" ht="45">
      <c r="A53" s="35" t="s">
        <v>52</v>
      </c>
      <c r="B53" s="42"/>
      <c r="C53" s="43"/>
      <c r="D53" s="43"/>
      <c r="E53" s="45" t="s">
        <v>286</v>
      </c>
      <c r="F53" s="43"/>
      <c r="G53" s="43"/>
      <c r="H53" s="43"/>
      <c r="I53" s="43"/>
      <c r="J53" s="44"/>
    </row>
    <row r="54" ht="330">
      <c r="A54" s="35" t="s">
        <v>46</v>
      </c>
      <c r="B54" s="42"/>
      <c r="C54" s="43"/>
      <c r="D54" s="43"/>
      <c r="E54" s="37" t="s">
        <v>287</v>
      </c>
      <c r="F54" s="43"/>
      <c r="G54" s="43"/>
      <c r="H54" s="43"/>
      <c r="I54" s="43"/>
      <c r="J54" s="44"/>
    </row>
    <row r="55">
      <c r="A55" s="29" t="s">
        <v>35</v>
      </c>
      <c r="B55" s="30"/>
      <c r="C55" s="31" t="s">
        <v>288</v>
      </c>
      <c r="D55" s="32"/>
      <c r="E55" s="29" t="s">
        <v>289</v>
      </c>
      <c r="F55" s="32"/>
      <c r="G55" s="32"/>
      <c r="H55" s="32"/>
      <c r="I55" s="33">
        <f>SUMIFS(I56:I63,A56:A63,"P")</f>
        <v>0</v>
      </c>
      <c r="J55" s="34"/>
    </row>
    <row r="56">
      <c r="A56" s="35" t="s">
        <v>38</v>
      </c>
      <c r="B56" s="35">
        <v>12</v>
      </c>
      <c r="C56" s="36" t="s">
        <v>290</v>
      </c>
      <c r="D56" s="35" t="s">
        <v>40</v>
      </c>
      <c r="E56" s="37" t="s">
        <v>291</v>
      </c>
      <c r="F56" s="38" t="s">
        <v>85</v>
      </c>
      <c r="G56" s="39">
        <v>14.25</v>
      </c>
      <c r="H56" s="40">
        <v>0</v>
      </c>
      <c r="I56" s="40">
        <f>ROUND(G56*H56,P4)</f>
        <v>0</v>
      </c>
      <c r="J56" s="38" t="s">
        <v>43</v>
      </c>
      <c r="O56" s="41">
        <f>I56*0.21</f>
        <v>0</v>
      </c>
      <c r="P56">
        <v>3</v>
      </c>
    </row>
    <row r="57" ht="30">
      <c r="A57" s="35" t="s">
        <v>44</v>
      </c>
      <c r="B57" s="42"/>
      <c r="C57" s="43"/>
      <c r="D57" s="43"/>
      <c r="E57" s="37" t="s">
        <v>292</v>
      </c>
      <c r="F57" s="43"/>
      <c r="G57" s="43"/>
      <c r="H57" s="43"/>
      <c r="I57" s="43"/>
      <c r="J57" s="44"/>
    </row>
    <row r="58" ht="45">
      <c r="A58" s="35" t="s">
        <v>52</v>
      </c>
      <c r="B58" s="42"/>
      <c r="C58" s="43"/>
      <c r="D58" s="43"/>
      <c r="E58" s="45" t="s">
        <v>293</v>
      </c>
      <c r="F58" s="43"/>
      <c r="G58" s="43"/>
      <c r="H58" s="43"/>
      <c r="I58" s="43"/>
      <c r="J58" s="44"/>
    </row>
    <row r="59" ht="300">
      <c r="A59" s="35" t="s">
        <v>46</v>
      </c>
      <c r="B59" s="42"/>
      <c r="C59" s="43"/>
      <c r="D59" s="43"/>
      <c r="E59" s="37" t="s">
        <v>294</v>
      </c>
      <c r="F59" s="43"/>
      <c r="G59" s="43"/>
      <c r="H59" s="43"/>
      <c r="I59" s="43"/>
      <c r="J59" s="44"/>
    </row>
    <row r="60">
      <c r="A60" s="35" t="s">
        <v>38</v>
      </c>
      <c r="B60" s="35">
        <v>13</v>
      </c>
      <c r="C60" s="36" t="s">
        <v>295</v>
      </c>
      <c r="D60" s="35" t="s">
        <v>40</v>
      </c>
      <c r="E60" s="37" t="s">
        <v>296</v>
      </c>
      <c r="F60" s="38" t="s">
        <v>85</v>
      </c>
      <c r="G60" s="39">
        <v>3.2250000000000001</v>
      </c>
      <c r="H60" s="40">
        <v>0</v>
      </c>
      <c r="I60" s="40">
        <f>ROUND(G60*H60,P4)</f>
        <v>0</v>
      </c>
      <c r="J60" s="38" t="s">
        <v>43</v>
      </c>
      <c r="O60" s="41">
        <f>I60*0.21</f>
        <v>0</v>
      </c>
      <c r="P60">
        <v>3</v>
      </c>
    </row>
    <row r="61">
      <c r="A61" s="35" t="s">
        <v>44</v>
      </c>
      <c r="B61" s="42"/>
      <c r="C61" s="43"/>
      <c r="D61" s="43"/>
      <c r="E61" s="49" t="s">
        <v>40</v>
      </c>
      <c r="F61" s="43"/>
      <c r="G61" s="43"/>
      <c r="H61" s="43"/>
      <c r="I61" s="43"/>
      <c r="J61" s="44"/>
    </row>
    <row r="62" ht="45">
      <c r="A62" s="35" t="s">
        <v>52</v>
      </c>
      <c r="B62" s="42"/>
      <c r="C62" s="43"/>
      <c r="D62" s="43"/>
      <c r="E62" s="45" t="s">
        <v>297</v>
      </c>
      <c r="F62" s="43"/>
      <c r="G62" s="43"/>
      <c r="H62" s="43"/>
      <c r="I62" s="43"/>
      <c r="J62" s="44"/>
    </row>
    <row r="63" ht="45">
      <c r="A63" s="35" t="s">
        <v>46</v>
      </c>
      <c r="B63" s="42"/>
      <c r="C63" s="43"/>
      <c r="D63" s="43"/>
      <c r="E63" s="37" t="s">
        <v>298</v>
      </c>
      <c r="F63" s="43"/>
      <c r="G63" s="43"/>
      <c r="H63" s="43"/>
      <c r="I63" s="43"/>
      <c r="J63" s="44"/>
    </row>
    <row r="64">
      <c r="A64" s="29" t="s">
        <v>35</v>
      </c>
      <c r="B64" s="30"/>
      <c r="C64" s="31" t="s">
        <v>157</v>
      </c>
      <c r="D64" s="32"/>
      <c r="E64" s="29" t="s">
        <v>158</v>
      </c>
      <c r="F64" s="32"/>
      <c r="G64" s="32"/>
      <c r="H64" s="32"/>
      <c r="I64" s="33">
        <f>SUMIFS(I65:I68,A65:A68,"P")</f>
        <v>0</v>
      </c>
      <c r="J64" s="34"/>
    </row>
    <row r="65">
      <c r="A65" s="35" t="s">
        <v>38</v>
      </c>
      <c r="B65" s="35">
        <v>14</v>
      </c>
      <c r="C65" s="36" t="s">
        <v>299</v>
      </c>
      <c r="D65" s="35" t="s">
        <v>40</v>
      </c>
      <c r="E65" s="37" t="s">
        <v>300</v>
      </c>
      <c r="F65" s="38" t="s">
        <v>85</v>
      </c>
      <c r="G65" s="39">
        <v>4.3049999999999997</v>
      </c>
      <c r="H65" s="40">
        <v>0</v>
      </c>
      <c r="I65" s="40">
        <f>ROUND(G65*H65,P4)</f>
        <v>0</v>
      </c>
      <c r="J65" s="38" t="s">
        <v>43</v>
      </c>
      <c r="O65" s="41">
        <f>I65*0.21</f>
        <v>0</v>
      </c>
      <c r="P65">
        <v>3</v>
      </c>
    </row>
    <row r="66">
      <c r="A66" s="35" t="s">
        <v>44</v>
      </c>
      <c r="B66" s="42"/>
      <c r="C66" s="43"/>
      <c r="D66" s="43"/>
      <c r="E66" s="49" t="s">
        <v>40</v>
      </c>
      <c r="F66" s="43"/>
      <c r="G66" s="43"/>
      <c r="H66" s="43"/>
      <c r="I66" s="43"/>
      <c r="J66" s="44"/>
    </row>
    <row r="67" ht="45">
      <c r="A67" s="35" t="s">
        <v>52</v>
      </c>
      <c r="B67" s="42"/>
      <c r="C67" s="43"/>
      <c r="D67" s="43"/>
      <c r="E67" s="45" t="s">
        <v>301</v>
      </c>
      <c r="F67" s="43"/>
      <c r="G67" s="43"/>
      <c r="H67" s="43"/>
      <c r="I67" s="43"/>
      <c r="J67" s="44"/>
    </row>
    <row r="68" ht="409.5">
      <c r="A68" s="35" t="s">
        <v>46</v>
      </c>
      <c r="B68" s="42"/>
      <c r="C68" s="43"/>
      <c r="D68" s="43"/>
      <c r="E68" s="37" t="s">
        <v>302</v>
      </c>
      <c r="F68" s="43"/>
      <c r="G68" s="43"/>
      <c r="H68" s="43"/>
      <c r="I68" s="43"/>
      <c r="J68" s="44"/>
    </row>
    <row r="69">
      <c r="A69" s="29" t="s">
        <v>35</v>
      </c>
      <c r="B69" s="30"/>
      <c r="C69" s="31" t="s">
        <v>303</v>
      </c>
      <c r="D69" s="32"/>
      <c r="E69" s="29" t="s">
        <v>304</v>
      </c>
      <c r="F69" s="32"/>
      <c r="G69" s="32"/>
      <c r="H69" s="32"/>
      <c r="I69" s="33">
        <f>SUMIFS(I70:I73,A70:A73,"P")</f>
        <v>0</v>
      </c>
      <c r="J69" s="34"/>
    </row>
    <row r="70">
      <c r="A70" s="35" t="s">
        <v>38</v>
      </c>
      <c r="B70" s="35">
        <v>15</v>
      </c>
      <c r="C70" s="36" t="s">
        <v>305</v>
      </c>
      <c r="D70" s="35" t="s">
        <v>40</v>
      </c>
      <c r="E70" s="37" t="s">
        <v>306</v>
      </c>
      <c r="F70" s="38" t="s">
        <v>90</v>
      </c>
      <c r="G70" s="39">
        <v>39</v>
      </c>
      <c r="H70" s="40">
        <v>0</v>
      </c>
      <c r="I70" s="40">
        <f>ROUND(G70*H70,P4)</f>
        <v>0</v>
      </c>
      <c r="J70" s="38" t="s">
        <v>43</v>
      </c>
      <c r="O70" s="41">
        <f>I70*0.21</f>
        <v>0</v>
      </c>
      <c r="P70">
        <v>3</v>
      </c>
    </row>
    <row r="71">
      <c r="A71" s="35" t="s">
        <v>44</v>
      </c>
      <c r="B71" s="42"/>
      <c r="C71" s="43"/>
      <c r="D71" s="43"/>
      <c r="E71" s="49" t="s">
        <v>40</v>
      </c>
      <c r="F71" s="43"/>
      <c r="G71" s="43"/>
      <c r="H71" s="43"/>
      <c r="I71" s="43"/>
      <c r="J71" s="44"/>
    </row>
    <row r="72">
      <c r="A72" s="35" t="s">
        <v>52</v>
      </c>
      <c r="B72" s="42"/>
      <c r="C72" s="43"/>
      <c r="D72" s="43"/>
      <c r="E72" s="45" t="s">
        <v>307</v>
      </c>
      <c r="F72" s="43"/>
      <c r="G72" s="43"/>
      <c r="H72" s="43"/>
      <c r="I72" s="43"/>
      <c r="J72" s="44"/>
    </row>
    <row r="73" ht="105">
      <c r="A73" s="35" t="s">
        <v>46</v>
      </c>
      <c r="B73" s="42"/>
      <c r="C73" s="43"/>
      <c r="D73" s="43"/>
      <c r="E73" s="37" t="s">
        <v>308</v>
      </c>
      <c r="F73" s="43"/>
      <c r="G73" s="43"/>
      <c r="H73" s="43"/>
      <c r="I73" s="43"/>
      <c r="J73" s="44"/>
    </row>
    <row r="74">
      <c r="A74" s="29" t="s">
        <v>35</v>
      </c>
      <c r="B74" s="30"/>
      <c r="C74" s="31" t="s">
        <v>204</v>
      </c>
      <c r="D74" s="32"/>
      <c r="E74" s="29" t="s">
        <v>205</v>
      </c>
      <c r="F74" s="32"/>
      <c r="G74" s="32"/>
      <c r="H74" s="32"/>
      <c r="I74" s="33">
        <f>SUMIFS(I75:I78,A75:A78,"P")</f>
        <v>0</v>
      </c>
      <c r="J74" s="34"/>
    </row>
    <row r="75">
      <c r="A75" s="35" t="s">
        <v>38</v>
      </c>
      <c r="B75" s="35">
        <v>16</v>
      </c>
      <c r="C75" s="36" t="s">
        <v>309</v>
      </c>
      <c r="D75" s="35" t="s">
        <v>40</v>
      </c>
      <c r="E75" s="37" t="s">
        <v>310</v>
      </c>
      <c r="F75" s="38" t="s">
        <v>103</v>
      </c>
      <c r="G75" s="39">
        <v>64.5</v>
      </c>
      <c r="H75" s="40">
        <v>0</v>
      </c>
      <c r="I75" s="40">
        <f>ROUND(G75*H75,P4)</f>
        <v>0</v>
      </c>
      <c r="J75" s="38" t="s">
        <v>43</v>
      </c>
      <c r="O75" s="41">
        <f>I75*0.21</f>
        <v>0</v>
      </c>
      <c r="P75">
        <v>3</v>
      </c>
    </row>
    <row r="76">
      <c r="A76" s="35" t="s">
        <v>44</v>
      </c>
      <c r="B76" s="42"/>
      <c r="C76" s="43"/>
      <c r="D76" s="43"/>
      <c r="E76" s="49" t="s">
        <v>40</v>
      </c>
      <c r="F76" s="43"/>
      <c r="G76" s="43"/>
      <c r="H76" s="43"/>
      <c r="I76" s="43"/>
      <c r="J76" s="44"/>
    </row>
    <row r="77" ht="45">
      <c r="A77" s="35" t="s">
        <v>52</v>
      </c>
      <c r="B77" s="42"/>
      <c r="C77" s="43"/>
      <c r="D77" s="43"/>
      <c r="E77" s="45" t="s">
        <v>311</v>
      </c>
      <c r="F77" s="43"/>
      <c r="G77" s="43"/>
      <c r="H77" s="43"/>
      <c r="I77" s="43"/>
      <c r="J77" s="44"/>
    </row>
    <row r="78" ht="315">
      <c r="A78" s="35" t="s">
        <v>46</v>
      </c>
      <c r="B78" s="42"/>
      <c r="C78" s="43"/>
      <c r="D78" s="43"/>
      <c r="E78" s="37" t="s">
        <v>312</v>
      </c>
      <c r="F78" s="43"/>
      <c r="G78" s="43"/>
      <c r="H78" s="43"/>
      <c r="I78" s="43"/>
      <c r="J78" s="44"/>
    </row>
    <row r="79">
      <c r="A79" s="29" t="s">
        <v>35</v>
      </c>
      <c r="B79" s="30"/>
      <c r="C79" s="31" t="s">
        <v>229</v>
      </c>
      <c r="D79" s="32"/>
      <c r="E79" s="29" t="s">
        <v>230</v>
      </c>
      <c r="F79" s="32"/>
      <c r="G79" s="32"/>
      <c r="H79" s="32"/>
      <c r="I79" s="33">
        <f>SUMIFS(I80:I83,A80:A83,"P")</f>
        <v>0</v>
      </c>
      <c r="J79" s="34"/>
    </row>
    <row r="80">
      <c r="A80" s="35" t="s">
        <v>38</v>
      </c>
      <c r="B80" s="35">
        <v>17</v>
      </c>
      <c r="C80" s="36" t="s">
        <v>313</v>
      </c>
      <c r="D80" s="35" t="s">
        <v>40</v>
      </c>
      <c r="E80" s="37" t="s">
        <v>314</v>
      </c>
      <c r="F80" s="38" t="s">
        <v>103</v>
      </c>
      <c r="G80" s="39">
        <v>39</v>
      </c>
      <c r="H80" s="40">
        <v>0</v>
      </c>
      <c r="I80" s="40">
        <f>ROUND(G80*H80,P4)</f>
        <v>0</v>
      </c>
      <c r="J80" s="38" t="s">
        <v>43</v>
      </c>
      <c r="O80" s="41">
        <f>I80*0.21</f>
        <v>0</v>
      </c>
      <c r="P80">
        <v>3</v>
      </c>
    </row>
    <row r="81">
      <c r="A81" s="35" t="s">
        <v>44</v>
      </c>
      <c r="B81" s="42"/>
      <c r="C81" s="43"/>
      <c r="D81" s="43"/>
      <c r="E81" s="49" t="s">
        <v>40</v>
      </c>
      <c r="F81" s="43"/>
      <c r="G81" s="43"/>
      <c r="H81" s="43"/>
      <c r="I81" s="43"/>
      <c r="J81" s="44"/>
    </row>
    <row r="82">
      <c r="A82" s="35" t="s">
        <v>52</v>
      </c>
      <c r="B82" s="42"/>
      <c r="C82" s="43"/>
      <c r="D82" s="43"/>
      <c r="E82" s="45" t="s">
        <v>315</v>
      </c>
      <c r="F82" s="43"/>
      <c r="G82" s="43"/>
      <c r="H82" s="43"/>
      <c r="I82" s="43"/>
      <c r="J82" s="44"/>
    </row>
    <row r="83" ht="180">
      <c r="A83" s="35" t="s">
        <v>46</v>
      </c>
      <c r="B83" s="46"/>
      <c r="C83" s="47"/>
      <c r="D83" s="47"/>
      <c r="E83" s="37" t="s">
        <v>316</v>
      </c>
      <c r="F83" s="47"/>
      <c r="G83" s="47"/>
      <c r="H83" s="47"/>
      <c r="I83" s="47"/>
      <c r="J83" s="48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Horský Lukáš</dc:creator>
  <cp:lastModifiedBy>Horský Lukáš</cp:lastModifiedBy>
  <dcterms:created xsi:type="dcterms:W3CDTF">2023-12-06T08:37:10Z</dcterms:created>
  <dcterms:modified xsi:type="dcterms:W3CDTF">2023-12-06T08:37:10Z</dcterms:modified>
</cp:coreProperties>
</file>