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DŮM HŘIŠTĚ\VÝKAZ VÝMĚR\"/>
    </mc:Choice>
  </mc:AlternateContent>
  <xr:revisionPtr revIDLastSave="0" documentId="13_ncr:1_{103B3CB6-5FCD-4AEC-9316-8BEA91E6E2C2}" xr6:coauthVersionLast="47" xr6:coauthVersionMax="47" xr10:uidLastSave="{00000000-0000-0000-0000-000000000000}"/>
  <bookViews>
    <workbookView xWindow="-120" yWindow="-120" windowWidth="29040" windowHeight="15840" tabRatio="964" firstSheet="1" activeTab="2" xr2:uid="{00000000-000D-0000-FFFF-FFFF00000000}"/>
  </bookViews>
  <sheets>
    <sheet name="Pokyny pro vyplnění" sheetId="11" state="hidden" r:id="rId1"/>
    <sheet name="Pokyny k vyplnění" sheetId="46" r:id="rId2"/>
    <sheet name="Stavba" sheetId="1" r:id="rId3"/>
    <sheet name="VzorPolozky" sheetId="10" state="hidden" r:id="rId4"/>
    <sheet name="VON Náklady" sheetId="12" r:id="rId5"/>
    <sheet name="SO 01 Zateplení objektu" sheetId="47" r:id="rId6"/>
    <sheet name="SO 02 Stavební úpravy" sheetId="37" r:id="rId7"/>
    <sheet name="SO 03 Elektroinstalace" sheetId="49" r:id="rId8"/>
    <sheet name="SO 04 Plyn + ÚT" sheetId="50" r:id="rId9"/>
    <sheet name="SO 05 Zdravotní instalace" sheetId="51" r:id="rId10"/>
  </sheets>
  <externalReferences>
    <externalReference r:id="rId11"/>
  </externalReferences>
  <definedNames>
    <definedName name="CelkemDPHVypocet" localSheetId="2">Stavba!$H$46</definedName>
    <definedName name="CenaCelkem">Stavba!$G$29</definedName>
    <definedName name="CenaCelkemBezDPH">Stavba!$G$28</definedName>
    <definedName name="CenaCelkemVypocet" localSheetId="2">Stavba!$I$46</definedName>
    <definedName name="cisloobjektu">Stavba!$D$3</definedName>
    <definedName name="CisloRozpoctu">'[1]Krycí list'!$C$2</definedName>
    <definedName name="CisloStavby" localSheetId="2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2">Stavba!$I$12</definedName>
    <definedName name="dmisto">Stavba!$D$13:$G$13</definedName>
    <definedName name="DPHSni">Stavba!$G$24</definedName>
    <definedName name="DPHZakl">Stavba!$G$26</definedName>
    <definedName name="dpsc" localSheetId="2">Stavba!$C$13</definedName>
    <definedName name="IČO" localSheetId="2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2">Stavba!$E$2</definedName>
    <definedName name="nazevstavby">'[1]Krycí list'!$C$7</definedName>
    <definedName name="NazevStavebnihoRozpoctu">Stavba!$E$4</definedName>
    <definedName name="oadresa">Stavba!$D$6</definedName>
    <definedName name="Objednatel" localSheetId="2">Stavba!$D$5</definedName>
    <definedName name="Objekt" localSheetId="2">Stavba!$B$38</definedName>
    <definedName name="_xlnm.Print_Area" localSheetId="5">'SO 01 Zateplení objektu'!$A$1:$Q$300</definedName>
    <definedName name="_xlnm.Print_Area" localSheetId="6">'SO 02 Stavební úpravy'!$A$1:$Q$292</definedName>
    <definedName name="_xlnm.Print_Area" localSheetId="7">'SO 03 Elektroinstalace'!$A$1:$J$80</definedName>
    <definedName name="_xlnm.Print_Area" localSheetId="8">'SO 04 Plyn + ÚT'!$A$1:$J$146</definedName>
    <definedName name="_xlnm.Print_Area" localSheetId="9">'SO 05 Zdravotní instalace'!$A$1:$I$94</definedName>
    <definedName name="_xlnm.Print_Area" localSheetId="2">Stavba!$A$1:$J$48</definedName>
    <definedName name="_xlnm.Print_Area" localSheetId="4">'VON Náklady'!$A$1:$Q$30</definedName>
    <definedName name="odic" localSheetId="2">Stavba!$I$6</definedName>
    <definedName name="oico" localSheetId="2">Stavba!$I$5</definedName>
    <definedName name="omisto" localSheetId="2">Stavba!$D$7</definedName>
    <definedName name="onazev" localSheetId="2">Stavba!$D$6</definedName>
    <definedName name="opsc" localSheetId="2">Stavba!$C$7</definedName>
    <definedName name="padresa">Stavba!$D$9</definedName>
    <definedName name="pdic">Stavba!$I$9</definedName>
    <definedName name="pico">Stavba!$I$8</definedName>
    <definedName name="pmisto">Stavba!$D$10</definedName>
    <definedName name="PocetMJ">#REF!</definedName>
    <definedName name="PoptavkaID">Stavba!$A$1</definedName>
    <definedName name="pPSC">Stavba!$C$10</definedName>
    <definedName name="Projektant">Stavba!$D$8</definedName>
    <definedName name="SazbaDPH1" localSheetId="2">Stavba!$E$23</definedName>
    <definedName name="SazbaDPH1">'[1]Krycí list'!$C$30</definedName>
    <definedName name="SazbaDPH2" localSheetId="2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2" hidden="1">Stavba!$A:$A</definedName>
    <definedName name="Z_B7E7C763_C459_487D_8ABA_5CFDDFBD5A84_.wvu.PrintArea" localSheetId="2" hidden="1">Stavba!$B$1:$J$36</definedName>
    <definedName name="ZakladDPHSni">Stavba!$G$23</definedName>
    <definedName name="ZakladDPHSniVypocet" localSheetId="2">Stavba!$F$46</definedName>
    <definedName name="ZakladDPHZakl">Stavba!$G$25</definedName>
    <definedName name="ZakladDPHZaklVypocet" localSheetId="2">Stavba!$G$46</definedName>
    <definedName name="Zaokrouhleni">Stavba!$G$27</definedName>
    <definedName name="Zhotovitel">Stavba!$D$11:$G$11</definedName>
  </definedNames>
  <calcPr calcId="18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G20" i="12" l="1"/>
  <c r="G18" i="12"/>
  <c r="F78" i="49"/>
  <c r="J78" i="49" s="1"/>
  <c r="F77" i="49"/>
  <c r="J77" i="49" s="1"/>
  <c r="F76" i="49"/>
  <c r="J76" i="49" s="1"/>
  <c r="F75" i="49"/>
  <c r="J75" i="49" s="1"/>
  <c r="F74" i="49"/>
  <c r="J74" i="49" s="1"/>
  <c r="G66" i="49"/>
  <c r="I66" i="49" s="1"/>
  <c r="F66" i="49"/>
  <c r="I65" i="49"/>
  <c r="F65" i="49"/>
  <c r="I64" i="49"/>
  <c r="F64" i="49"/>
  <c r="I63" i="49"/>
  <c r="J63" i="49" s="1"/>
  <c r="F63" i="49"/>
  <c r="G62" i="49"/>
  <c r="I62" i="49" s="1"/>
  <c r="F62" i="49"/>
  <c r="G61" i="49"/>
  <c r="I61" i="49" s="1"/>
  <c r="F61" i="49"/>
  <c r="G60" i="49"/>
  <c r="I60" i="49" s="1"/>
  <c r="F60" i="49"/>
  <c r="G59" i="49"/>
  <c r="I59" i="49" s="1"/>
  <c r="F59" i="49"/>
  <c r="G58" i="49"/>
  <c r="I58" i="49" s="1"/>
  <c r="F58" i="49"/>
  <c r="I55" i="49"/>
  <c r="J55" i="49" s="1"/>
  <c r="F55" i="49"/>
  <c r="I54" i="49"/>
  <c r="F54" i="49"/>
  <c r="I53" i="49"/>
  <c r="G52" i="49"/>
  <c r="I52" i="49" s="1"/>
  <c r="F52" i="49"/>
  <c r="I51" i="49"/>
  <c r="I50" i="49"/>
  <c r="F50" i="49"/>
  <c r="J50" i="49" s="1"/>
  <c r="G49" i="49"/>
  <c r="I49" i="49" s="1"/>
  <c r="F49" i="49"/>
  <c r="G48" i="49"/>
  <c r="I48" i="49" s="1"/>
  <c r="J48" i="49" s="1"/>
  <c r="F48" i="49"/>
  <c r="G47" i="49"/>
  <c r="I47" i="49" s="1"/>
  <c r="F47" i="49"/>
  <c r="G46" i="49"/>
  <c r="I46" i="49" s="1"/>
  <c r="F46" i="49"/>
  <c r="G45" i="49"/>
  <c r="I45" i="49" s="1"/>
  <c r="F45" i="49"/>
  <c r="G44" i="49"/>
  <c r="I44" i="49" s="1"/>
  <c r="F44" i="49"/>
  <c r="G43" i="49"/>
  <c r="I43" i="49" s="1"/>
  <c r="F43" i="49"/>
  <c r="I42" i="49"/>
  <c r="G42" i="49"/>
  <c r="F42" i="49"/>
  <c r="G41" i="49"/>
  <c r="I41" i="49" s="1"/>
  <c r="F41" i="49"/>
  <c r="I40" i="49"/>
  <c r="G39" i="49"/>
  <c r="I39" i="49" s="1"/>
  <c r="F39" i="49"/>
  <c r="G38" i="49"/>
  <c r="I38" i="49" s="1"/>
  <c r="F38" i="49"/>
  <c r="I37" i="49"/>
  <c r="G36" i="49"/>
  <c r="I36" i="49" s="1"/>
  <c r="F36" i="49"/>
  <c r="G35" i="49"/>
  <c r="I35" i="49" s="1"/>
  <c r="F35" i="49"/>
  <c r="G34" i="49"/>
  <c r="I34" i="49" s="1"/>
  <c r="F34" i="49"/>
  <c r="G33" i="49"/>
  <c r="I33" i="49" s="1"/>
  <c r="F33" i="49"/>
  <c r="I32" i="49"/>
  <c r="G31" i="49"/>
  <c r="I31" i="49" s="1"/>
  <c r="F31" i="49"/>
  <c r="G30" i="49"/>
  <c r="I30" i="49" s="1"/>
  <c r="F30" i="49"/>
  <c r="G29" i="49"/>
  <c r="I29" i="49" s="1"/>
  <c r="J29" i="49" s="1"/>
  <c r="F29" i="49"/>
  <c r="G28" i="49"/>
  <c r="I28" i="49" s="1"/>
  <c r="F28" i="49"/>
  <c r="G27" i="49"/>
  <c r="I27" i="49" s="1"/>
  <c r="F27" i="49"/>
  <c r="G26" i="49"/>
  <c r="I26" i="49" s="1"/>
  <c r="F26" i="49"/>
  <c r="G25" i="49"/>
  <c r="I25" i="49" s="1"/>
  <c r="F25" i="49"/>
  <c r="G24" i="49"/>
  <c r="I24" i="49" s="1"/>
  <c r="F24" i="49"/>
  <c r="I23" i="49"/>
  <c r="J23" i="49" s="1"/>
  <c r="F23" i="49"/>
  <c r="I22" i="49"/>
  <c r="F22" i="49"/>
  <c r="G21" i="49"/>
  <c r="I21" i="49" s="1"/>
  <c r="F21" i="49"/>
  <c r="G20" i="49"/>
  <c r="I20" i="49" s="1"/>
  <c r="F20" i="49"/>
  <c r="G19" i="49"/>
  <c r="I19" i="49" s="1"/>
  <c r="F19" i="49"/>
  <c r="G18" i="49"/>
  <c r="I18" i="49" s="1"/>
  <c r="F18" i="49"/>
  <c r="G17" i="49"/>
  <c r="I17" i="49" s="1"/>
  <c r="J17" i="49" s="1"/>
  <c r="F17" i="49"/>
  <c r="G16" i="49"/>
  <c r="I16" i="49" s="1"/>
  <c r="F16" i="49"/>
  <c r="G15" i="49"/>
  <c r="I15" i="49" s="1"/>
  <c r="F15" i="49"/>
  <c r="G14" i="49"/>
  <c r="I14" i="49" s="1"/>
  <c r="F14" i="49"/>
  <c r="G13" i="49"/>
  <c r="I13" i="49" s="1"/>
  <c r="F13" i="49"/>
  <c r="G12" i="49"/>
  <c r="I12" i="49" s="1"/>
  <c r="F12" i="49"/>
  <c r="I11" i="49"/>
  <c r="G11" i="49"/>
  <c r="F11" i="49"/>
  <c r="G10" i="49"/>
  <c r="I10" i="49" s="1"/>
  <c r="F10" i="49"/>
  <c r="A10" i="50"/>
  <c r="A21" i="50"/>
  <c r="A22" i="50"/>
  <c r="A23" i="50"/>
  <c r="J145" i="50"/>
  <c r="A145" i="50"/>
  <c r="J144" i="50"/>
  <c r="A144" i="50"/>
  <c r="J143" i="50"/>
  <c r="H143" i="50"/>
  <c r="A143" i="50"/>
  <c r="J142" i="50"/>
  <c r="A142" i="50"/>
  <c r="J141" i="50"/>
  <c r="A141" i="50"/>
  <c r="J140" i="50"/>
  <c r="A140" i="50"/>
  <c r="J139" i="50"/>
  <c r="A139" i="50"/>
  <c r="J138" i="50"/>
  <c r="I138" i="50"/>
  <c r="J137" i="50"/>
  <c r="J136" i="50"/>
  <c r="J135" i="50"/>
  <c r="J134" i="50"/>
  <c r="A134" i="50"/>
  <c r="J133" i="50"/>
  <c r="A133" i="50"/>
  <c r="J132" i="50"/>
  <c r="A132" i="50"/>
  <c r="J131" i="50"/>
  <c r="I131" i="50"/>
  <c r="J130" i="50"/>
  <c r="I130" i="50"/>
  <c r="J129" i="50"/>
  <c r="I129" i="50"/>
  <c r="J128" i="50"/>
  <c r="I128" i="50"/>
  <c r="J127" i="50"/>
  <c r="I127" i="50"/>
  <c r="J126" i="50"/>
  <c r="I126" i="50"/>
  <c r="J125" i="50"/>
  <c r="I125" i="50"/>
  <c r="J124" i="50"/>
  <c r="I124" i="50"/>
  <c r="J123" i="50"/>
  <c r="A123" i="50"/>
  <c r="J122" i="50"/>
  <c r="A122" i="50"/>
  <c r="J121" i="50"/>
  <c r="A121" i="50"/>
  <c r="J120" i="50"/>
  <c r="I120" i="50"/>
  <c r="J119" i="50"/>
  <c r="I119" i="50"/>
  <c r="J118" i="50"/>
  <c r="A118" i="50"/>
  <c r="J117" i="50"/>
  <c r="A117" i="50"/>
  <c r="J116" i="50"/>
  <c r="A116" i="50"/>
  <c r="J115" i="50"/>
  <c r="J114" i="50"/>
  <c r="I114" i="50"/>
  <c r="J113" i="50"/>
  <c r="I113" i="50"/>
  <c r="J112" i="50"/>
  <c r="I112" i="50"/>
  <c r="J111" i="50"/>
  <c r="I111" i="50"/>
  <c r="J110" i="50"/>
  <c r="I110" i="50"/>
  <c r="J109" i="50"/>
  <c r="I109" i="50"/>
  <c r="J108" i="50"/>
  <c r="I108" i="50"/>
  <c r="J107" i="50"/>
  <c r="I107" i="50"/>
  <c r="J106" i="50"/>
  <c r="I106" i="50"/>
  <c r="J105" i="50"/>
  <c r="I105" i="50"/>
  <c r="J104" i="50"/>
  <c r="I104" i="50"/>
  <c r="J103" i="50"/>
  <c r="I103" i="50"/>
  <c r="J102" i="50"/>
  <c r="A102" i="50"/>
  <c r="J101" i="50"/>
  <c r="A101" i="50"/>
  <c r="J100" i="50"/>
  <c r="A100" i="50"/>
  <c r="J99" i="50"/>
  <c r="J98" i="50"/>
  <c r="I98" i="50"/>
  <c r="J97" i="50"/>
  <c r="I97" i="50"/>
  <c r="J96" i="50"/>
  <c r="I96" i="50"/>
  <c r="J95" i="50"/>
  <c r="I95" i="50"/>
  <c r="J94" i="50"/>
  <c r="I94" i="50"/>
  <c r="J93" i="50"/>
  <c r="I93" i="50"/>
  <c r="J92" i="50"/>
  <c r="I92" i="50"/>
  <c r="J91" i="50"/>
  <c r="I91" i="50"/>
  <c r="J90" i="50"/>
  <c r="I90" i="50"/>
  <c r="J89" i="50"/>
  <c r="I89" i="50"/>
  <c r="J88" i="50"/>
  <c r="I88" i="50"/>
  <c r="J87" i="50"/>
  <c r="I87" i="50"/>
  <c r="J86" i="50"/>
  <c r="I86" i="50"/>
  <c r="J85" i="50"/>
  <c r="I85" i="50"/>
  <c r="J84" i="50"/>
  <c r="I84" i="50"/>
  <c r="J83" i="50"/>
  <c r="I83" i="50"/>
  <c r="J82" i="50"/>
  <c r="A82" i="50"/>
  <c r="J81" i="50"/>
  <c r="A81" i="50"/>
  <c r="J80" i="50"/>
  <c r="A80" i="50"/>
  <c r="J79" i="50"/>
  <c r="J78" i="50"/>
  <c r="I78" i="50"/>
  <c r="J77" i="50"/>
  <c r="I77" i="50"/>
  <c r="J76" i="50"/>
  <c r="I76" i="50"/>
  <c r="J75" i="50"/>
  <c r="I75" i="50"/>
  <c r="J74" i="50"/>
  <c r="I74" i="50"/>
  <c r="J73" i="50"/>
  <c r="I73" i="50"/>
  <c r="J72" i="50"/>
  <c r="I72" i="50"/>
  <c r="J71" i="50"/>
  <c r="I71" i="50"/>
  <c r="J70" i="50"/>
  <c r="A70" i="50"/>
  <c r="J69" i="50"/>
  <c r="A69" i="50"/>
  <c r="J68" i="50"/>
  <c r="A68" i="50"/>
  <c r="J67" i="50"/>
  <c r="J66" i="50"/>
  <c r="I66" i="50"/>
  <c r="J65" i="50"/>
  <c r="I65" i="50"/>
  <c r="A65" i="50"/>
  <c r="J64" i="50"/>
  <c r="A64" i="50"/>
  <c r="J63" i="50"/>
  <c r="A63" i="50"/>
  <c r="J62" i="50"/>
  <c r="J61" i="50"/>
  <c r="I61" i="50"/>
  <c r="J60" i="50"/>
  <c r="I60" i="50"/>
  <c r="J59" i="50"/>
  <c r="I59" i="50"/>
  <c r="J58" i="50"/>
  <c r="I58" i="50"/>
  <c r="J57" i="50"/>
  <c r="I57" i="50"/>
  <c r="J56" i="50"/>
  <c r="I56" i="50"/>
  <c r="J55" i="50"/>
  <c r="I55" i="50"/>
  <c r="J54" i="50"/>
  <c r="I54" i="50"/>
  <c r="J53" i="50"/>
  <c r="I53" i="50"/>
  <c r="J52" i="50"/>
  <c r="I52" i="50"/>
  <c r="J51" i="50"/>
  <c r="I51" i="50"/>
  <c r="J50" i="50"/>
  <c r="I50" i="50"/>
  <c r="J49" i="50"/>
  <c r="I49" i="50"/>
  <c r="J48" i="50"/>
  <c r="I48" i="50"/>
  <c r="J47" i="50"/>
  <c r="I47" i="50"/>
  <c r="J46" i="50"/>
  <c r="I46" i="50"/>
  <c r="J45" i="50"/>
  <c r="I45" i="50"/>
  <c r="A45" i="50"/>
  <c r="J44" i="50"/>
  <c r="I44" i="50"/>
  <c r="A44" i="50"/>
  <c r="J43" i="50"/>
  <c r="A43" i="50"/>
  <c r="J42" i="50"/>
  <c r="J41" i="50"/>
  <c r="I41" i="50"/>
  <c r="J40" i="50"/>
  <c r="I40" i="50"/>
  <c r="J39" i="50"/>
  <c r="A39" i="50"/>
  <c r="J38" i="50"/>
  <c r="A38" i="50"/>
  <c r="J37" i="50"/>
  <c r="A37" i="50"/>
  <c r="J36" i="50"/>
  <c r="J35" i="50"/>
  <c r="I35" i="50"/>
  <c r="J34" i="50"/>
  <c r="I34" i="50"/>
  <c r="J33" i="50"/>
  <c r="I33" i="50"/>
  <c r="J32" i="50"/>
  <c r="I32" i="50"/>
  <c r="J31" i="50"/>
  <c r="I31" i="50"/>
  <c r="J30" i="50"/>
  <c r="I30" i="50"/>
  <c r="J29" i="50"/>
  <c r="A29" i="50"/>
  <c r="J28" i="50"/>
  <c r="A28" i="50"/>
  <c r="J27" i="50"/>
  <c r="A27" i="50"/>
  <c r="J26" i="50"/>
  <c r="J25" i="50"/>
  <c r="I25" i="50"/>
  <c r="J24" i="50"/>
  <c r="I24" i="50"/>
  <c r="H26" i="50" s="1"/>
  <c r="I26" i="50" s="1"/>
  <c r="H27" i="50" s="1"/>
  <c r="J23" i="50"/>
  <c r="J22" i="50"/>
  <c r="J21" i="50"/>
  <c r="J20" i="50"/>
  <c r="J19" i="50"/>
  <c r="I19" i="50"/>
  <c r="J18" i="50"/>
  <c r="I18" i="50"/>
  <c r="J17" i="50"/>
  <c r="I17" i="50"/>
  <c r="J16" i="50"/>
  <c r="I16" i="50"/>
  <c r="J15" i="50"/>
  <c r="I15" i="50"/>
  <c r="J14" i="50"/>
  <c r="I14" i="50"/>
  <c r="J13" i="50"/>
  <c r="I13" i="50"/>
  <c r="J12" i="50"/>
  <c r="I12" i="50"/>
  <c r="J11" i="50"/>
  <c r="I11" i="50"/>
  <c r="J10" i="50"/>
  <c r="O17" i="37"/>
  <c r="E55" i="37"/>
  <c r="U55" i="37" s="1"/>
  <c r="E179" i="47"/>
  <c r="E162" i="37"/>
  <c r="U162" i="37" s="1"/>
  <c r="G26" i="12"/>
  <c r="G25" i="12" s="1"/>
  <c r="BA289" i="37"/>
  <c r="E277" i="37"/>
  <c r="U277" i="37" s="1"/>
  <c r="E275" i="37"/>
  <c r="U275" i="37" s="1"/>
  <c r="E259" i="37"/>
  <c r="U259" i="37" s="1"/>
  <c r="BA256" i="37"/>
  <c r="E255" i="37"/>
  <c r="U255" i="37" s="1"/>
  <c r="BA253" i="37"/>
  <c r="E252" i="37"/>
  <c r="U252" i="37" s="1"/>
  <c r="E228" i="37"/>
  <c r="U228" i="37" s="1"/>
  <c r="E221" i="37"/>
  <c r="E243" i="37"/>
  <c r="U243" i="37" s="1"/>
  <c r="E241" i="37"/>
  <c r="Q241" i="37" s="1"/>
  <c r="E237" i="37"/>
  <c r="Q237" i="37" s="1"/>
  <c r="E239" i="37"/>
  <c r="U239" i="37" s="1"/>
  <c r="E234" i="37"/>
  <c r="I234" i="37" s="1"/>
  <c r="E232" i="37"/>
  <c r="Q232" i="37" s="1"/>
  <c r="E225" i="37"/>
  <c r="U225" i="37" s="1"/>
  <c r="E204" i="37"/>
  <c r="Q204" i="37" s="1"/>
  <c r="BA200" i="37"/>
  <c r="E216" i="37"/>
  <c r="Q216" i="37" s="1"/>
  <c r="E210" i="37"/>
  <c r="Q210" i="37" s="1"/>
  <c r="E199" i="37"/>
  <c r="O199" i="37" s="1"/>
  <c r="E212" i="37"/>
  <c r="U212" i="37" s="1"/>
  <c r="E206" i="37"/>
  <c r="U206" i="37" s="1"/>
  <c r="E202" i="37"/>
  <c r="U202" i="37" s="1"/>
  <c r="E195" i="37"/>
  <c r="U195" i="37" s="1"/>
  <c r="E191" i="37"/>
  <c r="O191" i="37" s="1"/>
  <c r="E186" i="37"/>
  <c r="Q186" i="37" s="1"/>
  <c r="E182" i="37"/>
  <c r="Q182" i="37" s="1"/>
  <c r="E178" i="37"/>
  <c r="U178" i="37" s="1"/>
  <c r="E175" i="37"/>
  <c r="U175" i="37" s="1"/>
  <c r="E173" i="37"/>
  <c r="U173" i="37" s="1"/>
  <c r="E167" i="37"/>
  <c r="U167" i="37" s="1"/>
  <c r="E171" i="37"/>
  <c r="U171" i="37" s="1"/>
  <c r="BA158" i="37"/>
  <c r="E157" i="37"/>
  <c r="U157" i="37" s="1"/>
  <c r="E141" i="37"/>
  <c r="U141" i="37" s="1"/>
  <c r="BA142" i="37"/>
  <c r="E149" i="37"/>
  <c r="Q149" i="37" s="1"/>
  <c r="BA150" i="37"/>
  <c r="E136" i="37"/>
  <c r="Q136" i="37" s="1"/>
  <c r="BA137" i="37"/>
  <c r="BA134" i="37"/>
  <c r="E133" i="37"/>
  <c r="Q133" i="37" s="1"/>
  <c r="E129" i="37"/>
  <c r="K129" i="37" s="1"/>
  <c r="BA130" i="37"/>
  <c r="BA127" i="37"/>
  <c r="E126" i="37"/>
  <c r="Q126" i="37" s="1"/>
  <c r="E122" i="37"/>
  <c r="Q122" i="37" s="1"/>
  <c r="BA123" i="37"/>
  <c r="E114" i="37"/>
  <c r="U114" i="37" s="1"/>
  <c r="BA115" i="37"/>
  <c r="E109" i="37"/>
  <c r="U109" i="37" s="1"/>
  <c r="BA53" i="37"/>
  <c r="E52" i="37"/>
  <c r="U52" i="37" s="1"/>
  <c r="E49" i="37"/>
  <c r="E46" i="37"/>
  <c r="BA50" i="37"/>
  <c r="BA47" i="37"/>
  <c r="E61" i="37"/>
  <c r="O61" i="37" s="1"/>
  <c r="BA62" i="37"/>
  <c r="E64" i="37"/>
  <c r="G64" i="37" s="1"/>
  <c r="M64" i="37" s="1"/>
  <c r="BA65" i="37"/>
  <c r="E67" i="37"/>
  <c r="G67" i="37" s="1"/>
  <c r="M67" i="37" s="1"/>
  <c r="BA29" i="37"/>
  <c r="E28" i="37"/>
  <c r="U28" i="37" s="1"/>
  <c r="BA38" i="37"/>
  <c r="E37" i="37"/>
  <c r="Q37" i="37" s="1"/>
  <c r="BA110" i="37"/>
  <c r="BA104" i="37"/>
  <c r="E103" i="37"/>
  <c r="K103" i="37" s="1"/>
  <c r="BA101" i="37"/>
  <c r="E81" i="37"/>
  <c r="U81" i="37" s="1"/>
  <c r="E83" i="37"/>
  <c r="U83" i="37" s="1"/>
  <c r="E87" i="37"/>
  <c r="Q87" i="37" s="1"/>
  <c r="E90" i="37"/>
  <c r="U90" i="37" s="1"/>
  <c r="E95" i="37"/>
  <c r="O95" i="37" s="1"/>
  <c r="BA288" i="37"/>
  <c r="E287" i="37"/>
  <c r="U287" i="37" s="1"/>
  <c r="BA68" i="37"/>
  <c r="G24" i="12"/>
  <c r="E275" i="47"/>
  <c r="U275" i="47" s="1"/>
  <c r="E277" i="47"/>
  <c r="Q277" i="47" s="1"/>
  <c r="E288" i="47"/>
  <c r="Q288" i="47" s="1"/>
  <c r="E282" i="47"/>
  <c r="U282" i="47" s="1"/>
  <c r="E286" i="47"/>
  <c r="U286" i="47" s="1"/>
  <c r="BA283" i="47"/>
  <c r="U190" i="37"/>
  <c r="M190" i="37"/>
  <c r="K190" i="37"/>
  <c r="I190" i="37"/>
  <c r="BA273" i="47"/>
  <c r="E272" i="47"/>
  <c r="U272" i="47" s="1"/>
  <c r="BA270" i="47"/>
  <c r="E269" i="47"/>
  <c r="U269" i="47" s="1"/>
  <c r="BA267" i="47"/>
  <c r="E266" i="47"/>
  <c r="U266" i="47" s="1"/>
  <c r="BA264" i="47"/>
  <c r="E263" i="47"/>
  <c r="U263" i="47" s="1"/>
  <c r="BA261" i="47"/>
  <c r="E260" i="47"/>
  <c r="U260" i="47" s="1"/>
  <c r="BA258" i="47"/>
  <c r="E257" i="47"/>
  <c r="U257" i="47" s="1"/>
  <c r="BA255" i="47"/>
  <c r="E254" i="47"/>
  <c r="Q254" i="47" s="1"/>
  <c r="BA252" i="47"/>
  <c r="E251" i="47"/>
  <c r="U251" i="47" s="1"/>
  <c r="BA249" i="47"/>
  <c r="E248" i="47"/>
  <c r="U248" i="47" s="1"/>
  <c r="E239" i="47"/>
  <c r="U239" i="47" s="1"/>
  <c r="BA240" i="47"/>
  <c r="BA237" i="47"/>
  <c r="E236" i="47"/>
  <c r="K236" i="47" s="1"/>
  <c r="BA234" i="47"/>
  <c r="E233" i="47"/>
  <c r="K233" i="47" s="1"/>
  <c r="BA246" i="47"/>
  <c r="E245" i="47"/>
  <c r="U245" i="47" s="1"/>
  <c r="BA226" i="47"/>
  <c r="E225" i="47"/>
  <c r="Q225" i="47" s="1"/>
  <c r="E218" i="47"/>
  <c r="Q218" i="47" s="1"/>
  <c r="BA216" i="47"/>
  <c r="E215" i="47"/>
  <c r="Q215" i="47" s="1"/>
  <c r="E223" i="47"/>
  <c r="Q223" i="47" s="1"/>
  <c r="BA221" i="47"/>
  <c r="E220" i="47"/>
  <c r="U220" i="47" s="1"/>
  <c r="E231" i="47"/>
  <c r="U231" i="47" s="1"/>
  <c r="BA213" i="47"/>
  <c r="E212" i="47"/>
  <c r="O212" i="47" s="1"/>
  <c r="BA210" i="47"/>
  <c r="E209" i="47"/>
  <c r="I209" i="47" s="1"/>
  <c r="E207" i="47"/>
  <c r="Q207" i="47" s="1"/>
  <c r="BA205" i="47"/>
  <c r="E204" i="47"/>
  <c r="Q204" i="47" s="1"/>
  <c r="E198" i="47"/>
  <c r="Q198" i="47" s="1"/>
  <c r="BA196" i="47"/>
  <c r="E195" i="47"/>
  <c r="U195" i="47" s="1"/>
  <c r="BA193" i="47"/>
  <c r="E192" i="47"/>
  <c r="U192" i="47" s="1"/>
  <c r="BA190" i="47"/>
  <c r="E189" i="47"/>
  <c r="U189" i="47" s="1"/>
  <c r="BA187" i="47"/>
  <c r="E186" i="47"/>
  <c r="U186" i="47" s="1"/>
  <c r="BA171" i="47"/>
  <c r="E170" i="47"/>
  <c r="U170" i="47" s="1"/>
  <c r="E176" i="47"/>
  <c r="Q176" i="47" s="1"/>
  <c r="BA174" i="47"/>
  <c r="E173" i="47"/>
  <c r="K173" i="47" s="1"/>
  <c r="E183" i="47"/>
  <c r="O183" i="47" s="1"/>
  <c r="E165" i="47"/>
  <c r="U165" i="47" s="1"/>
  <c r="BA180" i="47"/>
  <c r="U179" i="47"/>
  <c r="BA163" i="47"/>
  <c r="E162" i="47"/>
  <c r="U162" i="47" s="1"/>
  <c r="E156" i="47"/>
  <c r="U156" i="47" s="1"/>
  <c r="E154" i="47"/>
  <c r="U154" i="47" s="1"/>
  <c r="E152" i="47"/>
  <c r="U152" i="47" s="1"/>
  <c r="E150" i="47"/>
  <c r="U150" i="47" s="1"/>
  <c r="BA148" i="47"/>
  <c r="E147" i="47"/>
  <c r="Q147" i="47" s="1"/>
  <c r="E145" i="47"/>
  <c r="Q145" i="47" s="1"/>
  <c r="E142" i="47"/>
  <c r="U142" i="47" s="1"/>
  <c r="E138" i="47"/>
  <c r="U138" i="47" s="1"/>
  <c r="E134" i="47"/>
  <c r="U134" i="47" s="1"/>
  <c r="BA135" i="47"/>
  <c r="E127" i="47"/>
  <c r="U127" i="47" s="1"/>
  <c r="BA128" i="47"/>
  <c r="E122" i="47"/>
  <c r="U122" i="47" s="1"/>
  <c r="BA123" i="47"/>
  <c r="E119" i="47"/>
  <c r="Q119" i="47" s="1"/>
  <c r="E117" i="47"/>
  <c r="Q117" i="47" s="1"/>
  <c r="E112" i="47"/>
  <c r="Q112" i="47" s="1"/>
  <c r="E89" i="47"/>
  <c r="U89" i="47" s="1"/>
  <c r="E97" i="47"/>
  <c r="Q97" i="47" s="1"/>
  <c r="E100" i="47"/>
  <c r="Q100" i="47" s="1"/>
  <c r="E86" i="47"/>
  <c r="Q86" i="47" s="1"/>
  <c r="E115" i="47"/>
  <c r="O115" i="47" s="1"/>
  <c r="BA110" i="47"/>
  <c r="E109" i="47"/>
  <c r="U109" i="47" s="1"/>
  <c r="BA107" i="47"/>
  <c r="E106" i="47"/>
  <c r="U106" i="47" s="1"/>
  <c r="BA104" i="47"/>
  <c r="E103" i="47"/>
  <c r="O103" i="47" s="1"/>
  <c r="BA90" i="47"/>
  <c r="BA84" i="47"/>
  <c r="E83" i="47"/>
  <c r="U83" i="47" s="1"/>
  <c r="BA80" i="47"/>
  <c r="E79" i="47"/>
  <c r="U79" i="47" s="1"/>
  <c r="BA77" i="47"/>
  <c r="E76" i="47"/>
  <c r="Q76" i="47" s="1"/>
  <c r="BA74" i="47"/>
  <c r="E73" i="47"/>
  <c r="U73" i="47" s="1"/>
  <c r="BA47" i="47"/>
  <c r="E46" i="47"/>
  <c r="O46" i="47" s="1"/>
  <c r="BA44" i="47"/>
  <c r="BA41" i="47"/>
  <c r="E40" i="47"/>
  <c r="U40" i="47" s="1"/>
  <c r="H93" i="51"/>
  <c r="H92" i="51"/>
  <c r="H91" i="51" s="1"/>
  <c r="H90" i="51"/>
  <c r="H89" i="51"/>
  <c r="H88" i="51" s="1"/>
  <c r="H87" i="51"/>
  <c r="H86" i="51"/>
  <c r="H85" i="51"/>
  <c r="H84" i="51"/>
  <c r="H83" i="51"/>
  <c r="H82" i="51"/>
  <c r="H81" i="51"/>
  <c r="H80" i="51"/>
  <c r="H79" i="51"/>
  <c r="H78" i="51"/>
  <c r="H77" i="51"/>
  <c r="H76" i="51"/>
  <c r="H75" i="51"/>
  <c r="H74" i="51"/>
  <c r="H73" i="51"/>
  <c r="H72" i="51"/>
  <c r="H71" i="51"/>
  <c r="H70" i="51"/>
  <c r="H69" i="51"/>
  <c r="H68" i="51"/>
  <c r="H67" i="51"/>
  <c r="H65" i="51"/>
  <c r="H64" i="51"/>
  <c r="H62" i="51"/>
  <c r="H61" i="51"/>
  <c r="H60" i="51"/>
  <c r="H59" i="51"/>
  <c r="H58" i="51"/>
  <c r="H57" i="51"/>
  <c r="H56" i="51"/>
  <c r="H55" i="51"/>
  <c r="H54" i="51"/>
  <c r="H53" i="51"/>
  <c r="H52" i="51"/>
  <c r="H51" i="51"/>
  <c r="H50" i="51"/>
  <c r="H49" i="51"/>
  <c r="H48" i="51"/>
  <c r="H47" i="51"/>
  <c r="H46" i="51"/>
  <c r="H45" i="51"/>
  <c r="H44" i="51"/>
  <c r="H43" i="51"/>
  <c r="H42" i="51"/>
  <c r="H41" i="51"/>
  <c r="H40" i="51"/>
  <c r="H39" i="51"/>
  <c r="H38" i="51"/>
  <c r="H37" i="51"/>
  <c r="H36" i="51"/>
  <c r="H34" i="51"/>
  <c r="H33" i="51"/>
  <c r="H32" i="51"/>
  <c r="H31" i="51"/>
  <c r="H30" i="51"/>
  <c r="H29" i="51"/>
  <c r="H28" i="51"/>
  <c r="H27" i="51"/>
  <c r="H26" i="51"/>
  <c r="H25" i="51"/>
  <c r="H24" i="51"/>
  <c r="H23" i="51"/>
  <c r="H22" i="51"/>
  <c r="H21" i="51"/>
  <c r="H20" i="51"/>
  <c r="H19" i="51"/>
  <c r="H18" i="51"/>
  <c r="H17" i="51"/>
  <c r="H16" i="51"/>
  <c r="H15" i="51"/>
  <c r="H14" i="51"/>
  <c r="H13" i="51"/>
  <c r="H12" i="51"/>
  <c r="H11" i="51"/>
  <c r="H10" i="51"/>
  <c r="H9" i="51"/>
  <c r="J61" i="49" l="1"/>
  <c r="J47" i="49"/>
  <c r="J22" i="49"/>
  <c r="J21" i="49"/>
  <c r="J16" i="49"/>
  <c r="H132" i="50"/>
  <c r="I132" i="50" s="1"/>
  <c r="H67" i="50"/>
  <c r="I67" i="50" s="1"/>
  <c r="H68" i="50" s="1"/>
  <c r="H42" i="50"/>
  <c r="I42" i="50" s="1"/>
  <c r="H63" i="51"/>
  <c r="H66" i="51"/>
  <c r="H35" i="51"/>
  <c r="H8" i="51"/>
  <c r="J11" i="49"/>
  <c r="J12" i="49"/>
  <c r="J24" i="49"/>
  <c r="J30" i="49"/>
  <c r="J49" i="49"/>
  <c r="J38" i="49"/>
  <c r="J14" i="49"/>
  <c r="J20" i="49"/>
  <c r="J45" i="49"/>
  <c r="J79" i="49"/>
  <c r="J3" i="49" s="1"/>
  <c r="J15" i="49"/>
  <c r="J26" i="49"/>
  <c r="J44" i="49"/>
  <c r="J34" i="49"/>
  <c r="J52" i="49"/>
  <c r="J60" i="49"/>
  <c r="J28" i="49"/>
  <c r="J46" i="49"/>
  <c r="J66" i="49"/>
  <c r="J18" i="49"/>
  <c r="J36" i="49"/>
  <c r="J58" i="49"/>
  <c r="J42" i="49"/>
  <c r="J62" i="49"/>
  <c r="J19" i="49"/>
  <c r="J13" i="49"/>
  <c r="J25" i="49"/>
  <c r="J31" i="49"/>
  <c r="J59" i="49"/>
  <c r="J64" i="49"/>
  <c r="F68" i="49"/>
  <c r="J43" i="49"/>
  <c r="J65" i="49"/>
  <c r="J33" i="49"/>
  <c r="J54" i="49"/>
  <c r="J27" i="49"/>
  <c r="J39" i="49"/>
  <c r="J35" i="49"/>
  <c r="J41" i="49"/>
  <c r="I68" i="49"/>
  <c r="J10" i="49"/>
  <c r="H62" i="50"/>
  <c r="I62" i="50" s="1"/>
  <c r="H63" i="50" s="1"/>
  <c r="I63" i="50" s="1"/>
  <c r="H99" i="50"/>
  <c r="I99" i="50" s="1"/>
  <c r="H100" i="50" s="1"/>
  <c r="I100" i="50" s="1"/>
  <c r="H121" i="50"/>
  <c r="I121" i="50" s="1"/>
  <c r="H79" i="50"/>
  <c r="I79" i="50" s="1"/>
  <c r="H80" i="50" s="1"/>
  <c r="I80" i="50" s="1"/>
  <c r="H36" i="50"/>
  <c r="I36" i="50" s="1"/>
  <c r="H37" i="50" s="1"/>
  <c r="I37" i="50" s="1"/>
  <c r="H115" i="50"/>
  <c r="I115" i="50" s="1"/>
  <c r="H116" i="50" s="1"/>
  <c r="I116" i="50" s="1"/>
  <c r="H20" i="50"/>
  <c r="I20" i="50" s="1"/>
  <c r="H43" i="50"/>
  <c r="A11" i="50"/>
  <c r="G55" i="37"/>
  <c r="M55" i="37" s="1"/>
  <c r="I55" i="37"/>
  <c r="K55" i="37"/>
  <c r="O55" i="37"/>
  <c r="Q55" i="37"/>
  <c r="G162" i="37"/>
  <c r="M162" i="37" s="1"/>
  <c r="I162" i="37"/>
  <c r="K162" i="37"/>
  <c r="O162" i="37"/>
  <c r="Q162" i="37"/>
  <c r="Q277" i="37"/>
  <c r="G277" i="37"/>
  <c r="M277" i="37" s="1"/>
  <c r="I277" i="37"/>
  <c r="K277" i="37"/>
  <c r="O277" i="37"/>
  <c r="I275" i="37"/>
  <c r="O275" i="37"/>
  <c r="G275" i="37"/>
  <c r="M275" i="37" s="1"/>
  <c r="K275" i="37"/>
  <c r="Q275" i="37"/>
  <c r="C285" i="37"/>
  <c r="E285" i="37" s="1"/>
  <c r="E284" i="37" s="1"/>
  <c r="U284" i="37" s="1"/>
  <c r="G252" i="37"/>
  <c r="M252" i="37" s="1"/>
  <c r="G259" i="37"/>
  <c r="I259" i="37"/>
  <c r="K259" i="37"/>
  <c r="O259" i="37"/>
  <c r="Q259" i="37"/>
  <c r="G255" i="37"/>
  <c r="M255" i="37" s="1"/>
  <c r="I255" i="37"/>
  <c r="K255" i="37"/>
  <c r="O255" i="37"/>
  <c r="Q255" i="37"/>
  <c r="I252" i="37"/>
  <c r="K252" i="37"/>
  <c r="O252" i="37"/>
  <c r="Q252" i="37"/>
  <c r="G243" i="37"/>
  <c r="M243" i="37" s="1"/>
  <c r="I243" i="37"/>
  <c r="K243" i="37"/>
  <c r="O243" i="37"/>
  <c r="Q243" i="37"/>
  <c r="G241" i="37"/>
  <c r="M241" i="37" s="1"/>
  <c r="I241" i="37"/>
  <c r="K241" i="37"/>
  <c r="O241" i="37"/>
  <c r="K237" i="37"/>
  <c r="G237" i="37"/>
  <c r="M237" i="37" s="1"/>
  <c r="I237" i="37"/>
  <c r="O237" i="37"/>
  <c r="G239" i="37"/>
  <c r="M239" i="37" s="1"/>
  <c r="I239" i="37"/>
  <c r="K239" i="37"/>
  <c r="O239" i="37"/>
  <c r="Q239" i="37"/>
  <c r="K234" i="37"/>
  <c r="O234" i="37"/>
  <c r="U234" i="37"/>
  <c r="Q234" i="37"/>
  <c r="G234" i="37"/>
  <c r="M234" i="37" s="1"/>
  <c r="G232" i="37"/>
  <c r="M232" i="37" s="1"/>
  <c r="I232" i="37"/>
  <c r="K232" i="37"/>
  <c r="O232" i="37"/>
  <c r="G228" i="37"/>
  <c r="M228" i="37" s="1"/>
  <c r="I228" i="37"/>
  <c r="K228" i="37"/>
  <c r="O228" i="37"/>
  <c r="Q228" i="37"/>
  <c r="G225" i="37"/>
  <c r="M225" i="37" s="1"/>
  <c r="I225" i="37"/>
  <c r="K225" i="37"/>
  <c r="O225" i="37"/>
  <c r="Q225" i="37"/>
  <c r="G204" i="37"/>
  <c r="M204" i="37" s="1"/>
  <c r="I204" i="37"/>
  <c r="K204" i="37"/>
  <c r="O204" i="37"/>
  <c r="G216" i="37"/>
  <c r="M216" i="37" s="1"/>
  <c r="I216" i="37"/>
  <c r="K216" i="37"/>
  <c r="O216" i="37"/>
  <c r="G199" i="37"/>
  <c r="M199" i="37" s="1"/>
  <c r="I199" i="37"/>
  <c r="K199" i="37"/>
  <c r="Q199" i="37"/>
  <c r="G210" i="37"/>
  <c r="M210" i="37" s="1"/>
  <c r="I210" i="37"/>
  <c r="K210" i="37"/>
  <c r="O210" i="37"/>
  <c r="O206" i="37"/>
  <c r="I206" i="37"/>
  <c r="Q206" i="37"/>
  <c r="G212" i="37"/>
  <c r="M212" i="37" s="1"/>
  <c r="I212" i="37"/>
  <c r="K212" i="37"/>
  <c r="O212" i="37"/>
  <c r="Q212" i="37"/>
  <c r="G206" i="37"/>
  <c r="M206" i="37" s="1"/>
  <c r="K206" i="37"/>
  <c r="G202" i="37"/>
  <c r="M202" i="37" s="1"/>
  <c r="I202" i="37"/>
  <c r="K202" i="37"/>
  <c r="O202" i="37"/>
  <c r="Q202" i="37"/>
  <c r="G195" i="37"/>
  <c r="M195" i="37" s="1"/>
  <c r="I195" i="37"/>
  <c r="K195" i="37"/>
  <c r="O195" i="37"/>
  <c r="Q195" i="37"/>
  <c r="E184" i="37"/>
  <c r="U184" i="37" s="1"/>
  <c r="G186" i="37"/>
  <c r="M186" i="37" s="1"/>
  <c r="I186" i="37"/>
  <c r="K186" i="37"/>
  <c r="O186" i="37"/>
  <c r="O182" i="37"/>
  <c r="G182" i="37"/>
  <c r="M182" i="37" s="1"/>
  <c r="I182" i="37"/>
  <c r="K182" i="37"/>
  <c r="G178" i="37"/>
  <c r="M178" i="37" s="1"/>
  <c r="I178" i="37"/>
  <c r="K178" i="37"/>
  <c r="O178" i="37"/>
  <c r="Q178" i="37"/>
  <c r="G175" i="37"/>
  <c r="M175" i="37" s="1"/>
  <c r="I175" i="37"/>
  <c r="K175" i="37"/>
  <c r="O175" i="37"/>
  <c r="Q175" i="37"/>
  <c r="G173" i="37"/>
  <c r="M173" i="37" s="1"/>
  <c r="I173" i="37"/>
  <c r="K173" i="37"/>
  <c r="O173" i="37"/>
  <c r="Q173" i="37"/>
  <c r="G171" i="37"/>
  <c r="M171" i="37" s="1"/>
  <c r="I171" i="37"/>
  <c r="K171" i="37"/>
  <c r="O171" i="37"/>
  <c r="Q171" i="37"/>
  <c r="G167" i="37"/>
  <c r="I167" i="37"/>
  <c r="K167" i="37"/>
  <c r="O167" i="37"/>
  <c r="Q167" i="37"/>
  <c r="K157" i="37"/>
  <c r="O157" i="37"/>
  <c r="Q157" i="37"/>
  <c r="G157" i="37"/>
  <c r="M157" i="37" s="1"/>
  <c r="I157" i="37"/>
  <c r="G141" i="37"/>
  <c r="M141" i="37" s="1"/>
  <c r="I141" i="37"/>
  <c r="K141" i="37"/>
  <c r="O141" i="37"/>
  <c r="Q141" i="37"/>
  <c r="I149" i="37"/>
  <c r="K149" i="37"/>
  <c r="G149" i="37"/>
  <c r="M149" i="37" s="1"/>
  <c r="O149" i="37"/>
  <c r="G136" i="37"/>
  <c r="M136" i="37" s="1"/>
  <c r="I136" i="37"/>
  <c r="K136" i="37"/>
  <c r="O136" i="37"/>
  <c r="G133" i="37"/>
  <c r="M133" i="37" s="1"/>
  <c r="K133" i="37"/>
  <c r="I133" i="37"/>
  <c r="O133" i="37"/>
  <c r="I129" i="37"/>
  <c r="O129" i="37"/>
  <c r="Q129" i="37"/>
  <c r="G129" i="37"/>
  <c r="M129" i="37" s="1"/>
  <c r="G126" i="37"/>
  <c r="M126" i="37" s="1"/>
  <c r="I126" i="37"/>
  <c r="K126" i="37"/>
  <c r="O126" i="37"/>
  <c r="G122" i="37"/>
  <c r="M122" i="37" s="1"/>
  <c r="K122" i="37"/>
  <c r="O122" i="37"/>
  <c r="I122" i="37"/>
  <c r="G114" i="37"/>
  <c r="M114" i="37" s="1"/>
  <c r="I114" i="37"/>
  <c r="K114" i="37"/>
  <c r="O114" i="37"/>
  <c r="Q114" i="37"/>
  <c r="G52" i="37"/>
  <c r="M52" i="37" s="1"/>
  <c r="I52" i="37"/>
  <c r="K52" i="37"/>
  <c r="O52" i="37"/>
  <c r="Q52" i="37"/>
  <c r="Q64" i="37"/>
  <c r="K61" i="37"/>
  <c r="U64" i="37"/>
  <c r="O64" i="37"/>
  <c r="I61" i="37"/>
  <c r="U49" i="37"/>
  <c r="U46" i="37"/>
  <c r="G49" i="37"/>
  <c r="M49" i="37" s="1"/>
  <c r="I49" i="37"/>
  <c r="K49" i="37"/>
  <c r="K46" i="37"/>
  <c r="O46" i="37"/>
  <c r="Q46" i="37"/>
  <c r="G46" i="37"/>
  <c r="M46" i="37" s="1"/>
  <c r="I46" i="37"/>
  <c r="K64" i="37"/>
  <c r="I64" i="37"/>
  <c r="U67" i="37"/>
  <c r="G61" i="37"/>
  <c r="Q67" i="37"/>
  <c r="O67" i="37"/>
  <c r="K67" i="37"/>
  <c r="I67" i="37"/>
  <c r="U61" i="37"/>
  <c r="Q61" i="37"/>
  <c r="K37" i="37"/>
  <c r="U37" i="37"/>
  <c r="G28" i="37"/>
  <c r="M28" i="37" s="1"/>
  <c r="I28" i="37"/>
  <c r="K28" i="37"/>
  <c r="O28" i="37"/>
  <c r="Q28" i="37"/>
  <c r="G37" i="37"/>
  <c r="M37" i="37" s="1"/>
  <c r="I37" i="37"/>
  <c r="O37" i="37"/>
  <c r="G109" i="37"/>
  <c r="M109" i="37" s="1"/>
  <c r="I109" i="37"/>
  <c r="K109" i="37"/>
  <c r="O109" i="37"/>
  <c r="Q109" i="37"/>
  <c r="Q103" i="37"/>
  <c r="O103" i="37"/>
  <c r="U103" i="37"/>
  <c r="G103" i="37"/>
  <c r="M103" i="37" s="1"/>
  <c r="I103" i="37"/>
  <c r="E85" i="37"/>
  <c r="U85" i="37" s="1"/>
  <c r="G81" i="37"/>
  <c r="M81" i="37" s="1"/>
  <c r="I81" i="37"/>
  <c r="K81" i="37"/>
  <c r="O81" i="37"/>
  <c r="Q81" i="37"/>
  <c r="G83" i="37"/>
  <c r="M83" i="37" s="1"/>
  <c r="K83" i="37"/>
  <c r="O83" i="37"/>
  <c r="I83" i="37"/>
  <c r="Q83" i="37"/>
  <c r="U87" i="37"/>
  <c r="Q90" i="37"/>
  <c r="Q95" i="37"/>
  <c r="G87" i="37"/>
  <c r="M87" i="37" s="1"/>
  <c r="I87" i="37"/>
  <c r="K87" i="37"/>
  <c r="O87" i="37"/>
  <c r="G90" i="37"/>
  <c r="M90" i="37" s="1"/>
  <c r="O90" i="37"/>
  <c r="I90" i="37"/>
  <c r="K90" i="37"/>
  <c r="U95" i="37"/>
  <c r="G95" i="37"/>
  <c r="M95" i="37" s="1"/>
  <c r="I95" i="37"/>
  <c r="K95" i="37"/>
  <c r="G287" i="37"/>
  <c r="G286" i="37" s="1"/>
  <c r="I287" i="37"/>
  <c r="K287" i="37"/>
  <c r="O287" i="37"/>
  <c r="O286" i="37" s="1"/>
  <c r="Q287" i="37"/>
  <c r="Q286" i="37" s="1"/>
  <c r="Q191" i="37"/>
  <c r="U191" i="37"/>
  <c r="I275" i="47"/>
  <c r="Q275" i="47"/>
  <c r="G275" i="47"/>
  <c r="M275" i="47" s="1"/>
  <c r="K275" i="47"/>
  <c r="O275" i="47"/>
  <c r="K277" i="47"/>
  <c r="G277" i="47"/>
  <c r="M277" i="47" s="1"/>
  <c r="I277" i="47"/>
  <c r="O277" i="47"/>
  <c r="G288" i="47"/>
  <c r="M288" i="47" s="1"/>
  <c r="I288" i="47"/>
  <c r="K288" i="47"/>
  <c r="O288" i="47"/>
  <c r="G286" i="47"/>
  <c r="M286" i="47" s="1"/>
  <c r="I286" i="47"/>
  <c r="K286" i="47"/>
  <c r="O286" i="47"/>
  <c r="Q286" i="47"/>
  <c r="O282" i="47"/>
  <c r="Q282" i="47"/>
  <c r="G282" i="47"/>
  <c r="I282" i="47"/>
  <c r="K282" i="47"/>
  <c r="G191" i="37"/>
  <c r="M191" i="37" s="1"/>
  <c r="I191" i="37"/>
  <c r="K191" i="37"/>
  <c r="I272" i="47"/>
  <c r="G272" i="47"/>
  <c r="M272" i="47" s="1"/>
  <c r="K272" i="47"/>
  <c r="O272" i="47"/>
  <c r="Q272" i="47"/>
  <c r="G269" i="47"/>
  <c r="M269" i="47" s="1"/>
  <c r="I269" i="47"/>
  <c r="K269" i="47"/>
  <c r="O269" i="47"/>
  <c r="Q269" i="47"/>
  <c r="G266" i="47"/>
  <c r="M266" i="47" s="1"/>
  <c r="I266" i="47"/>
  <c r="K266" i="47"/>
  <c r="O266" i="47"/>
  <c r="Q266" i="47"/>
  <c r="I251" i="47"/>
  <c r="G251" i="47"/>
  <c r="M251" i="47" s="1"/>
  <c r="G263" i="47"/>
  <c r="M263" i="47" s="1"/>
  <c r="I263" i="47"/>
  <c r="K263" i="47"/>
  <c r="O263" i="47"/>
  <c r="Q263" i="47"/>
  <c r="G260" i="47"/>
  <c r="M260" i="47" s="1"/>
  <c r="I260" i="47"/>
  <c r="K260" i="47"/>
  <c r="O260" i="47"/>
  <c r="Q260" i="47"/>
  <c r="G257" i="47"/>
  <c r="M257" i="47" s="1"/>
  <c r="I257" i="47"/>
  <c r="K257" i="47"/>
  <c r="O257" i="47"/>
  <c r="Q257" i="47"/>
  <c r="U254" i="47"/>
  <c r="G254" i="47"/>
  <c r="M254" i="47" s="1"/>
  <c r="I254" i="47"/>
  <c r="K254" i="47"/>
  <c r="O254" i="47"/>
  <c r="K251" i="47"/>
  <c r="O251" i="47"/>
  <c r="Q251" i="47"/>
  <c r="G248" i="47"/>
  <c r="M248" i="47" s="1"/>
  <c r="K248" i="47"/>
  <c r="I248" i="47"/>
  <c r="O248" i="47"/>
  <c r="Q248" i="47"/>
  <c r="O236" i="47"/>
  <c r="G239" i="47"/>
  <c r="M239" i="47" s="1"/>
  <c r="K239" i="47"/>
  <c r="O239" i="47"/>
  <c r="Q239" i="47"/>
  <c r="I239" i="47"/>
  <c r="U236" i="47"/>
  <c r="Q236" i="47"/>
  <c r="G236" i="47"/>
  <c r="M236" i="47" s="1"/>
  <c r="I236" i="47"/>
  <c r="Q231" i="47"/>
  <c r="U233" i="47"/>
  <c r="G233" i="47"/>
  <c r="M233" i="47" s="1"/>
  <c r="I233" i="47"/>
  <c r="O233" i="47"/>
  <c r="Q233" i="47"/>
  <c r="Q245" i="47"/>
  <c r="G245" i="47"/>
  <c r="M245" i="47" s="1"/>
  <c r="I245" i="47"/>
  <c r="K245" i="47"/>
  <c r="O245" i="47"/>
  <c r="U225" i="47"/>
  <c r="I218" i="47"/>
  <c r="O218" i="47"/>
  <c r="G225" i="47"/>
  <c r="M225" i="47" s="1"/>
  <c r="I225" i="47"/>
  <c r="K225" i="47"/>
  <c r="O225" i="47"/>
  <c r="G218" i="47"/>
  <c r="M218" i="47" s="1"/>
  <c r="K218" i="47"/>
  <c r="U215" i="47"/>
  <c r="G215" i="47"/>
  <c r="M215" i="47" s="1"/>
  <c r="I215" i="47"/>
  <c r="K215" i="47"/>
  <c r="O215" i="47"/>
  <c r="G223" i="47"/>
  <c r="M223" i="47" s="1"/>
  <c r="I223" i="47"/>
  <c r="K223" i="47"/>
  <c r="O223" i="47"/>
  <c r="Q220" i="47"/>
  <c r="G220" i="47"/>
  <c r="M220" i="47" s="1"/>
  <c r="I220" i="47"/>
  <c r="K220" i="47"/>
  <c r="O220" i="47"/>
  <c r="O231" i="47"/>
  <c r="G231" i="47"/>
  <c r="I231" i="47"/>
  <c r="K231" i="47"/>
  <c r="U204" i="47"/>
  <c r="K209" i="47"/>
  <c r="O209" i="47"/>
  <c r="U209" i="47"/>
  <c r="Q212" i="47"/>
  <c r="G207" i="47"/>
  <c r="M207" i="47" s="1"/>
  <c r="Q209" i="47"/>
  <c r="K207" i="47"/>
  <c r="G204" i="47"/>
  <c r="I207" i="47"/>
  <c r="I204" i="47"/>
  <c r="O207" i="47"/>
  <c r="G212" i="47"/>
  <c r="M212" i="47" s="1"/>
  <c r="K204" i="47"/>
  <c r="I212" i="47"/>
  <c r="K212" i="47"/>
  <c r="O204" i="47"/>
  <c r="G209" i="47"/>
  <c r="M209" i="47" s="1"/>
  <c r="K195" i="47"/>
  <c r="K198" i="47"/>
  <c r="O198" i="47"/>
  <c r="G198" i="47"/>
  <c r="M198" i="47" s="1"/>
  <c r="I198" i="47"/>
  <c r="G195" i="47"/>
  <c r="M195" i="47" s="1"/>
  <c r="I195" i="47"/>
  <c r="O195" i="47"/>
  <c r="Q195" i="47"/>
  <c r="G192" i="47"/>
  <c r="M192" i="47" s="1"/>
  <c r="I192" i="47"/>
  <c r="K192" i="47"/>
  <c r="O192" i="47"/>
  <c r="Q192" i="47"/>
  <c r="G189" i="47"/>
  <c r="M189" i="47" s="1"/>
  <c r="I189" i="47"/>
  <c r="K189" i="47"/>
  <c r="O189" i="47"/>
  <c r="Q189" i="47"/>
  <c r="G186" i="47"/>
  <c r="M186" i="47" s="1"/>
  <c r="I186" i="47"/>
  <c r="K186" i="47"/>
  <c r="O186" i="47"/>
  <c r="Q186" i="47"/>
  <c r="G170" i="47"/>
  <c r="M170" i="47" s="1"/>
  <c r="I170" i="47"/>
  <c r="K170" i="47"/>
  <c r="O170" i="47"/>
  <c r="Q170" i="47"/>
  <c r="O173" i="47"/>
  <c r="Q173" i="47"/>
  <c r="U173" i="47"/>
  <c r="G176" i="47"/>
  <c r="M176" i="47" s="1"/>
  <c r="I176" i="47"/>
  <c r="K176" i="47"/>
  <c r="G173" i="47"/>
  <c r="M173" i="47" s="1"/>
  <c r="I173" i="47"/>
  <c r="O176" i="47"/>
  <c r="Q183" i="47"/>
  <c r="G183" i="47"/>
  <c r="M183" i="47" s="1"/>
  <c r="I183" i="47"/>
  <c r="K183" i="47"/>
  <c r="U145" i="47"/>
  <c r="G165" i="47"/>
  <c r="M165" i="47" s="1"/>
  <c r="I165" i="47"/>
  <c r="K165" i="47"/>
  <c r="O165" i="47"/>
  <c r="Q165" i="47"/>
  <c r="G179" i="47"/>
  <c r="I179" i="47"/>
  <c r="K179" i="47"/>
  <c r="O179" i="47"/>
  <c r="Q179" i="47"/>
  <c r="Q152" i="47"/>
  <c r="G162" i="47"/>
  <c r="I162" i="47"/>
  <c r="K162" i="47"/>
  <c r="O162" i="47"/>
  <c r="Q162" i="47"/>
  <c r="G156" i="47"/>
  <c r="M156" i="47" s="1"/>
  <c r="I156" i="47"/>
  <c r="K156" i="47"/>
  <c r="O156" i="47"/>
  <c r="Q156" i="47"/>
  <c r="G154" i="47"/>
  <c r="M154" i="47" s="1"/>
  <c r="I154" i="47"/>
  <c r="K154" i="47"/>
  <c r="O154" i="47"/>
  <c r="Q154" i="47"/>
  <c r="G152" i="47"/>
  <c r="M152" i="47" s="1"/>
  <c r="I152" i="47"/>
  <c r="K152" i="47"/>
  <c r="O152" i="47"/>
  <c r="G150" i="47"/>
  <c r="M150" i="47" s="1"/>
  <c r="I150" i="47"/>
  <c r="K150" i="47"/>
  <c r="O150" i="47"/>
  <c r="Q150" i="47"/>
  <c r="G147" i="47"/>
  <c r="M147" i="47" s="1"/>
  <c r="U147" i="47"/>
  <c r="I147" i="47"/>
  <c r="K147" i="47"/>
  <c r="O147" i="47"/>
  <c r="G145" i="47"/>
  <c r="I145" i="47"/>
  <c r="K145" i="47"/>
  <c r="O145" i="47"/>
  <c r="G142" i="47"/>
  <c r="G141" i="47" s="1"/>
  <c r="I142" i="47"/>
  <c r="K142" i="47"/>
  <c r="O142" i="47"/>
  <c r="O141" i="47" s="1"/>
  <c r="Q142" i="47"/>
  <c r="Q141" i="47" s="1"/>
  <c r="K138" i="47"/>
  <c r="O138" i="47"/>
  <c r="Q138" i="47"/>
  <c r="G138" i="47"/>
  <c r="M138" i="47" s="1"/>
  <c r="I138" i="47"/>
  <c r="G134" i="47"/>
  <c r="M134" i="47" s="1"/>
  <c r="I134" i="47"/>
  <c r="K134" i="47"/>
  <c r="O134" i="47"/>
  <c r="Q134" i="47"/>
  <c r="K127" i="47"/>
  <c r="O127" i="47"/>
  <c r="Q127" i="47"/>
  <c r="G127" i="47"/>
  <c r="M127" i="47" s="1"/>
  <c r="I127" i="47"/>
  <c r="G122" i="47"/>
  <c r="M122" i="47" s="1"/>
  <c r="I122" i="47"/>
  <c r="K122" i="47"/>
  <c r="O122" i="47"/>
  <c r="Q122" i="47"/>
  <c r="G119" i="47"/>
  <c r="M119" i="47" s="1"/>
  <c r="I119" i="47"/>
  <c r="K119" i="47"/>
  <c r="O119" i="47"/>
  <c r="G117" i="47"/>
  <c r="M117" i="47" s="1"/>
  <c r="I117" i="47"/>
  <c r="K117" i="47"/>
  <c r="O117" i="47"/>
  <c r="G112" i="47"/>
  <c r="M112" i="47" s="1"/>
  <c r="I112" i="47"/>
  <c r="K112" i="47"/>
  <c r="O112" i="47"/>
  <c r="G100" i="47"/>
  <c r="M100" i="47" s="1"/>
  <c r="I100" i="47"/>
  <c r="O100" i="47"/>
  <c r="K100" i="47"/>
  <c r="G97" i="47"/>
  <c r="M97" i="47" s="1"/>
  <c r="I97" i="47"/>
  <c r="K97" i="47"/>
  <c r="O97" i="47"/>
  <c r="K86" i="47"/>
  <c r="O86" i="47"/>
  <c r="G86" i="47"/>
  <c r="M86" i="47" s="1"/>
  <c r="I86" i="47"/>
  <c r="G115" i="47"/>
  <c r="M115" i="47" s="1"/>
  <c r="I115" i="47"/>
  <c r="K115" i="47"/>
  <c r="Q115" i="47"/>
  <c r="U115" i="47"/>
  <c r="I109" i="47"/>
  <c r="G109" i="47"/>
  <c r="M109" i="47" s="1"/>
  <c r="K109" i="47"/>
  <c r="O109" i="47"/>
  <c r="Q109" i="47"/>
  <c r="G106" i="47"/>
  <c r="M106" i="47" s="1"/>
  <c r="I106" i="47"/>
  <c r="K106" i="47"/>
  <c r="O106" i="47"/>
  <c r="Q106" i="47"/>
  <c r="G103" i="47"/>
  <c r="M103" i="47" s="1"/>
  <c r="I103" i="47"/>
  <c r="K103" i="47"/>
  <c r="Q103" i="47"/>
  <c r="U103" i="47"/>
  <c r="G89" i="47"/>
  <c r="M89" i="47" s="1"/>
  <c r="I89" i="47"/>
  <c r="K89" i="47"/>
  <c r="O89" i="47"/>
  <c r="Q89" i="47"/>
  <c r="U76" i="47"/>
  <c r="G83" i="47"/>
  <c r="I83" i="47"/>
  <c r="K83" i="47"/>
  <c r="O83" i="47"/>
  <c r="Q83" i="47"/>
  <c r="G79" i="47"/>
  <c r="M79" i="47" s="1"/>
  <c r="I79" i="47"/>
  <c r="K79" i="47"/>
  <c r="O79" i="47"/>
  <c r="Q79" i="47"/>
  <c r="G76" i="47"/>
  <c r="M76" i="47" s="1"/>
  <c r="I76" i="47"/>
  <c r="K76" i="47"/>
  <c r="O76" i="47"/>
  <c r="G73" i="47"/>
  <c r="I73" i="47"/>
  <c r="K73" i="47"/>
  <c r="O73" i="47"/>
  <c r="Q73" i="47"/>
  <c r="Q46" i="47"/>
  <c r="I46" i="47"/>
  <c r="U46" i="47"/>
  <c r="G46" i="47"/>
  <c r="M46" i="47" s="1"/>
  <c r="K46" i="47"/>
  <c r="G40" i="47"/>
  <c r="M40" i="47" s="1"/>
  <c r="I40" i="47"/>
  <c r="K40" i="47"/>
  <c r="O40" i="47"/>
  <c r="Q40" i="47"/>
  <c r="C52" i="47" s="1"/>
  <c r="E52" i="47" s="1"/>
  <c r="E51" i="47" s="1"/>
  <c r="U51" i="47" s="1"/>
  <c r="BA15" i="37"/>
  <c r="E14" i="37"/>
  <c r="Q14" i="37" s="1"/>
  <c r="BA12" i="37"/>
  <c r="E11" i="37"/>
  <c r="U11" i="37" s="1"/>
  <c r="BA24" i="37"/>
  <c r="E23" i="37"/>
  <c r="Q23" i="37" s="1"/>
  <c r="E18" i="37"/>
  <c r="Q18" i="37" s="1"/>
  <c r="BA19" i="37"/>
  <c r="E76" i="37"/>
  <c r="BA77" i="37"/>
  <c r="E61" i="47"/>
  <c r="U61" i="47" s="1"/>
  <c r="BA62" i="47"/>
  <c r="BA55" i="47"/>
  <c r="E54" i="47"/>
  <c r="U54" i="47" s="1"/>
  <c r="BA22" i="47"/>
  <c r="E21" i="47"/>
  <c r="U21" i="47" s="1"/>
  <c r="BA38" i="47"/>
  <c r="E37" i="47"/>
  <c r="O37" i="47" s="1"/>
  <c r="BA34" i="47"/>
  <c r="E33" i="47"/>
  <c r="U33" i="47" s="1"/>
  <c r="BA30" i="47"/>
  <c r="E29" i="47"/>
  <c r="U29" i="47" s="1"/>
  <c r="E24" i="47"/>
  <c r="BA59" i="47"/>
  <c r="E58" i="47"/>
  <c r="O58" i="47" s="1"/>
  <c r="E11" i="47"/>
  <c r="BA18" i="47"/>
  <c r="E17" i="47"/>
  <c r="U17" i="47" s="1"/>
  <c r="BA15" i="47"/>
  <c r="E14" i="47"/>
  <c r="U14" i="47" s="1"/>
  <c r="BA12" i="47"/>
  <c r="H7" i="51" l="1"/>
  <c r="H6" i="51" s="1"/>
  <c r="G45" i="1" s="1"/>
  <c r="H45" i="1" s="1"/>
  <c r="J68" i="49"/>
  <c r="I69" i="49"/>
  <c r="I70" i="49" s="1"/>
  <c r="J71" i="49" s="1"/>
  <c r="J2" i="49" s="1"/>
  <c r="J4" i="49" s="1"/>
  <c r="G43" i="1" s="1"/>
  <c r="H21" i="50"/>
  <c r="I21" i="50" s="1"/>
  <c r="H136" i="50" s="1"/>
  <c r="I136" i="50" s="1"/>
  <c r="A12" i="50"/>
  <c r="A13" i="50" s="1"/>
  <c r="A14" i="50" s="1"/>
  <c r="O108" i="37"/>
  <c r="I284" i="37"/>
  <c r="Q284" i="37"/>
  <c r="Q258" i="37"/>
  <c r="G284" i="37"/>
  <c r="M284" i="37" s="1"/>
  <c r="O284" i="37"/>
  <c r="O258" i="37" s="1"/>
  <c r="K284" i="37"/>
  <c r="M259" i="37"/>
  <c r="Q190" i="37"/>
  <c r="O190" i="37"/>
  <c r="C219" i="37" s="1"/>
  <c r="E219" i="37" s="1"/>
  <c r="E218" i="37" s="1"/>
  <c r="K218" i="37" s="1"/>
  <c r="K184" i="37"/>
  <c r="O184" i="37"/>
  <c r="O166" i="37" s="1"/>
  <c r="C189" i="37" s="1"/>
  <c r="E189" i="37" s="1"/>
  <c r="E188" i="37" s="1"/>
  <c r="I184" i="37"/>
  <c r="M167" i="37"/>
  <c r="G184" i="37"/>
  <c r="M184" i="37" s="1"/>
  <c r="Q184" i="37"/>
  <c r="Q166" i="37" s="1"/>
  <c r="Q108" i="37"/>
  <c r="C165" i="37"/>
  <c r="E165" i="37" s="1"/>
  <c r="E164" i="37" s="1"/>
  <c r="O49" i="37"/>
  <c r="Q49" i="37"/>
  <c r="Q17" i="37" s="1"/>
  <c r="M61" i="37"/>
  <c r="I85" i="37"/>
  <c r="Q85" i="37"/>
  <c r="G85" i="37"/>
  <c r="M85" i="37" s="1"/>
  <c r="O85" i="37"/>
  <c r="K85" i="37"/>
  <c r="U76" i="37"/>
  <c r="Q76" i="37"/>
  <c r="M287" i="37"/>
  <c r="O11" i="37"/>
  <c r="O18" i="37"/>
  <c r="O23" i="37"/>
  <c r="O244" i="47"/>
  <c r="C280" i="47" s="1"/>
  <c r="E280" i="47" s="1"/>
  <c r="E279" i="47" s="1"/>
  <c r="U279" i="47" s="1"/>
  <c r="Q244" i="47"/>
  <c r="G279" i="47"/>
  <c r="M279" i="47" s="1"/>
  <c r="O281" i="47"/>
  <c r="C291" i="47" s="1"/>
  <c r="E291" i="47" s="1"/>
  <c r="E290" i="47" s="1"/>
  <c r="Q290" i="47" s="1"/>
  <c r="M282" i="47"/>
  <c r="Q281" i="47"/>
  <c r="Q230" i="47"/>
  <c r="M231" i="47"/>
  <c r="O230" i="47"/>
  <c r="C243" i="47" s="1"/>
  <c r="E243" i="47" s="1"/>
  <c r="E242" i="47" s="1"/>
  <c r="Q203" i="47"/>
  <c r="O203" i="47"/>
  <c r="C229" i="47" s="1"/>
  <c r="E229" i="47" s="1"/>
  <c r="E228" i="47" s="1"/>
  <c r="G228" i="47" s="1"/>
  <c r="M228" i="47" s="1"/>
  <c r="M204" i="47"/>
  <c r="Q169" i="47"/>
  <c r="O169" i="47"/>
  <c r="C202" i="47" s="1"/>
  <c r="E202" i="47" s="1"/>
  <c r="E201" i="47" s="1"/>
  <c r="O161" i="47"/>
  <c r="C168" i="47" s="1"/>
  <c r="E168" i="47" s="1"/>
  <c r="E167" i="47" s="1"/>
  <c r="U167" i="47" s="1"/>
  <c r="Q161" i="47"/>
  <c r="Q144" i="47"/>
  <c r="M179" i="47"/>
  <c r="O144" i="47"/>
  <c r="G144" i="47"/>
  <c r="M162" i="47"/>
  <c r="M145" i="47"/>
  <c r="Q82" i="47"/>
  <c r="O82" i="47"/>
  <c r="G82" i="47"/>
  <c r="M142" i="47"/>
  <c r="G72" i="47"/>
  <c r="O72" i="47"/>
  <c r="Q72" i="47"/>
  <c r="M83" i="47"/>
  <c r="M73" i="47"/>
  <c r="G51" i="47"/>
  <c r="M51" i="47" s="1"/>
  <c r="I51" i="47"/>
  <c r="K51" i="47"/>
  <c r="O51" i="47"/>
  <c r="Q51" i="47"/>
  <c r="O54" i="47"/>
  <c r="O53" i="47" s="1"/>
  <c r="G14" i="37"/>
  <c r="M14" i="37" s="1"/>
  <c r="I14" i="37"/>
  <c r="K14" i="37"/>
  <c r="O14" i="37"/>
  <c r="U14" i="37"/>
  <c r="G11" i="37"/>
  <c r="M11" i="37" s="1"/>
  <c r="I11" i="37"/>
  <c r="K11" i="37"/>
  <c r="Q11" i="37"/>
  <c r="G23" i="37"/>
  <c r="M23" i="37" s="1"/>
  <c r="I23" i="37"/>
  <c r="K23" i="37"/>
  <c r="U23" i="37"/>
  <c r="U18" i="37"/>
  <c r="K18" i="37"/>
  <c r="G18" i="37"/>
  <c r="I18" i="37"/>
  <c r="I76" i="37"/>
  <c r="K76" i="37"/>
  <c r="G76" i="37"/>
  <c r="M76" i="37" s="1"/>
  <c r="O76" i="37"/>
  <c r="G61" i="47"/>
  <c r="M61" i="47" s="1"/>
  <c r="I61" i="47"/>
  <c r="K61" i="47"/>
  <c r="O61" i="47"/>
  <c r="O57" i="47" s="1"/>
  <c r="Q61" i="47"/>
  <c r="Q54" i="47"/>
  <c r="Q53" i="47" s="1"/>
  <c r="G54" i="47"/>
  <c r="G53" i="47" s="1"/>
  <c r="I54" i="47"/>
  <c r="K54" i="47"/>
  <c r="G21" i="47"/>
  <c r="I21" i="47"/>
  <c r="K21" i="47"/>
  <c r="O21" i="47"/>
  <c r="Q21" i="47"/>
  <c r="I37" i="47"/>
  <c r="K37" i="47"/>
  <c r="Q37" i="47"/>
  <c r="U37" i="47"/>
  <c r="G37" i="47"/>
  <c r="M37" i="47" s="1"/>
  <c r="I33" i="47"/>
  <c r="G33" i="47"/>
  <c r="M33" i="47" s="1"/>
  <c r="K33" i="47"/>
  <c r="O33" i="47"/>
  <c r="Q33" i="47"/>
  <c r="I29" i="47"/>
  <c r="K29" i="47"/>
  <c r="G29" i="47"/>
  <c r="M29" i="47" s="1"/>
  <c r="O29" i="47"/>
  <c r="Q29" i="47"/>
  <c r="Q58" i="47"/>
  <c r="U58" i="47"/>
  <c r="I58" i="47"/>
  <c r="G58" i="47"/>
  <c r="K58" i="47"/>
  <c r="O17" i="47"/>
  <c r="G17" i="47"/>
  <c r="M17" i="47" s="1"/>
  <c r="Q17" i="47"/>
  <c r="I17" i="47"/>
  <c r="K17" i="47"/>
  <c r="U11" i="47"/>
  <c r="G14" i="47"/>
  <c r="M14" i="47" s="1"/>
  <c r="I14" i="47"/>
  <c r="K14" i="47"/>
  <c r="Q14" i="47"/>
  <c r="O14" i="47"/>
  <c r="G11" i="47"/>
  <c r="M11" i="47" s="1"/>
  <c r="I11" i="47"/>
  <c r="K11" i="47"/>
  <c r="O11" i="47"/>
  <c r="Q11" i="47"/>
  <c r="H135" i="50" l="1"/>
  <c r="I135" i="50" s="1"/>
  <c r="H137" i="50"/>
  <c r="I137" i="50" s="1"/>
  <c r="A15" i="50"/>
  <c r="K279" i="47"/>
  <c r="G244" i="47"/>
  <c r="G258" i="37"/>
  <c r="G218" i="37"/>
  <c r="I218" i="37"/>
  <c r="Q218" i="37"/>
  <c r="U218" i="37"/>
  <c r="O218" i="37"/>
  <c r="U188" i="37"/>
  <c r="Q188" i="37"/>
  <c r="O188" i="37"/>
  <c r="I188" i="37"/>
  <c r="G188" i="37"/>
  <c r="M188" i="37" s="1"/>
  <c r="K188" i="37"/>
  <c r="Q164" i="37"/>
  <c r="O164" i="37"/>
  <c r="K164" i="37"/>
  <c r="U164" i="37"/>
  <c r="G164" i="37"/>
  <c r="I164" i="37"/>
  <c r="C59" i="37"/>
  <c r="E59" i="37" s="1"/>
  <c r="E58" i="37" s="1"/>
  <c r="G17" i="37"/>
  <c r="Q60" i="37"/>
  <c r="O60" i="37"/>
  <c r="I279" i="47"/>
  <c r="O279" i="47"/>
  <c r="Q279" i="47"/>
  <c r="G290" i="47"/>
  <c r="M290" i="47" s="1"/>
  <c r="K290" i="47"/>
  <c r="O290" i="47"/>
  <c r="U290" i="47"/>
  <c r="I290" i="47"/>
  <c r="G242" i="47"/>
  <c r="I242" i="47"/>
  <c r="U242" i="47"/>
  <c r="Q242" i="47"/>
  <c r="O242" i="47"/>
  <c r="K242" i="47"/>
  <c r="G203" i="47"/>
  <c r="G167" i="47"/>
  <c r="Q228" i="47"/>
  <c r="U228" i="47"/>
  <c r="I228" i="47"/>
  <c r="K228" i="47"/>
  <c r="O228" i="47"/>
  <c r="Q167" i="47"/>
  <c r="K167" i="47"/>
  <c r="O167" i="47"/>
  <c r="U201" i="47"/>
  <c r="Q201" i="47"/>
  <c r="K201" i="47"/>
  <c r="G201" i="47"/>
  <c r="I201" i="47"/>
  <c r="O201" i="47"/>
  <c r="I167" i="47"/>
  <c r="C160" i="47"/>
  <c r="E160" i="47" s="1"/>
  <c r="E159" i="47" s="1"/>
  <c r="Q57" i="47"/>
  <c r="G57" i="47"/>
  <c r="M21" i="47"/>
  <c r="M18" i="37"/>
  <c r="M54" i="47"/>
  <c r="M58" i="47"/>
  <c r="G281" i="47" l="1"/>
  <c r="H139" i="50"/>
  <c r="I141" i="50"/>
  <c r="G44" i="1" s="1"/>
  <c r="A16" i="50"/>
  <c r="A17" i="50" s="1"/>
  <c r="M167" i="47"/>
  <c r="G161" i="47"/>
  <c r="M218" i="37"/>
  <c r="G190" i="37"/>
  <c r="G166" i="37"/>
  <c r="M164" i="37"/>
  <c r="G108" i="37"/>
  <c r="U58" i="37"/>
  <c r="Q58" i="37"/>
  <c r="Q57" i="37" s="1"/>
  <c r="O58" i="37"/>
  <c r="O57" i="37" s="1"/>
  <c r="K58" i="37"/>
  <c r="I58" i="37"/>
  <c r="G58" i="37"/>
  <c r="C102" i="37"/>
  <c r="C99" i="37"/>
  <c r="E99" i="37" s="1"/>
  <c r="M242" i="47"/>
  <c r="G230" i="47"/>
  <c r="M201" i="47"/>
  <c r="G169" i="47"/>
  <c r="U159" i="47"/>
  <c r="O159" i="47"/>
  <c r="O158" i="47" s="1"/>
  <c r="Q159" i="47"/>
  <c r="Q158" i="47" s="1"/>
  <c r="G159" i="47"/>
  <c r="G158" i="47" s="1"/>
  <c r="K159" i="47"/>
  <c r="I159" i="47"/>
  <c r="U24" i="12"/>
  <c r="Q24" i="12"/>
  <c r="O24" i="12"/>
  <c r="K24" i="12"/>
  <c r="I24" i="12"/>
  <c r="M24" i="12"/>
  <c r="U23" i="12"/>
  <c r="Q23" i="12"/>
  <c r="O23" i="12"/>
  <c r="K23" i="12"/>
  <c r="I23" i="12"/>
  <c r="G23" i="12"/>
  <c r="M23" i="12" s="1"/>
  <c r="BA250" i="37"/>
  <c r="E249" i="37"/>
  <c r="U249" i="37" s="1"/>
  <c r="U221" i="37"/>
  <c r="BA294" i="47"/>
  <c r="BA25" i="47"/>
  <c r="U24" i="47"/>
  <c r="E293" i="47"/>
  <c r="U293" i="47" s="1"/>
  <c r="BA9" i="47"/>
  <c r="E8" i="47"/>
  <c r="Q8" i="47" s="1"/>
  <c r="AP74" i="49"/>
  <c r="AP69" i="49"/>
  <c r="AP64" i="49"/>
  <c r="AP59" i="49"/>
  <c r="AP56" i="49"/>
  <c r="I6" i="50" l="1"/>
  <c r="I143" i="50"/>
  <c r="I145" i="50" s="1"/>
  <c r="A18" i="50"/>
  <c r="A19" i="50"/>
  <c r="I7" i="50"/>
  <c r="I8" i="50" s="1"/>
  <c r="G57" i="37"/>
  <c r="M58" i="37"/>
  <c r="E102" i="37"/>
  <c r="E100" i="37" s="1"/>
  <c r="E98" i="37" s="1"/>
  <c r="C107" i="37"/>
  <c r="E107" i="37" s="1"/>
  <c r="E106" i="37" s="1"/>
  <c r="M159" i="47"/>
  <c r="G22" i="12"/>
  <c r="O249" i="37"/>
  <c r="O248" i="37" s="1"/>
  <c r="O221" i="37"/>
  <c r="O220" i="37" s="1"/>
  <c r="C247" i="37" s="1"/>
  <c r="E247" i="37" s="1"/>
  <c r="E246" i="37" s="1"/>
  <c r="U246" i="37" s="1"/>
  <c r="G249" i="37"/>
  <c r="G248" i="37" s="1"/>
  <c r="I249" i="37"/>
  <c r="K249" i="37"/>
  <c r="Q249" i="37"/>
  <c r="Q248" i="37" s="1"/>
  <c r="G221" i="37"/>
  <c r="I221" i="37"/>
  <c r="K221" i="37"/>
  <c r="Q221" i="37"/>
  <c r="Q220" i="37" s="1"/>
  <c r="U281" i="47"/>
  <c r="Q7" i="47"/>
  <c r="G24" i="47"/>
  <c r="I24" i="47"/>
  <c r="K24" i="47"/>
  <c r="O24" i="47"/>
  <c r="Q24" i="47"/>
  <c r="I293" i="47"/>
  <c r="K293" i="47"/>
  <c r="Q293" i="47"/>
  <c r="G293" i="47"/>
  <c r="G292" i="47" s="1"/>
  <c r="O293" i="47"/>
  <c r="O292" i="47" s="1"/>
  <c r="I8" i="47"/>
  <c r="K8" i="47"/>
  <c r="O8" i="47"/>
  <c r="O7" i="47" s="1"/>
  <c r="U8" i="47"/>
  <c r="G8" i="47"/>
  <c r="G7" i="47" s="1"/>
  <c r="A20" i="50" l="1"/>
  <c r="Q246" i="37"/>
  <c r="G246" i="37"/>
  <c r="M246" i="37" s="1"/>
  <c r="K246" i="37"/>
  <c r="I246" i="37"/>
  <c r="O246" i="37"/>
  <c r="Q100" i="37"/>
  <c r="U100" i="37"/>
  <c r="I100" i="37"/>
  <c r="K100" i="37"/>
  <c r="O100" i="37"/>
  <c r="G98" i="37"/>
  <c r="K98" i="37"/>
  <c r="Q98" i="37"/>
  <c r="U98" i="37"/>
  <c r="O98" i="37"/>
  <c r="I98" i="37"/>
  <c r="Q106" i="37"/>
  <c r="K106" i="37"/>
  <c r="I106" i="37"/>
  <c r="O106" i="37"/>
  <c r="G106" i="37"/>
  <c r="M106" i="37" s="1"/>
  <c r="U106" i="37"/>
  <c r="G100" i="37"/>
  <c r="M100" i="37" s="1"/>
  <c r="K281" i="47"/>
  <c r="I281" i="47"/>
  <c r="Q20" i="47"/>
  <c r="C45" i="47" s="1"/>
  <c r="E45" i="47" s="1"/>
  <c r="E43" i="47" s="1"/>
  <c r="I43" i="47" s="1"/>
  <c r="C50" i="47"/>
  <c r="E50" i="47" s="1"/>
  <c r="E49" i="47" s="1"/>
  <c r="Q292" i="47"/>
  <c r="M249" i="37"/>
  <c r="M221" i="37"/>
  <c r="M293" i="47"/>
  <c r="U292" i="47"/>
  <c r="U244" i="47" s="1"/>
  <c r="M24" i="47"/>
  <c r="I292" i="47"/>
  <c r="I244" i="47" s="1"/>
  <c r="K292" i="47"/>
  <c r="M8" i="47"/>
  <c r="G220" i="37" l="1"/>
  <c r="A24" i="50"/>
  <c r="G60" i="37"/>
  <c r="M98" i="37"/>
  <c r="M281" i="47"/>
  <c r="K244" i="47"/>
  <c r="K230" i="47"/>
  <c r="I230" i="47"/>
  <c r="U230" i="47"/>
  <c r="G43" i="47"/>
  <c r="M43" i="47" s="1"/>
  <c r="K43" i="47"/>
  <c r="O43" i="47"/>
  <c r="U43" i="47"/>
  <c r="Q43" i="47"/>
  <c r="Q49" i="47"/>
  <c r="O49" i="47"/>
  <c r="U49" i="47"/>
  <c r="G49" i="47"/>
  <c r="M49" i="47" s="1"/>
  <c r="K49" i="47"/>
  <c r="I49" i="47"/>
  <c r="M292" i="47"/>
  <c r="M230" i="47" s="1"/>
  <c r="A25" i="50" l="1"/>
  <c r="A26" i="50" s="1"/>
  <c r="A30" i="50" s="1"/>
  <c r="A31" i="50" s="1"/>
  <c r="A32" i="50" s="1"/>
  <c r="A33" i="50" s="1"/>
  <c r="A34" i="50" s="1"/>
  <c r="A35" i="50" s="1"/>
  <c r="A36" i="50" s="1"/>
  <c r="A40" i="50" s="1"/>
  <c r="A41" i="50" s="1"/>
  <c r="A42" i="50" s="1"/>
  <c r="A46" i="50" s="1"/>
  <c r="A47" i="50" s="1"/>
  <c r="A48" i="50" s="1"/>
  <c r="A49" i="50" s="1"/>
  <c r="A50" i="50" s="1"/>
  <c r="A51" i="50" s="1"/>
  <c r="A52" i="50" s="1"/>
  <c r="A53" i="50" s="1"/>
  <c r="A54" i="50" s="1"/>
  <c r="A55" i="50" s="1"/>
  <c r="A56" i="50" s="1"/>
  <c r="A57" i="50" s="1"/>
  <c r="A58" i="50" s="1"/>
  <c r="A59" i="50" s="1"/>
  <c r="A60" i="50" s="1"/>
  <c r="A61" i="50" s="1"/>
  <c r="A62" i="50" s="1"/>
  <c r="A66" i="50" s="1"/>
  <c r="A67" i="50" s="1"/>
  <c r="A71" i="50" s="1"/>
  <c r="A72" i="50" s="1"/>
  <c r="A73" i="50" s="1"/>
  <c r="A74" i="50" s="1"/>
  <c r="A75" i="50" s="1"/>
  <c r="A76" i="50" s="1"/>
  <c r="A77" i="50" s="1"/>
  <c r="A78" i="50" s="1"/>
  <c r="A79" i="50" s="1"/>
  <c r="A83" i="50" s="1"/>
  <c r="A84" i="50" s="1"/>
  <c r="A85" i="50" s="1"/>
  <c r="A86" i="50" s="1"/>
  <c r="A87" i="50" s="1"/>
  <c r="A88" i="50" s="1"/>
  <c r="A89" i="50" s="1"/>
  <c r="A90" i="50" s="1"/>
  <c r="A91" i="50" s="1"/>
  <c r="A92" i="50" s="1"/>
  <c r="A93" i="50" s="1"/>
  <c r="A94" i="50" s="1"/>
  <c r="A95" i="50" s="1"/>
  <c r="A96" i="50" s="1"/>
  <c r="A97" i="50" s="1"/>
  <c r="A98" i="50" s="1"/>
  <c r="A99" i="50" s="1"/>
  <c r="A103" i="50" s="1"/>
  <c r="A104" i="50" s="1"/>
  <c r="A105" i="50" s="1"/>
  <c r="A106" i="50" s="1"/>
  <c r="A107" i="50" s="1"/>
  <c r="A108" i="50" s="1"/>
  <c r="A109" i="50" s="1"/>
  <c r="A110" i="50" s="1"/>
  <c r="A111" i="50" s="1"/>
  <c r="A112" i="50" s="1"/>
  <c r="A113" i="50" s="1"/>
  <c r="A114" i="50" s="1"/>
  <c r="A115" i="50" s="1"/>
  <c r="A119" i="50" s="1"/>
  <c r="A120" i="50" s="1"/>
  <c r="A124" i="50" s="1"/>
  <c r="A125" i="50" s="1"/>
  <c r="A126" i="50" s="1"/>
  <c r="A127" i="50" s="1"/>
  <c r="A128" i="50" s="1"/>
  <c r="A129" i="50" s="1"/>
  <c r="A130" i="50" s="1"/>
  <c r="A131" i="50" s="1"/>
  <c r="A135" i="50" s="1"/>
  <c r="A136" i="50" s="1"/>
  <c r="A137" i="50" s="1"/>
  <c r="A138" i="50" s="1"/>
  <c r="M244" i="47"/>
  <c r="G20" i="47"/>
  <c r="G298" i="47" s="1"/>
  <c r="O20" i="47"/>
  <c r="H44" i="1" l="1"/>
  <c r="I44" i="1" s="1"/>
  <c r="G41" i="1"/>
  <c r="H41" i="1" s="1"/>
  <c r="AP45" i="49"/>
  <c r="AP41" i="49"/>
  <c r="AP49" i="49"/>
  <c r="AP33" i="49"/>
  <c r="AP26" i="49"/>
  <c r="AP20" i="49"/>
  <c r="AP16" i="49"/>
  <c r="AP12" i="49"/>
  <c r="AP8" i="49" l="1"/>
  <c r="AP4" i="49"/>
  <c r="H43" i="1" l="1"/>
  <c r="I43" i="1" s="1"/>
  <c r="U8" i="12"/>
  <c r="Q8" i="12"/>
  <c r="O8" i="12"/>
  <c r="K8" i="12"/>
  <c r="I8" i="12"/>
  <c r="G8" i="12"/>
  <c r="M8" i="12" s="1"/>
  <c r="U13" i="12"/>
  <c r="Q13" i="12"/>
  <c r="O13" i="12"/>
  <c r="K13" i="12"/>
  <c r="I13" i="12"/>
  <c r="G13" i="12"/>
  <c r="M13" i="12" s="1"/>
  <c r="BA21" i="12"/>
  <c r="U20" i="12"/>
  <c r="Q20" i="12"/>
  <c r="O20" i="12"/>
  <c r="K20" i="12"/>
  <c r="I20" i="12"/>
  <c r="M20" i="12"/>
  <c r="BA19" i="12" l="1"/>
  <c r="U18" i="12"/>
  <c r="Q18" i="12"/>
  <c r="O18" i="12"/>
  <c r="K18" i="12"/>
  <c r="I18" i="12"/>
  <c r="BA16" i="12"/>
  <c r="U15" i="12"/>
  <c r="Q15" i="12"/>
  <c r="O15" i="12"/>
  <c r="K15" i="12"/>
  <c r="I15" i="12"/>
  <c r="G15" i="12"/>
  <c r="M15" i="12" s="1"/>
  <c r="G10" i="12"/>
  <c r="M10" i="12" s="1"/>
  <c r="BA11" i="12"/>
  <c r="U10" i="12"/>
  <c r="Q10" i="12"/>
  <c r="O10" i="12"/>
  <c r="K10" i="12"/>
  <c r="I10" i="12"/>
  <c r="M18" i="12" l="1"/>
  <c r="G17" i="12"/>
  <c r="G7" i="12"/>
  <c r="E8" i="37" l="1"/>
  <c r="O8" i="37" s="1"/>
  <c r="O7" i="37" s="1"/>
  <c r="I45" i="1" l="1"/>
  <c r="I8" i="37"/>
  <c r="BA9" i="37"/>
  <c r="BA27" i="12"/>
  <c r="G29" i="12" l="1"/>
  <c r="K8" i="37"/>
  <c r="Q8" i="37"/>
  <c r="Q7" i="37" s="1"/>
  <c r="U8" i="37"/>
  <c r="G8" i="37"/>
  <c r="G7" i="37" l="1"/>
  <c r="G292" i="37" s="1"/>
  <c r="G40" i="1"/>
  <c r="H40" i="1" s="1"/>
  <c r="M8" i="37"/>
  <c r="U26" i="12" l="1"/>
  <c r="Q26" i="12"/>
  <c r="Q25" i="12" s="1"/>
  <c r="O26" i="12"/>
  <c r="M26" i="12"/>
  <c r="K26" i="12"/>
  <c r="I26" i="12"/>
  <c r="Q22" i="12" l="1"/>
  <c r="Q17" i="12" s="1"/>
  <c r="Q7" i="12" s="1"/>
  <c r="I25" i="12"/>
  <c r="U25" i="12"/>
  <c r="O25" i="12"/>
  <c r="K25" i="12"/>
  <c r="M25" i="12"/>
  <c r="K22" i="12" l="1"/>
  <c r="K17" i="12" s="1"/>
  <c r="K7" i="12" s="1"/>
  <c r="O22" i="12"/>
  <c r="O17" i="12" s="1"/>
  <c r="O7" i="12" s="1"/>
  <c r="U22" i="12"/>
  <c r="U17" i="12" s="1"/>
  <c r="U7" i="12" s="1"/>
  <c r="I22" i="12"/>
  <c r="I17" i="12" s="1"/>
  <c r="I7" i="12" s="1"/>
  <c r="M22" i="12"/>
  <c r="M17" i="12" s="1"/>
  <c r="M7" i="12" s="1"/>
  <c r="K286" i="37" l="1"/>
  <c r="U286" i="37"/>
  <c r="I286" i="37"/>
  <c r="I166" i="37" l="1"/>
  <c r="I258" i="37"/>
  <c r="I108" i="37" s="1"/>
  <c r="U166" i="37"/>
  <c r="U258" i="37"/>
  <c r="U248" i="37" s="1"/>
  <c r="U220" i="37" s="1"/>
  <c r="K166" i="37"/>
  <c r="K258" i="37"/>
  <c r="K248" i="37" s="1"/>
  <c r="K220" i="37" s="1"/>
  <c r="M286" i="37"/>
  <c r="G42" i="1"/>
  <c r="H42" i="1" s="1"/>
  <c r="I41" i="1"/>
  <c r="I248" i="37" l="1"/>
  <c r="I220" i="37" s="1"/>
  <c r="K108" i="37"/>
  <c r="K60" i="37" s="1"/>
  <c r="K57" i="37" s="1"/>
  <c r="K17" i="37" s="1"/>
  <c r="K7" i="37" s="1"/>
  <c r="U108" i="37"/>
  <c r="U60" i="37" s="1"/>
  <c r="U57" i="37" s="1"/>
  <c r="U17" i="37" s="1"/>
  <c r="U7" i="37" s="1"/>
  <c r="M166" i="37"/>
  <c r="M258" i="37"/>
  <c r="M108" i="37" s="1"/>
  <c r="I60" i="37"/>
  <c r="I57" i="37" s="1"/>
  <c r="I17" i="37" s="1"/>
  <c r="I7" i="37" s="1"/>
  <c r="F46" i="1"/>
  <c r="J28" i="1"/>
  <c r="J26" i="1"/>
  <c r="G38" i="1"/>
  <c r="F38" i="1"/>
  <c r="H32" i="1"/>
  <c r="J23" i="1"/>
  <c r="J24" i="1"/>
  <c r="J25" i="1"/>
  <c r="J27" i="1"/>
  <c r="E24" i="1"/>
  <c r="E26" i="1"/>
  <c r="M248" i="37" l="1"/>
  <c r="M220" i="37" s="1"/>
  <c r="M60" i="37" s="1"/>
  <c r="M57" i="37" s="1"/>
  <c r="M17" i="37" s="1"/>
  <c r="M7" i="37" s="1"/>
  <c r="I40" i="1"/>
  <c r="I42" i="1" l="1"/>
  <c r="H46" i="1" l="1"/>
  <c r="G46" i="1"/>
  <c r="G23" i="1" s="1"/>
  <c r="G24" i="1" l="1"/>
  <c r="G29" i="1" s="1"/>
  <c r="I46" i="1"/>
  <c r="I203" i="47" l="1"/>
  <c r="I169" i="47" s="1"/>
  <c r="I161" i="47" s="1"/>
  <c r="I158" i="47" s="1"/>
  <c r="I144" i="47" s="1"/>
  <c r="I141" i="47" s="1"/>
  <c r="I82" i="47" s="1"/>
  <c r="I72" i="47" s="1"/>
  <c r="I57" i="47" s="1"/>
  <c r="I53" i="47" s="1"/>
  <c r="I20" i="47" s="1"/>
  <c r="I7" i="47" s="1"/>
  <c r="U203" i="47"/>
  <c r="U169" i="47" s="1"/>
  <c r="U161" i="47" s="1"/>
  <c r="U158" i="47" s="1"/>
  <c r="U144" i="47" s="1"/>
  <c r="U141" i="47" s="1"/>
  <c r="U82" i="47" s="1"/>
  <c r="U72" i="47" s="1"/>
  <c r="U57" i="47" s="1"/>
  <c r="U53" i="47" s="1"/>
  <c r="U20" i="47" s="1"/>
  <c r="U7" i="47" s="1"/>
  <c r="K203" i="47"/>
  <c r="K169" i="47" s="1"/>
  <c r="K161" i="47" s="1"/>
  <c r="K158" i="47" s="1"/>
  <c r="K144" i="47" s="1"/>
  <c r="K141" i="47" s="1"/>
  <c r="K82" i="47" s="1"/>
  <c r="K72" i="47" s="1"/>
  <c r="K57" i="47" s="1"/>
  <c r="K53" i="47" s="1"/>
  <c r="K20" i="47" s="1"/>
  <c r="K7" i="47" s="1"/>
  <c r="M203" i="47" l="1"/>
  <c r="M169" i="47" s="1"/>
  <c r="M161" i="47" s="1"/>
  <c r="M158" i="47" s="1"/>
  <c r="M144" i="47" s="1"/>
  <c r="M141" i="47" s="1"/>
  <c r="M82" i="47" s="1"/>
  <c r="M72" i="47" s="1"/>
  <c r="M57" i="47" s="1"/>
  <c r="M53" i="47" s="1"/>
  <c r="M20" i="47" s="1"/>
  <c r="M7" i="4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C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D13" authorId="0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</commentList>
</comments>
</file>

<file path=xl/sharedStrings.xml><?xml version="1.0" encoding="utf-8"?>
<sst xmlns="http://schemas.openxmlformats.org/spreadsheetml/2006/main" count="2445" uniqueCount="1262">
  <si>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</si>
  <si>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</si>
  <si>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</si>
  <si>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</si>
  <si>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</si>
  <si>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</si>
  <si>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</si>
  <si>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</si>
  <si>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</si>
  <si>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</si>
  <si>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</si>
  <si>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</si>
  <si>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</si>
  <si>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</si>
  <si>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</si>
  <si>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</si>
  <si>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</si>
  <si>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</si>
  <si>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</si>
  <si>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</si>
  <si>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</si>
  <si>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</si>
  <si>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</si>
  <si>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</si>
  <si>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</si>
  <si>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</si>
  <si>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</si>
  <si>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</si>
  <si>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</si>
  <si>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</si>
  <si>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</si>
  <si>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</si>
  <si>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</si>
  <si>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</si>
  <si>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</si>
  <si>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</si>
  <si>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IČ: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</si>
  <si>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</si>
  <si>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</si>
  <si>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</si>
  <si>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</si>
  <si>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</si>
  <si>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</si>
  <si>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VRN</t>
  </si>
  <si>
    <t>SO 01</t>
  </si>
  <si>
    <t>SO 02</t>
  </si>
  <si>
    <t>SO 03</t>
  </si>
  <si>
    <t>Celkem za stavbu</t>
  </si>
  <si>
    <t>CZK</t>
  </si>
  <si>
    <t>1</t>
  </si>
  <si>
    <t>Zemní práce</t>
  </si>
  <si>
    <t>2</t>
  </si>
  <si>
    <t>3</t>
  </si>
  <si>
    <t>99</t>
  </si>
  <si>
    <t>VN</t>
  </si>
  <si>
    <t>ON</t>
  </si>
  <si>
    <t>#TypZaznamu#</t>
  </si>
  <si>
    <t>STA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</si>
  <si>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</si>
  <si>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</si>
  <si>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</si>
  <si>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</si>
  <si>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</si>
  <si>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</si>
  <si>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</si>
  <si>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</si>
  <si>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</si>
  <si>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</si>
  <si>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</si>
  <si>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</si>
  <si>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</si>
  <si>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</si>
  <si>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</si>
  <si>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</si>
  <si>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</si>
  <si>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</si>
  <si>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</t>
  </si>
  <si>
    <t>Nhod / MJ</t>
  </si>
  <si>
    <t>Nhod celk.</t>
  </si>
  <si>
    <t>Díl:</t>
  </si>
  <si>
    <t>DIL</t>
  </si>
  <si>
    <t>Soubor</t>
  </si>
  <si>
    <t>POP</t>
  </si>
  <si>
    <t>Vytyčení inženýrských sítí</t>
  </si>
  <si>
    <t>POL99_8</t>
  </si>
  <si>
    <t>Odstranění zařízení staveniště</t>
  </si>
  <si>
    <t/>
  </si>
  <si>
    <t>END</t>
  </si>
  <si>
    <t>m3</t>
  </si>
  <si>
    <t>POL1_1</t>
  </si>
  <si>
    <t>VV</t>
  </si>
  <si>
    <t>t</t>
  </si>
  <si>
    <t>m2</t>
  </si>
  <si>
    <t>kus</t>
  </si>
  <si>
    <t>m</t>
  </si>
  <si>
    <t>CELKEM</t>
  </si>
  <si>
    <t xml:space="preserve"> </t>
  </si>
  <si>
    <t>4</t>
  </si>
  <si>
    <t>Konstrukce tesařské</t>
  </si>
  <si>
    <t>Konstrukce klempířské</t>
  </si>
  <si>
    <t>Zdeněk Musil</t>
  </si>
  <si>
    <t>Nové Bystřici</t>
  </si>
  <si>
    <t>012103001</t>
  </si>
  <si>
    <t>032903000</t>
  </si>
  <si>
    <t>039103000</t>
  </si>
  <si>
    <t>013254000</t>
  </si>
  <si>
    <t>012303000</t>
  </si>
  <si>
    <t>013194001</t>
  </si>
  <si>
    <t>Fotodokumentace průběhu stavby</t>
  </si>
  <si>
    <t>013244000</t>
  </si>
  <si>
    <t>9</t>
  </si>
  <si>
    <t>Ostatní konstrukce a práce - bourání</t>
  </si>
  <si>
    <t>997013501</t>
  </si>
  <si>
    <t>997013509</t>
  </si>
  <si>
    <t>Konstrukce truhlářské</t>
  </si>
  <si>
    <t>Zařízení staveniště</t>
  </si>
  <si>
    <t>Dokumentace skutečného provedení stavby</t>
  </si>
  <si>
    <t>Ve všech listech tohoto souboru můžete měnit pouze buňky se žlutým pozadím. Jedná se o tyto údaje : 
- údaje o firmě
- jednotkové ceny položek zadané na maximálně dvě desetinná místa</t>
  </si>
  <si>
    <t>Město Nová Bystřice</t>
  </si>
  <si>
    <t>00247138</t>
  </si>
  <si>
    <t>CZ00247138</t>
  </si>
  <si>
    <t>Mírové nám. 58</t>
  </si>
  <si>
    <t>378 33 Nová Bystřice</t>
  </si>
  <si>
    <t>Vedlejší a ostatní náklady</t>
  </si>
  <si>
    <t>VON</t>
  </si>
  <si>
    <t>VN01</t>
  </si>
  <si>
    <t>Průzkumné, geodetické a projektové práce</t>
  </si>
  <si>
    <t>Geodetické práce po výstavbě</t>
  </si>
  <si>
    <t>vypracování dokumentace skutečného provedení ve 4 vyhotoveních</t>
  </si>
  <si>
    <t>VN03</t>
  </si>
  <si>
    <t>Vybudování a provoz zařízení staveniště</t>
  </si>
  <si>
    <t xml:space="preserve">zaměření skutečného provedení stavby v rozsahu nezbytném pro zápis změny </t>
  </si>
  <si>
    <t>do katastru nemovitostí a pro kolaudací stavby</t>
  </si>
  <si>
    <t>zaměření a vytýčení stávajících inženýrských sítí v místě stavby</t>
  </si>
  <si>
    <t>SO 04</t>
  </si>
  <si>
    <t>SO 05</t>
  </si>
  <si>
    <t>Přesun hmot</t>
  </si>
  <si>
    <t>162351103</t>
  </si>
  <si>
    <t>8</t>
  </si>
  <si>
    <t>5</t>
  </si>
  <si>
    <t>997013631</t>
  </si>
  <si>
    <t>Poplatek za uložení na skládce (skládkovné) stavebního odpadu směsného kód odpadu 17 09 04</t>
  </si>
  <si>
    <t>ks</t>
  </si>
  <si>
    <t>uvažován odvoz na recyklační skládku do J. Hradce do 15 km</t>
  </si>
  <si>
    <t>162751117</t>
  </si>
  <si>
    <t>VN04</t>
  </si>
  <si>
    <t>Inženýrská činnost</t>
  </si>
  <si>
    <t>043103000w</t>
  </si>
  <si>
    <t>043194000w</t>
  </si>
  <si>
    <t>762</t>
  </si>
  <si>
    <t>764</t>
  </si>
  <si>
    <t>766</t>
  </si>
  <si>
    <t>783</t>
  </si>
  <si>
    <t>Nátěry</t>
  </si>
  <si>
    <t xml:space="preserve">fotodokumentace postupného průběhu výstavby vč. předání v digitální podobě ve 2 vyhotovení </t>
  </si>
  <si>
    <t>součástí položky je zejména: - náklady na stavební buňky (kanceláře, stavební sklady, mobilní WC atd) - zřízení provozních komunikací (lávky, můstky, zábrany atd.) - skládky na staveništi - zabezpečení staveniště (oplocení prováděných objektů a osvětlení staveniště atd.) - kontejnery na odpad. Součástí je také: - zajištění bezpečnosti (BOZP) během výstavby - zpracování plánu organizace výstavby aj. Návrh zařízení staveniště provede dodavatel stavby, daný návrh zohlední do jednotkové ceny této položky.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</si>
  <si>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</si>
  <si>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Stavební úpravy domu č.p. 593 Nová Bystřice</t>
  </si>
  <si>
    <t>Stavební úprava domu č.p. 593 Nová Bystřice</t>
  </si>
  <si>
    <t>113106121</t>
  </si>
  <si>
    <t>odstranění okapového chodníčku z betonových dlaždic 500x500 mm</t>
  </si>
  <si>
    <t>(9,2+9,2+10,10)*0,5</t>
  </si>
  <si>
    <t>122211101</t>
  </si>
  <si>
    <t>Odkopávky a prokopávky v hornině třídy těžitelnosti I, skupiny 3 ručně</t>
  </si>
  <si>
    <t>(9,2+9,2+10,10)*0,6*0,85</t>
  </si>
  <si>
    <t>odkopání kolem domu pro zateplení zdiva 1.PP do hl. 85 cm</t>
  </si>
  <si>
    <t>Vodorovné přemístnění přes do 2000 m výkopku/sypaniny z horniny těžitelnosti I skupiny 1 až 3</t>
  </si>
  <si>
    <t>přemístění výkopku na skládku Nová Bystřice</t>
  </si>
  <si>
    <t>174111101</t>
  </si>
  <si>
    <t>Zásyp jam, šachet, rýh nebo kolem objektů sypaninou se zhutněním ručně</t>
  </si>
  <si>
    <t>zásyp rýhy kolem stavby</t>
  </si>
  <si>
    <t>14,535-(9,2+9,2+10,1)*0,85*0,08</t>
  </si>
  <si>
    <t>(9,2+9,2+10,1)*0,85*0,08</t>
  </si>
  <si>
    <t xml:space="preserve">Stavební úpravy </t>
  </si>
  <si>
    <t>Zateplení objektu</t>
  </si>
  <si>
    <t>Stavební úpravy</t>
  </si>
  <si>
    <t>Svislé a kompletní konstrukce</t>
  </si>
  <si>
    <t>962031011</t>
  </si>
  <si>
    <t>Bourání příček nebo přizdívek z cihel děrovaných tl do 100 mm</t>
  </si>
  <si>
    <t>bourání příček cihelných v 1.NP</t>
  </si>
  <si>
    <t>(1,76+2,13+0,86)*2,62-2*(0,6*1,97)</t>
  </si>
  <si>
    <t>vybourání dřevěných oken 60x60 cm, 90x60 cm, 120x60 cm</t>
  </si>
  <si>
    <t>vybourání dřevěných oken 120x120 cm</t>
  </si>
  <si>
    <t>968062374</t>
  </si>
  <si>
    <t>Vybourání dřevěných rámů oken zdvojených včetně křídel pl do 1 m2</t>
  </si>
  <si>
    <t>968062375</t>
  </si>
  <si>
    <t>Vybourání dřevěných rámů oken zdvojených včetně křídel pl do 2 m2</t>
  </si>
  <si>
    <t>968062376</t>
  </si>
  <si>
    <t>Vybourání dřevěných rámů oken zdvojených včetně křídel pl do 4 m2</t>
  </si>
  <si>
    <t>968082015</t>
  </si>
  <si>
    <t>Vybourání plastových rámů oken včetně křídel pl do 1 m2</t>
  </si>
  <si>
    <t>vybourání plastových oken 60x120 cm</t>
  </si>
  <si>
    <t>vybourání dřevěných oken 210x145 cm, 220x120 cm</t>
  </si>
  <si>
    <t>968062246</t>
  </si>
  <si>
    <t>Vybourání dřevěných rámů oken s křídly, dveřních zárubní, vrat, stěn, ostění nebo obkladů rámů oken, plochy do 4 m2</t>
  </si>
  <si>
    <t>vybourání vchodových dveří s nadsvětlíkem</t>
  </si>
  <si>
    <t>ozn. D1 - 1,37*2,35</t>
  </si>
  <si>
    <t>310271031</t>
  </si>
  <si>
    <t>Zazdívka otvorů ve zdivu nadzákladovém pl do 1m2 pórobetonovými tvárnicemi do P2 na tenkovrstvou maltu tl 300 mm</t>
  </si>
  <si>
    <t>zazdění otvoru po oknu 60x120 cm</t>
  </si>
  <si>
    <t>0,6*1,2</t>
  </si>
  <si>
    <t>14</t>
  </si>
  <si>
    <t>Opravy a údržba</t>
  </si>
  <si>
    <t>612325223</t>
  </si>
  <si>
    <t>Vápenocementová štuková omítka malých ploch přes 0,25 do 1 m2 na stěnách</t>
  </si>
  <si>
    <t>omítka zazděného okna 60x120 cm</t>
  </si>
  <si>
    <t>612325302</t>
  </si>
  <si>
    <t>Vápenocementová štuková omítka ostění nebo nadpraží</t>
  </si>
  <si>
    <t>omítnutí ostění a nadpraží vyměněných oken a vstupních dveří</t>
  </si>
  <si>
    <t>ozn. D1 (1,37+2,3+2,3)*0,35</t>
  </si>
  <si>
    <t>ozn. O1 (0,6+1,2+1,2)*0,35*2</t>
  </si>
  <si>
    <t>ozn. O4 - (0,6*0,6)*2</t>
  </si>
  <si>
    <t>ozn. O5 - (0,9*0,6)*6</t>
  </si>
  <si>
    <t>ozn. O6 - (1,2*0,6)*1</t>
  </si>
  <si>
    <t>ozn. O2 - (1,2*1,2)*1</t>
  </si>
  <si>
    <t>ozn. O7 - (1,5*1,2)*1</t>
  </si>
  <si>
    <t>ozn. O3 - (2,1*1,45)*3</t>
  </si>
  <si>
    <t>ozn. O8 - (2,2*1,2)*1</t>
  </si>
  <si>
    <t>ozn. O1 - (0,6*1,2)*3</t>
  </si>
  <si>
    <t>ozn. O2 (1,2+1,2+1,2)*0,35</t>
  </si>
  <si>
    <t>ozn. O3 (2,1+1,45+1,45)*0,35*3</t>
  </si>
  <si>
    <t>ozn. O4 (0,6+0,6+0,6)*0,48*2</t>
  </si>
  <si>
    <t>ozn. O5 (0,9+0,6+0,6)*0,48*6</t>
  </si>
  <si>
    <t>ozn. O7 (1,5+1,2+1,2)*0,21</t>
  </si>
  <si>
    <t>ozn. O8 (2,2+1,2+1,2)*0,21</t>
  </si>
  <si>
    <t>ozn. O6 (1,2+0,6+0,6)*0,48</t>
  </si>
  <si>
    <t>968072455</t>
  </si>
  <si>
    <t>Vybourání kovových dveřních zárubní pl do 2 m2</t>
  </si>
  <si>
    <t>vybourání zárubní do stávajících místností č. 1.03 a 1.04</t>
  </si>
  <si>
    <t>2*(0,6*1,97)</t>
  </si>
  <si>
    <t>766691914</t>
  </si>
  <si>
    <t>Vyvěšení nebo zavěšení dřevěných křídel dveří pl do 2 m2</t>
  </si>
  <si>
    <t>vyvěšení stávajících dveřních dřevěných křídel</t>
  </si>
  <si>
    <t>60/197 - 5</t>
  </si>
  <si>
    <t>70/197 - 1</t>
  </si>
  <si>
    <t>80/197 - 8</t>
  </si>
  <si>
    <t>342272225</t>
  </si>
  <si>
    <t>Příčka z pórobetonových hladkých tvárnic na tenkovrstvou maltu tl 100 mm</t>
  </si>
  <si>
    <t>příčka nové koupelny</t>
  </si>
  <si>
    <t>(2,72+0,70)*2,62 - 0,8*2,02</t>
  </si>
  <si>
    <t>61</t>
  </si>
  <si>
    <t>Úpravy povrchů vnitřních</t>
  </si>
  <si>
    <t>612142001</t>
  </si>
  <si>
    <t>Pletivo sklovláknité vnitřních stěn vtlačené do tmele</t>
  </si>
  <si>
    <t>odpočet plochy obkladu (2,62*2,2)</t>
  </si>
  <si>
    <t>612311131</t>
  </si>
  <si>
    <t>Vápenný štuk vnitřních stěn tloušťky do 3 mm</t>
  </si>
  <si>
    <t>342291121</t>
  </si>
  <si>
    <t>Ukotvení příček k cihelným konstrukcím plochými kotvami</t>
  </si>
  <si>
    <t>2,62*2</t>
  </si>
  <si>
    <t>317142422</t>
  </si>
  <si>
    <t>Překlad nenosný pórobetonový š 100 mm v do 250 mm na tenkovrstvou maltu dl přes 1000 do 1250 mm</t>
  </si>
  <si>
    <t>nad dveřní otvor do nové koupelny</t>
  </si>
  <si>
    <t>Náklady soupisu celkem</t>
  </si>
  <si>
    <t>D</t>
  </si>
  <si>
    <t>Práce a dodávky PSV</t>
  </si>
  <si>
    <t>721</t>
  </si>
  <si>
    <t>Zdravotechnika - vnitřní kanalizace</t>
  </si>
  <si>
    <t>44</t>
  </si>
  <si>
    <t>K</t>
  </si>
  <si>
    <t>721110802</t>
  </si>
  <si>
    <t>Demontáž potrubí kameninové DN do 100</t>
  </si>
  <si>
    <t>45</t>
  </si>
  <si>
    <t>721110806</t>
  </si>
  <si>
    <t>Demontáž potrubí kameninové DN přes 100 do 200</t>
  </si>
  <si>
    <t>49</t>
  </si>
  <si>
    <t>721110963</t>
  </si>
  <si>
    <t>Potrubí kameninové propojení potrubí DN 150</t>
  </si>
  <si>
    <t>46</t>
  </si>
  <si>
    <t>721140802</t>
  </si>
  <si>
    <t>Demontáž potrubí litinové DN do 100</t>
  </si>
  <si>
    <t>47</t>
  </si>
  <si>
    <t>721171803</t>
  </si>
  <si>
    <t>Demontáž potrubí z PVC D do 75</t>
  </si>
  <si>
    <t>48</t>
  </si>
  <si>
    <t>721171808</t>
  </si>
  <si>
    <t>Demontáž potrubí z PVC D přes 75 do 114</t>
  </si>
  <si>
    <t>26</t>
  </si>
  <si>
    <t>721173401</t>
  </si>
  <si>
    <t>Potrubí kanalizační z PVC SN 4 svodné DN 110</t>
  </si>
  <si>
    <t>27</t>
  </si>
  <si>
    <t>721173402</t>
  </si>
  <si>
    <t>Potrubí kanalizační z PVC SN 4 svodné DN 125</t>
  </si>
  <si>
    <t>28</t>
  </si>
  <si>
    <t>721173403</t>
  </si>
  <si>
    <t>Potrubí kanalizační z PVC SN 4 svodné DN 160</t>
  </si>
  <si>
    <t>29</t>
  </si>
  <si>
    <t>721174024</t>
  </si>
  <si>
    <t>Potrubí kanalizační z PP odpadní DN 75</t>
  </si>
  <si>
    <t>30</t>
  </si>
  <si>
    <t>721174025</t>
  </si>
  <si>
    <t>Potrubí kanalizační z PP odpadní DN 110</t>
  </si>
  <si>
    <t>31</t>
  </si>
  <si>
    <t>721174042</t>
  </si>
  <si>
    <t>Potrubí kanalizační z PP připojovací DN 40</t>
  </si>
  <si>
    <t>32</t>
  </si>
  <si>
    <t>721174043</t>
  </si>
  <si>
    <t>Potrubí kanalizační z PP připojovací DN 50</t>
  </si>
  <si>
    <t>33</t>
  </si>
  <si>
    <t>721174045</t>
  </si>
  <si>
    <t>Potrubí kanalizační z PP připojovací DN 110</t>
  </si>
  <si>
    <t>34</t>
  </si>
  <si>
    <t>721194104</t>
  </si>
  <si>
    <t>Vyvedení a upevnění odpadních výpustek DN 40</t>
  </si>
  <si>
    <t>35</t>
  </si>
  <si>
    <t>721194105</t>
  </si>
  <si>
    <t>Vyvedení a upevnění odpadních výpustek DN 50</t>
  </si>
  <si>
    <t>36</t>
  </si>
  <si>
    <t>721194109</t>
  </si>
  <si>
    <t>Vyvedení a upevnění odpadních výpustek DN 110</t>
  </si>
  <si>
    <t>37</t>
  </si>
  <si>
    <t>721211402</t>
  </si>
  <si>
    <t>Vpusť podlahová s vodorovným odtokem DN 40/50 s automatickým vztlakovým uzávěrem mřížka nerez 115x115</t>
  </si>
  <si>
    <t>82</t>
  </si>
  <si>
    <t>721226512</t>
  </si>
  <si>
    <t>Zápachová uzávěrka podomítková pro pračku a myčku DN 50</t>
  </si>
  <si>
    <t>38</t>
  </si>
  <si>
    <t>721273152</t>
  </si>
  <si>
    <t>Hlavice ventilační polypropylen PP DN 75</t>
  </si>
  <si>
    <t>40</t>
  </si>
  <si>
    <t>721274123</t>
  </si>
  <si>
    <t>Přivzdušňovací ventil vnitřní odpadních potrubí DN 100</t>
  </si>
  <si>
    <t>39</t>
  </si>
  <si>
    <t>721274125</t>
  </si>
  <si>
    <t>Přivzdušňovací ventil vnitřní odpadních potrubí DN 75</t>
  </si>
  <si>
    <t>41</t>
  </si>
  <si>
    <t>721290111</t>
  </si>
  <si>
    <t>Zkouška těsnosti potrubí kanalizace vodou DN do 125</t>
  </si>
  <si>
    <t>42</t>
  </si>
  <si>
    <t>721290112</t>
  </si>
  <si>
    <t>Zkouška těsnosti potrubí kanalizace vodou DN 150/DN 200</t>
  </si>
  <si>
    <t>50</t>
  </si>
  <si>
    <t>721910922</t>
  </si>
  <si>
    <t>Pročištění svodů ležatých DN do 300</t>
  </si>
  <si>
    <t>43</t>
  </si>
  <si>
    <t>998721102</t>
  </si>
  <si>
    <t>Přesun hmot tonážní pro vnitřní kanalizaci v objektech v přes 6 do 12 m</t>
  </si>
  <si>
    <t>722</t>
  </si>
  <si>
    <t>Zdravotechnika - vnitřní vodovod</t>
  </si>
  <si>
    <t>60</t>
  </si>
  <si>
    <t>722130803</t>
  </si>
  <si>
    <t>Demontáž potrubí ocelové pozinkované závitové do DN 50</t>
  </si>
  <si>
    <t>722170801</t>
  </si>
  <si>
    <t>Demontáž rozvodů vody z plastů do D 25</t>
  </si>
  <si>
    <t>62</t>
  </si>
  <si>
    <t>722170804</t>
  </si>
  <si>
    <t>Demontáž rozvodů vody z plastů do D 50</t>
  </si>
  <si>
    <t>51</t>
  </si>
  <si>
    <t>722171914</t>
  </si>
  <si>
    <t>Potrubí plastové odříznutí trubky D přes 25 do 32 mm</t>
  </si>
  <si>
    <t>52</t>
  </si>
  <si>
    <t>722173915</t>
  </si>
  <si>
    <t>Potrubí plastové spoje svar polyfuze D přes 32 do 40 mm</t>
  </si>
  <si>
    <t>63</t>
  </si>
  <si>
    <t>722174002</t>
  </si>
  <si>
    <t>Potrubí vodovodní plastové PPR svar polyfuze PN 16 D 20 x 2,8 mm</t>
  </si>
  <si>
    <t>64</t>
  </si>
  <si>
    <t>722174003</t>
  </si>
  <si>
    <t>Potrubí vodovodní plastové PPR svar polyfuze PN 16 D 25 x 3,5 mm</t>
  </si>
  <si>
    <t>65</t>
  </si>
  <si>
    <t>722174004</t>
  </si>
  <si>
    <t>Potrubí vodovodní plastové PPR svar polyfuze PN 16 D 32 x 4,4 mm</t>
  </si>
  <si>
    <t>66</t>
  </si>
  <si>
    <t>722175002</t>
  </si>
  <si>
    <t>Potrubí vodovodní plastové PP-RCT svar polyfúze D 20x2,8 mm</t>
  </si>
  <si>
    <t>67</t>
  </si>
  <si>
    <t>722175003</t>
  </si>
  <si>
    <t>Potrubí vodovodní plastové PP-RCT svar polyfúze D 25x3,5 mm</t>
  </si>
  <si>
    <t>68</t>
  </si>
  <si>
    <t>722181221</t>
  </si>
  <si>
    <t>Ochrana vodovodního potrubí přilepenými termoizolačními trubicemi z PE tl do 9 mm DN do 22 mm</t>
  </si>
  <si>
    <t>69</t>
  </si>
  <si>
    <t>722181222</t>
  </si>
  <si>
    <t>Ochrana vodovodního potrubí přilepenými termoizolačními trubicemi z PE tl do 9 mm DN do 45 mm</t>
  </si>
  <si>
    <t>70</t>
  </si>
  <si>
    <t>722181251</t>
  </si>
  <si>
    <t>Ochrana vodovodního potrubí přilepenými termoizolačními trubicemi z PE tl do 25 mm DN do 22 mm</t>
  </si>
  <si>
    <t>71</t>
  </si>
  <si>
    <t>722181252</t>
  </si>
  <si>
    <t>Ochrana vodovodního potrubí přilepenými termoizolačními trubicemi z PE tl do 25 mm DN do 45 mm</t>
  </si>
  <si>
    <t>72</t>
  </si>
  <si>
    <t>722182011</t>
  </si>
  <si>
    <t>Podpůrný žlab pro potrubí D 20</t>
  </si>
  <si>
    <t>73</t>
  </si>
  <si>
    <t>722182012</t>
  </si>
  <si>
    <t>Podpůrný žlab pro potrubí D 25</t>
  </si>
  <si>
    <t>74</t>
  </si>
  <si>
    <t>722182013</t>
  </si>
  <si>
    <t>Podpůrný žlab pro potrubí D 32</t>
  </si>
  <si>
    <t>75</t>
  </si>
  <si>
    <t>722190401</t>
  </si>
  <si>
    <t>Vyvedení a upevnění výpustku do DN 25</t>
  </si>
  <si>
    <t>53</t>
  </si>
  <si>
    <t>722190901</t>
  </si>
  <si>
    <t>Uzavření nebo otevření vodovodního potrubí při opravách</t>
  </si>
  <si>
    <t>76</t>
  </si>
  <si>
    <t>722220152</t>
  </si>
  <si>
    <t>Nástěnka závitová plastová PPR PN 20 DN 20 x G 1/2</t>
  </si>
  <si>
    <t>77</t>
  </si>
  <si>
    <t>722220153</t>
  </si>
  <si>
    <t>Nástěnka závitová plastová PPR PN 20 DN 25 x G 3/4</t>
  </si>
  <si>
    <t>78</t>
  </si>
  <si>
    <t>722232061</t>
  </si>
  <si>
    <t>Kohout kulový přímý G 1/2" PN 42 do 185°C vnitřní závit s vypouštěním</t>
  </si>
  <si>
    <t>79</t>
  </si>
  <si>
    <t>722232062</t>
  </si>
  <si>
    <t>Kohout kulový přímý G 3/4" PN 42 do 185°C vnitřní závit s vypouštěním</t>
  </si>
  <si>
    <t>80</t>
  </si>
  <si>
    <t>722232063</t>
  </si>
  <si>
    <t>Kohout kulový přímý G 1 PN 42 do 185°C vnitřní závit s vypouštěním</t>
  </si>
  <si>
    <t>59</t>
  </si>
  <si>
    <t>722290234</t>
  </si>
  <si>
    <t>Proplach a dezinfekce vodovodního potrubí DN do 80</t>
  </si>
  <si>
    <t>58</t>
  </si>
  <si>
    <t>722290246</t>
  </si>
  <si>
    <t>Zkouška těsnosti vodovodního potrubí plastového DN do 40</t>
  </si>
  <si>
    <t>55</t>
  </si>
  <si>
    <t>998722102</t>
  </si>
  <si>
    <t>Přesun hmot tonážní pro vnitřní vodovod v objektech v přes 6 do 12 m</t>
  </si>
  <si>
    <t>724</t>
  </si>
  <si>
    <t>Zdravotechnika - strojní vybavení</t>
  </si>
  <si>
    <t>81</t>
  </si>
  <si>
    <t>724-R1</t>
  </si>
  <si>
    <t>Cirkulační čerpadlo Wilo Star Z Nova (Z15)</t>
  </si>
  <si>
    <t>56</t>
  </si>
  <si>
    <t>998724102</t>
  </si>
  <si>
    <t>Přesun hmot tonážní pro strojní vybavení v objektech v přes 6 do 12 m</t>
  </si>
  <si>
    <t>725</t>
  </si>
  <si>
    <t>Zdravotechnika - zařizovací předměty</t>
  </si>
  <si>
    <t>20</t>
  </si>
  <si>
    <t>725110811</t>
  </si>
  <si>
    <t>Demontáž klozetů splachovacích s nádrží</t>
  </si>
  <si>
    <t>soubor</t>
  </si>
  <si>
    <t>725112022</t>
  </si>
  <si>
    <t>Klozet keramický závěsný na nosné stěny odpad vodorovný</t>
  </si>
  <si>
    <t>21</t>
  </si>
  <si>
    <t>725210821</t>
  </si>
  <si>
    <t>Demontáž umyvadel bez výtokových armatur</t>
  </si>
  <si>
    <t>725211603</t>
  </si>
  <si>
    <t>Umyvadlo keramické bílé šířky 600 mm bez krytu na sifon připevněné na stěnu šrouby</t>
  </si>
  <si>
    <t>22</t>
  </si>
  <si>
    <t>725220832-R1</t>
  </si>
  <si>
    <t>Demontáž van litinová</t>
  </si>
  <si>
    <t>725222113-R1</t>
  </si>
  <si>
    <t>Vana bez armatur výtokových akrylátová se zápachovou uzávěrkou 1600x700 mm</t>
  </si>
  <si>
    <t>725241142</t>
  </si>
  <si>
    <t>Vanička sprchová akrylátová čtvrtkruhová 900x900 mm</t>
  </si>
  <si>
    <t>725244813</t>
  </si>
  <si>
    <t>Zástěna sprchová rohová rámová se skleněnou výplní tl. 4 a 5 mm dveře posuvné dvoudílné na čtvrtkruhovou vaničku 900x900 mm</t>
  </si>
  <si>
    <t>19</t>
  </si>
  <si>
    <t>725310823</t>
  </si>
  <si>
    <t>Demontáž dřez jednoduchý vestavěný v kuchyňských sestavách bez výtokových armatur</t>
  </si>
  <si>
    <t>725319111</t>
  </si>
  <si>
    <t>Montáž dřezu ostatních typů</t>
  </si>
  <si>
    <t>18</t>
  </si>
  <si>
    <t>725530823-R1</t>
  </si>
  <si>
    <t>Demontáž ohřívač tlakový přes 50 do 200 l</t>
  </si>
  <si>
    <t>725539302</t>
  </si>
  <si>
    <t>Montáž ohřívačů zásobníkových stacionárních tlakových přes 100 do 160 l</t>
  </si>
  <si>
    <t>16</t>
  </si>
  <si>
    <t>725813111</t>
  </si>
  <si>
    <t>Ventil rohový bez připojovací trubičky nebo flexi hadičky G 1/2"</t>
  </si>
  <si>
    <t>17</t>
  </si>
  <si>
    <t>725813112</t>
  </si>
  <si>
    <t>Ventil rohový pračkový G 3/4"</t>
  </si>
  <si>
    <t>23</t>
  </si>
  <si>
    <t>725820801</t>
  </si>
  <si>
    <t>Demontáž baterie nástěnné do G 3 / 4</t>
  </si>
  <si>
    <t>11</t>
  </si>
  <si>
    <t>725821329</t>
  </si>
  <si>
    <t>Baterie dřezová stojánková páková s vytahovací sprškou</t>
  </si>
  <si>
    <t>10</t>
  </si>
  <si>
    <t>725822613</t>
  </si>
  <si>
    <t>Baterie umyvadlová stojánková páková s výpustí</t>
  </si>
  <si>
    <t>12</t>
  </si>
  <si>
    <t>725831313</t>
  </si>
  <si>
    <t>Baterie vanová nástěnná páková s příslušenstvím a pohyblivým držákem</t>
  </si>
  <si>
    <t>13</t>
  </si>
  <si>
    <t>725841333</t>
  </si>
  <si>
    <t>Baterie sprchová podomítková s přepínačem a pevnou sprchou</t>
  </si>
  <si>
    <t>15</t>
  </si>
  <si>
    <t>725980122</t>
  </si>
  <si>
    <t>Dvířka 15/20</t>
  </si>
  <si>
    <t>7</t>
  </si>
  <si>
    <t>998725102</t>
  </si>
  <si>
    <t>Přesun hmot tonážní pro zařizovací předměty v objektech v přes 6 do 12 m</t>
  </si>
  <si>
    <t>726</t>
  </si>
  <si>
    <t>Zdravotechnika - předstěnové instalace</t>
  </si>
  <si>
    <t>6</t>
  </si>
  <si>
    <t>726111031</t>
  </si>
  <si>
    <t>Instalační předstěna pro klozet s ovládáním zepředu v 1080 mm závěsný do masivní zděné kce</t>
  </si>
  <si>
    <t>998726112</t>
  </si>
  <si>
    <t>Přesun hmot tonážní pro instalační prefabrikáty v objektech v přes 6 do 12 m</t>
  </si>
  <si>
    <t>OST</t>
  </si>
  <si>
    <t>Ostatní</t>
  </si>
  <si>
    <t>24</t>
  </si>
  <si>
    <t>OST-R1</t>
  </si>
  <si>
    <t>Zednická výpomoc pro ZTI</t>
  </si>
  <si>
    <t>sou</t>
  </si>
  <si>
    <t>25</t>
  </si>
  <si>
    <t>OST-R2</t>
  </si>
  <si>
    <t>Odvoz vybouraných hmot na skládku, včetně skládkovného</t>
  </si>
  <si>
    <t>Zdravotní instalace</t>
  </si>
  <si>
    <t>Plyn + ÚT</t>
  </si>
  <si>
    <t>Rozebrání dlažeb z betonových nebo kamenných dlaždic komunikací pro pěší ručně</t>
  </si>
  <si>
    <t>762841811</t>
  </si>
  <si>
    <t>Demontáž podbíjení obkladů stropů a střech sklonu do 60° z hrubých prken tl do 35 mm</t>
  </si>
  <si>
    <t>demontáž podbíjení přesahů střechy z prken</t>
  </si>
  <si>
    <t>10,7*0,7</t>
  </si>
  <si>
    <t>Odvoz suti a vybouraných hmot na skládku nebo meziskládku do 1 km se složením</t>
  </si>
  <si>
    <t>Příplatek k odvozu suti a vybouraných hmot na skládku ZKD 1 km přes 1 km</t>
  </si>
  <si>
    <t>1,64509*(15-1)</t>
  </si>
  <si>
    <t>997013804</t>
  </si>
  <si>
    <t>Poplatek za uložení na skládce (skládkovné) stavebního odpadu ze skla kód odpadu 17 02 02</t>
  </si>
  <si>
    <t>997013811</t>
  </si>
  <si>
    <t>Poplatek za uložení na skládce (skládkovné) stavebního odpadu dřevěného kód odpadu 17 02 01</t>
  </si>
  <si>
    <t>Úpravy povrchů vnitřní</t>
  </si>
  <si>
    <t>Pletivo sklovláknité vnitřních stěn vtlačené do tmelu</t>
  </si>
  <si>
    <t>omítka vnitřního zateplení stěn schodiště</t>
  </si>
  <si>
    <t>10,056+13,402+(2,89*2,12)</t>
  </si>
  <si>
    <t>612321131</t>
  </si>
  <si>
    <t>Vápenocementový štuk vnitřních stěn tloušťky do 3 mm</t>
  </si>
  <si>
    <t>612131121</t>
  </si>
  <si>
    <t>Penetrační disperzní nátěr vnitřních stěn nanášený ručně</t>
  </si>
  <si>
    <t>Úpravy povrchů vnějších</t>
  </si>
  <si>
    <t>622211041</t>
  </si>
  <si>
    <t>Montáž kontaktního zateplení vnějších stěn lepením a mechanickým kotvením polystyrenových desek do betonu a zdiva tl přes 160 do 200 mm</t>
  </si>
  <si>
    <t>622211021</t>
  </si>
  <si>
    <t>Montáž kontaktního zateplení vnějších stěn lepením a mechanickým kotvením polystyrenových desek do betonu a zdiva tl přes 80 do 120 mm</t>
  </si>
  <si>
    <t>zateplení fasády polystyrenem tl. 180 mm</t>
  </si>
  <si>
    <t>zateplení podzemní části 1.PP polystyrenem tl. 100 mm</t>
  </si>
  <si>
    <t>622251101</t>
  </si>
  <si>
    <t>Příplatek k cenám kontaktního zateplení vnějších stěn za zápustnou montáž a použití tepelněizolačních zátek z polystyrenu</t>
  </si>
  <si>
    <t>zátky z šedého polystyrenu</t>
  </si>
  <si>
    <t>622251209</t>
  </si>
  <si>
    <t>Příplatek k cenám kontaktního zateplení vnějších stěn za použití pancéřového sklovláknitého pletiva</t>
  </si>
  <si>
    <t>pohled západní (k fotbalovému hřišti)</t>
  </si>
  <si>
    <t>622212001</t>
  </si>
  <si>
    <t>Montáž kontaktního zateplení vnějšího ostění, nadpraží nebo parapetu hl. špalety do 200 mm lepením desek z polystyrenu tl do 40 mm</t>
  </si>
  <si>
    <t>622252002</t>
  </si>
  <si>
    <t>Montáž profilů kontaktního zateplení lepených</t>
  </si>
  <si>
    <t>28376017</t>
  </si>
  <si>
    <r>
      <t xml:space="preserve">deska perimetrická fasádní soklová  </t>
    </r>
    <r>
      <rPr>
        <i/>
        <sz val="8"/>
        <color rgb="FF0000FF"/>
        <rFont val="Calibri"/>
        <family val="2"/>
        <charset val="238"/>
      </rPr>
      <t>λ=</t>
    </r>
    <r>
      <rPr>
        <i/>
        <sz val="8"/>
        <color rgb="FF0000FF"/>
        <rFont val="Arial"/>
        <family val="2"/>
        <charset val="238"/>
      </rPr>
      <t>0,034 tl 100 mm</t>
    </r>
  </si>
  <si>
    <t>(9,20+9,20+10,46+0,21+0,28)*0,7</t>
  </si>
  <si>
    <t>20,545*1,05</t>
  </si>
  <si>
    <t>28376022</t>
  </si>
  <si>
    <t>Isover EPS SOKL 3000 - 100 mm</t>
  </si>
  <si>
    <t>Isover EPS SOKL 3000 - 180 mm</t>
  </si>
  <si>
    <t>28376080</t>
  </si>
  <si>
    <r>
      <t xml:space="preserve">deska EPS grafitová fasádní  </t>
    </r>
    <r>
      <rPr>
        <i/>
        <sz val="8"/>
        <color rgb="FF0000FF"/>
        <rFont val="Calibri"/>
        <family val="2"/>
        <charset val="238"/>
      </rPr>
      <t>λ=</t>
    </r>
    <r>
      <rPr>
        <i/>
        <sz val="8"/>
        <color rgb="FF0000FF"/>
        <rFont val="Arial"/>
        <family val="2"/>
        <charset val="238"/>
      </rPr>
      <t>0,030-0,031 tl 180 mm</t>
    </r>
  </si>
  <si>
    <t>IsoverGreyWall Plus - 180 mm</t>
  </si>
  <si>
    <t>sokl: (9,20+9,20+10,46+0,21+0,28)*0,65</t>
  </si>
  <si>
    <t>fasáda: (9,20+9,20+10,46+0,21+0,28)*4,09</t>
  </si>
  <si>
    <t>fasáda: (6,37*1,42)/2 + (3,32*1,42)/2</t>
  </si>
  <si>
    <t>sokl - odpočet oken: 0,6*0,6*2+0,9*0,6*6+1,2*0,6</t>
  </si>
  <si>
    <t>fasáda - odpočet oken a dveří: 0,6*1,2*2+1,2*1,2+2,1*1,45*3+1,5*1,2+2,2*1,2+1,37*2,37</t>
  </si>
  <si>
    <t>fasáda:2*21,732</t>
  </si>
  <si>
    <t>19,0775-4,68*1,05</t>
  </si>
  <si>
    <t>(120,0415+6,8799+43,464)-20,195*1,05</t>
  </si>
  <si>
    <t>64,885-10,89</t>
  </si>
  <si>
    <t>zateplení vnějšího ostění, nadpraží a parapetu polystyrenem tl. 30 mm, hl. 50 mm</t>
  </si>
  <si>
    <t>(6,11+ 7,2+4,8+21,3+4,8+18,0+3,6+5,4+6,8)*0,05</t>
  </si>
  <si>
    <t>3,9005*1,05</t>
  </si>
  <si>
    <t>IsoverGreyWall Plus - 30 mm</t>
  </si>
  <si>
    <t>28376071</t>
  </si>
  <si>
    <r>
      <t xml:space="preserve">deska EPS grafitová fasádní  </t>
    </r>
    <r>
      <rPr>
        <i/>
        <sz val="8"/>
        <color rgb="FF0000FF"/>
        <rFont val="Calibri"/>
        <family val="2"/>
        <charset val="238"/>
      </rPr>
      <t>λ=</t>
    </r>
    <r>
      <rPr>
        <i/>
        <sz val="8"/>
        <color rgb="FF0000FF"/>
        <rFont val="Arial"/>
        <family val="2"/>
        <charset val="238"/>
      </rPr>
      <t>0,030-0,031 tl 30 mm</t>
    </r>
  </si>
  <si>
    <t>63127416</t>
  </si>
  <si>
    <t>profil rohový PVC s výztužnou tkaninou š 100/100 mm</t>
  </si>
  <si>
    <t>87,88*1,05</t>
  </si>
  <si>
    <t>28342205</t>
  </si>
  <si>
    <t>profil napojovací okenní PVC s výztužnou tkaninou</t>
  </si>
  <si>
    <t>APU lišta</t>
  </si>
  <si>
    <t>57,54*1,05</t>
  </si>
  <si>
    <t>87,88+57,54</t>
  </si>
  <si>
    <t>622511102</t>
  </si>
  <si>
    <t>Tenkovrsvá akrylátová mozaiková jemnozrnná omítka vnějších stěn</t>
  </si>
  <si>
    <t>ostění, nadpraží: 18,6*0,23</t>
  </si>
  <si>
    <t>622541012</t>
  </si>
  <si>
    <t>Tenkovrsvá silikonsilikátová zatíraná omítka zrnitost 1,5 mm vnějších stěn</t>
  </si>
  <si>
    <t>omítka silikonsilikátová zrnitost 1,5 mm - odstín světle zelená</t>
  </si>
  <si>
    <t>omítka marmoli zrnitost 2,0 mm - odstín šedá</t>
  </si>
  <si>
    <t>ostění, nadpraží: 39,21*0,23</t>
  </si>
  <si>
    <t>622131121</t>
  </si>
  <si>
    <t>Penetrační nátěr vnějších stěn nanášený ručně</t>
  </si>
  <si>
    <t>penetrační nátěr pod akrylátovou nebo silikonsilikátovou omítku</t>
  </si>
  <si>
    <t>fasáda:159,20870</t>
  </si>
  <si>
    <t>sokl: 18,6755</t>
  </si>
  <si>
    <t>629991012</t>
  </si>
  <si>
    <t>Zakrytí výplní otvorů fólií přilepenou na začišťovací lišty</t>
  </si>
  <si>
    <t>sokl - okna: 0,6*0,6*2+0,9*0,6*6+1,2*0,6</t>
  </si>
  <si>
    <t>fasáda - okna a dveře: 0,6*1,2*2+1,2*1,2+2,1*1,45*3+1,5*1,2+2,2*1,2+1,37*2,37</t>
  </si>
  <si>
    <t>Podlahy a podlahové konstrukce</t>
  </si>
  <si>
    <t>637211134</t>
  </si>
  <si>
    <t>Okapový chodník z betonových dlaždic tl 50 mm do kameniva</t>
  </si>
  <si>
    <t>94</t>
  </si>
  <si>
    <t>Lešení a stavební výtahy</t>
  </si>
  <si>
    <t>941111111</t>
  </si>
  <si>
    <t>Montáž lešení řadového trubkového lehkého s podlahami zatížení do 200 kg/m2 š od 0,6 do 0,9 m v do 10 m</t>
  </si>
  <si>
    <t>941111211</t>
  </si>
  <si>
    <t>Příplatek k lešení řadovému trubkovému lehkému s podlahami do 200 kg/m2 š od 0,6 do 0,9 m v do 10 m za každý den použití</t>
  </si>
  <si>
    <t>předpokládané použití 45 dní</t>
  </si>
  <si>
    <t>177,8842*45</t>
  </si>
  <si>
    <t>941111811</t>
  </si>
  <si>
    <t>Demontáž lešení řadového trubkového lehkého s podlahami zatížení do 200 kg/m2 š od 0,6 do 0,9 m v do 10 m</t>
  </si>
  <si>
    <t>944611111</t>
  </si>
  <si>
    <t>Montáž ochranné plachty z textile z umělých vláken</t>
  </si>
  <si>
    <t>944611211</t>
  </si>
  <si>
    <t>Příplatek k ochranné plachtě za každý den použití</t>
  </si>
  <si>
    <t>944611811</t>
  </si>
  <si>
    <t>Demontáž ochranné plachty z textile z umělých vláken</t>
  </si>
  <si>
    <t>998011002</t>
  </si>
  <si>
    <t>Přesun hmot pro budovy v přes 6 do 12 m</t>
  </si>
  <si>
    <t>713</t>
  </si>
  <si>
    <t>Izolace tepelné</t>
  </si>
  <si>
    <t>713131241</t>
  </si>
  <si>
    <t>Montáž izolace tepelné stěn lepením celoplošně v kombinaci s mechanickým kotvením rohoží, pásů, dílců, desek tl do 100 mm</t>
  </si>
  <si>
    <t>10,056+13,402</t>
  </si>
  <si>
    <t>2,89*2,12</t>
  </si>
  <si>
    <t>711</t>
  </si>
  <si>
    <t>Izolace proti vodě</t>
  </si>
  <si>
    <t>711161212</t>
  </si>
  <si>
    <t>Izolace proti zemní vlhkosti nopovou folií svislá, nopek v 8,0 mm, tl do 0,6 mm</t>
  </si>
  <si>
    <t>711161383</t>
  </si>
  <si>
    <t>Izolace proti zemní vlhkosti nopovou folií ukončení horní lištou</t>
  </si>
  <si>
    <t>ochrana tepelné izolace stěn 1.PP</t>
  </si>
  <si>
    <t>9,20+9,20+10,46+0,21+0,28</t>
  </si>
  <si>
    <t>998711102</t>
  </si>
  <si>
    <t>Přesun hmot pro izolace proti vodě v objektech v do 12 m</t>
  </si>
  <si>
    <t xml:space="preserve">  </t>
  </si>
  <si>
    <t>713111127</t>
  </si>
  <si>
    <t>Montáž izolace tepelné spodem stropů lepením celoplošně rohoží, pásů, dílců, desek</t>
  </si>
  <si>
    <t>montáž izolace stropů 1.PP lepením</t>
  </si>
  <si>
    <t>6,25+2,51+5,06+14,86+10,90+22,26</t>
  </si>
  <si>
    <t>61131121</t>
  </si>
  <si>
    <t>Penetrační disperzní nátěr vnitřních stropů nanášený ručně</t>
  </si>
  <si>
    <t>penetrace stropů před montáží izolace stropů 1.PP lepením</t>
  </si>
  <si>
    <t>63152382</t>
  </si>
  <si>
    <r>
      <t xml:space="preserve">deska tepelně izolační minerální kontaktních pro podhledy finální s povrchovou úpravou  </t>
    </r>
    <r>
      <rPr>
        <i/>
        <sz val="8"/>
        <color rgb="FF0000FF"/>
        <rFont val="Calibri"/>
        <family val="2"/>
        <charset val="238"/>
      </rPr>
      <t>λ=</t>
    </r>
    <r>
      <rPr>
        <i/>
        <sz val="8"/>
        <color rgb="FF0000FF"/>
        <rFont val="Arial"/>
        <family val="2"/>
        <charset val="238"/>
      </rPr>
      <t>0,037 tl 160 mm</t>
    </r>
  </si>
  <si>
    <t>61,84*1,05</t>
  </si>
  <si>
    <t>713122111.ISV</t>
  </si>
  <si>
    <t>Parotěsná vrstva pro pochozí půdy VARIO KM DUPLEX UV Isover STEPcross vodorovná</t>
  </si>
  <si>
    <t>zateplení podlahy půdy</t>
  </si>
  <si>
    <t>713122112.ISV</t>
  </si>
  <si>
    <t>Parotěsná vrstva pro pochozí půdy VARIO KM DUPLEX UV Isover STEPcross svislá</t>
  </si>
  <si>
    <t>42,38*0,3</t>
  </si>
  <si>
    <t>713122125.ISV</t>
  </si>
  <si>
    <t>Nosný rošt z EPS trámců pro pochozí půdy z prvků Isover KŘÍŽ EPS a TRAM EPS tl 300 mm Isover STEPcross</t>
  </si>
  <si>
    <t>713121122</t>
  </si>
  <si>
    <t>Montáž izolace tepelné podlah volně kladenými mezi trámy nebo rošt rohožemi, pásy, dílci, deskami 2 vrstvy</t>
  </si>
  <si>
    <t>63152357</t>
  </si>
  <si>
    <r>
      <t xml:space="preserve">deska tepelně izolační minerální vkládaná do roštů nebo kazet provětrávaných kcí  </t>
    </r>
    <r>
      <rPr>
        <i/>
        <sz val="8"/>
        <color rgb="FF0000FF"/>
        <rFont val="Calibri"/>
        <family val="2"/>
        <charset val="238"/>
      </rPr>
      <t>λ=</t>
    </r>
    <r>
      <rPr>
        <i/>
        <sz val="8"/>
        <color rgb="FF0000FF"/>
        <rFont val="Arial"/>
        <family val="2"/>
        <charset val="238"/>
      </rPr>
      <t>0,035 tl 150 mm</t>
    </r>
  </si>
  <si>
    <t>Isover UNI - 150 mm</t>
  </si>
  <si>
    <t>83,75+83,75*1,05</t>
  </si>
  <si>
    <t>762525104</t>
  </si>
  <si>
    <t>Položení podlahy z palubek</t>
  </si>
  <si>
    <t>pochozí podlaha půdy z podlahových palubek přibíjených k roštu</t>
  </si>
  <si>
    <t>762526110</t>
  </si>
  <si>
    <t>Položení polštáře pod podlahy při osové vzdálenosti do 65 cm</t>
  </si>
  <si>
    <t>přilepení roštu z prken tl. 24 mm, š. 100 mm pomocí PU pěny na EPS rošt</t>
  </si>
  <si>
    <t>ROCKWOOL STROPROCK G - 150 mm</t>
  </si>
  <si>
    <t>hoblované prkno tl. 24 mm, š. 100 mm, délky 4 m</t>
  </si>
  <si>
    <t>215,04*0,1*0,024*1,05</t>
  </si>
  <si>
    <t>60516100</t>
  </si>
  <si>
    <t>řezivo smrkové sušené tl. 30 mm</t>
  </si>
  <si>
    <t>61189995</t>
  </si>
  <si>
    <t>palubky podlahové smrk tl 24 mm A/B</t>
  </si>
  <si>
    <t>83,75*1,05</t>
  </si>
  <si>
    <t>998713102</t>
  </si>
  <si>
    <t>Přesun hmot pro izolace tepelné v objektech v do 12 m</t>
  </si>
  <si>
    <t>998762102</t>
  </si>
  <si>
    <t>Přesun hmot pro kce tesařské v objektech v do 12 m</t>
  </si>
  <si>
    <t>762842231</t>
  </si>
  <si>
    <t>Montáž podbíjení střech šikmých vnějšího přesahu š přes 0,8 z palubek</t>
  </si>
  <si>
    <t>podbití přesahů střechy z palubek</t>
  </si>
  <si>
    <t>10,7*0,12+10,7*0,52+4*6,80*0,12</t>
  </si>
  <si>
    <t>762429001</t>
  </si>
  <si>
    <t>Montáž obložení stropů nebo střešních podhledů podkladový rošt</t>
  </si>
  <si>
    <t>rošt pro podbití přesahů střechy z palubek</t>
  </si>
  <si>
    <t>762495000</t>
  </si>
  <si>
    <t>Spojovací prostředky pro montáž olištování, obložení stropů, střešních podhledů a stěn</t>
  </si>
  <si>
    <t>60514106</t>
  </si>
  <si>
    <t>řezivo jehličnaté lať pevnostní třída S10-13 průřez 40x60 mm</t>
  </si>
  <si>
    <t>75,04*0,04*0,06*1,05</t>
  </si>
  <si>
    <t>61191172</t>
  </si>
  <si>
    <t>palubky obkladové smrk profil klasický 15x121 mm jakost A/B</t>
  </si>
  <si>
    <t>10,112*1,05</t>
  </si>
  <si>
    <t>764002851</t>
  </si>
  <si>
    <t>Demontáž oplechování parapetů do suti</t>
  </si>
  <si>
    <t>764216644</t>
  </si>
  <si>
    <t>764518422</t>
  </si>
  <si>
    <t>Svody kruhové včetně objímek, kolen, odskoků z PZ plechu průměru 100 mm</t>
  </si>
  <si>
    <t>nový dešťový svod</t>
  </si>
  <si>
    <t>764004861</t>
  </si>
  <si>
    <t>Demontáž svodu do suti</t>
  </si>
  <si>
    <t>demontáž stávajícího svodu</t>
  </si>
  <si>
    <t>998764102</t>
  </si>
  <si>
    <t>Přesun hmot pro konstrukce klempířské v objektech v do 12 m</t>
  </si>
  <si>
    <t>Oplechování rovných parapetů celoplošně lepené z PZ s povrchovou úpravou do rš 330 mm</t>
  </si>
  <si>
    <t>vnější parapety oken r.š. 300 mm</t>
  </si>
  <si>
    <t>Montáž a dodávka dřevěného zábradlí vnitřního</t>
  </si>
  <si>
    <t>ozn. T2 - 3,25+3,25+1,05</t>
  </si>
  <si>
    <t>montáž, dodávka a ukotvení vnitřního zábradlí kolem schodišťového prostoru na půdě</t>
  </si>
  <si>
    <t>76631R</t>
  </si>
  <si>
    <t>76681R</t>
  </si>
  <si>
    <t>kompletní montáž a dodávka kuchyňské linky tvaru "L", délky 1,72+2,70 m</t>
  </si>
  <si>
    <t>ozn. T1 - 1,72+2,70 m - 1 kus</t>
  </si>
  <si>
    <t>montáž a dodávka kompletní kuchyňské linky dle specifikace uvedené</t>
  </si>
  <si>
    <t>v projektové dokumentaci (ozm. T1), včetně dodání a zapojení elektrických spotřebičů, dřezu, dřezové baterie apod.</t>
  </si>
  <si>
    <t>76662R1</t>
  </si>
  <si>
    <t>Montáž a dodávka kuchyňské linky</t>
  </si>
  <si>
    <t>Montáž a dodávka plastového okna 600x1200 mm</t>
  </si>
  <si>
    <t>kompletní montáž a dodávka plastového okna s trojsklem, Uw=0,71 W/m2K</t>
  </si>
  <si>
    <t>ozn. O1 - 600x1200 mm - 2 kusy</t>
  </si>
  <si>
    <t>76662R2</t>
  </si>
  <si>
    <t>76662R3</t>
  </si>
  <si>
    <t>76662R4</t>
  </si>
  <si>
    <t>76662R5</t>
  </si>
  <si>
    <t>76662R6</t>
  </si>
  <si>
    <t>Montáž a dodávka plastového okna 1200x1200 mm</t>
  </si>
  <si>
    <t>ozn. O2 - 1200x1200 mm - 1 kus</t>
  </si>
  <si>
    <t>ozn. O3 - 2100x1450 mm - 3 kusy</t>
  </si>
  <si>
    <t>Montáž a dodávka plastového okna 2100x1450 mm</t>
  </si>
  <si>
    <t>Montáž a dodávka plastového okna 600x600 mm</t>
  </si>
  <si>
    <t>ozn. O4 - 600x600 mm - 2 kusy</t>
  </si>
  <si>
    <t>Montáž a dodávka plastového okna 900x600 mm</t>
  </si>
  <si>
    <t>ozn. O5 - 900x600 mm - 6 kusů</t>
  </si>
  <si>
    <t>76662R7</t>
  </si>
  <si>
    <t>76662R8</t>
  </si>
  <si>
    <t>76662R9</t>
  </si>
  <si>
    <t>Montáž a dodávka plastového okna 1200x600 mm</t>
  </si>
  <si>
    <t>ozn. O6 - 1200x600 mm - 1 kus</t>
  </si>
  <si>
    <t>ozn. O7 - 1500x1200 mm - 1 kus</t>
  </si>
  <si>
    <t>Montáž a dodávka plastového okna 1500x1200 mm</t>
  </si>
  <si>
    <t>ozn. O8 - 2200x1200 mm - 1 kus</t>
  </si>
  <si>
    <t>Montáž a dodávka plastového okna 2200x1200 mm</t>
  </si>
  <si>
    <t>ozn. D1 - otvor 1370x2350 mm, dveře vchodové 800x1970 mm - 1 kus</t>
  </si>
  <si>
    <t>Montáž a dodávka plastových vchodových dveří s bočním a horním proskleným nadsvětlíkem, dveřní otvor 1370x2350 mm, dveře plné 800x1970 mm</t>
  </si>
  <si>
    <t>kompletní montáž a dodávka plastových vchodových plných dveří s bočním a horním nadsvětlíkem s trojsklem, Ud=0,93 W/m2K</t>
  </si>
  <si>
    <t>781</t>
  </si>
  <si>
    <t>Obklady keramické</t>
  </si>
  <si>
    <t>781472217</t>
  </si>
  <si>
    <t>Montáž obkladů keramických hladkých lepených cementovým flexibilním lepidlem přes 12 do 19 ks/m2</t>
  </si>
  <si>
    <t>obložení vnitřních parapetů oken keramickým obkladem</t>
  </si>
  <si>
    <t>Půda: (2,2+1,5)*0,15</t>
  </si>
  <si>
    <t>1.PP: (2*0,6+6*0,9+1*1,2)*0,4</t>
  </si>
  <si>
    <t>781472291</t>
  </si>
  <si>
    <t>Příplatek k montáži obkladů keramických lepených cementovým flexibilním lepidlem za plochu do 10 m2</t>
  </si>
  <si>
    <t>3,675*1,05</t>
  </si>
  <si>
    <t>59761712</t>
  </si>
  <si>
    <t>obklad keramický povrch hladký přes 12 do 19 ks/m2</t>
  </si>
  <si>
    <t>998781102</t>
  </si>
  <si>
    <t>Přesun hmot pro obklady keramické v objektech v do 12 m</t>
  </si>
  <si>
    <t>60794104</t>
  </si>
  <si>
    <t>parapet dřevotřískový vnitřní povrch laminátový š 340 mm</t>
  </si>
  <si>
    <t>1,2+2,1+2,1+2,1</t>
  </si>
  <si>
    <t>766694126</t>
  </si>
  <si>
    <t>Montáž parapetních desek dřevěných nebo plastových š přes 30 cm</t>
  </si>
  <si>
    <t>998766102</t>
  </si>
  <si>
    <t>Přesun hmot pro konstrukce truhlářské v objektech v do 12 m</t>
  </si>
  <si>
    <t>Dokumentace výrobní, dílenská</t>
  </si>
  <si>
    <t>náklady na dílenskou dokumentaci pro venkovní schodiště od vybraného dodavatele</t>
  </si>
  <si>
    <t>Vzorkování fasádní omítky</t>
  </si>
  <si>
    <t xml:space="preserve">Ostatní zkoušky - výtažné zkoušky pro kotvení polystyrenu </t>
  </si>
  <si>
    <t>783128101</t>
  </si>
  <si>
    <t>Lazurovací jednonásobný akrylátový nátěr truhlářských konstrukcí</t>
  </si>
  <si>
    <t>nátěr palubkového podbití přesahů střechy - 2x</t>
  </si>
  <si>
    <t>10,112*2</t>
  </si>
  <si>
    <t>978013191</t>
  </si>
  <si>
    <t>otlučení vnitřních omítek stěn v 1.PP</t>
  </si>
  <si>
    <t>0.02: 6,78*2,35</t>
  </si>
  <si>
    <t>0.03: 9,00*2,35</t>
  </si>
  <si>
    <t>0.04: 15,92*2,35</t>
  </si>
  <si>
    <t>0.05: 14,06*2,35</t>
  </si>
  <si>
    <t>0.06: 19,08*2,35</t>
  </si>
  <si>
    <t>odpočet dveří: 4,728+9,456</t>
  </si>
  <si>
    <t>0.01: 14,313*2,35</t>
  </si>
  <si>
    <t>ZTI</t>
  </si>
  <si>
    <t>Zemní práce pro rozvody ZTI</t>
  </si>
  <si>
    <t>781473810</t>
  </si>
  <si>
    <t>Demontáž obkladů z obkladaček keramických lepených</t>
  </si>
  <si>
    <t>koupelna: 6,78*1,40</t>
  </si>
  <si>
    <t>kuchyň: 2,92*0,6</t>
  </si>
  <si>
    <t>776201812</t>
  </si>
  <si>
    <t>Demontáž lepených povlakových podlah s podložkou ručně</t>
  </si>
  <si>
    <t>chodba: 6,80</t>
  </si>
  <si>
    <t>ložnice: 10,44</t>
  </si>
  <si>
    <t>obývací pokoj s kuchyní: 23,23</t>
  </si>
  <si>
    <t>pokoj: 12,83</t>
  </si>
  <si>
    <t>775541821</t>
  </si>
  <si>
    <t>Demontáž podlah plovoucích zaklápávacích do suti</t>
  </si>
  <si>
    <t>WC: 1,06</t>
  </si>
  <si>
    <t>Spíž: 1,22</t>
  </si>
  <si>
    <t>771571810</t>
  </si>
  <si>
    <t>Demontáž podlah z dlaždic keramických do malty</t>
  </si>
  <si>
    <t>koupelna: 3,37</t>
  </si>
  <si>
    <t>76799R</t>
  </si>
  <si>
    <t>Demontáž stávajících ocelových venvních schodů s dřevěnými nášlapy, 5 schodů + podesta, včetně demontáže zábradlí a stříšky</t>
  </si>
  <si>
    <t>766812840</t>
  </si>
  <si>
    <t>Demontáž kuchyňských linek dřevěných nebo kovových dl přes 1,8 do 2,1 m</t>
  </si>
  <si>
    <t>2x</t>
  </si>
  <si>
    <t>997013113</t>
  </si>
  <si>
    <t>Vnitrostaveništní doprava suti a vybouraných hmot</t>
  </si>
  <si>
    <t>10,52348*(15-1)</t>
  </si>
  <si>
    <t>612321341</t>
  </si>
  <si>
    <t>Vápenocementová omítka štuková dvouvrstvá vnitřních stěn nanášená strojně</t>
  </si>
  <si>
    <t>vnitřní omítka stěn v 1.PP</t>
  </si>
  <si>
    <t>612131302</t>
  </si>
  <si>
    <t>Cementový postřik vnitřních stěn nanášený síťovitě strojně</t>
  </si>
  <si>
    <t>611325223</t>
  </si>
  <si>
    <t>Vápenocementová štuková omítka malých ploch přes 0,25 do 1 m2 na stropech</t>
  </si>
  <si>
    <t>Oprava omítek stropů do rozvodech nové elektroinstalace</t>
  </si>
  <si>
    <t>10x</t>
  </si>
  <si>
    <t>612325225</t>
  </si>
  <si>
    <t>Vápenocementová štuková omítka malých ploch přes 1 do 4 m2 na stěnách</t>
  </si>
  <si>
    <t>Oprava omítek stěn do rozvodech nové elektroinstalace</t>
  </si>
  <si>
    <t>12x</t>
  </si>
  <si>
    <t>43512R</t>
  </si>
  <si>
    <t>Kompletní dodávka a montáž venkovního betonového prefabrikovaného schodiště s oboustranným pozinkovaným zábradlím, 6 stupňů š 1500 mm, podesta 1500x980 mm, včetně základových patek</t>
  </si>
  <si>
    <t>Kompletní dodávka a montáž venkovního schodiště dle PD</t>
  </si>
  <si>
    <t>ozn.: K - 1 kus</t>
  </si>
  <si>
    <t>766660001</t>
  </si>
  <si>
    <t>montáž nových dveří v 1.PP do stávajících ocelových zárubní</t>
  </si>
  <si>
    <t>ozn. D7L - 2</t>
  </si>
  <si>
    <t>ozn. D8P - 2</t>
  </si>
  <si>
    <t>ozn. D9P - 1</t>
  </si>
  <si>
    <t>766660171</t>
  </si>
  <si>
    <t>Montáž dveřních křídel otevíravých jednokřídlových š do 0,8 m do ocelové zárubně</t>
  </si>
  <si>
    <t>Montáž dveřních křídel otevíravých jednokřídlových š do 0,8 m do obložkové zárubně</t>
  </si>
  <si>
    <t>montáž nových dveří v 1.NP do nových obložkových zárubní</t>
  </si>
  <si>
    <t>ozn. D2L - 1</t>
  </si>
  <si>
    <t>ozn. D3P - 1</t>
  </si>
  <si>
    <t>ozn. D4P - 3</t>
  </si>
  <si>
    <t>ozn. D4L - 2</t>
  </si>
  <si>
    <t>ozn. D5P - 1</t>
  </si>
  <si>
    <t>ozn. D6L - 1</t>
  </si>
  <si>
    <t>dveře jednokřídlové voštinové povrch laminátový plné 600x1970-2100 mm</t>
  </si>
  <si>
    <t>61162072R</t>
  </si>
  <si>
    <t>61162073R</t>
  </si>
  <si>
    <t>dveře jednokřídlové voštinové povrch laminátový plné 700x1970-2100 mm</t>
  </si>
  <si>
    <t>61162074R</t>
  </si>
  <si>
    <t>dveře jednokřídlové voštinové povrch laminátový plné 800x1970-2100 mm</t>
  </si>
  <si>
    <t>dveře vnitřní CPL lamino plné včetně dozického zámku a rozetového kování klika-klika</t>
  </si>
  <si>
    <t>61162079R</t>
  </si>
  <si>
    <t>dveře jednokřídlové voštinové povrch laminátový částečně prosklené 700x1970-2100 mm</t>
  </si>
  <si>
    <t>dveře vnitřní CPL lamino 1/3 sklo včetně dozického zámku a rozetového kování klika-klika</t>
  </si>
  <si>
    <t>61162080R</t>
  </si>
  <si>
    <t>dveře jednokřídlové voštinové povrch laminátový částečně prosklené 800x1970-2100 mm</t>
  </si>
  <si>
    <t>61182371R</t>
  </si>
  <si>
    <t>obklad ocelové zárubně jednokřídlové s laminátovým povrchem tl stěny 60-150 mm rozměru 600-1000/1970, 2100 mm</t>
  </si>
  <si>
    <t>obklad ocelových zárubní obložkovou zárubní CPL lamino</t>
  </si>
  <si>
    <t>766682311</t>
  </si>
  <si>
    <t>Montáž obkladu kovových zárubní pro dveře jednokřídlové tl stěny do 170 mm</t>
  </si>
  <si>
    <t>obložení stávajících ocelových zárubní obložkovou zárubní</t>
  </si>
  <si>
    <t>Přesun hmot pro kce truhlářské v objektech do 12 m</t>
  </si>
  <si>
    <t>771</t>
  </si>
  <si>
    <t>Podlahy z dlaždic</t>
  </si>
  <si>
    <t>771121022</t>
  </si>
  <si>
    <t>Broušení betonového podkladu před pokládkou dlažby</t>
  </si>
  <si>
    <t>m.č. 1.03 - 5,32</t>
  </si>
  <si>
    <t>771121011</t>
  </si>
  <si>
    <t>Vysátí podkladu před pokládkou dlažby</t>
  </si>
  <si>
    <t>m.č. 1.02 - 6,03</t>
  </si>
  <si>
    <t>m.č. 1.04 - 1,22</t>
  </si>
  <si>
    <t>Nátěr penetrační na podlahu</t>
  </si>
  <si>
    <t>771111011</t>
  </si>
  <si>
    <t>771591112</t>
  </si>
  <si>
    <t>Izolace pod dlažbu nátěrem nebo stěrkou ve dvou vrstvách</t>
  </si>
  <si>
    <t>771574416</t>
  </si>
  <si>
    <t>Montáž podlah keramických hladkých lepených cementovým flexibilním lepidlem přes 9 do 12 ks/m2</t>
  </si>
  <si>
    <t>771474112</t>
  </si>
  <si>
    <t>Montáž soklů z dlaždic keramických rovných lepených cementovým flexibilním lepidlem v přes 65 do 90 mm</t>
  </si>
  <si>
    <t>m.č. 1.02 - 8,92</t>
  </si>
  <si>
    <t>59761166</t>
  </si>
  <si>
    <t>dlažba keramická slinutá mrazuvzdorná R10/A povrch hladký/matný tl do 10 mm přes 9 do 12 ks/m2</t>
  </si>
  <si>
    <t>12,57*1,1</t>
  </si>
  <si>
    <t>59761184</t>
  </si>
  <si>
    <t>sokl keramický mrazuvzdorný povrch hladký/matný tl do 10 mm výšky přes 65 do 90 mm</t>
  </si>
  <si>
    <t>8,92*1,1</t>
  </si>
  <si>
    <t>998771102</t>
  </si>
  <si>
    <t>Přesun hmot pro podlahy z dlaždic v objektech v do 12 m</t>
  </si>
  <si>
    <t>775</t>
  </si>
  <si>
    <t>Podlahy skládané</t>
  </si>
  <si>
    <t>775111311</t>
  </si>
  <si>
    <t>Vysátí podkladu skládaných podlah</t>
  </si>
  <si>
    <t>m.č. 1.07 - 12,83</t>
  </si>
  <si>
    <t>m.č. 1.06 - 23,23</t>
  </si>
  <si>
    <t>m.č. 1.05 - 10,44</t>
  </si>
  <si>
    <t>775413401</t>
  </si>
  <si>
    <t>Montáž podlahové lišty obvodové lepené</t>
  </si>
  <si>
    <t>m.č. 1.05 - 11,9 bm</t>
  </si>
  <si>
    <t>m.č. 1.06 - 14,16 bm</t>
  </si>
  <si>
    <t>m.č. 1.07 - 13,86 bm</t>
  </si>
  <si>
    <t>775429121</t>
  </si>
  <si>
    <t>Montáž podlahové lišty přechodové připevněné vruty</t>
  </si>
  <si>
    <t>4*0,8</t>
  </si>
  <si>
    <t>775541161</t>
  </si>
  <si>
    <t>Montáž podlah plovoucích ze zaklápavacích vinylových lamel</t>
  </si>
  <si>
    <t>775591191</t>
  </si>
  <si>
    <t>Montáž podložky vyrovnávací a tlumící pro plovoucí podlahy</t>
  </si>
  <si>
    <t>Přesun hmot pro podlahy skládané v objektech v do 12 m</t>
  </si>
  <si>
    <t>28411057R</t>
  </si>
  <si>
    <t>46,50*1,10</t>
  </si>
  <si>
    <t>dílce vinylové samoležící tl. 5,0 mm, nášlapná vrstva 0,5 mm, zátěž 23/33/42, hořlavost Bfl S1, třída otěru T, bez ftalátů</t>
  </si>
  <si>
    <t>61155350R</t>
  </si>
  <si>
    <t>podložka pod vinylové podlahy tl. 1,5 mm</t>
  </si>
  <si>
    <t>28411001R</t>
  </si>
  <si>
    <t>lišta soklová PVC NGF56, výška 56 mm, délka 2,5 m</t>
  </si>
  <si>
    <t>39,92*1,10</t>
  </si>
  <si>
    <t>včetně vnitřních a vnějších rohů, spojek, koncovek</t>
  </si>
  <si>
    <t>profil přechodový nerezový samolepící 35 mm</t>
  </si>
  <si>
    <t>59054130</t>
  </si>
  <si>
    <t>4*0,8*1,1</t>
  </si>
  <si>
    <t>781121011</t>
  </si>
  <si>
    <t>Nátěr penetrační na stěnu</t>
  </si>
  <si>
    <t>m.č. 1.04 - 3,84*1,6</t>
  </si>
  <si>
    <t>m.č. 1.03 - 8,6*2,2</t>
  </si>
  <si>
    <t>781131112</t>
  </si>
  <si>
    <t>Izolace pod obklad nátěrem nebo stěrkou ve dvou vrstvách</t>
  </si>
  <si>
    <t>m.č. 1.04 - 3,84*0,3+0,99*0,9</t>
  </si>
  <si>
    <t>m.č. 1.03 - 8,6*0,3+1,8*1,7+2,3*0,3</t>
  </si>
  <si>
    <t>59761701</t>
  </si>
  <si>
    <t>obklad keramický nemrazuvzdorný povrch hladký/lesklý tl do 10 mm přes 12 do 19 ks/m2</t>
  </si>
  <si>
    <t>m.č. 1.04 - 0,99+0,6+0,45+0,45</t>
  </si>
  <si>
    <t>m.č. 1.03 - 0,6+1,05+1,05+0,6+0,7+1,6</t>
  </si>
  <si>
    <t>781492221</t>
  </si>
  <si>
    <t>Montáž profilů vanových lepených flexibilním cementovým lepidlem</t>
  </si>
  <si>
    <t>m.č. 1.03 - 0,7+1,6</t>
  </si>
  <si>
    <t>28342001</t>
  </si>
  <si>
    <t>lišta ukončovací z PVC 8 mm</t>
  </si>
  <si>
    <t>8,09*1,05</t>
  </si>
  <si>
    <t>781492251</t>
  </si>
  <si>
    <t>Montáž profilů ukončovacích lepených flexibilním cementovým lepidlem</t>
  </si>
  <si>
    <t>283420R</t>
  </si>
  <si>
    <t>lišta vanová PVC</t>
  </si>
  <si>
    <t>2,3*1,05</t>
  </si>
  <si>
    <t>781495115</t>
  </si>
  <si>
    <t>Spárování vnitřních obkladů silikonem</t>
  </si>
  <si>
    <t>m.č. 1.03 - 1,05+1,05+0,6*8,6</t>
  </si>
  <si>
    <t>m.č. 1.04 - 0,45+0,45+0,6+3,84</t>
  </si>
  <si>
    <t>m.č. 1.06 - 0,6*2,92</t>
  </si>
  <si>
    <t>26,816*1,05</t>
  </si>
  <si>
    <t>Otlučení (osekání) vnitřní vápenné nebo vápenocementové omítky stěn v rozsahu přes 50 do 100 %</t>
  </si>
  <si>
    <t>783306801</t>
  </si>
  <si>
    <t>Odstranění nátěrů ze zámečnických konstrukcí obroušením</t>
  </si>
  <si>
    <t>odstranění nátěrů ze zárubní v 1.PP</t>
  </si>
  <si>
    <t>(1,97+1,97+0,6)*0,2*2 + (1,97+1,97+0,8)*0,2*3</t>
  </si>
  <si>
    <t>783314101</t>
  </si>
  <si>
    <t>Základní jednonásobný syntetický nátěr zámečnických konstrukcí</t>
  </si>
  <si>
    <t>základní nátěr zárubní v 1.PP</t>
  </si>
  <si>
    <t>783317101</t>
  </si>
  <si>
    <t>Krycí jednonásobný syntetický standartní nátěr zámečnických konstrukcí</t>
  </si>
  <si>
    <t>krycí nátěr zárubní v 1.PP</t>
  </si>
  <si>
    <t>Oprášení (ometení) podkladu v místnostech v do 3,80 m</t>
  </si>
  <si>
    <t>784111001</t>
  </si>
  <si>
    <t>m.č. 0.01 - 8,38+(18,24*2,20)</t>
  </si>
  <si>
    <t>m.č. 0.02 - 2,51+(6,78*2,20)</t>
  </si>
  <si>
    <t>m.č. 0.04 - 14,86+(15,92*2,20)</t>
  </si>
  <si>
    <t>m.č. 0.05 - 10,90+(13,36*2,20)</t>
  </si>
  <si>
    <t>m.č. 0.06 - 22,26+(19,08*2,20)</t>
  </si>
  <si>
    <t>m.č. 1.01 - 6,81+(12,84*2,62)</t>
  </si>
  <si>
    <t>m.č. 1.02 - 6,03+(11,72*2,62)</t>
  </si>
  <si>
    <t>m.č. 1.03 - 5,32+(9,3*0,42)</t>
  </si>
  <si>
    <t>m.č. 1.04 - 1,22+(4,44*1,02)</t>
  </si>
  <si>
    <t>m.č. 1.05 - 10,44+(13,00*2,62)</t>
  </si>
  <si>
    <t>m.č. 0.03 - 5,06+(9,00*2,20)</t>
  </si>
  <si>
    <t>m.č. 1.06 - 23,23+(19,48*2,62)</t>
  </si>
  <si>
    <t>m.č. 1.07 - 12,83+(14,66*2,62)</t>
  </si>
  <si>
    <t>m.č. 1.08 - 4,66+(10,34*3,9)</t>
  </si>
  <si>
    <t>m.č. 1.09 - 2,54+(6,87*1,60)</t>
  </si>
  <si>
    <t>784221101</t>
  </si>
  <si>
    <t>Dvojnásobné bílé malby ze směsí za sucha dobře otěruvzdorných v místnostech do 3,80 m</t>
  </si>
  <si>
    <t>784171101</t>
  </si>
  <si>
    <t>Zakrytí vnitřních podlah včetně pozdějšího odkrytí</t>
  </si>
  <si>
    <t>63,97+73,08</t>
  </si>
  <si>
    <t>784181001</t>
  </si>
  <si>
    <t>Jednonásobné pačokování v místnostech v do 3,80 m</t>
  </si>
  <si>
    <t>m.č. 0.01 - 18,24*2,20</t>
  </si>
  <si>
    <t>m.č. 0.02 - 6,78*2,20</t>
  </si>
  <si>
    <t>m.č. 0.03 - 9,00*2,20</t>
  </si>
  <si>
    <t>m.č. 0.04 - 15,92*2,20</t>
  </si>
  <si>
    <t>m.č. 0.05 - 13,36*2,20</t>
  </si>
  <si>
    <t>m.č. 0.06 - 19,08*2,20</t>
  </si>
  <si>
    <t>721R</t>
  </si>
  <si>
    <t>Zemní práce pro pokládku ležaté kanalizace v 1.PP</t>
  </si>
  <si>
    <t>kompletní provedení zemních prací pro uložení (výměnu) ležaté kanalizace v 1.PP</t>
  </si>
  <si>
    <t>rýha šířky 300 mm, vyříznutí ve stávající betonové mazanině, hloubka ručního kopání do 600 mm, obsyp a zásyp potrubí ručně, opětovné zabetonování podlahy s vložením hydroizolace v místě rýhy a včetně jednoho průrazu základového pasu tl. 600 mm</t>
  </si>
  <si>
    <t>Elektroinstalace</t>
  </si>
  <si>
    <t>763121590</t>
  </si>
  <si>
    <t>SDK stěna předsazená pro osazení závěsného WC tl 150-250 mm profil CW+UW 50 desky 2xH2 12,5 bez TI</t>
  </si>
  <si>
    <t>0,99*1,2</t>
  </si>
  <si>
    <t>montáž izolace stěn vnitřních schodiště tl. 100 mm</t>
  </si>
  <si>
    <t>28376808</t>
  </si>
  <si>
    <r>
      <t xml:space="preserve">deska fenolická tepelně izolační fasádní  </t>
    </r>
    <r>
      <rPr>
        <i/>
        <sz val="8"/>
        <color rgb="FF0000FF"/>
        <rFont val="Calibri"/>
        <family val="2"/>
        <charset val="238"/>
      </rPr>
      <t>λ=</t>
    </r>
    <r>
      <rPr>
        <i/>
        <sz val="8"/>
        <color rgb="FF0000FF"/>
        <rFont val="Arial"/>
        <family val="2"/>
        <charset val="238"/>
      </rPr>
      <t>0,020 tl 100 mm</t>
    </r>
  </si>
  <si>
    <t>Kooltherm K5 - 100 mm</t>
  </si>
  <si>
    <t>29,5848*1,05</t>
  </si>
  <si>
    <t>952901111</t>
  </si>
  <si>
    <t>Vyčištění budov bytové a občanské výstavby při výšce podlaží do 4 m</t>
  </si>
  <si>
    <t>784</t>
  </si>
  <si>
    <t>Malby</t>
  </si>
  <si>
    <t>VÝKAZ VÝMĚR</t>
  </si>
  <si>
    <t>~</t>
  </si>
  <si>
    <t>ROZPOČET NÁKLADŮ</t>
  </si>
  <si>
    <t>Výrobci jsou uvedeni pouze orientačně, podstatné je pouze zachování technických parametrů výrobků. Všechny položky odkazují na daným projektem řešenou část objektu.</t>
  </si>
  <si>
    <t>Název stavby:</t>
  </si>
  <si>
    <t>RODINNÝ DŮM U HŘIŠTĚ</t>
  </si>
  <si>
    <t>Číslo zakázky:</t>
  </si>
  <si>
    <t>Název objektu:</t>
  </si>
  <si>
    <t>VYTÁPĚNÍ A ROZVODY ZEMNÍHO PLYNU</t>
  </si>
  <si>
    <t>Datum:</t>
  </si>
  <si>
    <t>8/2024</t>
  </si>
  <si>
    <t>Investor:</t>
  </si>
  <si>
    <t>Město Nová Bystřice, Mírové nám.58, 37833 Nová Bystřice</t>
  </si>
  <si>
    <t>Cenová soustava:</t>
  </si>
  <si>
    <t>ÚRS</t>
  </si>
  <si>
    <t>Místo:</t>
  </si>
  <si>
    <t>Na zátiší č. p. 593, 37833 Nová Bystřice</t>
  </si>
  <si>
    <r>
      <t>S</t>
    </r>
    <r>
      <rPr>
        <b/>
        <u/>
        <sz val="10"/>
        <rFont val="Arial CE"/>
        <family val="2"/>
        <charset val="238"/>
      </rPr>
      <t xml:space="preserve"> bez DPH:</t>
    </r>
  </si>
  <si>
    <t>Zpracovatel PD:</t>
  </si>
  <si>
    <t>Jan Plucar, provozovna: Karlov 30/IV., 377 01 Jindřichův Hradec</t>
  </si>
  <si>
    <t>DPH:</t>
  </si>
  <si>
    <t>Zpracovatel nabídky:</t>
  </si>
  <si>
    <t>Celkem s DPH:</t>
  </si>
  <si>
    <t>poř.č.</t>
  </si>
  <si>
    <t>KCN</t>
  </si>
  <si>
    <t>Kód položky</t>
  </si>
  <si>
    <t>označení-výrobce</t>
  </si>
  <si>
    <t>Množství</t>
  </si>
  <si>
    <t>Kč/množství</t>
  </si>
  <si>
    <t>Cena bez DPH</t>
  </si>
  <si>
    <t>Řemeslný obor 713 - IZOLACE TEPELNÉ</t>
  </si>
  <si>
    <t xml:space="preserve">Odstranění tepelné izolace potrubí a ohybů pásy nebo rohožemi s povrchovou úpravou hliníkovou fólií připevněnými ocelovým drátem potrubí, tloušťka izolace do 50 mm   </t>
  </si>
  <si>
    <t>Izolace tepelná potrubí pouzdry uchycenými sponami</t>
  </si>
  <si>
    <t>Izolace tepelná ohybů pouzdry uchycenými sponami</t>
  </si>
  <si>
    <t>MAT</t>
  </si>
  <si>
    <r>
      <t xml:space="preserve">Tepelná izolace návleky z pěnového polyethylenu </t>
    </r>
    <r>
      <rPr>
        <sz val="10"/>
        <rFont val="Symbol"/>
        <family val="1"/>
        <charset val="2"/>
      </rPr>
      <t>l</t>
    </r>
    <r>
      <rPr>
        <sz val="10"/>
        <rFont val="Arial CE"/>
        <charset val="238"/>
      </rPr>
      <t>=0,040 W/mK d15xtl.15mm CU15;ocel1/4"  vč. spoj. mater.</t>
    </r>
  </si>
  <si>
    <t>TUBEX-standard</t>
  </si>
  <si>
    <t>Izolace tepelná potrubí pouzdry s povrchovou úpravou hliníkovou fólií, přelepenými samolepící hliníkovou páskou D do 50mm</t>
  </si>
  <si>
    <t>Izolace tepelná ohybů pouzdry s povrchovou úpravou hliníkovou fólií, přelepenými samolepící hliníkovou páskou D do 50mm</t>
  </si>
  <si>
    <r>
      <t xml:space="preserve">Termoizolační minerální vinutá potrubní pouzdra s polepem AL fólií </t>
    </r>
    <r>
      <rPr>
        <sz val="10"/>
        <rFont val="Symbol"/>
        <family val="1"/>
        <charset val="2"/>
      </rPr>
      <t>l</t>
    </r>
    <r>
      <rPr>
        <vertAlign val="subscript"/>
        <sz val="10"/>
        <rFont val="Symbol"/>
        <family val="1"/>
        <charset val="2"/>
      </rPr>
      <t>10</t>
    </r>
    <r>
      <rPr>
        <sz val="10"/>
        <rFont val="Arial CE"/>
        <charset val="238"/>
      </rPr>
      <t>=0,033W/mK(</t>
    </r>
    <r>
      <rPr>
        <sz val="10"/>
        <rFont val="Symbol"/>
        <family val="1"/>
        <charset val="2"/>
      </rPr>
      <t>l</t>
    </r>
    <r>
      <rPr>
        <vertAlign val="subscript"/>
        <sz val="10"/>
        <rFont val="Symbol"/>
        <family val="1"/>
        <charset val="2"/>
      </rPr>
      <t>50</t>
    </r>
    <r>
      <rPr>
        <sz val="10"/>
        <rFont val="Arial CE"/>
        <charset val="238"/>
      </rPr>
      <t>=0,037W/mK)  d15xtl.30mm (CU15;ocel1/4")  vč. spoj. mater.</t>
    </r>
  </si>
  <si>
    <t>PAROC SECTION ALUCOAT T</t>
  </si>
  <si>
    <r>
      <t xml:space="preserve">Termoizolační minerální vinutá potrubní pouzdra s polepem AL fólií </t>
    </r>
    <r>
      <rPr>
        <sz val="10"/>
        <rFont val="Symbol"/>
        <family val="1"/>
        <charset val="2"/>
      </rPr>
      <t>l</t>
    </r>
    <r>
      <rPr>
        <vertAlign val="subscript"/>
        <sz val="10"/>
        <rFont val="Symbol"/>
        <family val="1"/>
        <charset val="2"/>
      </rPr>
      <t>10</t>
    </r>
    <r>
      <rPr>
        <sz val="10"/>
        <rFont val="Arial CE"/>
        <charset val="238"/>
      </rPr>
      <t>=0,033W/mK</t>
    </r>
    <r>
      <rPr>
        <sz val="10"/>
        <rFont val="Symbol"/>
        <family val="1"/>
        <charset val="2"/>
      </rPr>
      <t>(l</t>
    </r>
    <r>
      <rPr>
        <vertAlign val="subscript"/>
        <sz val="10"/>
        <rFont val="Symbol"/>
        <family val="1"/>
        <charset val="2"/>
      </rPr>
      <t>50</t>
    </r>
    <r>
      <rPr>
        <sz val="10"/>
        <rFont val="Arial CE"/>
        <charset val="238"/>
      </rPr>
      <t>=0,037W/mK)  d18xtl.30mm (CU18;ocel3/8")  vč. spoj. mater.</t>
    </r>
  </si>
  <si>
    <r>
      <t xml:space="preserve">Termoizolační minerální vinutá potrubní pouzdra s polepem AL fólií </t>
    </r>
    <r>
      <rPr>
        <sz val="9"/>
        <rFont val="Symbol"/>
        <family val="1"/>
        <charset val="2"/>
      </rPr>
      <t>l</t>
    </r>
    <r>
      <rPr>
        <vertAlign val="subscript"/>
        <sz val="9"/>
        <rFont val="Symbol"/>
        <family val="1"/>
        <charset val="2"/>
      </rPr>
      <t>10</t>
    </r>
    <r>
      <rPr>
        <sz val="9"/>
        <rFont val="Arial CE"/>
        <charset val="238"/>
      </rPr>
      <t>=0,033W/mK</t>
    </r>
    <r>
      <rPr>
        <sz val="9"/>
        <rFont val="Symbol"/>
        <family val="1"/>
        <charset val="2"/>
      </rPr>
      <t>(l</t>
    </r>
    <r>
      <rPr>
        <vertAlign val="subscript"/>
        <sz val="9"/>
        <rFont val="Symbol"/>
        <family val="1"/>
        <charset val="2"/>
      </rPr>
      <t>50</t>
    </r>
    <r>
      <rPr>
        <sz val="9"/>
        <rFont val="Arial CE"/>
        <charset val="238"/>
      </rPr>
      <t>=0,037W/mK) d22xtl.30mm(CU22;plast20;ocel1/2")  vč. spoj. mater.</t>
    </r>
  </si>
  <si>
    <t>Přesun hmot pro izolace v objektech výšky do 6m</t>
  </si>
  <si>
    <t>713 - IZOLACE TEPELNÉ - celkem</t>
  </si>
  <si>
    <t>Řemeslný obor 721 - VNITŘNÍ KANALIZACE</t>
  </si>
  <si>
    <t>Potrubí plastové HT DN40 - odvod kondenzátu a přepad pojistného ventilu kotle do připravené kanalizace dle PD ZTI</t>
  </si>
  <si>
    <t>Zkouška těsnosti kanalizace vodou do DN125</t>
  </si>
  <si>
    <t>Přesun hmot pro vnitřní kanalizace v objektech výšky do 6m</t>
  </si>
  <si>
    <t>721 - VNITŘNÍ KANALIZACE - celkem</t>
  </si>
  <si>
    <t>Řemeslný obor 723 - VNITŘNÍ PLYNOVOD</t>
  </si>
  <si>
    <t>Potrubí z trubek závitových ocel. bezešvých 11353.0 DN20</t>
  </si>
  <si>
    <t xml:space="preserve">Demontáž potrubí svařovaného z ocelových trubek závitových do DN 25   </t>
  </si>
  <si>
    <t>Přípojka plynová ke strojům a zařízením DN20</t>
  </si>
  <si>
    <t>soub</t>
  </si>
  <si>
    <t>Montáž plynových armatur závitových G3/4"</t>
  </si>
  <si>
    <t>Kulový kohout plyn PN5 -20~+60°C DN20, s vysokou teplotní odolností 650 °C</t>
  </si>
  <si>
    <t>R730GB-Giacomini</t>
  </si>
  <si>
    <t>Šroubení přímé mosazné DN20 s plochým těs. max.120°C</t>
  </si>
  <si>
    <t>IVAR SP 603</t>
  </si>
  <si>
    <t>Přesun hmot pro vnitřní plynovod v objektech výšky do 6m</t>
  </si>
  <si>
    <t>723 - VNITŘNÍ PLYNOVOD - celkem</t>
  </si>
  <si>
    <t>Řemeslný obor 725 - Zařizovací předměty</t>
  </si>
  <si>
    <t xml:space="preserve">Demontáž plynových ohřívačů cirkulačních zásobníkových ohřívačů vody 500 l   </t>
  </si>
  <si>
    <t xml:space="preserve">Demontáž plynových sporáků normálních nebo kombinovaných   </t>
  </si>
  <si>
    <t>Přesun hmot pro zařizovací předměy výšky do 6m</t>
  </si>
  <si>
    <t>725 - Zařizovací předměty - celkem</t>
  </si>
  <si>
    <t>Řemeslný obor 731 - KOTELNY</t>
  </si>
  <si>
    <t>Demontáž kotlů ocelových na tuhá paliva, o výkonu přes 25 do 40kW</t>
  </si>
  <si>
    <t xml:space="preserve">Demontáž kotlů ocelových na kapalná nebo plynná paliva, o výkonu do 25 kW   </t>
  </si>
  <si>
    <t xml:space="preserve">Kotle ocelové teplovodní plynové závěsné kondenzační montáž kotlů kondenzačních ostatních typů o výkonu přes 14 do 20 kW   </t>
  </si>
  <si>
    <t>Hadice napouštěcí DN15</t>
  </si>
  <si>
    <r>
      <t>Plynový kondenzační kotel  s výměníkem tepla z nerezové oceli s technologií, která umožňuje adaptabilitu vůči měnící se kvalitě plynu - H2ready 20% VODÍK 2,5-14,8kW při 80/60°C respektive 2,8-16,4kW při 50/30°C; při ohřevu TUV max. 20kW;  0,3-2,2m</t>
    </r>
    <r>
      <rPr>
        <vertAlign val="superscript"/>
        <sz val="10"/>
        <rFont val="Arial CE"/>
        <charset val="238"/>
      </rPr>
      <t>3</t>
    </r>
    <r>
      <rPr>
        <sz val="10"/>
        <rFont val="Arial CE"/>
        <charset val="238"/>
      </rPr>
      <t>ZP/h; 230V; 2~75W; 34kg; maximální jmenovitý tepelný příkon při topném provozu 15,3kW; maximální jmenovitý tepelný příkon při ohřevu TUV 20,4kW; Třída NOx = 6.  
Kotel s vestavěným elektronicky řízeným vysoce účinným čerpadlem, trojcestným ventilem pro ohřev TUV přes nepřímotopný zásobníkový ohřívač, pojistným ventilem s otevíracím přetlakem 300kPa a 10 l expanzní nádobou.
Ohřev TUV pomocí nepřímotopného zásobníkového ohřívače o objemu 120litrů s topnou vložkou min.1m². Kompletní sestava obshující propojovací potrubí, pojistnou skupinu ohřívače a zásobníkové čidlo ohřívače.</t>
    </r>
  </si>
  <si>
    <t>VAILLANT</t>
  </si>
  <si>
    <t>Ekvitermní regulátor výrobce kotle eBUS rozhraní, digitální s týdenním časovým programem, podsvícený displej, program pro dovolenou, kabelové venkovní DCF čidlo, možnost doplnění vzdálené správy</t>
  </si>
  <si>
    <t xml:space="preserve">VAILLANT multiMATIC 700 </t>
  </si>
  <si>
    <t>kouřovod - LIK trubka s hrdlem; 0,25 m; DN60/100</t>
  </si>
  <si>
    <t>Almeva</t>
  </si>
  <si>
    <t>kouřovod - LIK trubka s hrdlem; 0,5 m; DN80/125</t>
  </si>
  <si>
    <t>kouřovod - LIK rev. T-kus s měřícím otvorem (redukovaný); DN60/100-DN80/125</t>
  </si>
  <si>
    <t>kouřovod - ZUB Spona s gumou; DN60/100</t>
  </si>
  <si>
    <t>kouřovod - ZUB Silikonové mazivo 50g</t>
  </si>
  <si>
    <t>komín - STARR Koleno 87° pro vložkování; černá; DN80</t>
  </si>
  <si>
    <t>komín - Přechodka pevná / flex do STARR hrdla IFG/80</t>
  </si>
  <si>
    <t>komín - Flexibilní trubka 1,0 m IFG/80</t>
  </si>
  <si>
    <t>komín - Kotvící spona IFG/80</t>
  </si>
  <si>
    <t>komín - Krycí deska se závěsnou maticí IFG/80</t>
  </si>
  <si>
    <t>Přesun hmot pro kotelny v objektech výšky do 6m</t>
  </si>
  <si>
    <t>731 - KOTELNY - celkem</t>
  </si>
  <si>
    <t>Řemeslný obor 732 - STROJOVNY ÚSTŘEDNÍHO VYTÁPĚNÍ</t>
  </si>
  <si>
    <t xml:space="preserve">Demontáž čerpadel oběhových spirálních (do potrubí) DN 25   </t>
  </si>
  <si>
    <t>Přesun hmot pro strojovny v objektech výšky do 6m</t>
  </si>
  <si>
    <t>732 - STROJOVNY ÚSTŘEDNÍHO VYTÁPĚNÍ - celkem</t>
  </si>
  <si>
    <t>Řemeslný obor 733 - ROZVOD POTRUBÍ ÚT</t>
  </si>
  <si>
    <t xml:space="preserve">Demontáž potrubí z trubek ocelových závitových DN do 15   </t>
  </si>
  <si>
    <t xml:space="preserve">Demontáž potrubí z trubek ocelových závitových DN přes 15 do 32   </t>
  </si>
  <si>
    <t xml:space="preserve">Demontáž potrubí z trubek ocelových závitových DN přes 32 do 50   </t>
  </si>
  <si>
    <t>Potrubí z trubek měděných D 15x1</t>
  </si>
  <si>
    <t>Potrubí z trubek měděných D 18x1</t>
  </si>
  <si>
    <t>Potrubí z trubek měděných D 22x1</t>
  </si>
  <si>
    <t>Příplatek k potrubí měděnému za potrubí vedené v kotelnách nebo strojovnách D 22x1</t>
  </si>
  <si>
    <t>Tlaková zkouška měděného potrubí do D 35</t>
  </si>
  <si>
    <t>Přesun hmot pro rozvody potrubí v objektech výšky do 6m</t>
  </si>
  <si>
    <t>733 - ROZVOD POTRUBÍ ÚT - celkem</t>
  </si>
  <si>
    <t>Řemeslný obor 734 - ARMATURY ÚT</t>
  </si>
  <si>
    <t xml:space="preserve">Demontáž armatur přírubových se dvěma přírubami do DN 50   </t>
  </si>
  <si>
    <t xml:space="preserve">Demontáž armatur závitových se dvěma závity do G 1/2   </t>
  </si>
  <si>
    <t xml:space="preserve">Demontáž armatur závitových se dvěma závity přes 1/2 do G 1   </t>
  </si>
  <si>
    <t xml:space="preserve">Montáž armatur s 1 závitem do G1/2" </t>
  </si>
  <si>
    <t xml:space="preserve">Montáž armatur s 2 závity do G1/2" </t>
  </si>
  <si>
    <t xml:space="preserve">Montáž armatur s 2 závity G3/4" </t>
  </si>
  <si>
    <t>Kulový kohout DN20 s možností dotažení teflonové ucpávky hřídele max 140°C (krátkodobě 150°C) maximální pracovní tlak 4MPa, médium horká voda, studená voda, glykol 50%, stlačený vzduch</t>
  </si>
  <si>
    <t>Novaservis - Ferro LU137/20</t>
  </si>
  <si>
    <t>Vypouštěcí kohout DN15 max 110°C(krátkodobě 130°C) se snímatelnou křídlovou rukojetí, s krytkou na výkyvném třmenu, s hadicovou přípojkou</t>
  </si>
  <si>
    <t>Meibes Simplex KFE-KH - D SV</t>
  </si>
  <si>
    <t>Zpětný ventil s kovovou vložkou celomosazný DN 20 max.110°C otevírací tlak 0,02bar, max tlak 35bar, Kv=8</t>
  </si>
  <si>
    <t>R60 - GIACOMINI</t>
  </si>
  <si>
    <t>MAGNET FILTERBALL kulový kohout s filtrem a tyčovým magnetem DN20 dotažitelná ucpávka, PN16 při T-20 až +100°C, síto 600 μm, indukce magnetu 12000Gs</t>
  </si>
  <si>
    <t>REGULUS</t>
  </si>
  <si>
    <t>Svorné šroubení poniklované G3/4"-15 měkce těsnící</t>
  </si>
  <si>
    <t>HEIMEIER</t>
  </si>
  <si>
    <t>Termostatická hlavice 6~28°C - Uživatelské označení, omezení nebo blokování minimální a maximální teploty dvěma zarážkami. + skryté blokování maximální a minimální teploty pomocí skrytých zarážek. S ochranou proti nadměrnému zdvihu. Hystereze 0,15K. Připojení M30x1,5.</t>
  </si>
  <si>
    <t>HEIMEIER K 6000</t>
  </si>
  <si>
    <t>Ruční hlavice s rýhovanou maticí. Připojení M30x1,5.</t>
  </si>
  <si>
    <r>
      <t xml:space="preserve">Radiátorová připojovací garnitura pro připojení otopných žebříků se sodním připojením s roztečí 50mm, pro dvoutrubkové soustavy - rohové provedení 1/2", připojení pro termostatické hlavice a pohony M30x1,5 </t>
    </r>
    <r>
      <rPr>
        <u/>
        <sz val="10"/>
        <rFont val="Arial CE"/>
        <family val="2"/>
        <charset val="238"/>
      </rPr>
      <t>s uzavíráním a vypouštěním</t>
    </r>
  </si>
  <si>
    <t>HEIMEIER Multilux</t>
  </si>
  <si>
    <r>
      <t xml:space="preserve">Připojovací šroubení pro otopná tělesa typu VK pro dvoutrubkové soustavy - rohové provedení 1/2" </t>
    </r>
    <r>
      <rPr>
        <u/>
        <sz val="10"/>
        <rFont val="Arial CE"/>
        <family val="2"/>
        <charset val="238"/>
      </rPr>
      <t>s uzavíráním a vypouštěním</t>
    </r>
  </si>
  <si>
    <t>HEIMEIER Vekolux</t>
  </si>
  <si>
    <t>Přesun hmot pro amatury v objektech výšky do 6m</t>
  </si>
  <si>
    <t>734 - ARMATURY ÚT - celkem</t>
  </si>
  <si>
    <t>Řemeslný obor 735 - OTOPNÁ TĚLESA</t>
  </si>
  <si>
    <t>vyregulování armatur otopného tělesa</t>
  </si>
  <si>
    <t xml:space="preserve">Demontáž otopných těles ocelových článkových   </t>
  </si>
  <si>
    <r>
      <t>m</t>
    </r>
    <r>
      <rPr>
        <vertAlign val="superscript"/>
        <sz val="10"/>
        <rFont val="Arial CE"/>
        <charset val="238"/>
      </rPr>
      <t>2</t>
    </r>
  </si>
  <si>
    <t xml:space="preserve">Demontáž otopných těles panelových jednořadých stavební délky do 1500 mm   </t>
  </si>
  <si>
    <t xml:space="preserve">Montáž otopných těles panelových dvouřadých délky do 1500 mm   </t>
  </si>
  <si>
    <t xml:space="preserve">Montáž otopných těles panelových dvouřadých délky do 1980 mm   </t>
  </si>
  <si>
    <t xml:space="preserve">Montáž otopných těles panelových dvouřadých délky do 2820 mm   </t>
  </si>
  <si>
    <t>Montáž otopného tělesa trubkového na stěnu výšky tělesa přes 1500 mm</t>
  </si>
  <si>
    <t>Deskové otopné těleso 21VKL/6160 teplotní exponent n=1,3319 výkon při 75/65/20°C dle EN 442-2 = 1288W/m</t>
  </si>
  <si>
    <t xml:space="preserve">KORADO RADIK </t>
  </si>
  <si>
    <t>Deskové otopné těleso 21VK/7120 teplotní exponent n=1,3405 výkon při 75/65/20°C dle EN 442-2 = 1450W/m</t>
  </si>
  <si>
    <t>Deskové otopné těleso 21VK/7200 teplotní exponent n=1,3405 výkon při 75/65/20°C dle EN 442-2 = 1450W/m</t>
  </si>
  <si>
    <t>Deskové otopné těleso 21VK/9120 teplotní exponent n=1,3578 výkon při 75/65/20°C dle EN 442-2 = 1754W/m</t>
  </si>
  <si>
    <t>Koupelnové těleso z obdél. profilů H=1780xŠ=600 teplotní exponent n=1,2019 výkon při 75/65/20°C dle EN 442-2 = 1461W s úpravou pro spodní středové připojení s připojovací roztečí 50 mm</t>
  </si>
  <si>
    <t>Korado AQUAPANEL K20A</t>
  </si>
  <si>
    <t>Přesun hmot pro otopná tělesa v objektech výšky do 6m</t>
  </si>
  <si>
    <t>735 - OTOPNÁ TĚLESA - celkem</t>
  </si>
  <si>
    <t>Řemeslný obor 783 - NÁTĚRY</t>
  </si>
  <si>
    <t xml:space="preserve">Základní jednonásobný syntetický nátěr potrubí do DN 50 mm   </t>
  </si>
  <si>
    <t xml:space="preserve">Krycí dvojnásobný syntetický nátěr potrubí do DN 50 mm   </t>
  </si>
  <si>
    <t>783 - NÁTĚRY - celkem</t>
  </si>
  <si>
    <t>HZS - Hodinové zúčtovací sazby</t>
  </si>
  <si>
    <t>HZS</t>
  </si>
  <si>
    <t>HZS2211</t>
  </si>
  <si>
    <t>Hodinová zúčtovací sazba instalatér - Vypuštění, napustění a proplach topného systému</t>
  </si>
  <si>
    <t>hod</t>
  </si>
  <si>
    <t>HZS2212</t>
  </si>
  <si>
    <t xml:space="preserve">Hodinová zúčtovací sazba instalatér odborný - Topná, tlaková a dilatační zkouška </t>
  </si>
  <si>
    <t>HZS2491</t>
  </si>
  <si>
    <t>Hodinová zúčtovací sazba dělník zednických výpomocí - zednické výpomoci (prostupy a drážky pro nové rozvody)</t>
  </si>
  <si>
    <t>HZS3232</t>
  </si>
  <si>
    <t>Hodinová zúčtovací sazba montér měřících zařízení odborný - zapojení regulace strojovny ÚT, zapojení regulace 7ks VZT jednotek</t>
  </si>
  <si>
    <t>Hodinová zúčtovací sazba montér měřících zařízení odborný - zapojení regulace kotle, včetně demontáže stávajících nepotřebných regulačních prvků a elektrorozvodů v kotelně</t>
  </si>
  <si>
    <t>HZS4211</t>
  </si>
  <si>
    <t>Hodinová zúčtovací sazba revizní technik - montáž a revize odkouření plynového kotle</t>
  </si>
  <si>
    <t>HZS4212</t>
  </si>
  <si>
    <t>Hodinová zúčtovací sazba revizní technik specialista - revize plynovodu</t>
  </si>
  <si>
    <t>HZS4232</t>
  </si>
  <si>
    <t>Hodinová zúčtovací sazba technik odborný - Servisní uvedení plynového kotle do provozu, test systému, zaškolení v den montáže.</t>
  </si>
  <si>
    <t>HZS - Hodinové zúčtovací sazby - celkem</t>
  </si>
  <si>
    <t>Vedlejší rozpočtové náklady</t>
  </si>
  <si>
    <t>030001000</t>
  </si>
  <si>
    <t>045002000</t>
  </si>
  <si>
    <t>Kompletační a koordinační činnost</t>
  </si>
  <si>
    <t>065002000</t>
  </si>
  <si>
    <t>Mimostaveništní doprava</t>
  </si>
  <si>
    <t>Vedlejší rozpočové náklady - celkem</t>
  </si>
  <si>
    <t>REKAPITULACE</t>
  </si>
  <si>
    <t>1. Elektromontáže</t>
  </si>
  <si>
    <t>2. Práce  HZS</t>
  </si>
  <si>
    <t>ELEKTROMONTÁŽE  CELKEM - bez DPH</t>
  </si>
  <si>
    <t xml:space="preserve">Ceník </t>
  </si>
  <si>
    <t>M-21    Elektromontáže</t>
  </si>
  <si>
    <t>-</t>
  </si>
  <si>
    <t>Montáže</t>
  </si>
  <si>
    <t>Materiál</t>
  </si>
  <si>
    <t>Cena</t>
  </si>
  <si>
    <t>Pol.</t>
  </si>
  <si>
    <t>M.j.</t>
  </si>
  <si>
    <t>J.cena</t>
  </si>
  <si>
    <t>Cena mon.</t>
  </si>
  <si>
    <t>Množ.</t>
  </si>
  <si>
    <t>Cena mat.</t>
  </si>
  <si>
    <t>celkem</t>
  </si>
  <si>
    <t>M+D Krabice přístrojová - bez zapoj.- jednonásobná</t>
  </si>
  <si>
    <t>M+D Krabicová rozvodka KR68</t>
  </si>
  <si>
    <t>M+D Kabel CYKY 2A, 3A, 3J x1.5 - ulož. pod omítkou</t>
  </si>
  <si>
    <t>M+D Kabel CYKY 4,5Jx1.5 - ulož. pod omítkou</t>
  </si>
  <si>
    <t>M+D Kabel CYKY 3Jx2.5 - ulož. pod omítkou</t>
  </si>
  <si>
    <t>M+D Kabel CYKY 5Jx2,5- ulož. pod omítkou</t>
  </si>
  <si>
    <t>M+D Kabel CYKY 4Jx10 - ulož. pod omítkou</t>
  </si>
  <si>
    <t>M+D  Vodič  CY4,6</t>
  </si>
  <si>
    <t>M+D  Vodič  CY 10</t>
  </si>
  <si>
    <t>M+D Trubka plastová tuhá , uložená v podlaze - do 40mm</t>
  </si>
  <si>
    <t>M+D Trubka ohebná PVC FX 16-25, pod omítku</t>
  </si>
  <si>
    <t>M*D Vodič J-Y(St)-Y 2x2x0,8 mm</t>
  </si>
  <si>
    <t>M      Ukončení vodičů v rozvaděči - do 2,5 mm2</t>
  </si>
  <si>
    <t>M      Ukončení vodičů v rozvaděči - 4x10mm2</t>
  </si>
  <si>
    <t>M+D Vypínač jednopólový -  bílý ,(komplet vč. rámečku) - IP20</t>
  </si>
  <si>
    <t>M+D Přepínač sériový - bílý   (komplet vč. rámečku) - IP20</t>
  </si>
  <si>
    <t>M+D Přepínač střídavý - bílý   (komplet vč. rámečku) - IP20</t>
  </si>
  <si>
    <t>M+D Přepínač křížový - bílý   (komplet vč. rámečku) - IP20</t>
  </si>
  <si>
    <t>M+D zásuvka jednonásobná   230 V/16A - IP20</t>
  </si>
  <si>
    <t>M+D Dvojzásuvka  230 V/16A - IP20</t>
  </si>
  <si>
    <t xml:space="preserve">M+D Dvojzásuvka  230V/16A  s natočenou dutinkou  - hnědá </t>
  </si>
  <si>
    <t xml:space="preserve">M+D Dvojzásuvka  230V/16A  s natočenou dutinkou a ochranou proti přepětí  - hnědá </t>
  </si>
  <si>
    <t>M+D Vypínač  jednopólový, pod omítku, IP 44</t>
  </si>
  <si>
    <t>M+D Vypínač  sériový  ř.5, pod omítku, IP 44</t>
  </si>
  <si>
    <t>M+D Vypínač  střídavý ř.6  pod omítku, IP 44</t>
  </si>
  <si>
    <t>M+D Zásuvka pod omítku, 250V/16A, IP44</t>
  </si>
  <si>
    <t>M+D  rozvaděč  RE - viz výkres č. E-3 - včetně jističů</t>
  </si>
  <si>
    <t>M+D   bytový rozvaděč  R1 - viz výkres č. E-4</t>
  </si>
  <si>
    <t>A</t>
  </si>
  <si>
    <t xml:space="preserve">lustrhák  - stropní  závěs </t>
  </si>
  <si>
    <t>B</t>
  </si>
  <si>
    <t>stropní LED svítidlo,opálový kryt, 27W,2900lm,IP44</t>
  </si>
  <si>
    <t>C</t>
  </si>
  <si>
    <t>přisazené nástěnné LED svítidlo, 8W, IP43</t>
  </si>
  <si>
    <t>stropní LED svítidlo,opálový kryt, 34W,IP44</t>
  </si>
  <si>
    <t>E</t>
  </si>
  <si>
    <t>přisazené LED svítidlo,koupelnové, nad umyvadlo, IP43</t>
  </si>
  <si>
    <t>F</t>
  </si>
  <si>
    <t xml:space="preserve"> LED svítidlo,pod kuchyňskou linku, 13W,950lm,IP20</t>
  </si>
  <si>
    <t>G</t>
  </si>
  <si>
    <t>přisazené LED svítidlo venkovní se senzorem, 6W, IP44</t>
  </si>
  <si>
    <t>H</t>
  </si>
  <si>
    <t>přisazené svítidlo průmyslové, 100W, IP65</t>
  </si>
  <si>
    <t>CH</t>
  </si>
  <si>
    <t>stropní LED svítidlo průmyslové, 8W,IP54</t>
  </si>
  <si>
    <t>Osazení hmoždinek do 8mm ve  stropech, stěnách</t>
  </si>
  <si>
    <t>Svorkovnice ochranného pospojení  EPS2, vč. krabice KT250  - HOP</t>
  </si>
  <si>
    <t>Montáž a zapojení kuch. spotřebičů</t>
  </si>
  <si>
    <t>Montáž a zapojení  ČVT a ER</t>
  </si>
  <si>
    <t>Domácí telefon</t>
  </si>
  <si>
    <t>M+D Krabice přístrojová - univerzální bez zapoj.- jednonásobná</t>
  </si>
  <si>
    <t>M+D TV kabel  SYKFY 3x2x0,5 v trubce</t>
  </si>
  <si>
    <t>D    Dorozumívací domácí audiosada - např. TESLA 4FY 110 26.1</t>
  </si>
  <si>
    <t>M - součástí dodávky audiosady  je : - síťový zdroj</t>
  </si>
  <si>
    <t xml:space="preserve">                                                                 - elektrický vrátný</t>
  </si>
  <si>
    <t xml:space="preserve">                                                                 - domácí telefon</t>
  </si>
  <si>
    <t xml:space="preserve">M+D  Elektrický zámek univerzální </t>
  </si>
  <si>
    <t>SOUČET</t>
  </si>
  <si>
    <t xml:space="preserve">Materiál podružný </t>
  </si>
  <si>
    <t>Materiál celkem</t>
  </si>
  <si>
    <t>EIektromontáže - CELKEM - bez DPH</t>
  </si>
  <si>
    <t>Práce  HZS</t>
  </si>
  <si>
    <t>Koordinace kabelových tras a ostatních profesí</t>
  </si>
  <si>
    <t>Demontáž stávající elektroinstalace, rozvaděče</t>
  </si>
  <si>
    <t>Stavební  přípomoce  - sekání rýh, průrazy</t>
  </si>
  <si>
    <t>Zakreslení skut.stavu</t>
  </si>
  <si>
    <t>Revize</t>
  </si>
  <si>
    <t>HZS - celkem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</si>
</sst>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,##0.00000"/>
    <numFmt numFmtId="165" formatCode="0.00000"/>
    <numFmt numFmtId="166" formatCode="#,##0.000"/>
    <numFmt numFmtId="167" formatCode="#,##0.00\ &quot;Kč&quot;"/>
    <numFmt numFmtId="168" formatCode="[&lt;=9999999]###\ ###\ ###;###\ ###\ ###\ ###"/>
    <numFmt numFmtId="169" formatCode="[&lt;=9999999]###\ ###\ ###;###\ ###\ ##\ ####"/>
    <numFmt numFmtId="170" formatCode="dd/mm/yy"/>
    <numFmt numFmtId="171" formatCode="0.0"/>
  </numFmts>
  <fonts count="47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8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  <font>
      <sz val="8"/>
      <color indexed="12"/>
      <name val="Arial CE"/>
      <charset val="238"/>
    </font>
    <font>
      <i/>
      <sz val="8"/>
      <color rgb="FF0000FF"/>
      <name val="Arial CE"/>
      <charset val="238"/>
    </font>
    <font>
      <b/>
      <sz val="12"/>
      <color rgb="FF960000"/>
      <name val="Arial CE"/>
    </font>
    <font>
      <sz val="8"/>
      <color rgb="FF003366"/>
      <name val="Arial CE"/>
    </font>
    <font>
      <sz val="12"/>
      <color rgb="FF003366"/>
      <name val="Arial CE"/>
    </font>
    <font>
      <sz val="10"/>
      <color rgb="FF003366"/>
      <name val="Arial CE"/>
    </font>
    <font>
      <sz val="9"/>
      <name val="Arial CE"/>
    </font>
    <font>
      <i/>
      <sz val="8"/>
      <color rgb="FF0000FF"/>
      <name val="Calibri"/>
      <family val="2"/>
      <charset val="238"/>
    </font>
    <font>
      <i/>
      <sz val="8"/>
      <color rgb="FF0000FF"/>
      <name val="Arial"/>
      <family val="2"/>
      <charset val="238"/>
    </font>
    <font>
      <b/>
      <i/>
      <u val="double"/>
      <sz val="16"/>
      <name val="Arial CE"/>
      <family val="2"/>
      <charset val="238"/>
    </font>
    <font>
      <b/>
      <i/>
      <u val="double"/>
      <sz val="18"/>
      <name val="Arial CE"/>
      <family val="2"/>
      <charset val="238"/>
    </font>
    <font>
      <b/>
      <i/>
      <sz val="18"/>
      <name val="Arial CE"/>
      <family val="2"/>
      <charset val="238"/>
    </font>
    <font>
      <i/>
      <u/>
      <sz val="8"/>
      <name val="Arial CE"/>
      <family val="2"/>
      <charset val="238"/>
    </font>
    <font>
      <sz val="8"/>
      <name val="Arial CE"/>
      <family val="2"/>
      <charset val="238"/>
    </font>
    <font>
      <b/>
      <u/>
      <sz val="10"/>
      <name val="Symbol"/>
      <family val="1"/>
      <charset val="2"/>
    </font>
    <font>
      <b/>
      <u/>
      <sz val="10"/>
      <name val="Arial CE"/>
      <family val="2"/>
      <charset val="238"/>
    </font>
    <font>
      <b/>
      <u val="double"/>
      <sz val="10"/>
      <name val="Arial CE"/>
      <family val="2"/>
      <charset val="238"/>
    </font>
    <font>
      <b/>
      <sz val="8"/>
      <name val="Arial CE"/>
      <family val="2"/>
      <charset val="238"/>
    </font>
    <font>
      <b/>
      <i/>
      <sz val="10"/>
      <name val="Arial CE"/>
      <family val="2"/>
      <charset val="238"/>
    </font>
    <font>
      <sz val="10"/>
      <name val="Symbol"/>
      <family val="1"/>
      <charset val="2"/>
    </font>
    <font>
      <vertAlign val="subscript"/>
      <sz val="10"/>
      <name val="Symbol"/>
      <family val="1"/>
      <charset val="2"/>
    </font>
    <font>
      <sz val="9"/>
      <name val="Symbol"/>
      <family val="1"/>
      <charset val="2"/>
    </font>
    <font>
      <vertAlign val="subscript"/>
      <sz val="9"/>
      <name val="Symbol"/>
      <family val="1"/>
      <charset val="2"/>
    </font>
    <font>
      <i/>
      <u/>
      <sz val="10"/>
      <name val="Arial CE"/>
      <family val="2"/>
      <charset val="238"/>
    </font>
    <font>
      <u/>
      <sz val="10"/>
      <name val="Arial CE"/>
      <family val="2"/>
      <charset val="238"/>
    </font>
    <font>
      <vertAlign val="superscript"/>
      <sz val="10"/>
      <name val="Arial CE"/>
      <charset val="238"/>
    </font>
    <font>
      <sz val="9"/>
      <color rgb="FFFF0000"/>
      <name val="Arial CE"/>
      <charset val="238"/>
    </font>
    <font>
      <b/>
      <sz val="9"/>
      <name val="Arial CE"/>
      <charset val="238"/>
    </font>
    <font>
      <sz val="9"/>
      <color theme="1"/>
      <name val="Arial CE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58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auto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indexed="64"/>
      </right>
      <top/>
      <bottom style="hair">
        <color auto="1"/>
      </bottom>
      <diagonal/>
    </border>
    <border>
      <left style="hair">
        <color indexed="64"/>
      </left>
      <right style="hair">
        <color indexed="64"/>
      </right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83">
    <xf numFmtId="0" fontId="0" fillId="0" borderId="0" xfId="0"/>
    <xf numFmtId="14" fontId="3" fillId="0" borderId="0" xfId="0" applyNumberFormat="1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4" fontId="0" fillId="0" borderId="0" xfId="0" applyNumberFormat="1" applyAlignment="1">
      <alignment horizontal="left" vertical="center"/>
    </xf>
    <xf numFmtId="0" fontId="0" fillId="0" borderId="6" xfId="0" applyBorder="1" applyAlignment="1">
      <alignment horizontal="left" vertical="center"/>
    </xf>
    <xf numFmtId="1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8" fillId="0" borderId="6" xfId="0" applyFont="1" applyBorder="1"/>
    <xf numFmtId="0" fontId="8" fillId="0" borderId="0" xfId="0" applyFont="1" applyAlignment="1">
      <alignment vertical="center"/>
    </xf>
    <xf numFmtId="0" fontId="8" fillId="0" borderId="6" xfId="0" applyFont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1" fontId="8" fillId="0" borderId="10" xfId="0" applyNumberFormat="1" applyFont="1" applyBorder="1" applyAlignment="1">
      <alignment horizontal="right" vertical="center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/>
    </xf>
    <xf numFmtId="0" fontId="0" fillId="0" borderId="12" xfId="0" applyBorder="1"/>
    <xf numFmtId="1" fontId="8" fillId="0" borderId="15" xfId="0" applyNumberFormat="1" applyFont="1" applyBorder="1" applyAlignment="1">
      <alignment horizontal="right" vertical="center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1" fontId="8" fillId="0" borderId="12" xfId="0" applyNumberFormat="1" applyFont="1" applyBorder="1" applyAlignment="1">
      <alignment horizontal="righ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0" fillId="0" borderId="18" xfId="0" applyBorder="1" applyAlignment="1">
      <alignment vertical="top"/>
    </xf>
    <xf numFmtId="0" fontId="8" fillId="0" borderId="18" xfId="0" applyFont="1" applyBorder="1" applyAlignment="1">
      <alignment horizontal="left" vertical="top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6" xfId="0" applyBorder="1" applyAlignment="1">
      <alignment horizontal="left"/>
    </xf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0" fontId="8" fillId="0" borderId="12" xfId="0" applyFont="1" applyBorder="1" applyAlignment="1">
      <alignment horizontal="left" vertical="center"/>
    </xf>
    <xf numFmtId="0" fontId="8" fillId="0" borderId="12" xfId="0" applyFont="1" applyBorder="1"/>
    <xf numFmtId="0" fontId="4" fillId="0" borderId="0" xfId="0" applyFont="1" applyAlignment="1">
      <alignment horizontal="left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/>
    <xf numFmtId="49" fontId="6" fillId="3" borderId="0" xfId="0" applyNumberFormat="1" applyFont="1" applyFill="1" applyAlignment="1">
      <alignment horizontal="left" vertical="center"/>
    </xf>
    <xf numFmtId="0" fontId="8" fillId="3" borderId="0" xfId="0" applyFont="1" applyFill="1"/>
    <xf numFmtId="0" fontId="8" fillId="3" borderId="2" xfId="0" applyFont="1" applyFill="1" applyBorder="1"/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/>
    </xf>
    <xf numFmtId="0" fontId="8" fillId="3" borderId="0" xfId="0" applyFont="1" applyFill="1" applyAlignment="1">
      <alignment vertical="center"/>
    </xf>
    <xf numFmtId="0" fontId="0" fillId="3" borderId="0" xfId="0" applyFill="1" applyAlignment="1">
      <alignment horizontal="right" vertical="center"/>
    </xf>
    <xf numFmtId="0" fontId="8" fillId="3" borderId="2" xfId="0" applyFont="1" applyFill="1" applyBorder="1" applyAlignment="1">
      <alignment vertical="center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/>
    <xf numFmtId="0" fontId="8" fillId="3" borderId="6" xfId="0" applyFont="1" applyFill="1" applyBorder="1" applyAlignment="1">
      <alignment horizontal="left" vertical="center"/>
    </xf>
    <xf numFmtId="0" fontId="8" fillId="3" borderId="6" xfId="0" applyFont="1" applyFill="1" applyBorder="1"/>
    <xf numFmtId="0" fontId="8" fillId="3" borderId="8" xfId="0" applyFont="1" applyFill="1" applyBorder="1"/>
    <xf numFmtId="49" fontId="0" fillId="0" borderId="0" xfId="0" applyNumberFormat="1"/>
    <xf numFmtId="4" fontId="0" fillId="0" borderId="0" xfId="0" applyNumberFormat="1"/>
    <xf numFmtId="3" fontId="0" fillId="0" borderId="0" xfId="0" applyNumberFormat="1"/>
    <xf numFmtId="3" fontId="0" fillId="0" borderId="26" xfId="0" applyNumberFormat="1" applyBorder="1"/>
    <xf numFmtId="3" fontId="0" fillId="0" borderId="30" xfId="0" applyNumberFormat="1" applyBorder="1"/>
    <xf numFmtId="3" fontId="7" fillId="4" borderId="32" xfId="0" applyNumberFormat="1" applyFont="1" applyFill="1" applyBorder="1" applyAlignment="1">
      <alignment vertical="center"/>
    </xf>
    <xf numFmtId="3" fontId="7" fillId="4" borderId="18" xfId="0" applyNumberFormat="1" applyFont="1" applyFill="1" applyBorder="1" applyAlignment="1">
      <alignment vertical="center"/>
    </xf>
    <xf numFmtId="3" fontId="7" fillId="4" borderId="18" xfId="0" applyNumberFormat="1" applyFont="1" applyFill="1" applyBorder="1" applyAlignment="1">
      <alignment vertical="center" wrapText="1"/>
    </xf>
    <xf numFmtId="3" fontId="7" fillId="4" borderId="28" xfId="0" applyNumberFormat="1" applyFont="1" applyFill="1" applyBorder="1" applyAlignment="1">
      <alignment horizontal="center" vertical="center" wrapText="1"/>
    </xf>
    <xf numFmtId="3" fontId="0" fillId="0" borderId="32" xfId="0" applyNumberFormat="1" applyBorder="1"/>
    <xf numFmtId="3" fontId="0" fillId="0" borderId="28" xfId="0" applyNumberFormat="1" applyBorder="1"/>
    <xf numFmtId="0" fontId="2" fillId="0" borderId="0" xfId="0" applyFont="1" applyAlignment="1">
      <alignment horizontal="center" shrinkToFit="1"/>
    </xf>
    <xf numFmtId="3" fontId="10" fillId="4" borderId="28" xfId="0" applyNumberFormat="1" applyFont="1" applyFill="1" applyBorder="1" applyAlignment="1">
      <alignment horizontal="center" vertical="center" wrapText="1" shrinkToFit="1"/>
    </xf>
    <xf numFmtId="3" fontId="7" fillId="4" borderId="28" xfId="0" applyNumberFormat="1" applyFont="1" applyFill="1" applyBorder="1" applyAlignment="1">
      <alignment horizontal="center" vertical="center" wrapText="1" shrinkToFit="1"/>
    </xf>
    <xf numFmtId="3" fontId="3" fillId="0" borderId="28" xfId="0" applyNumberFormat="1" applyFont="1" applyBorder="1" applyAlignment="1">
      <alignment horizontal="right" wrapText="1" shrinkToFit="1"/>
    </xf>
    <xf numFmtId="3" fontId="3" fillId="0" borderId="28" xfId="0" applyNumberFormat="1" applyFont="1" applyBorder="1" applyAlignment="1">
      <alignment horizontal="right" shrinkToFit="1"/>
    </xf>
    <xf numFmtId="3" fontId="0" fillId="0" borderId="28" xfId="0" applyNumberFormat="1" applyBorder="1" applyAlignment="1">
      <alignment shrinkToFit="1"/>
    </xf>
    <xf numFmtId="3" fontId="0" fillId="0" borderId="30" xfId="0" applyNumberFormat="1" applyBorder="1" applyAlignment="1">
      <alignment wrapText="1" shrinkToFit="1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/>
    </xf>
    <xf numFmtId="0" fontId="0" fillId="3" borderId="7" xfId="0" applyFill="1" applyBorder="1" applyAlignment="1">
      <alignment horizontal="left" vertical="center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49" fontId="0" fillId="0" borderId="1" xfId="0" applyNumberFormat="1" applyBorder="1"/>
    <xf numFmtId="49" fontId="0" fillId="0" borderId="14" xfId="0" applyNumberFormat="1" applyBorder="1" applyAlignment="1">
      <alignment horizontal="left" vertical="center" indent="1"/>
    </xf>
    <xf numFmtId="0" fontId="0" fillId="3" borderId="21" xfId="0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4" borderId="32" xfId="0" applyFill="1" applyBorder="1"/>
    <xf numFmtId="0" fontId="15" fillId="0" borderId="0" xfId="0" applyFont="1"/>
    <xf numFmtId="0" fontId="15" fillId="0" borderId="26" xfId="0" applyFont="1" applyBorder="1" applyAlignment="1">
      <alignment vertical="top"/>
    </xf>
    <xf numFmtId="49" fontId="0" fillId="4" borderId="28" xfId="0" applyNumberFormat="1" applyFill="1" applyBorder="1"/>
    <xf numFmtId="0" fontId="0" fillId="4" borderId="28" xfId="0" applyFill="1" applyBorder="1" applyAlignment="1">
      <alignment horizontal="center"/>
    </xf>
    <xf numFmtId="0" fontId="0" fillId="4" borderId="28" xfId="0" applyFill="1" applyBorder="1"/>
    <xf numFmtId="0" fontId="0" fillId="4" borderId="28" xfId="0" applyFill="1" applyBorder="1" applyAlignment="1">
      <alignment wrapText="1"/>
    </xf>
    <xf numFmtId="0" fontId="0" fillId="3" borderId="21" xfId="0" applyFill="1" applyBorder="1" applyAlignment="1">
      <alignment horizontal="center" vertical="top"/>
    </xf>
    <xf numFmtId="0" fontId="0" fillId="3" borderId="15" xfId="0" applyFill="1" applyBorder="1" applyAlignment="1">
      <alignment vertical="top"/>
    </xf>
    <xf numFmtId="0" fontId="17" fillId="0" borderId="0" xfId="0" applyFont="1" applyAlignment="1">
      <alignment wrapText="1"/>
    </xf>
    <xf numFmtId="49" fontId="0" fillId="3" borderId="15" xfId="0" applyNumberFormat="1" applyFill="1" applyBorder="1" applyAlignment="1">
      <alignment vertical="top"/>
    </xf>
    <xf numFmtId="49" fontId="0" fillId="3" borderId="21" xfId="0" applyNumberFormat="1" applyFill="1" applyBorder="1" applyAlignment="1">
      <alignment vertical="top"/>
    </xf>
    <xf numFmtId="164" fontId="0" fillId="3" borderId="21" xfId="0" applyNumberFormat="1" applyFill="1" applyBorder="1" applyAlignment="1">
      <alignment vertical="top"/>
    </xf>
    <xf numFmtId="4" fontId="0" fillId="3" borderId="21" xfId="0" applyNumberFormat="1" applyFill="1" applyBorder="1" applyAlignment="1">
      <alignment vertical="top"/>
    </xf>
    <xf numFmtId="4" fontId="0" fillId="3" borderId="15" xfId="0" applyNumberFormat="1" applyFill="1" applyBorder="1" applyAlignment="1">
      <alignment vertical="top"/>
    </xf>
    <xf numFmtId="4" fontId="15" fillId="0" borderId="30" xfId="0" applyNumberFormat="1" applyFont="1" applyBorder="1" applyAlignment="1">
      <alignment vertical="top" shrinkToFit="1"/>
    </xf>
    <xf numFmtId="4" fontId="15" fillId="0" borderId="26" xfId="0" applyNumberFormat="1" applyFont="1" applyBorder="1" applyAlignment="1">
      <alignment vertical="top" shrinkToFit="1"/>
    </xf>
    <xf numFmtId="4" fontId="0" fillId="3" borderId="31" xfId="0" applyNumberFormat="1" applyFill="1" applyBorder="1" applyAlignment="1">
      <alignment vertical="top" shrinkToFit="1"/>
    </xf>
    <xf numFmtId="4" fontId="0" fillId="3" borderId="10" xfId="0" applyNumberFormat="1" applyFill="1" applyBorder="1" applyAlignment="1">
      <alignment vertical="top" shrinkToFit="1"/>
    </xf>
    <xf numFmtId="49" fontId="0" fillId="0" borderId="0" xfId="0" applyNumberFormat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4" fontId="0" fillId="5" borderId="0" xfId="0" applyNumberFormat="1" applyFill="1"/>
    <xf numFmtId="0" fontId="15" fillId="0" borderId="10" xfId="0" applyFont="1" applyBorder="1" applyAlignment="1">
      <alignment vertical="top"/>
    </xf>
    <xf numFmtId="4" fontId="15" fillId="0" borderId="0" xfId="0" applyNumberFormat="1" applyFont="1" applyAlignment="1">
      <alignment vertical="top" shrinkToFit="1"/>
    </xf>
    <xf numFmtId="3" fontId="0" fillId="0" borderId="0" xfId="0" applyNumberFormat="1" applyAlignment="1">
      <alignment wrapText="1"/>
    </xf>
    <xf numFmtId="49" fontId="8" fillId="0" borderId="0" xfId="0" applyNumberFormat="1" applyFont="1" applyAlignment="1">
      <alignment horizontal="left" vertical="center"/>
    </xf>
    <xf numFmtId="165" fontId="0" fillId="0" borderId="0" xfId="0" applyNumberFormat="1"/>
    <xf numFmtId="165" fontId="0" fillId="4" borderId="28" xfId="0" applyNumberFormat="1" applyFill="1" applyBorder="1" applyAlignment="1">
      <alignment wrapText="1"/>
    </xf>
    <xf numFmtId="165" fontId="0" fillId="3" borderId="21" xfId="0" applyNumberFormat="1" applyFill="1" applyBorder="1" applyAlignment="1">
      <alignment vertical="top"/>
    </xf>
    <xf numFmtId="3" fontId="0" fillId="3" borderId="21" xfId="0" applyNumberFormat="1" applyFill="1" applyBorder="1" applyAlignment="1">
      <alignment wrapText="1" shrinkToFit="1"/>
    </xf>
    <xf numFmtId="3" fontId="0" fillId="3" borderId="21" xfId="0" applyNumberFormat="1" applyFill="1" applyBorder="1"/>
    <xf numFmtId="4" fontId="15" fillId="0" borderId="27" xfId="0" applyNumberFormat="1" applyFont="1" applyBorder="1" applyAlignment="1">
      <alignment vertical="top" shrinkToFit="1"/>
    </xf>
    <xf numFmtId="4" fontId="0" fillId="0" borderId="30" xfId="0" applyNumberFormat="1" applyBorder="1" applyAlignment="1">
      <alignment shrinkToFit="1"/>
    </xf>
    <xf numFmtId="4" fontId="0" fillId="3" borderId="21" xfId="0" applyNumberFormat="1" applyFill="1" applyBorder="1" applyAlignment="1">
      <alignment shrinkToFit="1"/>
    </xf>
    <xf numFmtId="0" fontId="8" fillId="6" borderId="0" xfId="0" applyFont="1" applyFill="1" applyAlignment="1">
      <alignment horizontal="left" vertical="center"/>
    </xf>
    <xf numFmtId="4" fontId="16" fillId="0" borderId="0" xfId="0" applyNumberFormat="1" applyFont="1" applyAlignment="1">
      <alignment vertical="top" wrapText="1" shrinkToFit="1"/>
    </xf>
    <xf numFmtId="0" fontId="0" fillId="3" borderId="32" xfId="0" applyFill="1" applyBorder="1" applyAlignment="1">
      <alignment vertical="top"/>
    </xf>
    <xf numFmtId="49" fontId="0" fillId="3" borderId="32" xfId="0" applyNumberFormat="1" applyFill="1" applyBorder="1" applyAlignment="1">
      <alignment vertical="top"/>
    </xf>
    <xf numFmtId="49" fontId="0" fillId="3" borderId="28" xfId="0" applyNumberFormat="1" applyFill="1" applyBorder="1" applyAlignment="1">
      <alignment vertical="top"/>
    </xf>
    <xf numFmtId="0" fontId="0" fillId="3" borderId="28" xfId="0" applyFill="1" applyBorder="1" applyAlignment="1">
      <alignment horizontal="center" vertical="top"/>
    </xf>
    <xf numFmtId="164" fontId="0" fillId="3" borderId="28" xfId="0" applyNumberFormat="1" applyFill="1" applyBorder="1" applyAlignment="1">
      <alignment vertical="top"/>
    </xf>
    <xf numFmtId="4" fontId="0" fillId="3" borderId="28" xfId="0" applyNumberFormat="1" applyFill="1" applyBorder="1" applyAlignment="1">
      <alignment vertical="top"/>
    </xf>
    <xf numFmtId="49" fontId="15" fillId="0" borderId="33" xfId="0" applyNumberFormat="1" applyFont="1" applyBorder="1" applyAlignment="1">
      <alignment vertical="top"/>
    </xf>
    <xf numFmtId="0" fontId="15" fillId="0" borderId="33" xfId="0" applyFont="1" applyBorder="1" applyAlignment="1">
      <alignment horizontal="left" vertical="top" wrapText="1"/>
    </xf>
    <xf numFmtId="0" fontId="15" fillId="0" borderId="33" xfId="0" applyFont="1" applyBorder="1" applyAlignment="1">
      <alignment horizontal="center" vertical="top" shrinkToFit="1"/>
    </xf>
    <xf numFmtId="164" fontId="15" fillId="0" borderId="33" xfId="0" applyNumberFormat="1" applyFont="1" applyBorder="1" applyAlignment="1">
      <alignment vertical="top" shrinkToFit="1"/>
    </xf>
    <xf numFmtId="4" fontId="15" fillId="6" borderId="33" xfId="0" applyNumberFormat="1" applyFont="1" applyFill="1" applyBorder="1" applyAlignment="1">
      <alignment vertical="top" shrinkToFit="1"/>
    </xf>
    <xf numFmtId="4" fontId="15" fillId="0" borderId="33" xfId="0" applyNumberFormat="1" applyFont="1" applyBorder="1" applyAlignment="1">
      <alignment vertical="top" shrinkToFit="1"/>
    </xf>
    <xf numFmtId="49" fontId="15" fillId="0" borderId="0" xfId="0" applyNumberFormat="1" applyFont="1" applyAlignment="1">
      <alignment vertical="top"/>
    </xf>
    <xf numFmtId="49" fontId="15" fillId="0" borderId="35" xfId="0" applyNumberFormat="1" applyFont="1" applyBorder="1" applyAlignment="1">
      <alignment vertical="top"/>
    </xf>
    <xf numFmtId="4" fontId="16" fillId="0" borderId="35" xfId="0" applyNumberFormat="1" applyFont="1" applyBorder="1" applyAlignment="1">
      <alignment vertical="top" wrapText="1" shrinkToFit="1"/>
    </xf>
    <xf numFmtId="4" fontId="15" fillId="0" borderId="35" xfId="0" applyNumberFormat="1" applyFont="1" applyBorder="1" applyAlignment="1">
      <alignment vertical="top" shrinkToFit="1"/>
    </xf>
    <xf numFmtId="4" fontId="15" fillId="0" borderId="36" xfId="0" applyNumberFormat="1" applyFont="1" applyBorder="1" applyAlignment="1">
      <alignment vertical="top" shrinkToFit="1"/>
    </xf>
    <xf numFmtId="49" fontId="15" fillId="0" borderId="38" xfId="0" applyNumberFormat="1" applyFont="1" applyBorder="1" applyAlignment="1">
      <alignment vertical="top"/>
    </xf>
    <xf numFmtId="0" fontId="16" fillId="0" borderId="38" xfId="0" applyFont="1" applyBorder="1" applyAlignment="1">
      <alignment horizontal="left" vertical="top" wrapText="1"/>
    </xf>
    <xf numFmtId="4" fontId="16" fillId="0" borderId="38" xfId="0" applyNumberFormat="1" applyFont="1" applyBorder="1" applyAlignment="1">
      <alignment vertical="top" wrapText="1" shrinkToFit="1"/>
    </xf>
    <xf numFmtId="4" fontId="15" fillId="0" borderId="38" xfId="0" applyNumberFormat="1" applyFont="1" applyBorder="1" applyAlignment="1">
      <alignment vertical="top" shrinkToFit="1"/>
    </xf>
    <xf numFmtId="4" fontId="15" fillId="0" borderId="39" xfId="0" applyNumberFormat="1" applyFont="1" applyBorder="1" applyAlignment="1">
      <alignment vertical="top" shrinkToFit="1"/>
    </xf>
    <xf numFmtId="4" fontId="15" fillId="0" borderId="41" xfId="0" applyNumberFormat="1" applyFont="1" applyBorder="1" applyAlignment="1">
      <alignment vertical="top" shrinkToFit="1"/>
    </xf>
    <xf numFmtId="49" fontId="15" fillId="0" borderId="43" xfId="0" applyNumberFormat="1" applyFont="1" applyBorder="1" applyAlignment="1">
      <alignment vertical="top"/>
    </xf>
    <xf numFmtId="0" fontId="15" fillId="0" borderId="43" xfId="0" applyFont="1" applyBorder="1" applyAlignment="1">
      <alignment horizontal="left" vertical="top" wrapText="1"/>
    </xf>
    <xf numFmtId="0" fontId="15" fillId="0" borderId="43" xfId="0" applyFont="1" applyBorder="1" applyAlignment="1">
      <alignment horizontal="center" vertical="top" shrinkToFit="1"/>
    </xf>
    <xf numFmtId="164" fontId="15" fillId="0" borderId="43" xfId="0" applyNumberFormat="1" applyFont="1" applyBorder="1" applyAlignment="1">
      <alignment vertical="top" shrinkToFit="1"/>
    </xf>
    <xf numFmtId="4" fontId="15" fillId="6" borderId="43" xfId="0" applyNumberFormat="1" applyFont="1" applyFill="1" applyBorder="1" applyAlignment="1">
      <alignment vertical="top" shrinkToFit="1"/>
    </xf>
    <xf numFmtId="4" fontId="15" fillId="0" borderId="43" xfId="0" applyNumberFormat="1" applyFont="1" applyBorder="1" applyAlignment="1">
      <alignment vertical="top" shrinkToFit="1"/>
    </xf>
    <xf numFmtId="4" fontId="15" fillId="0" borderId="44" xfId="0" applyNumberFormat="1" applyFont="1" applyBorder="1" applyAlignment="1">
      <alignment vertical="top" shrinkToFit="1"/>
    </xf>
    <xf numFmtId="0" fontId="15" fillId="0" borderId="42" xfId="0" applyFont="1" applyBorder="1" applyAlignment="1">
      <alignment horizontal="center" vertical="top"/>
    </xf>
    <xf numFmtId="0" fontId="15" fillId="0" borderId="37" xfId="0" applyFont="1" applyBorder="1" applyAlignment="1">
      <alignment horizontal="center" vertical="top"/>
    </xf>
    <xf numFmtId="0" fontId="15" fillId="0" borderId="40" xfId="0" applyFont="1" applyBorder="1" applyAlignment="1">
      <alignment horizontal="center" vertical="top"/>
    </xf>
    <xf numFmtId="0" fontId="15" fillId="0" borderId="34" xfId="0" applyFont="1" applyBorder="1" applyAlignment="1">
      <alignment horizontal="center" vertical="top"/>
    </xf>
    <xf numFmtId="0" fontId="15" fillId="0" borderId="26" xfId="0" applyFont="1" applyBorder="1" applyAlignment="1">
      <alignment horizontal="center" vertical="top"/>
    </xf>
    <xf numFmtId="0" fontId="15" fillId="0" borderId="45" xfId="0" applyFont="1" applyBorder="1" applyAlignment="1">
      <alignment horizontal="center" vertical="top"/>
    </xf>
    <xf numFmtId="49" fontId="15" fillId="0" borderId="46" xfId="0" applyNumberFormat="1" applyFont="1" applyBorder="1" applyAlignment="1">
      <alignment vertical="top"/>
    </xf>
    <xf numFmtId="0" fontId="15" fillId="0" borderId="46" xfId="0" applyFont="1" applyBorder="1" applyAlignment="1">
      <alignment horizontal="left" vertical="top" wrapText="1"/>
    </xf>
    <xf numFmtId="0" fontId="15" fillId="0" borderId="46" xfId="0" applyFont="1" applyBorder="1" applyAlignment="1">
      <alignment horizontal="center" vertical="top" shrinkToFit="1"/>
    </xf>
    <xf numFmtId="164" fontId="15" fillId="0" borderId="46" xfId="0" applyNumberFormat="1" applyFont="1" applyBorder="1" applyAlignment="1">
      <alignment vertical="top" shrinkToFit="1"/>
    </xf>
    <xf numFmtId="4" fontId="15" fillId="6" borderId="46" xfId="0" applyNumberFormat="1" applyFont="1" applyFill="1" applyBorder="1" applyAlignment="1">
      <alignment vertical="top" shrinkToFit="1"/>
    </xf>
    <xf numFmtId="4" fontId="15" fillId="0" borderId="46" xfId="0" applyNumberFormat="1" applyFont="1" applyBorder="1" applyAlignment="1">
      <alignment vertical="top" shrinkToFit="1"/>
    </xf>
    <xf numFmtId="4" fontId="15" fillId="0" borderId="47" xfId="0" applyNumberFormat="1" applyFont="1" applyBorder="1" applyAlignment="1">
      <alignment vertical="top" shrinkToFit="1"/>
    </xf>
    <xf numFmtId="0" fontId="16" fillId="0" borderId="0" xfId="0" applyFont="1" applyAlignment="1">
      <alignment horizontal="left" vertical="top" wrapText="1"/>
    </xf>
    <xf numFmtId="49" fontId="15" fillId="0" borderId="48" xfId="0" applyNumberFormat="1" applyFont="1" applyBorder="1" applyAlignment="1">
      <alignment vertical="top"/>
    </xf>
    <xf numFmtId="4" fontId="15" fillId="0" borderId="49" xfId="0" applyNumberFormat="1" applyFont="1" applyBorder="1" applyAlignment="1">
      <alignment vertical="top" shrinkToFit="1"/>
    </xf>
    <xf numFmtId="0" fontId="15" fillId="0" borderId="50" xfId="0" applyFont="1" applyBorder="1" applyAlignment="1">
      <alignment horizontal="center" vertical="top"/>
    </xf>
    <xf numFmtId="49" fontId="15" fillId="0" borderId="51" xfId="0" applyNumberFormat="1" applyFont="1" applyBorder="1" applyAlignment="1">
      <alignment vertical="top"/>
    </xf>
    <xf numFmtId="0" fontId="16" fillId="0" borderId="51" xfId="0" applyFont="1" applyBorder="1" applyAlignment="1">
      <alignment horizontal="left" vertical="top" wrapText="1"/>
    </xf>
    <xf numFmtId="4" fontId="16" fillId="0" borderId="51" xfId="0" applyNumberFormat="1" applyFont="1" applyBorder="1" applyAlignment="1">
      <alignment vertical="top" wrapText="1" shrinkToFit="1"/>
    </xf>
    <xf numFmtId="4" fontId="15" fillId="0" borderId="51" xfId="0" applyNumberFormat="1" applyFont="1" applyBorder="1" applyAlignment="1">
      <alignment vertical="top" shrinkToFit="1"/>
    </xf>
    <xf numFmtId="4" fontId="15" fillId="0" borderId="52" xfId="0" applyNumberFormat="1" applyFont="1" applyBorder="1" applyAlignment="1">
      <alignment vertical="top" shrinkToFit="1"/>
    </xf>
    <xf numFmtId="49" fontId="15" fillId="0" borderId="6" xfId="0" applyNumberFormat="1" applyFont="1" applyBorder="1" applyAlignment="1">
      <alignment vertical="top"/>
    </xf>
    <xf numFmtId="4" fontId="15" fillId="0" borderId="6" xfId="0" applyNumberFormat="1" applyFont="1" applyBorder="1" applyAlignment="1">
      <alignment vertical="top" shrinkToFit="1"/>
    </xf>
    <xf numFmtId="0" fontId="0" fillId="3" borderId="21" xfId="0" applyFill="1" applyBorder="1" applyAlignment="1">
      <alignment horizontal="left" vertical="top" wrapText="1"/>
    </xf>
    <xf numFmtId="0" fontId="0" fillId="3" borderId="21" xfId="0" applyFill="1" applyBorder="1" applyAlignment="1">
      <alignment horizontal="center" vertical="top" shrinkToFit="1"/>
    </xf>
    <xf numFmtId="164" fontId="0" fillId="3" borderId="21" xfId="0" applyNumberFormat="1" applyFill="1" applyBorder="1" applyAlignment="1">
      <alignment vertical="top" shrinkToFit="1"/>
    </xf>
    <xf numFmtId="4" fontId="0" fillId="3" borderId="21" xfId="0" applyNumberFormat="1" applyFill="1" applyBorder="1" applyAlignment="1">
      <alignment vertical="top" shrinkToFit="1"/>
    </xf>
    <xf numFmtId="165" fontId="15" fillId="0" borderId="27" xfId="0" applyNumberFormat="1" applyFont="1" applyBorder="1" applyAlignment="1">
      <alignment vertical="top" shrinkToFit="1"/>
    </xf>
    <xf numFmtId="165" fontId="15" fillId="0" borderId="35" xfId="0" applyNumberFormat="1" applyFont="1" applyBorder="1" applyAlignment="1">
      <alignment vertical="top" shrinkToFit="1"/>
    </xf>
    <xf numFmtId="0" fontId="18" fillId="0" borderId="51" xfId="0" quotePrefix="1" applyFont="1" applyBorder="1" applyAlignment="1">
      <alignment horizontal="left" vertical="top" wrapText="1"/>
    </xf>
    <xf numFmtId="0" fontId="18" fillId="0" borderId="51" xfId="0" applyFont="1" applyBorder="1" applyAlignment="1">
      <alignment horizontal="center" vertical="top" wrapText="1" shrinkToFit="1"/>
    </xf>
    <xf numFmtId="164" fontId="18" fillId="0" borderId="51" xfId="0" applyNumberFormat="1" applyFont="1" applyBorder="1" applyAlignment="1">
      <alignment vertical="top" wrapText="1" shrinkToFit="1"/>
    </xf>
    <xf numFmtId="165" fontId="15" fillId="0" borderId="51" xfId="0" applyNumberFormat="1" applyFont="1" applyBorder="1" applyAlignment="1">
      <alignment vertical="top" shrinkToFit="1"/>
    </xf>
    <xf numFmtId="165" fontId="15" fillId="0" borderId="36" xfId="0" applyNumberFormat="1" applyFont="1" applyBorder="1" applyAlignment="1">
      <alignment vertical="top" shrinkToFit="1"/>
    </xf>
    <xf numFmtId="0" fontId="18" fillId="0" borderId="0" xfId="0" quotePrefix="1" applyFont="1" applyAlignment="1">
      <alignment horizontal="left" vertical="top" wrapText="1"/>
    </xf>
    <xf numFmtId="0" fontId="18" fillId="0" borderId="0" xfId="0" applyFont="1" applyAlignment="1">
      <alignment horizontal="center" vertical="top" wrapText="1" shrinkToFit="1"/>
    </xf>
    <xf numFmtId="164" fontId="18" fillId="0" borderId="0" xfId="0" applyNumberFormat="1" applyFont="1" applyAlignment="1">
      <alignment vertical="top" wrapText="1" shrinkToFit="1"/>
    </xf>
    <xf numFmtId="165" fontId="15" fillId="0" borderId="0" xfId="0" applyNumberFormat="1" applyFont="1" applyAlignment="1">
      <alignment vertical="top" shrinkToFit="1"/>
    </xf>
    <xf numFmtId="49" fontId="19" fillId="0" borderId="33" xfId="0" applyNumberFormat="1" applyFont="1" applyBorder="1" applyAlignment="1">
      <alignment horizontal="left" vertical="top"/>
    </xf>
    <xf numFmtId="0" fontId="19" fillId="0" borderId="33" xfId="0" applyFont="1" applyBorder="1" applyAlignment="1">
      <alignment horizontal="left" vertical="top" wrapText="1"/>
    </xf>
    <xf numFmtId="0" fontId="19" fillId="0" borderId="33" xfId="0" applyFont="1" applyBorder="1" applyAlignment="1">
      <alignment horizontal="center" vertical="top" shrinkToFit="1"/>
    </xf>
    <xf numFmtId="164" fontId="19" fillId="0" borderId="33" xfId="0" applyNumberFormat="1" applyFont="1" applyBorder="1" applyAlignment="1">
      <alignment vertical="top" shrinkToFit="1"/>
    </xf>
    <xf numFmtId="4" fontId="19" fillId="6" borderId="33" xfId="0" applyNumberFormat="1" applyFont="1" applyFill="1" applyBorder="1" applyAlignment="1">
      <alignment vertical="top" shrinkToFit="1"/>
    </xf>
    <xf numFmtId="4" fontId="19" fillId="0" borderId="33" xfId="0" applyNumberFormat="1" applyFont="1" applyBorder="1" applyAlignment="1">
      <alignment vertical="top" shrinkToFit="1"/>
    </xf>
    <xf numFmtId="165" fontId="19" fillId="0" borderId="33" xfId="0" applyNumberFormat="1" applyFont="1" applyBorder="1" applyAlignment="1">
      <alignment vertical="top" shrinkToFit="1"/>
    </xf>
    <xf numFmtId="0" fontId="19" fillId="0" borderId="40" xfId="0" applyFont="1" applyBorder="1" applyAlignment="1">
      <alignment horizontal="center" vertical="top"/>
    </xf>
    <xf numFmtId="165" fontId="19" fillId="0" borderId="41" xfId="0" applyNumberFormat="1" applyFont="1" applyBorder="1" applyAlignment="1">
      <alignment vertical="top" shrinkToFit="1"/>
    </xf>
    <xf numFmtId="165" fontId="0" fillId="3" borderId="28" xfId="0" applyNumberFormat="1" applyFill="1" applyBorder="1" applyAlignment="1">
      <alignment vertical="top"/>
    </xf>
    <xf numFmtId="165" fontId="15" fillId="0" borderId="43" xfId="0" applyNumberFormat="1" applyFont="1" applyBorder="1" applyAlignment="1">
      <alignment vertical="top" shrinkToFit="1"/>
    </xf>
    <xf numFmtId="165" fontId="15" fillId="0" borderId="33" xfId="0" applyNumberFormat="1" applyFont="1" applyBorder="1" applyAlignment="1">
      <alignment vertical="top" shrinkToFit="1"/>
    </xf>
    <xf numFmtId="0" fontId="15" fillId="0" borderId="0" xfId="0" applyFont="1" applyAlignment="1">
      <alignment horizontal="center" vertical="top"/>
    </xf>
    <xf numFmtId="0" fontId="15" fillId="0" borderId="53" xfId="0" applyFont="1" applyBorder="1" applyAlignment="1">
      <alignment horizontal="center" vertical="top"/>
    </xf>
    <xf numFmtId="49" fontId="15" fillId="0" borderId="54" xfId="0" applyNumberFormat="1" applyFont="1" applyBorder="1" applyAlignment="1">
      <alignment vertical="top"/>
    </xf>
    <xf numFmtId="4" fontId="15" fillId="0" borderId="54" xfId="0" applyNumberFormat="1" applyFont="1" applyBorder="1" applyAlignment="1">
      <alignment vertical="top" shrinkToFit="1"/>
    </xf>
    <xf numFmtId="4" fontId="15" fillId="0" borderId="55" xfId="0" applyNumberFormat="1" applyFont="1" applyBorder="1" applyAlignment="1">
      <alignment vertical="top" shrinkToFit="1"/>
    </xf>
    <xf numFmtId="165" fontId="15" fillId="0" borderId="44" xfId="0" applyNumberFormat="1" applyFont="1" applyBorder="1" applyAlignment="1">
      <alignment vertical="top" shrinkToFit="1"/>
    </xf>
    <xf numFmtId="165" fontId="15" fillId="0" borderId="41" xfId="0" applyNumberFormat="1" applyFont="1" applyBorder="1" applyAlignment="1">
      <alignment vertical="top" shrinkToFit="1"/>
    </xf>
    <xf numFmtId="165" fontId="18" fillId="0" borderId="0" xfId="0" quotePrefix="1" applyNumberFormat="1" applyFont="1" applyAlignment="1">
      <alignment horizontal="left" vertical="top" wrapText="1"/>
    </xf>
    <xf numFmtId="0" fontId="18" fillId="0" borderId="6" xfId="0" quotePrefix="1" applyFont="1" applyBorder="1" applyAlignment="1">
      <alignment horizontal="left" vertical="top" wrapText="1"/>
    </xf>
    <xf numFmtId="0" fontId="18" fillId="0" borderId="6" xfId="0" applyFont="1" applyBorder="1" applyAlignment="1">
      <alignment horizontal="center" vertical="top" wrapText="1" shrinkToFit="1"/>
    </xf>
    <xf numFmtId="164" fontId="18" fillId="0" borderId="6" xfId="0" applyNumberFormat="1" applyFont="1" applyBorder="1" applyAlignment="1">
      <alignment vertical="top" wrapText="1" shrinkToFit="1"/>
    </xf>
    <xf numFmtId="165" fontId="15" fillId="0" borderId="6" xfId="0" applyNumberFormat="1" applyFont="1" applyBorder="1" applyAlignment="1">
      <alignment vertical="top" shrinkToFit="1"/>
    </xf>
    <xf numFmtId="165" fontId="15" fillId="0" borderId="29" xfId="0" applyNumberFormat="1" applyFont="1" applyBorder="1" applyAlignment="1">
      <alignment vertical="top" shrinkToFit="1"/>
    </xf>
    <xf numFmtId="0" fontId="15" fillId="0" borderId="50" xfId="0" applyFont="1" applyBorder="1" applyAlignment="1">
      <alignment vertical="top"/>
    </xf>
    <xf numFmtId="165" fontId="15" fillId="0" borderId="52" xfId="0" applyNumberFormat="1" applyFont="1" applyBorder="1" applyAlignment="1">
      <alignment vertical="top" shrinkToFit="1"/>
    </xf>
    <xf numFmtId="165" fontId="18" fillId="0" borderId="51" xfId="0" quotePrefix="1" applyNumberFormat="1" applyFont="1" applyBorder="1" applyAlignment="1">
      <alignment horizontal="left" vertical="top" wrapText="1"/>
    </xf>
    <xf numFmtId="0" fontId="20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4" fontId="20" fillId="0" borderId="0" xfId="0" applyNumberFormat="1" applyFont="1"/>
    <xf numFmtId="0" fontId="21" fillId="0" borderId="0" xfId="0" applyFont="1"/>
    <xf numFmtId="0" fontId="21" fillId="0" borderId="0" xfId="0" applyFont="1" applyAlignment="1">
      <alignment horizontal="left"/>
    </xf>
    <xf numFmtId="0" fontId="22" fillId="0" borderId="0" xfId="0" applyFont="1" applyAlignment="1">
      <alignment horizontal="left"/>
    </xf>
    <xf numFmtId="4" fontId="22" fillId="0" borderId="0" xfId="0" applyNumberFormat="1" applyFont="1"/>
    <xf numFmtId="0" fontId="23" fillId="0" borderId="0" xfId="0" applyFont="1" applyAlignment="1">
      <alignment horizontal="left"/>
    </xf>
    <xf numFmtId="4" fontId="23" fillId="0" borderId="0" xfId="0" applyNumberFormat="1" applyFont="1"/>
    <xf numFmtId="0" fontId="24" fillId="0" borderId="56" xfId="0" applyFont="1" applyBorder="1" applyAlignment="1">
      <alignment horizontal="center" vertical="center"/>
    </xf>
    <xf numFmtId="49" fontId="24" fillId="0" borderId="56" xfId="0" applyNumberFormat="1" applyFont="1" applyBorder="1" applyAlignment="1">
      <alignment horizontal="left" vertical="center" wrapText="1"/>
    </xf>
    <xf numFmtId="0" fontId="24" fillId="0" borderId="56" xfId="0" applyFont="1" applyBorder="1" applyAlignment="1">
      <alignment horizontal="left" vertical="center" wrapText="1"/>
    </xf>
    <xf numFmtId="0" fontId="24" fillId="0" borderId="56" xfId="0" applyFont="1" applyBorder="1" applyAlignment="1">
      <alignment horizontal="center" vertical="center" wrapText="1"/>
    </xf>
    <xf numFmtId="166" fontId="24" fillId="0" borderId="56" xfId="0" applyNumberFormat="1" applyFont="1" applyBorder="1" applyAlignment="1">
      <alignment vertical="center"/>
    </xf>
    <xf numFmtId="4" fontId="24" fillId="0" borderId="56" xfId="0" applyNumberFormat="1" applyFont="1" applyBorder="1" applyAlignment="1">
      <alignment vertical="center"/>
    </xf>
    <xf numFmtId="164" fontId="18" fillId="0" borderId="0" xfId="0" quotePrefix="1" applyNumberFormat="1" applyFont="1" applyAlignment="1">
      <alignment horizontal="left" vertical="top" wrapText="1"/>
    </xf>
    <xf numFmtId="49" fontId="19" fillId="0" borderId="48" xfId="0" applyNumberFormat="1" applyFont="1" applyBorder="1" applyAlignment="1">
      <alignment horizontal="left" vertical="top"/>
    </xf>
    <xf numFmtId="0" fontId="19" fillId="0" borderId="49" xfId="0" applyFont="1" applyBorder="1" applyAlignment="1">
      <alignment horizontal="center" vertical="top" shrinkToFit="1"/>
    </xf>
    <xf numFmtId="0" fontId="16" fillId="0" borderId="35" xfId="0" applyFont="1" applyBorder="1" applyAlignment="1">
      <alignment vertical="top" wrapText="1"/>
    </xf>
    <xf numFmtId="164" fontId="18" fillId="0" borderId="51" xfId="0" quotePrefix="1" applyNumberFormat="1" applyFont="1" applyBorder="1" applyAlignment="1">
      <alignment horizontal="left" vertical="top" wrapText="1"/>
    </xf>
    <xf numFmtId="0" fontId="0" fillId="0" borderId="0" xfId="0" applyAlignment="1">
      <alignment horizontal="left"/>
    </xf>
    <xf numFmtId="0" fontId="27" fillId="0" borderId="0" xfId="0" applyFont="1" applyAlignment="1">
      <alignment horizontal="justify"/>
    </xf>
    <xf numFmtId="0" fontId="28" fillId="0" borderId="0" xfId="0" applyFont="1" applyAlignment="1">
      <alignment horizontal="justify"/>
    </xf>
    <xf numFmtId="0" fontId="29" fillId="0" borderId="0" xfId="0" applyFont="1" applyAlignment="1">
      <alignment horizontal="left"/>
    </xf>
    <xf numFmtId="0" fontId="27" fillId="0" borderId="0" xfId="0" applyFont="1" applyAlignment="1">
      <alignment horizontal="left"/>
    </xf>
    <xf numFmtId="0" fontId="30" fillId="0" borderId="0" xfId="0" applyFont="1" applyAlignment="1">
      <alignment horizontal="left"/>
    </xf>
    <xf numFmtId="0" fontId="0" fillId="0" borderId="0" xfId="0" applyAlignment="1">
      <alignment horizontal="justify"/>
    </xf>
    <xf numFmtId="0" fontId="0" fillId="0" borderId="0" xfId="0" applyAlignment="1">
      <alignment horizontal="right"/>
    </xf>
    <xf numFmtId="49" fontId="1" fillId="0" borderId="0" xfId="0" applyNumberFormat="1" applyFont="1" applyAlignment="1">
      <alignment horizontal="center" wrapText="1"/>
    </xf>
    <xf numFmtId="0" fontId="31" fillId="0" borderId="0" xfId="0" applyFont="1" applyAlignment="1">
      <alignment horizontal="left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left" wrapText="1"/>
    </xf>
    <xf numFmtId="49" fontId="0" fillId="0" borderId="0" xfId="0" applyNumberFormat="1" applyAlignment="1">
      <alignment horizontal="justify"/>
    </xf>
    <xf numFmtId="0" fontId="32" fillId="0" borderId="0" xfId="0" applyFont="1" applyAlignment="1">
      <alignment horizontal="right"/>
    </xf>
    <xf numFmtId="167" fontId="33" fillId="0" borderId="0" xfId="0" applyNumberFormat="1" applyFont="1"/>
    <xf numFmtId="9" fontId="0" fillId="0" borderId="0" xfId="0" applyNumberFormat="1" applyAlignment="1">
      <alignment horizontal="right"/>
    </xf>
    <xf numFmtId="167" fontId="0" fillId="0" borderId="0" xfId="0" applyNumberFormat="1"/>
    <xf numFmtId="0" fontId="0" fillId="0" borderId="0" xfId="0" applyAlignment="1">
      <alignment horizontal="justify" wrapText="1"/>
    </xf>
    <xf numFmtId="0" fontId="34" fillId="0" borderId="0" xfId="0" applyFont="1" applyAlignment="1">
      <alignment horizontal="right"/>
    </xf>
    <xf numFmtId="167" fontId="34" fillId="0" borderId="0" xfId="0" applyNumberFormat="1" applyFont="1"/>
    <xf numFmtId="0" fontId="5" fillId="7" borderId="11" xfId="0" applyFont="1" applyFill="1" applyBorder="1" applyAlignment="1">
      <alignment horizontal="center"/>
    </xf>
    <xf numFmtId="0" fontId="5" fillId="7" borderId="57" xfId="0" applyFont="1" applyFill="1" applyBorder="1" applyAlignment="1">
      <alignment horizontal="center"/>
    </xf>
    <xf numFmtId="0" fontId="5" fillId="7" borderId="57" xfId="0" applyFont="1" applyFill="1" applyBorder="1" applyAlignment="1">
      <alignment horizontal="justify"/>
    </xf>
    <xf numFmtId="0" fontId="5" fillId="7" borderId="57" xfId="0" applyFont="1" applyFill="1" applyBorder="1"/>
    <xf numFmtId="0" fontId="35" fillId="7" borderId="57" xfId="0" applyFont="1" applyFill="1" applyBorder="1" applyAlignment="1">
      <alignment horizontal="center"/>
    </xf>
    <xf numFmtId="168" fontId="0" fillId="0" borderId="0" xfId="0" applyNumberFormat="1" applyAlignment="1">
      <alignment horizontal="center"/>
    </xf>
    <xf numFmtId="0" fontId="36" fillId="0" borderId="0" xfId="0" applyFont="1" applyAlignment="1">
      <alignment horizontal="justify"/>
    </xf>
    <xf numFmtId="0" fontId="31" fillId="0" borderId="0" xfId="0" applyFont="1"/>
    <xf numFmtId="169" fontId="0" fillId="0" borderId="0" xfId="0" applyNumberFormat="1" applyAlignment="1">
      <alignment horizontal="center"/>
    </xf>
    <xf numFmtId="0" fontId="7" fillId="0" borderId="0" xfId="0" applyFont="1" applyAlignment="1">
      <alignment horizontal="justify"/>
    </xf>
    <xf numFmtId="0" fontId="1" fillId="0" borderId="0" xfId="0" applyFont="1" applyAlignment="1">
      <alignment horizontal="justify"/>
    </xf>
    <xf numFmtId="0" fontId="41" fillId="0" borderId="0" xfId="0" applyFont="1" applyAlignment="1">
      <alignment horizontal="justify"/>
    </xf>
    <xf numFmtId="167" fontId="42" fillId="0" borderId="0" xfId="0" applyNumberFormat="1" applyFont="1"/>
    <xf numFmtId="0" fontId="1" fillId="0" borderId="0" xfId="0" applyFont="1" applyAlignment="1">
      <alignment horizontal="center"/>
    </xf>
    <xf numFmtId="0" fontId="1" fillId="8" borderId="0" xfId="0" applyFont="1" applyFill="1" applyAlignment="1">
      <alignment horizontal="justify"/>
    </xf>
    <xf numFmtId="0" fontId="44" fillId="0" borderId="0" xfId="0" applyFont="1" applyAlignment="1">
      <alignment horizontal="justify" wrapText="1"/>
    </xf>
    <xf numFmtId="167" fontId="0" fillId="6" borderId="0" xfId="0" applyNumberFormat="1" applyFill="1"/>
    <xf numFmtId="49" fontId="0" fillId="0" borderId="0" xfId="0" applyNumberFormat="1" applyAlignment="1">
      <alignment horizontal="left" indent="1"/>
    </xf>
    <xf numFmtId="0" fontId="11" fillId="0" borderId="0" xfId="0" applyFont="1"/>
    <xf numFmtId="2" fontId="0" fillId="0" borderId="0" xfId="0" applyNumberFormat="1"/>
    <xf numFmtId="170" fontId="0" fillId="0" borderId="0" xfId="0" applyNumberFormat="1"/>
    <xf numFmtId="2" fontId="11" fillId="0" borderId="0" xfId="0" applyNumberFormat="1" applyFont="1"/>
    <xf numFmtId="0" fontId="13" fillId="0" borderId="0" xfId="0" applyFont="1"/>
    <xf numFmtId="0" fontId="45" fillId="0" borderId="0" xfId="0" applyFont="1"/>
    <xf numFmtId="49" fontId="0" fillId="0" borderId="21" xfId="0" applyNumberFormat="1" applyBorder="1" applyAlignment="1">
      <alignment horizontal="left" indent="1"/>
    </xf>
    <xf numFmtId="0" fontId="0" fillId="0" borderId="21" xfId="0" applyBorder="1"/>
    <xf numFmtId="0" fontId="0" fillId="0" borderId="21" xfId="0" applyBorder="1" applyAlignment="1">
      <alignment horizontal="right"/>
    </xf>
    <xf numFmtId="4" fontId="0" fillId="0" borderId="21" xfId="0" applyNumberFormat="1" applyBorder="1" applyAlignment="1">
      <alignment horizontal="right"/>
    </xf>
    <xf numFmtId="4" fontId="0" fillId="0" borderId="0" xfId="0" applyNumberFormat="1" applyAlignment="1">
      <alignment horizontal="right"/>
    </xf>
    <xf numFmtId="171" fontId="0" fillId="0" borderId="0" xfId="0" applyNumberFormat="1"/>
    <xf numFmtId="4" fontId="3" fillId="0" borderId="0" xfId="0" applyNumberFormat="1" applyFont="1"/>
    <xf numFmtId="0" fontId="46" fillId="0" borderId="0" xfId="0" applyFont="1"/>
    <xf numFmtId="0" fontId="46" fillId="0" borderId="0" xfId="0" applyFont="1" applyAlignment="1">
      <alignment horizontal="right"/>
    </xf>
    <xf numFmtId="49" fontId="46" fillId="0" borderId="0" xfId="0" applyNumberFormat="1" applyFont="1" applyAlignment="1">
      <alignment horizontal="left" indent="1"/>
    </xf>
    <xf numFmtId="2" fontId="46" fillId="0" borderId="0" xfId="0" applyNumberFormat="1" applyFont="1"/>
    <xf numFmtId="4" fontId="46" fillId="0" borderId="0" xfId="0" applyNumberFormat="1" applyFont="1"/>
    <xf numFmtId="0" fontId="0" fillId="0" borderId="0" xfId="0" applyAlignment="1">
      <alignment horizontal="left" indent="1"/>
    </xf>
    <xf numFmtId="2" fontId="8" fillId="0" borderId="0" xfId="0" applyNumberFormat="1" applyFont="1"/>
    <xf numFmtId="2" fontId="0" fillId="6" borderId="0" xfId="0" applyNumberFormat="1" applyFill="1"/>
    <xf numFmtId="2" fontId="0" fillId="6" borderId="0" xfId="0" applyNumberFormat="1" applyFill="1" applyAlignment="1">
      <alignment horizontal="right"/>
    </xf>
    <xf numFmtId="4" fontId="0" fillId="6" borderId="0" xfId="0" applyNumberFormat="1" applyFill="1"/>
    <xf numFmtId="4" fontId="3" fillId="6" borderId="0" xfId="0" applyNumberFormat="1" applyFont="1" applyFill="1"/>
    <xf numFmtId="2" fontId="46" fillId="6" borderId="0" xfId="0" applyNumberFormat="1" applyFont="1" applyFill="1"/>
    <xf numFmtId="4" fontId="46" fillId="6" borderId="0" xfId="0" applyNumberFormat="1" applyFont="1" applyFill="1"/>
    <xf numFmtId="4" fontId="24" fillId="6" borderId="56" xfId="0" applyNumberFormat="1" applyFont="1" applyFill="1" applyBorder="1" applyAlignment="1">
      <alignment vertical="center"/>
    </xf>
    <xf numFmtId="0" fontId="3" fillId="2" borderId="0" xfId="0" applyFont="1" applyFill="1" applyAlignment="1">
      <alignment horizontal="left" wrapTex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0" fontId="8" fillId="6" borderId="6" xfId="0" applyFont="1" applyFill="1" applyBorder="1" applyAlignment="1">
      <alignment horizontal="left" vertical="center"/>
    </xf>
    <xf numFmtId="1" fontId="0" fillId="0" borderId="6" xfId="0" applyNumberFormat="1" applyBorder="1" applyAlignment="1">
      <alignment horizontal="right" indent="1"/>
    </xf>
    <xf numFmtId="0" fontId="8" fillId="6" borderId="18" xfId="0" applyFont="1" applyFill="1" applyBorder="1" applyAlignment="1">
      <alignment horizontal="left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6" xfId="0" applyNumberFormat="1" applyFont="1" applyBorder="1" applyAlignment="1">
      <alignment horizontal="right" vertical="center" indent="1"/>
    </xf>
    <xf numFmtId="3" fontId="0" fillId="3" borderId="15" xfId="0" applyNumberFormat="1" applyFill="1" applyBorder="1"/>
    <xf numFmtId="3" fontId="0" fillId="3" borderId="12" xfId="0" applyNumberFormat="1" applyFill="1" applyBorder="1"/>
    <xf numFmtId="3" fontId="0" fillId="3" borderId="22" xfId="0" applyNumberFormat="1" applyFill="1" applyBorder="1"/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3" fontId="0" fillId="0" borderId="18" xfId="0" applyNumberFormat="1" applyBorder="1"/>
    <xf numFmtId="3" fontId="0" fillId="0" borderId="18" xfId="0" applyNumberFormat="1" applyBorder="1" applyAlignment="1">
      <alignment wrapText="1"/>
    </xf>
    <xf numFmtId="3" fontId="0" fillId="0" borderId="0" xfId="0" applyNumberFormat="1"/>
    <xf numFmtId="3" fontId="0" fillId="0" borderId="0" xfId="0" applyNumberFormat="1" applyAlignment="1">
      <alignment wrapText="1"/>
    </xf>
    <xf numFmtId="0" fontId="8" fillId="6" borderId="0" xfId="0" applyFont="1" applyFill="1" applyAlignment="1">
      <alignment horizontal="left" vertical="center"/>
    </xf>
    <xf numFmtId="0" fontId="0" fillId="0" borderId="18" xfId="0" applyBorder="1" applyAlignment="1">
      <alignment horizontal="center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16" fillId="0" borderId="54" xfId="0" applyFont="1" applyBorder="1" applyAlignment="1">
      <alignment horizontal="left" vertical="top" wrapText="1"/>
    </xf>
    <xf numFmtId="0" fontId="16" fillId="0" borderId="54" xfId="0" applyFont="1" applyBorder="1" applyAlignment="1">
      <alignment vertical="top" wrapText="1" shrinkToFit="1"/>
    </xf>
    <xf numFmtId="164" fontId="16" fillId="0" borderId="54" xfId="0" applyNumberFormat="1" applyFont="1" applyBorder="1" applyAlignment="1">
      <alignment vertical="top" wrapText="1" shrinkToFit="1"/>
    </xf>
    <xf numFmtId="4" fontId="16" fillId="0" borderId="54" xfId="0" applyNumberFormat="1" applyFont="1" applyBorder="1" applyAlignment="1">
      <alignment vertical="top" wrapText="1" shrinkToFit="1"/>
    </xf>
    <xf numFmtId="0" fontId="16" fillId="0" borderId="38" xfId="0" applyFont="1" applyBorder="1" applyAlignment="1">
      <alignment horizontal="left" vertical="top" wrapText="1"/>
    </xf>
    <xf numFmtId="0" fontId="16" fillId="0" borderId="35" xfId="0" applyFont="1" applyBorder="1" applyAlignment="1">
      <alignment horizontal="left" vertical="top" wrapText="1"/>
    </xf>
    <xf numFmtId="0" fontId="0" fillId="0" borderId="15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12" xfId="0" applyBorder="1" applyAlignment="1">
      <alignment horizontal="center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colors>
    <mruColors>
      <color rgb="FFFFFF9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8" t="s">
        <v>41</v>
      </c>
    </row>
    <row r="2" spans="1:7" ht="57.75" customHeight="1" x14ac:dyDescent="0.2">
      <c r="A2" s="332" t="s">
        <v>42</v>
      </c>
      <c r="B2" s="332"/>
      <c r="C2" s="332"/>
      <c r="D2" s="332"/>
      <c r="E2" s="332"/>
      <c r="F2" s="332"/>
      <c r="G2" s="332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B93234-ADD0-4EE8-8348-6769C04EC737}">
  <dimension ref="A1:AE4975"/>
  <sheetViews>
    <sheetView topLeftCell="A16" workbookViewId="0">
      <selection activeCell="G38" sqref="G38"/>
    </sheetView>
  </sheetViews>
  <sheetFormatPr defaultRowHeight="12.75" x14ac:dyDescent="0.2"/>
  <cols>
    <col min="1" max="1" width="4.28515625" customWidth="1"/>
    <col min="2" max="2" width="6.140625" style="85" customWidth="1"/>
    <col min="3" max="3" width="15" style="85" customWidth="1"/>
    <col min="4" max="4" width="51.28515625" customWidth="1"/>
    <col min="5" max="5" width="9.140625" customWidth="1"/>
    <col min="6" max="6" width="11.7109375" customWidth="1"/>
    <col min="7" max="7" width="16" customWidth="1"/>
    <col min="8" max="8" width="16.28515625" customWidth="1"/>
    <col min="9" max="9" width="2.42578125" customWidth="1"/>
    <col min="10" max="10" width="0.85546875" customWidth="1"/>
    <col min="11" max="11" width="8.5703125" customWidth="1"/>
    <col min="12" max="12" width="9.140625" customWidth="1"/>
    <col min="13" max="13" width="12.5703125" customWidth="1"/>
    <col min="14" max="15" width="9.140625" style="140"/>
    <col min="18" max="21" width="0" hidden="1" customWidth="1"/>
    <col min="29" max="39" width="0" hidden="1" customWidth="1"/>
    <col min="53" max="53" width="73.42578125" customWidth="1"/>
  </cols>
  <sheetData>
    <row r="1" spans="1:31" ht="15.75" customHeight="1" x14ac:dyDescent="0.25">
      <c r="A1" s="367" t="s">
        <v>7</v>
      </c>
      <c r="B1" s="367"/>
      <c r="C1" s="367"/>
      <c r="D1" s="367"/>
      <c r="E1" s="367"/>
      <c r="F1" s="367"/>
      <c r="G1" s="367"/>
      <c r="AE1" t="s">
        <v>56</v>
      </c>
    </row>
    <row r="2" spans="1:31" ht="24.95" customHeight="1" x14ac:dyDescent="0.2">
      <c r="A2" s="69" t="s">
        <v>8</v>
      </c>
      <c r="B2" s="68" t="s">
        <v>96</v>
      </c>
      <c r="C2" s="368" t="s">
        <v>158</v>
      </c>
      <c r="D2" s="369"/>
      <c r="E2" s="369"/>
      <c r="F2" s="369"/>
      <c r="G2" s="370"/>
      <c r="AE2" t="s">
        <v>57</v>
      </c>
    </row>
    <row r="3" spans="1:31" ht="24.95" customHeight="1" x14ac:dyDescent="0.2">
      <c r="A3" s="69" t="s">
        <v>9</v>
      </c>
      <c r="B3" s="68" t="s">
        <v>135</v>
      </c>
      <c r="C3" s="368" t="s">
        <v>502</v>
      </c>
      <c r="D3" s="369"/>
      <c r="E3" s="369"/>
      <c r="F3" s="369"/>
      <c r="G3" s="370"/>
      <c r="AC3" s="85" t="s">
        <v>58</v>
      </c>
      <c r="AE3" t="s">
        <v>59</v>
      </c>
    </row>
    <row r="4" spans="1:31" ht="24.95" customHeight="1" x14ac:dyDescent="0.2">
      <c r="A4" s="112" t="s">
        <v>10</v>
      </c>
      <c r="B4" s="113" t="s">
        <v>135</v>
      </c>
      <c r="C4" s="371" t="s">
        <v>502</v>
      </c>
      <c r="D4" s="372"/>
      <c r="E4" s="372"/>
      <c r="F4" s="372"/>
      <c r="G4" s="373"/>
      <c r="AE4" t="s">
        <v>60</v>
      </c>
    </row>
    <row r="5" spans="1:31" x14ac:dyDescent="0.2">
      <c r="D5" s="11"/>
    </row>
    <row r="6" spans="1:31" ht="15.75" x14ac:dyDescent="0.25">
      <c r="A6" s="247" t="s">
        <v>253</v>
      </c>
      <c r="B6" s="248"/>
      <c r="C6" s="248"/>
      <c r="D6" s="248"/>
      <c r="E6" s="248"/>
      <c r="F6" s="248"/>
      <c r="G6" s="248"/>
      <c r="H6" s="249">
        <f>SUM(H7+H91)</f>
        <v>0</v>
      </c>
    </row>
    <row r="7" spans="1:31" ht="15" x14ac:dyDescent="0.2">
      <c r="A7" s="250"/>
      <c r="B7" s="251" t="s">
        <v>254</v>
      </c>
      <c r="C7" s="252" t="s">
        <v>27</v>
      </c>
      <c r="D7" s="252" t="s">
        <v>255</v>
      </c>
      <c r="E7" s="250"/>
      <c r="F7" s="250"/>
      <c r="G7" s="250"/>
      <c r="H7" s="253">
        <f>SUM(H8+H35+H63+H66+H88)</f>
        <v>0</v>
      </c>
    </row>
    <row r="8" spans="1:31" ht="17.25" customHeight="1" x14ac:dyDescent="0.2">
      <c r="A8" s="250"/>
      <c r="B8" s="251" t="s">
        <v>254</v>
      </c>
      <c r="C8" s="254" t="s">
        <v>256</v>
      </c>
      <c r="D8" s="254" t="s">
        <v>257</v>
      </c>
      <c r="E8" s="250"/>
      <c r="F8" s="250"/>
      <c r="G8" s="250"/>
      <c r="H8" s="255">
        <f>SUM(H9:H34)</f>
        <v>0</v>
      </c>
    </row>
    <row r="9" spans="1:31" ht="18" customHeight="1" x14ac:dyDescent="0.2">
      <c r="A9" s="256" t="s">
        <v>258</v>
      </c>
      <c r="B9" s="256" t="s">
        <v>259</v>
      </c>
      <c r="C9" s="257" t="s">
        <v>260</v>
      </c>
      <c r="D9" s="258" t="s">
        <v>261</v>
      </c>
      <c r="E9" s="259" t="s">
        <v>94</v>
      </c>
      <c r="F9" s="260">
        <v>7</v>
      </c>
      <c r="G9" s="331">
        <v>0</v>
      </c>
      <c r="H9" s="261">
        <f t="shared" ref="H9:H34" si="0">ROUND(G9*F9,2)</f>
        <v>0</v>
      </c>
    </row>
    <row r="10" spans="1:31" ht="18" customHeight="1" x14ac:dyDescent="0.2">
      <c r="A10" s="256" t="s">
        <v>262</v>
      </c>
      <c r="B10" s="256" t="s">
        <v>259</v>
      </c>
      <c r="C10" s="257" t="s">
        <v>263</v>
      </c>
      <c r="D10" s="258" t="s">
        <v>264</v>
      </c>
      <c r="E10" s="259" t="s">
        <v>94</v>
      </c>
      <c r="F10" s="260">
        <v>14</v>
      </c>
      <c r="G10" s="331">
        <v>0</v>
      </c>
      <c r="H10" s="261">
        <f t="shared" si="0"/>
        <v>0</v>
      </c>
    </row>
    <row r="11" spans="1:31" ht="18" customHeight="1" x14ac:dyDescent="0.2">
      <c r="A11" s="256" t="s">
        <v>265</v>
      </c>
      <c r="B11" s="256" t="s">
        <v>259</v>
      </c>
      <c r="C11" s="257" t="s">
        <v>266</v>
      </c>
      <c r="D11" s="258" t="s">
        <v>267</v>
      </c>
      <c r="E11" s="259" t="s">
        <v>93</v>
      </c>
      <c r="F11" s="260">
        <v>1</v>
      </c>
      <c r="G11" s="331">
        <v>0</v>
      </c>
      <c r="H11" s="261">
        <f t="shared" si="0"/>
        <v>0</v>
      </c>
    </row>
    <row r="12" spans="1:31" ht="18" customHeight="1" x14ac:dyDescent="0.2">
      <c r="A12" s="256" t="s">
        <v>268</v>
      </c>
      <c r="B12" s="256" t="s">
        <v>259</v>
      </c>
      <c r="C12" s="257" t="s">
        <v>269</v>
      </c>
      <c r="D12" s="258" t="s">
        <v>270</v>
      </c>
      <c r="E12" s="259" t="s">
        <v>94</v>
      </c>
      <c r="F12" s="260">
        <v>7</v>
      </c>
      <c r="G12" s="331">
        <v>0</v>
      </c>
      <c r="H12" s="261">
        <f t="shared" si="0"/>
        <v>0</v>
      </c>
    </row>
    <row r="13" spans="1:31" ht="18" customHeight="1" x14ac:dyDescent="0.2">
      <c r="A13" s="256" t="s">
        <v>271</v>
      </c>
      <c r="B13" s="256" t="s">
        <v>259</v>
      </c>
      <c r="C13" s="257" t="s">
        <v>272</v>
      </c>
      <c r="D13" s="258" t="s">
        <v>273</v>
      </c>
      <c r="E13" s="259" t="s">
        <v>94</v>
      </c>
      <c r="F13" s="260">
        <v>10</v>
      </c>
      <c r="G13" s="331">
        <v>0</v>
      </c>
      <c r="H13" s="261">
        <f t="shared" si="0"/>
        <v>0</v>
      </c>
    </row>
    <row r="14" spans="1:31" ht="18" customHeight="1" x14ac:dyDescent="0.2">
      <c r="A14" s="256" t="s">
        <v>274</v>
      </c>
      <c r="B14" s="256" t="s">
        <v>259</v>
      </c>
      <c r="C14" s="257" t="s">
        <v>275</v>
      </c>
      <c r="D14" s="258" t="s">
        <v>276</v>
      </c>
      <c r="E14" s="259" t="s">
        <v>94</v>
      </c>
      <c r="F14" s="260">
        <v>5</v>
      </c>
      <c r="G14" s="331">
        <v>0</v>
      </c>
      <c r="H14" s="261">
        <f t="shared" si="0"/>
        <v>0</v>
      </c>
    </row>
    <row r="15" spans="1:31" ht="18" customHeight="1" x14ac:dyDescent="0.2">
      <c r="A15" s="256" t="s">
        <v>277</v>
      </c>
      <c r="B15" s="256" t="s">
        <v>259</v>
      </c>
      <c r="C15" s="257" t="s">
        <v>278</v>
      </c>
      <c r="D15" s="258" t="s">
        <v>279</v>
      </c>
      <c r="E15" s="259" t="s">
        <v>94</v>
      </c>
      <c r="F15" s="260">
        <v>13</v>
      </c>
      <c r="G15" s="331">
        <v>0</v>
      </c>
      <c r="H15" s="261">
        <f t="shared" si="0"/>
        <v>0</v>
      </c>
    </row>
    <row r="16" spans="1:31" ht="18" customHeight="1" x14ac:dyDescent="0.2">
      <c r="A16" s="256" t="s">
        <v>280</v>
      </c>
      <c r="B16" s="256" t="s">
        <v>259</v>
      </c>
      <c r="C16" s="257" t="s">
        <v>281</v>
      </c>
      <c r="D16" s="258" t="s">
        <v>282</v>
      </c>
      <c r="E16" s="259" t="s">
        <v>94</v>
      </c>
      <c r="F16" s="260">
        <v>6</v>
      </c>
      <c r="G16" s="331">
        <v>0</v>
      </c>
      <c r="H16" s="261">
        <f t="shared" si="0"/>
        <v>0</v>
      </c>
    </row>
    <row r="17" spans="1:8" ht="18" customHeight="1" x14ac:dyDescent="0.2">
      <c r="A17" s="256" t="s">
        <v>283</v>
      </c>
      <c r="B17" s="256" t="s">
        <v>259</v>
      </c>
      <c r="C17" s="257" t="s">
        <v>284</v>
      </c>
      <c r="D17" s="258" t="s">
        <v>285</v>
      </c>
      <c r="E17" s="259" t="s">
        <v>94</v>
      </c>
      <c r="F17" s="260">
        <v>2</v>
      </c>
      <c r="G17" s="331">
        <v>0</v>
      </c>
      <c r="H17" s="261">
        <f t="shared" si="0"/>
        <v>0</v>
      </c>
    </row>
    <row r="18" spans="1:8" ht="18" customHeight="1" x14ac:dyDescent="0.2">
      <c r="A18" s="256" t="s">
        <v>286</v>
      </c>
      <c r="B18" s="256" t="s">
        <v>259</v>
      </c>
      <c r="C18" s="257" t="s">
        <v>287</v>
      </c>
      <c r="D18" s="258" t="s">
        <v>288</v>
      </c>
      <c r="E18" s="259" t="s">
        <v>94</v>
      </c>
      <c r="F18" s="260">
        <v>20</v>
      </c>
      <c r="G18" s="331">
        <v>0</v>
      </c>
      <c r="H18" s="261">
        <f t="shared" si="0"/>
        <v>0</v>
      </c>
    </row>
    <row r="19" spans="1:8" ht="18" customHeight="1" x14ac:dyDescent="0.2">
      <c r="A19" s="256" t="s">
        <v>289</v>
      </c>
      <c r="B19" s="256" t="s">
        <v>259</v>
      </c>
      <c r="C19" s="257" t="s">
        <v>290</v>
      </c>
      <c r="D19" s="258" t="s">
        <v>291</v>
      </c>
      <c r="E19" s="259" t="s">
        <v>94</v>
      </c>
      <c r="F19" s="260">
        <v>5</v>
      </c>
      <c r="G19" s="331">
        <v>0</v>
      </c>
      <c r="H19" s="261">
        <f t="shared" si="0"/>
        <v>0</v>
      </c>
    </row>
    <row r="20" spans="1:8" ht="18.75" customHeight="1" x14ac:dyDescent="0.2">
      <c r="A20" s="256" t="s">
        <v>292</v>
      </c>
      <c r="B20" s="256" t="s">
        <v>259</v>
      </c>
      <c r="C20" s="257" t="s">
        <v>293</v>
      </c>
      <c r="D20" s="258" t="s">
        <v>294</v>
      </c>
      <c r="E20" s="259" t="s">
        <v>94</v>
      </c>
      <c r="F20" s="260">
        <v>2</v>
      </c>
      <c r="G20" s="331">
        <v>0</v>
      </c>
      <c r="H20" s="261">
        <f t="shared" si="0"/>
        <v>0</v>
      </c>
    </row>
    <row r="21" spans="1:8" ht="18" customHeight="1" x14ac:dyDescent="0.2">
      <c r="A21" s="256" t="s">
        <v>295</v>
      </c>
      <c r="B21" s="256" t="s">
        <v>259</v>
      </c>
      <c r="C21" s="257" t="s">
        <v>296</v>
      </c>
      <c r="D21" s="258" t="s">
        <v>297</v>
      </c>
      <c r="E21" s="259" t="s">
        <v>94</v>
      </c>
      <c r="F21" s="260">
        <v>8</v>
      </c>
      <c r="G21" s="331">
        <v>0</v>
      </c>
      <c r="H21" s="261">
        <f t="shared" si="0"/>
        <v>0</v>
      </c>
    </row>
    <row r="22" spans="1:8" ht="18" customHeight="1" x14ac:dyDescent="0.2">
      <c r="A22" s="256" t="s">
        <v>298</v>
      </c>
      <c r="B22" s="256" t="s">
        <v>259</v>
      </c>
      <c r="C22" s="257" t="s">
        <v>299</v>
      </c>
      <c r="D22" s="258" t="s">
        <v>300</v>
      </c>
      <c r="E22" s="259" t="s">
        <v>94</v>
      </c>
      <c r="F22" s="260">
        <v>1</v>
      </c>
      <c r="G22" s="331">
        <v>0</v>
      </c>
      <c r="H22" s="261">
        <f t="shared" si="0"/>
        <v>0</v>
      </c>
    </row>
    <row r="23" spans="1:8" ht="18" customHeight="1" x14ac:dyDescent="0.2">
      <c r="A23" s="256" t="s">
        <v>301</v>
      </c>
      <c r="B23" s="256" t="s">
        <v>259</v>
      </c>
      <c r="C23" s="257" t="s">
        <v>302</v>
      </c>
      <c r="D23" s="258" t="s">
        <v>303</v>
      </c>
      <c r="E23" s="259" t="s">
        <v>93</v>
      </c>
      <c r="F23" s="260">
        <v>1</v>
      </c>
      <c r="G23" s="331">
        <v>0</v>
      </c>
      <c r="H23" s="261">
        <f t="shared" si="0"/>
        <v>0</v>
      </c>
    </row>
    <row r="24" spans="1:8" ht="18" customHeight="1" x14ac:dyDescent="0.2">
      <c r="A24" s="256" t="s">
        <v>304</v>
      </c>
      <c r="B24" s="256" t="s">
        <v>259</v>
      </c>
      <c r="C24" s="257" t="s">
        <v>305</v>
      </c>
      <c r="D24" s="258" t="s">
        <v>306</v>
      </c>
      <c r="E24" s="259" t="s">
        <v>93</v>
      </c>
      <c r="F24" s="260">
        <v>9</v>
      </c>
      <c r="G24" s="331">
        <v>0</v>
      </c>
      <c r="H24" s="261">
        <f t="shared" si="0"/>
        <v>0</v>
      </c>
    </row>
    <row r="25" spans="1:8" ht="18" customHeight="1" x14ac:dyDescent="0.2">
      <c r="A25" s="256" t="s">
        <v>307</v>
      </c>
      <c r="B25" s="256" t="s">
        <v>259</v>
      </c>
      <c r="C25" s="257" t="s">
        <v>308</v>
      </c>
      <c r="D25" s="258" t="s">
        <v>309</v>
      </c>
      <c r="E25" s="259" t="s">
        <v>93</v>
      </c>
      <c r="F25" s="260">
        <v>1</v>
      </c>
      <c r="G25" s="331">
        <v>0</v>
      </c>
      <c r="H25" s="261">
        <f t="shared" si="0"/>
        <v>0</v>
      </c>
    </row>
    <row r="26" spans="1:8" ht="27" customHeight="1" x14ac:dyDescent="0.2">
      <c r="A26" s="256" t="s">
        <v>310</v>
      </c>
      <c r="B26" s="256" t="s">
        <v>259</v>
      </c>
      <c r="C26" s="257" t="s">
        <v>311</v>
      </c>
      <c r="D26" s="258" t="s">
        <v>312</v>
      </c>
      <c r="E26" s="259" t="s">
        <v>93</v>
      </c>
      <c r="F26" s="260">
        <v>2</v>
      </c>
      <c r="G26" s="331">
        <v>0</v>
      </c>
      <c r="H26" s="261">
        <f t="shared" si="0"/>
        <v>0</v>
      </c>
    </row>
    <row r="27" spans="1:8" ht="18" customHeight="1" x14ac:dyDescent="0.2">
      <c r="A27" s="256" t="s">
        <v>313</v>
      </c>
      <c r="B27" s="256" t="s">
        <v>259</v>
      </c>
      <c r="C27" s="257" t="s">
        <v>314</v>
      </c>
      <c r="D27" s="258" t="s">
        <v>315</v>
      </c>
      <c r="E27" s="259" t="s">
        <v>93</v>
      </c>
      <c r="F27" s="260">
        <v>4</v>
      </c>
      <c r="G27" s="331">
        <v>0</v>
      </c>
      <c r="H27" s="261">
        <f t="shared" si="0"/>
        <v>0</v>
      </c>
    </row>
    <row r="28" spans="1:8" ht="18" customHeight="1" x14ac:dyDescent="0.2">
      <c r="A28" s="256" t="s">
        <v>316</v>
      </c>
      <c r="B28" s="256" t="s">
        <v>259</v>
      </c>
      <c r="C28" s="257" t="s">
        <v>317</v>
      </c>
      <c r="D28" s="258" t="s">
        <v>318</v>
      </c>
      <c r="E28" s="259" t="s">
        <v>93</v>
      </c>
      <c r="F28" s="260">
        <v>1</v>
      </c>
      <c r="G28" s="331">
        <v>0</v>
      </c>
      <c r="H28" s="261">
        <f t="shared" si="0"/>
        <v>0</v>
      </c>
    </row>
    <row r="29" spans="1:8" ht="18" customHeight="1" x14ac:dyDescent="0.2">
      <c r="A29" s="256" t="s">
        <v>319</v>
      </c>
      <c r="B29" s="256" t="s">
        <v>259</v>
      </c>
      <c r="C29" s="257" t="s">
        <v>320</v>
      </c>
      <c r="D29" s="258" t="s">
        <v>321</v>
      </c>
      <c r="E29" s="259" t="s">
        <v>93</v>
      </c>
      <c r="F29" s="260">
        <v>1</v>
      </c>
      <c r="G29" s="331">
        <v>0</v>
      </c>
      <c r="H29" s="261">
        <f t="shared" si="0"/>
        <v>0</v>
      </c>
    </row>
    <row r="30" spans="1:8" ht="18" customHeight="1" x14ac:dyDescent="0.2">
      <c r="A30" s="256" t="s">
        <v>322</v>
      </c>
      <c r="B30" s="256" t="s">
        <v>259</v>
      </c>
      <c r="C30" s="257" t="s">
        <v>323</v>
      </c>
      <c r="D30" s="258" t="s">
        <v>324</v>
      </c>
      <c r="E30" s="259" t="s">
        <v>93</v>
      </c>
      <c r="F30" s="260">
        <v>1</v>
      </c>
      <c r="G30" s="331">
        <v>0</v>
      </c>
      <c r="H30" s="261">
        <f t="shared" si="0"/>
        <v>0</v>
      </c>
    </row>
    <row r="31" spans="1:8" ht="18" customHeight="1" x14ac:dyDescent="0.2">
      <c r="A31" s="256" t="s">
        <v>325</v>
      </c>
      <c r="B31" s="256" t="s">
        <v>259</v>
      </c>
      <c r="C31" s="257" t="s">
        <v>326</v>
      </c>
      <c r="D31" s="258" t="s">
        <v>327</v>
      </c>
      <c r="E31" s="259" t="s">
        <v>94</v>
      </c>
      <c r="F31" s="260">
        <v>55</v>
      </c>
      <c r="G31" s="331">
        <v>0</v>
      </c>
      <c r="H31" s="261">
        <f t="shared" si="0"/>
        <v>0</v>
      </c>
    </row>
    <row r="32" spans="1:8" ht="18" customHeight="1" x14ac:dyDescent="0.2">
      <c r="A32" s="256" t="s">
        <v>328</v>
      </c>
      <c r="B32" s="256" t="s">
        <v>259</v>
      </c>
      <c r="C32" s="257" t="s">
        <v>329</v>
      </c>
      <c r="D32" s="258" t="s">
        <v>330</v>
      </c>
      <c r="E32" s="259" t="s">
        <v>94</v>
      </c>
      <c r="F32" s="260">
        <v>2</v>
      </c>
      <c r="G32" s="331">
        <v>0</v>
      </c>
      <c r="H32" s="261">
        <f t="shared" si="0"/>
        <v>0</v>
      </c>
    </row>
    <row r="33" spans="1:8" ht="18" customHeight="1" x14ac:dyDescent="0.2">
      <c r="A33" s="256" t="s">
        <v>331</v>
      </c>
      <c r="B33" s="256" t="s">
        <v>259</v>
      </c>
      <c r="C33" s="257" t="s">
        <v>332</v>
      </c>
      <c r="D33" s="258" t="s">
        <v>333</v>
      </c>
      <c r="E33" s="259" t="s">
        <v>94</v>
      </c>
      <c r="F33" s="260">
        <v>4</v>
      </c>
      <c r="G33" s="331">
        <v>0</v>
      </c>
      <c r="H33" s="261">
        <f t="shared" si="0"/>
        <v>0</v>
      </c>
    </row>
    <row r="34" spans="1:8" ht="27" customHeight="1" x14ac:dyDescent="0.2">
      <c r="A34" s="256" t="s">
        <v>334</v>
      </c>
      <c r="B34" s="256" t="s">
        <v>259</v>
      </c>
      <c r="C34" s="257" t="s">
        <v>335</v>
      </c>
      <c r="D34" s="258" t="s">
        <v>336</v>
      </c>
      <c r="E34" s="259" t="s">
        <v>91</v>
      </c>
      <c r="F34" s="260">
        <v>8.8999999999999996E-2</v>
      </c>
      <c r="G34" s="331">
        <v>0</v>
      </c>
      <c r="H34" s="261">
        <f t="shared" si="0"/>
        <v>0</v>
      </c>
    </row>
    <row r="35" spans="1:8" ht="17.25" customHeight="1" x14ac:dyDescent="0.2">
      <c r="A35" s="250"/>
      <c r="B35" s="251" t="s">
        <v>254</v>
      </c>
      <c r="C35" s="254" t="s">
        <v>337</v>
      </c>
      <c r="D35" s="254" t="s">
        <v>338</v>
      </c>
      <c r="E35" s="250"/>
      <c r="F35" s="250"/>
      <c r="G35" s="250"/>
      <c r="H35" s="255">
        <f>SUM(H36:H62)</f>
        <v>0</v>
      </c>
    </row>
    <row r="36" spans="1:8" ht="18" customHeight="1" x14ac:dyDescent="0.2">
      <c r="A36" s="256" t="s">
        <v>339</v>
      </c>
      <c r="B36" s="256" t="s">
        <v>259</v>
      </c>
      <c r="C36" s="257" t="s">
        <v>340</v>
      </c>
      <c r="D36" s="258" t="s">
        <v>341</v>
      </c>
      <c r="E36" s="259" t="s">
        <v>94</v>
      </c>
      <c r="F36" s="260">
        <v>10</v>
      </c>
      <c r="G36" s="331">
        <v>0</v>
      </c>
      <c r="H36" s="261">
        <f t="shared" ref="H36:H62" si="1">ROUND(G36*F36,2)</f>
        <v>0</v>
      </c>
    </row>
    <row r="37" spans="1:8" ht="18" customHeight="1" x14ac:dyDescent="0.2">
      <c r="A37" s="256" t="s">
        <v>240</v>
      </c>
      <c r="B37" s="256" t="s">
        <v>259</v>
      </c>
      <c r="C37" s="257" t="s">
        <v>342</v>
      </c>
      <c r="D37" s="258" t="s">
        <v>343</v>
      </c>
      <c r="E37" s="259" t="s">
        <v>94</v>
      </c>
      <c r="F37" s="260">
        <v>86</v>
      </c>
      <c r="G37" s="331">
        <v>0</v>
      </c>
      <c r="H37" s="261">
        <f t="shared" si="1"/>
        <v>0</v>
      </c>
    </row>
    <row r="38" spans="1:8" ht="18" customHeight="1" x14ac:dyDescent="0.2">
      <c r="A38" s="256" t="s">
        <v>344</v>
      </c>
      <c r="B38" s="256" t="s">
        <v>259</v>
      </c>
      <c r="C38" s="257" t="s">
        <v>345</v>
      </c>
      <c r="D38" s="258" t="s">
        <v>346</v>
      </c>
      <c r="E38" s="259" t="s">
        <v>94</v>
      </c>
      <c r="F38" s="260">
        <v>8</v>
      </c>
      <c r="G38" s="331">
        <v>0</v>
      </c>
      <c r="H38" s="261">
        <f t="shared" si="1"/>
        <v>0</v>
      </c>
    </row>
    <row r="39" spans="1:8" ht="18" customHeight="1" x14ac:dyDescent="0.2">
      <c r="A39" s="256" t="s">
        <v>347</v>
      </c>
      <c r="B39" s="256" t="s">
        <v>259</v>
      </c>
      <c r="C39" s="257" t="s">
        <v>348</v>
      </c>
      <c r="D39" s="258" t="s">
        <v>349</v>
      </c>
      <c r="E39" s="259" t="s">
        <v>93</v>
      </c>
      <c r="F39" s="260">
        <v>2</v>
      </c>
      <c r="G39" s="331">
        <v>0</v>
      </c>
      <c r="H39" s="261">
        <f t="shared" si="1"/>
        <v>0</v>
      </c>
    </row>
    <row r="40" spans="1:8" ht="18" customHeight="1" x14ac:dyDescent="0.2">
      <c r="A40" s="256" t="s">
        <v>350</v>
      </c>
      <c r="B40" s="256" t="s">
        <v>259</v>
      </c>
      <c r="C40" s="257" t="s">
        <v>351</v>
      </c>
      <c r="D40" s="258" t="s">
        <v>352</v>
      </c>
      <c r="E40" s="259" t="s">
        <v>93</v>
      </c>
      <c r="F40" s="260">
        <v>2</v>
      </c>
      <c r="G40" s="331">
        <v>0</v>
      </c>
      <c r="H40" s="261">
        <f t="shared" si="1"/>
        <v>0</v>
      </c>
    </row>
    <row r="41" spans="1:8" ht="24" customHeight="1" x14ac:dyDescent="0.2">
      <c r="A41" s="256" t="s">
        <v>353</v>
      </c>
      <c r="B41" s="256" t="s">
        <v>259</v>
      </c>
      <c r="C41" s="257" t="s">
        <v>354</v>
      </c>
      <c r="D41" s="258" t="s">
        <v>355</v>
      </c>
      <c r="E41" s="259" t="s">
        <v>94</v>
      </c>
      <c r="F41" s="260">
        <v>20</v>
      </c>
      <c r="G41" s="331">
        <v>0</v>
      </c>
      <c r="H41" s="261">
        <f t="shared" si="1"/>
        <v>0</v>
      </c>
    </row>
    <row r="42" spans="1:8" ht="27" customHeight="1" x14ac:dyDescent="0.2">
      <c r="A42" s="256" t="s">
        <v>356</v>
      </c>
      <c r="B42" s="256" t="s">
        <v>259</v>
      </c>
      <c r="C42" s="257" t="s">
        <v>357</v>
      </c>
      <c r="D42" s="258" t="s">
        <v>358</v>
      </c>
      <c r="E42" s="259" t="s">
        <v>94</v>
      </c>
      <c r="F42" s="260">
        <v>24</v>
      </c>
      <c r="G42" s="331">
        <v>0</v>
      </c>
      <c r="H42" s="261">
        <f t="shared" si="1"/>
        <v>0</v>
      </c>
    </row>
    <row r="43" spans="1:8" ht="27" customHeight="1" x14ac:dyDescent="0.2">
      <c r="A43" s="256" t="s">
        <v>359</v>
      </c>
      <c r="B43" s="256" t="s">
        <v>259</v>
      </c>
      <c r="C43" s="257" t="s">
        <v>360</v>
      </c>
      <c r="D43" s="258" t="s">
        <v>361</v>
      </c>
      <c r="E43" s="259" t="s">
        <v>94</v>
      </c>
      <c r="F43" s="260">
        <v>8</v>
      </c>
      <c r="G43" s="331">
        <v>0</v>
      </c>
      <c r="H43" s="261">
        <f t="shared" si="1"/>
        <v>0</v>
      </c>
    </row>
    <row r="44" spans="1:8" ht="18" customHeight="1" x14ac:dyDescent="0.2">
      <c r="A44" s="256" t="s">
        <v>362</v>
      </c>
      <c r="B44" s="256" t="s">
        <v>259</v>
      </c>
      <c r="C44" s="257" t="s">
        <v>363</v>
      </c>
      <c r="D44" s="258" t="s">
        <v>364</v>
      </c>
      <c r="E44" s="259" t="s">
        <v>94</v>
      </c>
      <c r="F44" s="260">
        <v>36</v>
      </c>
      <c r="G44" s="331">
        <v>0</v>
      </c>
      <c r="H44" s="261">
        <f t="shared" si="1"/>
        <v>0</v>
      </c>
    </row>
    <row r="45" spans="1:8" ht="18" customHeight="1" x14ac:dyDescent="0.2">
      <c r="A45" s="256" t="s">
        <v>365</v>
      </c>
      <c r="B45" s="256" t="s">
        <v>259</v>
      </c>
      <c r="C45" s="257" t="s">
        <v>366</v>
      </c>
      <c r="D45" s="258" t="s">
        <v>367</v>
      </c>
      <c r="E45" s="259" t="s">
        <v>94</v>
      </c>
      <c r="F45" s="260">
        <v>16</v>
      </c>
      <c r="G45" s="331">
        <v>0</v>
      </c>
      <c r="H45" s="261">
        <f t="shared" si="1"/>
        <v>0</v>
      </c>
    </row>
    <row r="46" spans="1:8" ht="27" customHeight="1" x14ac:dyDescent="0.2">
      <c r="A46" s="256" t="s">
        <v>368</v>
      </c>
      <c r="B46" s="256" t="s">
        <v>259</v>
      </c>
      <c r="C46" s="257" t="s">
        <v>369</v>
      </c>
      <c r="D46" s="258" t="s">
        <v>370</v>
      </c>
      <c r="E46" s="259" t="s">
        <v>94</v>
      </c>
      <c r="F46" s="260">
        <v>20</v>
      </c>
      <c r="G46" s="331">
        <v>0</v>
      </c>
      <c r="H46" s="261">
        <f t="shared" si="1"/>
        <v>0</v>
      </c>
    </row>
    <row r="47" spans="1:8" ht="27" customHeight="1" x14ac:dyDescent="0.2">
      <c r="A47" s="256" t="s">
        <v>371</v>
      </c>
      <c r="B47" s="256" t="s">
        <v>259</v>
      </c>
      <c r="C47" s="257" t="s">
        <v>372</v>
      </c>
      <c r="D47" s="258" t="s">
        <v>373</v>
      </c>
      <c r="E47" s="259" t="s">
        <v>94</v>
      </c>
      <c r="F47" s="260">
        <v>32</v>
      </c>
      <c r="G47" s="331">
        <v>0</v>
      </c>
      <c r="H47" s="261">
        <f t="shared" si="1"/>
        <v>0</v>
      </c>
    </row>
    <row r="48" spans="1:8" ht="27" customHeight="1" x14ac:dyDescent="0.2">
      <c r="A48" s="256" t="s">
        <v>374</v>
      </c>
      <c r="B48" s="256" t="s">
        <v>259</v>
      </c>
      <c r="C48" s="257" t="s">
        <v>375</v>
      </c>
      <c r="D48" s="258" t="s">
        <v>376</v>
      </c>
      <c r="E48" s="259" t="s">
        <v>94</v>
      </c>
      <c r="F48" s="260">
        <v>36</v>
      </c>
      <c r="G48" s="331">
        <v>0</v>
      </c>
      <c r="H48" s="261">
        <f t="shared" si="1"/>
        <v>0</v>
      </c>
    </row>
    <row r="49" spans="1:8" ht="27" customHeight="1" x14ac:dyDescent="0.2">
      <c r="A49" s="256" t="s">
        <v>377</v>
      </c>
      <c r="B49" s="256" t="s">
        <v>259</v>
      </c>
      <c r="C49" s="257" t="s">
        <v>378</v>
      </c>
      <c r="D49" s="258" t="s">
        <v>379</v>
      </c>
      <c r="E49" s="259" t="s">
        <v>94</v>
      </c>
      <c r="F49" s="260">
        <v>16</v>
      </c>
      <c r="G49" s="331">
        <v>0</v>
      </c>
      <c r="H49" s="261">
        <f t="shared" si="1"/>
        <v>0</v>
      </c>
    </row>
    <row r="50" spans="1:8" ht="18" customHeight="1" x14ac:dyDescent="0.2">
      <c r="A50" s="256" t="s">
        <v>380</v>
      </c>
      <c r="B50" s="256" t="s">
        <v>259</v>
      </c>
      <c r="C50" s="257" t="s">
        <v>381</v>
      </c>
      <c r="D50" s="258" t="s">
        <v>382</v>
      </c>
      <c r="E50" s="259" t="s">
        <v>94</v>
      </c>
      <c r="F50" s="260">
        <v>18</v>
      </c>
      <c r="G50" s="331">
        <v>0</v>
      </c>
      <c r="H50" s="261">
        <f t="shared" si="1"/>
        <v>0</v>
      </c>
    </row>
    <row r="51" spans="1:8" ht="18" customHeight="1" x14ac:dyDescent="0.2">
      <c r="A51" s="256" t="s">
        <v>383</v>
      </c>
      <c r="B51" s="256" t="s">
        <v>259</v>
      </c>
      <c r="C51" s="257" t="s">
        <v>384</v>
      </c>
      <c r="D51" s="258" t="s">
        <v>385</v>
      </c>
      <c r="E51" s="259" t="s">
        <v>94</v>
      </c>
      <c r="F51" s="260">
        <v>22</v>
      </c>
      <c r="G51" s="331">
        <v>0</v>
      </c>
      <c r="H51" s="261">
        <f t="shared" si="1"/>
        <v>0</v>
      </c>
    </row>
    <row r="52" spans="1:8" ht="18" customHeight="1" x14ac:dyDescent="0.2">
      <c r="A52" s="256" t="s">
        <v>386</v>
      </c>
      <c r="B52" s="256" t="s">
        <v>259</v>
      </c>
      <c r="C52" s="257" t="s">
        <v>387</v>
      </c>
      <c r="D52" s="258" t="s">
        <v>388</v>
      </c>
      <c r="E52" s="259" t="s">
        <v>94</v>
      </c>
      <c r="F52" s="260">
        <v>6</v>
      </c>
      <c r="G52" s="331">
        <v>0</v>
      </c>
      <c r="H52" s="261">
        <f t="shared" si="1"/>
        <v>0</v>
      </c>
    </row>
    <row r="53" spans="1:8" ht="18" customHeight="1" x14ac:dyDescent="0.2">
      <c r="A53" s="256" t="s">
        <v>389</v>
      </c>
      <c r="B53" s="256" t="s">
        <v>259</v>
      </c>
      <c r="C53" s="257" t="s">
        <v>390</v>
      </c>
      <c r="D53" s="258" t="s">
        <v>391</v>
      </c>
      <c r="E53" s="259" t="s">
        <v>93</v>
      </c>
      <c r="F53" s="260">
        <v>18</v>
      </c>
      <c r="G53" s="331">
        <v>0</v>
      </c>
      <c r="H53" s="261">
        <f t="shared" si="1"/>
        <v>0</v>
      </c>
    </row>
    <row r="54" spans="1:8" ht="18" customHeight="1" x14ac:dyDescent="0.2">
      <c r="A54" s="256" t="s">
        <v>392</v>
      </c>
      <c r="B54" s="256" t="s">
        <v>259</v>
      </c>
      <c r="C54" s="257" t="s">
        <v>393</v>
      </c>
      <c r="D54" s="258" t="s">
        <v>394</v>
      </c>
      <c r="E54" s="259" t="s">
        <v>93</v>
      </c>
      <c r="F54" s="260">
        <v>1</v>
      </c>
      <c r="G54" s="331">
        <v>0</v>
      </c>
      <c r="H54" s="261">
        <f t="shared" si="1"/>
        <v>0</v>
      </c>
    </row>
    <row r="55" spans="1:8" ht="18" customHeight="1" x14ac:dyDescent="0.2">
      <c r="A55" s="256" t="s">
        <v>395</v>
      </c>
      <c r="B55" s="256" t="s">
        <v>259</v>
      </c>
      <c r="C55" s="257" t="s">
        <v>396</v>
      </c>
      <c r="D55" s="258" t="s">
        <v>397</v>
      </c>
      <c r="E55" s="259" t="s">
        <v>93</v>
      </c>
      <c r="F55" s="260">
        <v>12</v>
      </c>
      <c r="G55" s="331">
        <v>0</v>
      </c>
      <c r="H55" s="261">
        <f t="shared" si="1"/>
        <v>0</v>
      </c>
    </row>
    <row r="56" spans="1:8" ht="18" customHeight="1" x14ac:dyDescent="0.2">
      <c r="A56" s="256" t="s">
        <v>398</v>
      </c>
      <c r="B56" s="256" t="s">
        <v>259</v>
      </c>
      <c r="C56" s="257" t="s">
        <v>399</v>
      </c>
      <c r="D56" s="258" t="s">
        <v>400</v>
      </c>
      <c r="E56" s="259" t="s">
        <v>93</v>
      </c>
      <c r="F56" s="260">
        <v>6</v>
      </c>
      <c r="G56" s="331">
        <v>0</v>
      </c>
      <c r="H56" s="261">
        <f t="shared" si="1"/>
        <v>0</v>
      </c>
    </row>
    <row r="57" spans="1:8" ht="27" customHeight="1" x14ac:dyDescent="0.2">
      <c r="A57" s="256" t="s">
        <v>401</v>
      </c>
      <c r="B57" s="256" t="s">
        <v>259</v>
      </c>
      <c r="C57" s="257" t="s">
        <v>402</v>
      </c>
      <c r="D57" s="258" t="s">
        <v>403</v>
      </c>
      <c r="E57" s="259" t="s">
        <v>93</v>
      </c>
      <c r="F57" s="260">
        <v>4</v>
      </c>
      <c r="G57" s="331">
        <v>0</v>
      </c>
      <c r="H57" s="261">
        <f t="shared" si="1"/>
        <v>0</v>
      </c>
    </row>
    <row r="58" spans="1:8" ht="27" customHeight="1" x14ac:dyDescent="0.2">
      <c r="A58" s="256" t="s">
        <v>404</v>
      </c>
      <c r="B58" s="256" t="s">
        <v>259</v>
      </c>
      <c r="C58" s="257" t="s">
        <v>405</v>
      </c>
      <c r="D58" s="258" t="s">
        <v>406</v>
      </c>
      <c r="E58" s="259" t="s">
        <v>93</v>
      </c>
      <c r="F58" s="260">
        <v>5</v>
      </c>
      <c r="G58" s="331">
        <v>0</v>
      </c>
      <c r="H58" s="261">
        <f t="shared" si="1"/>
        <v>0</v>
      </c>
    </row>
    <row r="59" spans="1:8" ht="27" customHeight="1" x14ac:dyDescent="0.2">
      <c r="A59" s="256" t="s">
        <v>407</v>
      </c>
      <c r="B59" s="256" t="s">
        <v>259</v>
      </c>
      <c r="C59" s="257" t="s">
        <v>408</v>
      </c>
      <c r="D59" s="258" t="s">
        <v>409</v>
      </c>
      <c r="E59" s="259" t="s">
        <v>93</v>
      </c>
      <c r="F59" s="260">
        <v>1</v>
      </c>
      <c r="G59" s="331">
        <v>0</v>
      </c>
      <c r="H59" s="261">
        <f t="shared" si="1"/>
        <v>0</v>
      </c>
    </row>
    <row r="60" spans="1:8" ht="18" customHeight="1" x14ac:dyDescent="0.2">
      <c r="A60" s="256" t="s">
        <v>410</v>
      </c>
      <c r="B60" s="256" t="s">
        <v>259</v>
      </c>
      <c r="C60" s="257" t="s">
        <v>411</v>
      </c>
      <c r="D60" s="258" t="s">
        <v>412</v>
      </c>
      <c r="E60" s="259" t="s">
        <v>94</v>
      </c>
      <c r="F60" s="260">
        <v>104</v>
      </c>
      <c r="G60" s="331">
        <v>0</v>
      </c>
      <c r="H60" s="261">
        <f t="shared" si="1"/>
        <v>0</v>
      </c>
    </row>
    <row r="61" spans="1:8" ht="18" customHeight="1" x14ac:dyDescent="0.2">
      <c r="A61" s="256" t="s">
        <v>413</v>
      </c>
      <c r="B61" s="256" t="s">
        <v>259</v>
      </c>
      <c r="C61" s="257" t="s">
        <v>414</v>
      </c>
      <c r="D61" s="258" t="s">
        <v>415</v>
      </c>
      <c r="E61" s="259" t="s">
        <v>94</v>
      </c>
      <c r="F61" s="260">
        <v>104</v>
      </c>
      <c r="G61" s="331">
        <v>0</v>
      </c>
      <c r="H61" s="261">
        <f t="shared" si="1"/>
        <v>0</v>
      </c>
    </row>
    <row r="62" spans="1:8" ht="25.5" customHeight="1" x14ac:dyDescent="0.2">
      <c r="A62" s="256" t="s">
        <v>416</v>
      </c>
      <c r="B62" s="256" t="s">
        <v>259</v>
      </c>
      <c r="C62" s="257" t="s">
        <v>417</v>
      </c>
      <c r="D62" s="258" t="s">
        <v>418</v>
      </c>
      <c r="E62" s="259" t="s">
        <v>91</v>
      </c>
      <c r="F62" s="260">
        <v>0.13300000000000001</v>
      </c>
      <c r="G62" s="331">
        <v>0</v>
      </c>
      <c r="H62" s="261">
        <f t="shared" si="1"/>
        <v>0</v>
      </c>
    </row>
    <row r="63" spans="1:8" ht="17.25" customHeight="1" x14ac:dyDescent="0.2">
      <c r="A63" s="250"/>
      <c r="B63" s="251" t="s">
        <v>254</v>
      </c>
      <c r="C63" s="254" t="s">
        <v>419</v>
      </c>
      <c r="D63" s="254" t="s">
        <v>420</v>
      </c>
      <c r="E63" s="250"/>
      <c r="F63" s="250"/>
      <c r="G63" s="250"/>
      <c r="H63" s="255">
        <f>SUM(H64:H65)</f>
        <v>0</v>
      </c>
    </row>
    <row r="64" spans="1:8" ht="18" customHeight="1" x14ac:dyDescent="0.2">
      <c r="A64" s="256" t="s">
        <v>421</v>
      </c>
      <c r="B64" s="256" t="s">
        <v>259</v>
      </c>
      <c r="C64" s="257" t="s">
        <v>422</v>
      </c>
      <c r="D64" s="258" t="s">
        <v>423</v>
      </c>
      <c r="E64" s="259" t="s">
        <v>142</v>
      </c>
      <c r="F64" s="260">
        <v>1</v>
      </c>
      <c r="G64" s="331">
        <v>0</v>
      </c>
      <c r="H64" s="261">
        <f>ROUND(G64*F64,2)</f>
        <v>0</v>
      </c>
    </row>
    <row r="65" spans="1:8" ht="27" customHeight="1" x14ac:dyDescent="0.2">
      <c r="A65" s="256" t="s">
        <v>424</v>
      </c>
      <c r="B65" s="256" t="s">
        <v>259</v>
      </c>
      <c r="C65" s="257" t="s">
        <v>425</v>
      </c>
      <c r="D65" s="258" t="s">
        <v>426</v>
      </c>
      <c r="E65" s="259" t="s">
        <v>91</v>
      </c>
      <c r="F65" s="260">
        <v>7.0000000000000001E-3</v>
      </c>
      <c r="G65" s="331">
        <v>0</v>
      </c>
      <c r="H65" s="261">
        <f>ROUND(G65*F65,2)</f>
        <v>0</v>
      </c>
    </row>
    <row r="66" spans="1:8" ht="17.25" customHeight="1" x14ac:dyDescent="0.2">
      <c r="A66" s="250"/>
      <c r="B66" s="251" t="s">
        <v>254</v>
      </c>
      <c r="C66" s="254" t="s">
        <v>427</v>
      </c>
      <c r="D66" s="254" t="s">
        <v>428</v>
      </c>
      <c r="E66" s="250"/>
      <c r="F66" s="250"/>
      <c r="G66" s="250"/>
      <c r="H66" s="255">
        <f>SUM(H67:H87)</f>
        <v>0</v>
      </c>
    </row>
    <row r="67" spans="1:8" ht="18" customHeight="1" x14ac:dyDescent="0.2">
      <c r="A67" s="256" t="s">
        <v>429</v>
      </c>
      <c r="B67" s="256" t="s">
        <v>259</v>
      </c>
      <c r="C67" s="257" t="s">
        <v>430</v>
      </c>
      <c r="D67" s="258" t="s">
        <v>431</v>
      </c>
      <c r="E67" s="259" t="s">
        <v>432</v>
      </c>
      <c r="F67" s="260">
        <v>1</v>
      </c>
      <c r="G67" s="331">
        <v>0</v>
      </c>
      <c r="H67" s="261">
        <f t="shared" ref="H67:H87" si="2">ROUND(G67*F67,2)</f>
        <v>0</v>
      </c>
    </row>
    <row r="68" spans="1:8" ht="18" customHeight="1" x14ac:dyDescent="0.2">
      <c r="A68" s="256" t="s">
        <v>139</v>
      </c>
      <c r="B68" s="256" t="s">
        <v>259</v>
      </c>
      <c r="C68" s="257" t="s">
        <v>433</v>
      </c>
      <c r="D68" s="258" t="s">
        <v>434</v>
      </c>
      <c r="E68" s="259" t="s">
        <v>432</v>
      </c>
      <c r="F68" s="260">
        <v>1</v>
      </c>
      <c r="G68" s="331">
        <v>0</v>
      </c>
      <c r="H68" s="261">
        <f t="shared" si="2"/>
        <v>0</v>
      </c>
    </row>
    <row r="69" spans="1:8" ht="18" customHeight="1" x14ac:dyDescent="0.2">
      <c r="A69" s="256" t="s">
        <v>435</v>
      </c>
      <c r="B69" s="256" t="s">
        <v>259</v>
      </c>
      <c r="C69" s="257" t="s">
        <v>436</v>
      </c>
      <c r="D69" s="258" t="s">
        <v>437</v>
      </c>
      <c r="E69" s="259" t="s">
        <v>432</v>
      </c>
      <c r="F69" s="260">
        <v>1</v>
      </c>
      <c r="G69" s="331">
        <v>0</v>
      </c>
      <c r="H69" s="261">
        <f t="shared" si="2"/>
        <v>0</v>
      </c>
    </row>
    <row r="70" spans="1:8" ht="27" customHeight="1" x14ac:dyDescent="0.2">
      <c r="A70" s="256" t="s">
        <v>49</v>
      </c>
      <c r="B70" s="256" t="s">
        <v>259</v>
      </c>
      <c r="C70" s="257" t="s">
        <v>438</v>
      </c>
      <c r="D70" s="258" t="s">
        <v>439</v>
      </c>
      <c r="E70" s="259" t="s">
        <v>432</v>
      </c>
      <c r="F70" s="260">
        <v>1</v>
      </c>
      <c r="G70" s="331">
        <v>0</v>
      </c>
      <c r="H70" s="261">
        <f t="shared" si="2"/>
        <v>0</v>
      </c>
    </row>
    <row r="71" spans="1:8" ht="18" customHeight="1" x14ac:dyDescent="0.2">
      <c r="A71" s="256" t="s">
        <v>440</v>
      </c>
      <c r="B71" s="256" t="s">
        <v>259</v>
      </c>
      <c r="C71" s="257" t="s">
        <v>441</v>
      </c>
      <c r="D71" s="258" t="s">
        <v>442</v>
      </c>
      <c r="E71" s="259" t="s">
        <v>432</v>
      </c>
      <c r="F71" s="260">
        <v>1</v>
      </c>
      <c r="G71" s="331">
        <v>0</v>
      </c>
      <c r="H71" s="261">
        <f t="shared" si="2"/>
        <v>0</v>
      </c>
    </row>
    <row r="72" spans="1:8" ht="27" customHeight="1" x14ac:dyDescent="0.2">
      <c r="A72" s="256" t="s">
        <v>51</v>
      </c>
      <c r="B72" s="256" t="s">
        <v>259</v>
      </c>
      <c r="C72" s="257" t="s">
        <v>443</v>
      </c>
      <c r="D72" s="258" t="s">
        <v>444</v>
      </c>
      <c r="E72" s="259" t="s">
        <v>432</v>
      </c>
      <c r="F72" s="260">
        <v>1</v>
      </c>
      <c r="G72" s="331">
        <v>0</v>
      </c>
      <c r="H72" s="261">
        <f t="shared" si="2"/>
        <v>0</v>
      </c>
    </row>
    <row r="73" spans="1:8" ht="18" customHeight="1" x14ac:dyDescent="0.2">
      <c r="A73" s="256" t="s">
        <v>52</v>
      </c>
      <c r="B73" s="256" t="s">
        <v>259</v>
      </c>
      <c r="C73" s="257" t="s">
        <v>445</v>
      </c>
      <c r="D73" s="258" t="s">
        <v>446</v>
      </c>
      <c r="E73" s="259" t="s">
        <v>432</v>
      </c>
      <c r="F73" s="260">
        <v>1</v>
      </c>
      <c r="G73" s="331">
        <v>0</v>
      </c>
      <c r="H73" s="261">
        <f t="shared" si="2"/>
        <v>0</v>
      </c>
    </row>
    <row r="74" spans="1:8" ht="45" customHeight="1" x14ac:dyDescent="0.2">
      <c r="A74" s="256" t="s">
        <v>97</v>
      </c>
      <c r="B74" s="256" t="s">
        <v>259</v>
      </c>
      <c r="C74" s="257" t="s">
        <v>447</v>
      </c>
      <c r="D74" s="258" t="s">
        <v>448</v>
      </c>
      <c r="E74" s="259" t="s">
        <v>432</v>
      </c>
      <c r="F74" s="260">
        <v>1</v>
      </c>
      <c r="G74" s="331">
        <v>0</v>
      </c>
      <c r="H74" s="261">
        <f t="shared" si="2"/>
        <v>0</v>
      </c>
    </row>
    <row r="75" spans="1:8" ht="27" customHeight="1" x14ac:dyDescent="0.2">
      <c r="A75" s="256" t="s">
        <v>449</v>
      </c>
      <c r="B75" s="256" t="s">
        <v>259</v>
      </c>
      <c r="C75" s="257" t="s">
        <v>450</v>
      </c>
      <c r="D75" s="258" t="s">
        <v>451</v>
      </c>
      <c r="E75" s="259" t="s">
        <v>432</v>
      </c>
      <c r="F75" s="260">
        <v>1</v>
      </c>
      <c r="G75" s="331">
        <v>0</v>
      </c>
      <c r="H75" s="261">
        <f t="shared" si="2"/>
        <v>0</v>
      </c>
    </row>
    <row r="76" spans="1:8" ht="18" customHeight="1" x14ac:dyDescent="0.2">
      <c r="A76" s="256" t="s">
        <v>110</v>
      </c>
      <c r="B76" s="256" t="s">
        <v>259</v>
      </c>
      <c r="C76" s="257" t="s">
        <v>452</v>
      </c>
      <c r="D76" s="258" t="s">
        <v>453</v>
      </c>
      <c r="E76" s="259" t="s">
        <v>432</v>
      </c>
      <c r="F76" s="260">
        <v>1</v>
      </c>
      <c r="G76" s="331">
        <v>0</v>
      </c>
      <c r="H76" s="261">
        <f t="shared" si="2"/>
        <v>0</v>
      </c>
    </row>
    <row r="77" spans="1:8" ht="18" customHeight="1" x14ac:dyDescent="0.2">
      <c r="A77" s="256" t="s">
        <v>454</v>
      </c>
      <c r="B77" s="256" t="s">
        <v>259</v>
      </c>
      <c r="C77" s="257" t="s">
        <v>455</v>
      </c>
      <c r="D77" s="258" t="s">
        <v>456</v>
      </c>
      <c r="E77" s="259" t="s">
        <v>432</v>
      </c>
      <c r="F77" s="260">
        <v>1</v>
      </c>
      <c r="G77" s="331">
        <v>0</v>
      </c>
      <c r="H77" s="261">
        <f t="shared" si="2"/>
        <v>0</v>
      </c>
    </row>
    <row r="78" spans="1:8" ht="27" customHeight="1" x14ac:dyDescent="0.2">
      <c r="A78" s="256" t="s">
        <v>201</v>
      </c>
      <c r="B78" s="256" t="s">
        <v>259</v>
      </c>
      <c r="C78" s="257" t="s">
        <v>457</v>
      </c>
      <c r="D78" s="258" t="s">
        <v>458</v>
      </c>
      <c r="E78" s="259" t="s">
        <v>432</v>
      </c>
      <c r="F78" s="260">
        <v>1</v>
      </c>
      <c r="G78" s="331">
        <v>0</v>
      </c>
      <c r="H78" s="261">
        <f t="shared" si="2"/>
        <v>0</v>
      </c>
    </row>
    <row r="79" spans="1:8" ht="18" customHeight="1" x14ac:dyDescent="0.2">
      <c r="A79" s="256" t="s">
        <v>459</v>
      </c>
      <c r="B79" s="256" t="s">
        <v>259</v>
      </c>
      <c r="C79" s="257" t="s">
        <v>460</v>
      </c>
      <c r="D79" s="258" t="s">
        <v>461</v>
      </c>
      <c r="E79" s="259" t="s">
        <v>432</v>
      </c>
      <c r="F79" s="260">
        <v>4</v>
      </c>
      <c r="G79" s="331">
        <v>0</v>
      </c>
      <c r="H79" s="261">
        <f t="shared" si="2"/>
        <v>0</v>
      </c>
    </row>
    <row r="80" spans="1:8" ht="18" customHeight="1" x14ac:dyDescent="0.2">
      <c r="A80" s="256" t="s">
        <v>462</v>
      </c>
      <c r="B80" s="256" t="s">
        <v>259</v>
      </c>
      <c r="C80" s="257" t="s">
        <v>463</v>
      </c>
      <c r="D80" s="258" t="s">
        <v>464</v>
      </c>
      <c r="E80" s="259" t="s">
        <v>93</v>
      </c>
      <c r="F80" s="260">
        <v>3</v>
      </c>
      <c r="G80" s="331">
        <v>0</v>
      </c>
      <c r="H80" s="261">
        <f t="shared" si="2"/>
        <v>0</v>
      </c>
    </row>
    <row r="81" spans="1:8" ht="18" customHeight="1" x14ac:dyDescent="0.2">
      <c r="A81" s="256" t="s">
        <v>465</v>
      </c>
      <c r="B81" s="256" t="s">
        <v>259</v>
      </c>
      <c r="C81" s="257" t="s">
        <v>466</v>
      </c>
      <c r="D81" s="258" t="s">
        <v>467</v>
      </c>
      <c r="E81" s="259" t="s">
        <v>432</v>
      </c>
      <c r="F81" s="260">
        <v>3</v>
      </c>
      <c r="G81" s="331">
        <v>0</v>
      </c>
      <c r="H81" s="261">
        <f t="shared" si="2"/>
        <v>0</v>
      </c>
    </row>
    <row r="82" spans="1:8" ht="18" customHeight="1" x14ac:dyDescent="0.2">
      <c r="A82" s="256" t="s">
        <v>468</v>
      </c>
      <c r="B82" s="256" t="s">
        <v>259</v>
      </c>
      <c r="C82" s="257" t="s">
        <v>469</v>
      </c>
      <c r="D82" s="258" t="s">
        <v>470</v>
      </c>
      <c r="E82" s="259" t="s">
        <v>432</v>
      </c>
      <c r="F82" s="260">
        <v>1</v>
      </c>
      <c r="G82" s="331">
        <v>0</v>
      </c>
      <c r="H82" s="261">
        <f t="shared" si="2"/>
        <v>0</v>
      </c>
    </row>
    <row r="83" spans="1:8" ht="18" customHeight="1" x14ac:dyDescent="0.2">
      <c r="A83" s="256" t="s">
        <v>471</v>
      </c>
      <c r="B83" s="256" t="s">
        <v>259</v>
      </c>
      <c r="C83" s="257" t="s">
        <v>472</v>
      </c>
      <c r="D83" s="258" t="s">
        <v>473</v>
      </c>
      <c r="E83" s="259" t="s">
        <v>432</v>
      </c>
      <c r="F83" s="260">
        <v>1</v>
      </c>
      <c r="G83" s="331">
        <v>0</v>
      </c>
      <c r="H83" s="261">
        <f t="shared" si="2"/>
        <v>0</v>
      </c>
    </row>
    <row r="84" spans="1:8" ht="27" customHeight="1" x14ac:dyDescent="0.2">
      <c r="A84" s="256" t="s">
        <v>474</v>
      </c>
      <c r="B84" s="256" t="s">
        <v>259</v>
      </c>
      <c r="C84" s="257" t="s">
        <v>475</v>
      </c>
      <c r="D84" s="258" t="s">
        <v>476</v>
      </c>
      <c r="E84" s="259" t="s">
        <v>432</v>
      </c>
      <c r="F84" s="260">
        <v>1</v>
      </c>
      <c r="G84" s="331">
        <v>0</v>
      </c>
      <c r="H84" s="261">
        <f t="shared" si="2"/>
        <v>0</v>
      </c>
    </row>
    <row r="85" spans="1:8" ht="18" customHeight="1" x14ac:dyDescent="0.2">
      <c r="A85" s="256" t="s">
        <v>477</v>
      </c>
      <c r="B85" s="256" t="s">
        <v>259</v>
      </c>
      <c r="C85" s="257" t="s">
        <v>478</v>
      </c>
      <c r="D85" s="258" t="s">
        <v>479</v>
      </c>
      <c r="E85" s="259" t="s">
        <v>432</v>
      </c>
      <c r="F85" s="260">
        <v>1</v>
      </c>
      <c r="G85" s="331">
        <v>0</v>
      </c>
      <c r="H85" s="261">
        <f t="shared" si="2"/>
        <v>0</v>
      </c>
    </row>
    <row r="86" spans="1:8" ht="18" customHeight="1" x14ac:dyDescent="0.2">
      <c r="A86" s="256" t="s">
        <v>480</v>
      </c>
      <c r="B86" s="256" t="s">
        <v>259</v>
      </c>
      <c r="C86" s="257" t="s">
        <v>481</v>
      </c>
      <c r="D86" s="258" t="s">
        <v>482</v>
      </c>
      <c r="E86" s="259" t="s">
        <v>93</v>
      </c>
      <c r="F86" s="260">
        <v>5</v>
      </c>
      <c r="G86" s="331">
        <v>0</v>
      </c>
      <c r="H86" s="261">
        <f t="shared" si="2"/>
        <v>0</v>
      </c>
    </row>
    <row r="87" spans="1:8" ht="27" customHeight="1" x14ac:dyDescent="0.2">
      <c r="A87" s="256" t="s">
        <v>483</v>
      </c>
      <c r="B87" s="256" t="s">
        <v>259</v>
      </c>
      <c r="C87" s="257" t="s">
        <v>484</v>
      </c>
      <c r="D87" s="258" t="s">
        <v>485</v>
      </c>
      <c r="E87" s="259" t="s">
        <v>91</v>
      </c>
      <c r="F87" s="260">
        <v>0.123</v>
      </c>
      <c r="G87" s="331">
        <v>0</v>
      </c>
      <c r="H87" s="261">
        <f t="shared" si="2"/>
        <v>0</v>
      </c>
    </row>
    <row r="88" spans="1:8" ht="17.25" customHeight="1" x14ac:dyDescent="0.2">
      <c r="A88" s="250"/>
      <c r="B88" s="251" t="s">
        <v>254</v>
      </c>
      <c r="C88" s="254" t="s">
        <v>486</v>
      </c>
      <c r="D88" s="254" t="s">
        <v>487</v>
      </c>
      <c r="E88" s="250"/>
      <c r="F88" s="250"/>
      <c r="G88" s="250"/>
      <c r="H88" s="255">
        <f>SUM(H89:H90)</f>
        <v>0</v>
      </c>
    </row>
    <row r="89" spans="1:8" ht="27" customHeight="1" x14ac:dyDescent="0.2">
      <c r="A89" s="256" t="s">
        <v>488</v>
      </c>
      <c r="B89" s="256" t="s">
        <v>259</v>
      </c>
      <c r="C89" s="257" t="s">
        <v>489</v>
      </c>
      <c r="D89" s="258" t="s">
        <v>490</v>
      </c>
      <c r="E89" s="259" t="s">
        <v>432</v>
      </c>
      <c r="F89" s="260">
        <v>1</v>
      </c>
      <c r="G89" s="331">
        <v>0</v>
      </c>
      <c r="H89" s="261">
        <f>ROUND(G89*F89,2)</f>
        <v>0</v>
      </c>
    </row>
    <row r="90" spans="1:8" ht="27" customHeight="1" x14ac:dyDescent="0.2">
      <c r="A90" s="256" t="s">
        <v>138</v>
      </c>
      <c r="B90" s="256" t="s">
        <v>259</v>
      </c>
      <c r="C90" s="257" t="s">
        <v>491</v>
      </c>
      <c r="D90" s="258" t="s">
        <v>492</v>
      </c>
      <c r="E90" s="259" t="s">
        <v>91</v>
      </c>
      <c r="F90" s="260">
        <v>8.9999999999999993E-3</v>
      </c>
      <c r="G90" s="331">
        <v>0</v>
      </c>
      <c r="H90" s="261">
        <f>ROUND(G90*F90,2)</f>
        <v>0</v>
      </c>
    </row>
    <row r="91" spans="1:8" ht="16.5" customHeight="1" x14ac:dyDescent="0.2">
      <c r="A91" s="250"/>
      <c r="B91" s="251" t="s">
        <v>254</v>
      </c>
      <c r="C91" s="252" t="s">
        <v>493</v>
      </c>
      <c r="D91" s="252" t="s">
        <v>494</v>
      </c>
      <c r="E91" s="250"/>
      <c r="F91" s="250"/>
      <c r="G91" s="250"/>
      <c r="H91" s="253">
        <f>SUM(H92:H93)</f>
        <v>0</v>
      </c>
    </row>
    <row r="92" spans="1:8" ht="18" customHeight="1" x14ac:dyDescent="0.2">
      <c r="A92" s="256" t="s">
        <v>495</v>
      </c>
      <c r="B92" s="256" t="s">
        <v>259</v>
      </c>
      <c r="C92" s="257" t="s">
        <v>496</v>
      </c>
      <c r="D92" s="258" t="s">
        <v>497</v>
      </c>
      <c r="E92" s="259" t="s">
        <v>498</v>
      </c>
      <c r="F92" s="260">
        <v>1</v>
      </c>
      <c r="G92" s="331">
        <v>0</v>
      </c>
      <c r="H92" s="261">
        <f>ROUND(G92*F92,2)</f>
        <v>0</v>
      </c>
    </row>
    <row r="93" spans="1:8" ht="18" customHeight="1" x14ac:dyDescent="0.2">
      <c r="A93" s="256" t="s">
        <v>499</v>
      </c>
      <c r="B93" s="256" t="s">
        <v>259</v>
      </c>
      <c r="C93" s="257" t="s">
        <v>500</v>
      </c>
      <c r="D93" s="258" t="s">
        <v>501</v>
      </c>
      <c r="E93" s="259" t="s">
        <v>91</v>
      </c>
      <c r="F93" s="260">
        <v>0.998</v>
      </c>
      <c r="G93" s="331">
        <v>0</v>
      </c>
      <c r="H93" s="261">
        <f>ROUND(G93*F93,2)</f>
        <v>0</v>
      </c>
    </row>
    <row r="94" spans="1:8" x14ac:dyDescent="0.2">
      <c r="D94" s="11"/>
    </row>
    <row r="95" spans="1:8" x14ac:dyDescent="0.2">
      <c r="D95" s="11"/>
    </row>
    <row r="96" spans="1:8" x14ac:dyDescent="0.2">
      <c r="D96" s="11"/>
    </row>
    <row r="97" spans="4:4" x14ac:dyDescent="0.2">
      <c r="D97" s="11"/>
    </row>
    <row r="98" spans="4:4" x14ac:dyDescent="0.2">
      <c r="D98" s="11"/>
    </row>
    <row r="99" spans="4:4" x14ac:dyDescent="0.2">
      <c r="D99" s="11"/>
    </row>
    <row r="100" spans="4:4" x14ac:dyDescent="0.2">
      <c r="D100" s="11"/>
    </row>
    <row r="101" spans="4:4" x14ac:dyDescent="0.2">
      <c r="D101" s="11"/>
    </row>
    <row r="102" spans="4:4" x14ac:dyDescent="0.2">
      <c r="D102" s="11"/>
    </row>
    <row r="103" spans="4:4" x14ac:dyDescent="0.2">
      <c r="D103" s="11"/>
    </row>
    <row r="104" spans="4:4" x14ac:dyDescent="0.2">
      <c r="D104" s="11"/>
    </row>
    <row r="105" spans="4:4" x14ac:dyDescent="0.2">
      <c r="D105" s="11"/>
    </row>
    <row r="106" spans="4:4" x14ac:dyDescent="0.2">
      <c r="D106" s="11"/>
    </row>
    <row r="107" spans="4:4" x14ac:dyDescent="0.2">
      <c r="D107" s="11"/>
    </row>
    <row r="108" spans="4:4" x14ac:dyDescent="0.2">
      <c r="D108" s="11"/>
    </row>
    <row r="109" spans="4:4" x14ac:dyDescent="0.2">
      <c r="D109" s="11"/>
    </row>
    <row r="110" spans="4:4" x14ac:dyDescent="0.2">
      <c r="D110" s="11"/>
    </row>
    <row r="111" spans="4:4" x14ac:dyDescent="0.2">
      <c r="D111" s="11"/>
    </row>
    <row r="112" spans="4:4" x14ac:dyDescent="0.2">
      <c r="D112" s="11"/>
    </row>
    <row r="113" spans="4:4" x14ac:dyDescent="0.2">
      <c r="D113" s="11"/>
    </row>
    <row r="114" spans="4:4" x14ac:dyDescent="0.2">
      <c r="D114" s="11"/>
    </row>
    <row r="115" spans="4:4" x14ac:dyDescent="0.2">
      <c r="D115" s="11"/>
    </row>
    <row r="116" spans="4:4" x14ac:dyDescent="0.2">
      <c r="D116" s="11"/>
    </row>
    <row r="117" spans="4:4" x14ac:dyDescent="0.2">
      <c r="D117" s="11"/>
    </row>
    <row r="118" spans="4:4" x14ac:dyDescent="0.2">
      <c r="D118" s="11"/>
    </row>
    <row r="119" spans="4:4" x14ac:dyDescent="0.2">
      <c r="D119" s="11"/>
    </row>
    <row r="120" spans="4:4" x14ac:dyDescent="0.2">
      <c r="D120" s="11"/>
    </row>
    <row r="121" spans="4:4" x14ac:dyDescent="0.2">
      <c r="D121" s="11"/>
    </row>
    <row r="122" spans="4:4" x14ac:dyDescent="0.2">
      <c r="D122" s="11"/>
    </row>
    <row r="123" spans="4:4" x14ac:dyDescent="0.2">
      <c r="D123" s="11"/>
    </row>
    <row r="124" spans="4:4" x14ac:dyDescent="0.2">
      <c r="D124" s="11"/>
    </row>
    <row r="125" spans="4:4" x14ac:dyDescent="0.2">
      <c r="D125" s="11"/>
    </row>
    <row r="126" spans="4:4" x14ac:dyDescent="0.2">
      <c r="D126" s="11"/>
    </row>
    <row r="127" spans="4:4" x14ac:dyDescent="0.2">
      <c r="D127" s="11"/>
    </row>
    <row r="128" spans="4:4" x14ac:dyDescent="0.2">
      <c r="D128" s="11"/>
    </row>
    <row r="129" spans="4:4" x14ac:dyDescent="0.2">
      <c r="D129" s="11"/>
    </row>
    <row r="130" spans="4:4" x14ac:dyDescent="0.2">
      <c r="D130" s="11"/>
    </row>
    <row r="131" spans="4:4" x14ac:dyDescent="0.2">
      <c r="D131" s="11"/>
    </row>
    <row r="132" spans="4:4" x14ac:dyDescent="0.2">
      <c r="D132" s="11"/>
    </row>
    <row r="133" spans="4:4" x14ac:dyDescent="0.2">
      <c r="D133" s="11"/>
    </row>
    <row r="134" spans="4:4" x14ac:dyDescent="0.2">
      <c r="D134" s="11"/>
    </row>
    <row r="135" spans="4:4" x14ac:dyDescent="0.2">
      <c r="D135" s="11"/>
    </row>
    <row r="136" spans="4:4" x14ac:dyDescent="0.2">
      <c r="D136" s="11"/>
    </row>
    <row r="137" spans="4:4" x14ac:dyDescent="0.2">
      <c r="D137" s="11"/>
    </row>
    <row r="138" spans="4:4" x14ac:dyDescent="0.2">
      <c r="D138" s="11"/>
    </row>
    <row r="139" spans="4:4" x14ac:dyDescent="0.2">
      <c r="D139" s="11"/>
    </row>
    <row r="140" spans="4:4" x14ac:dyDescent="0.2">
      <c r="D140" s="11"/>
    </row>
    <row r="141" spans="4:4" x14ac:dyDescent="0.2">
      <c r="D141" s="11"/>
    </row>
    <row r="142" spans="4:4" x14ac:dyDescent="0.2">
      <c r="D142" s="11"/>
    </row>
    <row r="143" spans="4:4" x14ac:dyDescent="0.2">
      <c r="D143" s="11"/>
    </row>
    <row r="144" spans="4:4" x14ac:dyDescent="0.2">
      <c r="D144" s="11"/>
    </row>
    <row r="145" spans="4:4" x14ac:dyDescent="0.2">
      <c r="D145" s="11"/>
    </row>
    <row r="146" spans="4:4" x14ac:dyDescent="0.2">
      <c r="D146" s="11"/>
    </row>
    <row r="147" spans="4:4" x14ac:dyDescent="0.2">
      <c r="D147" s="11"/>
    </row>
    <row r="148" spans="4:4" x14ac:dyDescent="0.2">
      <c r="D148" s="11"/>
    </row>
    <row r="149" spans="4:4" x14ac:dyDescent="0.2">
      <c r="D149" s="11"/>
    </row>
    <row r="150" spans="4:4" x14ac:dyDescent="0.2">
      <c r="D150" s="11"/>
    </row>
    <row r="151" spans="4:4" x14ac:dyDescent="0.2">
      <c r="D151" s="11"/>
    </row>
    <row r="152" spans="4:4" x14ac:dyDescent="0.2">
      <c r="D152" s="11"/>
    </row>
    <row r="153" spans="4:4" x14ac:dyDescent="0.2">
      <c r="D153" s="11"/>
    </row>
    <row r="154" spans="4:4" x14ac:dyDescent="0.2">
      <c r="D154" s="11"/>
    </row>
    <row r="155" spans="4:4" x14ac:dyDescent="0.2">
      <c r="D155" s="11"/>
    </row>
    <row r="156" spans="4:4" x14ac:dyDescent="0.2">
      <c r="D156" s="11"/>
    </row>
    <row r="157" spans="4:4" x14ac:dyDescent="0.2">
      <c r="D157" s="11"/>
    </row>
    <row r="158" spans="4:4" x14ac:dyDescent="0.2">
      <c r="D158" s="11"/>
    </row>
    <row r="159" spans="4:4" x14ac:dyDescent="0.2">
      <c r="D159" s="11"/>
    </row>
    <row r="160" spans="4:4" x14ac:dyDescent="0.2">
      <c r="D160" s="11"/>
    </row>
    <row r="161" spans="4:4" x14ac:dyDescent="0.2">
      <c r="D161" s="11"/>
    </row>
    <row r="162" spans="4:4" x14ac:dyDescent="0.2">
      <c r="D162" s="11"/>
    </row>
    <row r="163" spans="4:4" x14ac:dyDescent="0.2">
      <c r="D163" s="11"/>
    </row>
    <row r="164" spans="4:4" x14ac:dyDescent="0.2">
      <c r="D164" s="11"/>
    </row>
    <row r="165" spans="4:4" x14ac:dyDescent="0.2">
      <c r="D165" s="11"/>
    </row>
    <row r="166" spans="4:4" x14ac:dyDescent="0.2">
      <c r="D166" s="11"/>
    </row>
    <row r="167" spans="4:4" x14ac:dyDescent="0.2">
      <c r="D167" s="11"/>
    </row>
    <row r="168" spans="4:4" x14ac:dyDescent="0.2">
      <c r="D168" s="11"/>
    </row>
    <row r="169" spans="4:4" x14ac:dyDescent="0.2">
      <c r="D169" s="11"/>
    </row>
    <row r="170" spans="4:4" x14ac:dyDescent="0.2">
      <c r="D170" s="11"/>
    </row>
    <row r="171" spans="4:4" x14ac:dyDescent="0.2">
      <c r="D171" s="11"/>
    </row>
    <row r="172" spans="4:4" x14ac:dyDescent="0.2">
      <c r="D172" s="11"/>
    </row>
    <row r="173" spans="4:4" x14ac:dyDescent="0.2">
      <c r="D173" s="11"/>
    </row>
    <row r="174" spans="4:4" x14ac:dyDescent="0.2">
      <c r="D174" s="11"/>
    </row>
    <row r="175" spans="4:4" x14ac:dyDescent="0.2">
      <c r="D175" s="11"/>
    </row>
    <row r="176" spans="4:4" x14ac:dyDescent="0.2">
      <c r="D176" s="11"/>
    </row>
    <row r="177" spans="4:4" x14ac:dyDescent="0.2">
      <c r="D177" s="11"/>
    </row>
    <row r="178" spans="4:4" x14ac:dyDescent="0.2">
      <c r="D178" s="11"/>
    </row>
    <row r="179" spans="4:4" x14ac:dyDescent="0.2">
      <c r="D179" s="11"/>
    </row>
    <row r="180" spans="4:4" x14ac:dyDescent="0.2">
      <c r="D180" s="11"/>
    </row>
    <row r="181" spans="4:4" x14ac:dyDescent="0.2">
      <c r="D181" s="11"/>
    </row>
    <row r="182" spans="4:4" x14ac:dyDescent="0.2">
      <c r="D182" s="11"/>
    </row>
    <row r="183" spans="4:4" x14ac:dyDescent="0.2">
      <c r="D183" s="11"/>
    </row>
    <row r="184" spans="4:4" x14ac:dyDescent="0.2">
      <c r="D184" s="11"/>
    </row>
    <row r="185" spans="4:4" x14ac:dyDescent="0.2">
      <c r="D185" s="11"/>
    </row>
    <row r="186" spans="4:4" x14ac:dyDescent="0.2">
      <c r="D186" s="11"/>
    </row>
    <row r="187" spans="4:4" x14ac:dyDescent="0.2">
      <c r="D187" s="11"/>
    </row>
    <row r="188" spans="4:4" x14ac:dyDescent="0.2">
      <c r="D188" s="11"/>
    </row>
    <row r="189" spans="4:4" x14ac:dyDescent="0.2">
      <c r="D189" s="11"/>
    </row>
    <row r="190" spans="4:4" x14ac:dyDescent="0.2">
      <c r="D190" s="11"/>
    </row>
    <row r="191" spans="4:4" x14ac:dyDescent="0.2">
      <c r="D191" s="11"/>
    </row>
    <row r="192" spans="4:4" x14ac:dyDescent="0.2">
      <c r="D192" s="11"/>
    </row>
    <row r="193" spans="4:4" x14ac:dyDescent="0.2">
      <c r="D193" s="11"/>
    </row>
    <row r="194" spans="4:4" x14ac:dyDescent="0.2">
      <c r="D194" s="11"/>
    </row>
    <row r="195" spans="4:4" x14ac:dyDescent="0.2">
      <c r="D195" s="11"/>
    </row>
    <row r="196" spans="4:4" x14ac:dyDescent="0.2">
      <c r="D196" s="11"/>
    </row>
    <row r="197" spans="4:4" x14ac:dyDescent="0.2">
      <c r="D197" s="11"/>
    </row>
    <row r="198" spans="4:4" x14ac:dyDescent="0.2">
      <c r="D198" s="11"/>
    </row>
    <row r="199" spans="4:4" x14ac:dyDescent="0.2">
      <c r="D199" s="11"/>
    </row>
    <row r="200" spans="4:4" x14ac:dyDescent="0.2">
      <c r="D200" s="11"/>
    </row>
    <row r="201" spans="4:4" x14ac:dyDescent="0.2">
      <c r="D201" s="11"/>
    </row>
    <row r="202" spans="4:4" x14ac:dyDescent="0.2">
      <c r="D202" s="11"/>
    </row>
    <row r="203" spans="4:4" x14ac:dyDescent="0.2">
      <c r="D203" s="11"/>
    </row>
    <row r="204" spans="4:4" x14ac:dyDescent="0.2">
      <c r="D204" s="11"/>
    </row>
    <row r="205" spans="4:4" x14ac:dyDescent="0.2">
      <c r="D205" s="11"/>
    </row>
    <row r="206" spans="4:4" x14ac:dyDescent="0.2">
      <c r="D206" s="11"/>
    </row>
    <row r="207" spans="4:4" x14ac:dyDescent="0.2">
      <c r="D207" s="11"/>
    </row>
    <row r="208" spans="4:4" x14ac:dyDescent="0.2">
      <c r="D208" s="11"/>
    </row>
    <row r="209" spans="4:4" x14ac:dyDescent="0.2">
      <c r="D209" s="11"/>
    </row>
    <row r="210" spans="4:4" x14ac:dyDescent="0.2">
      <c r="D210" s="11"/>
    </row>
    <row r="211" spans="4:4" x14ac:dyDescent="0.2">
      <c r="D211" s="11"/>
    </row>
    <row r="212" spans="4:4" x14ac:dyDescent="0.2">
      <c r="D212" s="11"/>
    </row>
    <row r="213" spans="4:4" x14ac:dyDescent="0.2">
      <c r="D213" s="11"/>
    </row>
    <row r="214" spans="4:4" x14ac:dyDescent="0.2">
      <c r="D214" s="11"/>
    </row>
    <row r="215" spans="4:4" x14ac:dyDescent="0.2">
      <c r="D215" s="11"/>
    </row>
    <row r="216" spans="4:4" x14ac:dyDescent="0.2">
      <c r="D216" s="11"/>
    </row>
    <row r="217" spans="4:4" x14ac:dyDescent="0.2">
      <c r="D217" s="11"/>
    </row>
    <row r="218" spans="4:4" x14ac:dyDescent="0.2">
      <c r="D218" s="11"/>
    </row>
    <row r="219" spans="4:4" x14ac:dyDescent="0.2">
      <c r="D219" s="11"/>
    </row>
    <row r="220" spans="4:4" x14ac:dyDescent="0.2">
      <c r="D220" s="11"/>
    </row>
    <row r="221" spans="4:4" x14ac:dyDescent="0.2">
      <c r="D221" s="11"/>
    </row>
    <row r="222" spans="4:4" x14ac:dyDescent="0.2">
      <c r="D222" s="11"/>
    </row>
    <row r="223" spans="4:4" x14ac:dyDescent="0.2">
      <c r="D223" s="11"/>
    </row>
    <row r="224" spans="4:4" x14ac:dyDescent="0.2">
      <c r="D224" s="11"/>
    </row>
    <row r="225" spans="4:4" x14ac:dyDescent="0.2">
      <c r="D225" s="11"/>
    </row>
    <row r="226" spans="4:4" x14ac:dyDescent="0.2">
      <c r="D226" s="11"/>
    </row>
    <row r="227" spans="4:4" x14ac:dyDescent="0.2">
      <c r="D227" s="11"/>
    </row>
    <row r="228" spans="4:4" x14ac:dyDescent="0.2">
      <c r="D228" s="11"/>
    </row>
    <row r="229" spans="4:4" x14ac:dyDescent="0.2">
      <c r="D229" s="11"/>
    </row>
    <row r="230" spans="4:4" x14ac:dyDescent="0.2">
      <c r="D230" s="11"/>
    </row>
    <row r="231" spans="4:4" x14ac:dyDescent="0.2">
      <c r="D231" s="11"/>
    </row>
    <row r="232" spans="4:4" x14ac:dyDescent="0.2">
      <c r="D232" s="11"/>
    </row>
    <row r="233" spans="4:4" x14ac:dyDescent="0.2">
      <c r="D233" s="11"/>
    </row>
    <row r="234" spans="4:4" x14ac:dyDescent="0.2">
      <c r="D234" s="11"/>
    </row>
    <row r="235" spans="4:4" x14ac:dyDescent="0.2">
      <c r="D235" s="11"/>
    </row>
    <row r="236" spans="4:4" x14ac:dyDescent="0.2">
      <c r="D236" s="11"/>
    </row>
    <row r="237" spans="4:4" x14ac:dyDescent="0.2">
      <c r="D237" s="11"/>
    </row>
    <row r="238" spans="4:4" x14ac:dyDescent="0.2">
      <c r="D238" s="11"/>
    </row>
    <row r="239" spans="4:4" x14ac:dyDescent="0.2">
      <c r="D239" s="11"/>
    </row>
    <row r="240" spans="4:4" x14ac:dyDescent="0.2">
      <c r="D240" s="11"/>
    </row>
    <row r="241" spans="4:4" x14ac:dyDescent="0.2">
      <c r="D241" s="11"/>
    </row>
    <row r="242" spans="4:4" x14ac:dyDescent="0.2">
      <c r="D242" s="11"/>
    </row>
    <row r="243" spans="4:4" x14ac:dyDescent="0.2">
      <c r="D243" s="11"/>
    </row>
    <row r="244" spans="4:4" x14ac:dyDescent="0.2">
      <c r="D244" s="11"/>
    </row>
    <row r="245" spans="4:4" x14ac:dyDescent="0.2">
      <c r="D245" s="11"/>
    </row>
    <row r="246" spans="4:4" x14ac:dyDescent="0.2">
      <c r="D246" s="11"/>
    </row>
    <row r="247" spans="4:4" x14ac:dyDescent="0.2">
      <c r="D247" s="11"/>
    </row>
    <row r="248" spans="4:4" x14ac:dyDescent="0.2">
      <c r="D248" s="11"/>
    </row>
    <row r="249" spans="4:4" x14ac:dyDescent="0.2">
      <c r="D249" s="11"/>
    </row>
    <row r="250" spans="4:4" x14ac:dyDescent="0.2">
      <c r="D250" s="11"/>
    </row>
    <row r="251" spans="4:4" x14ac:dyDescent="0.2">
      <c r="D251" s="11"/>
    </row>
    <row r="252" spans="4:4" x14ac:dyDescent="0.2">
      <c r="D252" s="11"/>
    </row>
    <row r="253" spans="4:4" x14ac:dyDescent="0.2">
      <c r="D253" s="11"/>
    </row>
    <row r="254" spans="4:4" x14ac:dyDescent="0.2">
      <c r="D254" s="11"/>
    </row>
    <row r="255" spans="4:4" x14ac:dyDescent="0.2">
      <c r="D255" s="11"/>
    </row>
    <row r="256" spans="4:4" x14ac:dyDescent="0.2">
      <c r="D256" s="11"/>
    </row>
    <row r="257" spans="4:4" x14ac:dyDescent="0.2">
      <c r="D257" s="11"/>
    </row>
    <row r="258" spans="4:4" x14ac:dyDescent="0.2">
      <c r="D258" s="11"/>
    </row>
    <row r="259" spans="4:4" x14ac:dyDescent="0.2">
      <c r="D259" s="11"/>
    </row>
    <row r="260" spans="4:4" x14ac:dyDescent="0.2">
      <c r="D260" s="11"/>
    </row>
    <row r="261" spans="4:4" x14ac:dyDescent="0.2">
      <c r="D261" s="11"/>
    </row>
    <row r="262" spans="4:4" x14ac:dyDescent="0.2">
      <c r="D262" s="11"/>
    </row>
    <row r="263" spans="4:4" x14ac:dyDescent="0.2">
      <c r="D263" s="11"/>
    </row>
    <row r="264" spans="4:4" x14ac:dyDescent="0.2">
      <c r="D264" s="11"/>
    </row>
    <row r="265" spans="4:4" x14ac:dyDescent="0.2">
      <c r="D265" s="11"/>
    </row>
    <row r="266" spans="4:4" x14ac:dyDescent="0.2">
      <c r="D266" s="11"/>
    </row>
    <row r="267" spans="4:4" x14ac:dyDescent="0.2">
      <c r="D267" s="11"/>
    </row>
    <row r="268" spans="4:4" x14ac:dyDescent="0.2">
      <c r="D268" s="11"/>
    </row>
    <row r="269" spans="4:4" x14ac:dyDescent="0.2">
      <c r="D269" s="11"/>
    </row>
    <row r="270" spans="4:4" x14ac:dyDescent="0.2">
      <c r="D270" s="11"/>
    </row>
    <row r="271" spans="4:4" x14ac:dyDescent="0.2">
      <c r="D271" s="11"/>
    </row>
    <row r="272" spans="4:4" x14ac:dyDescent="0.2">
      <c r="D272" s="11"/>
    </row>
    <row r="273" spans="4:4" x14ac:dyDescent="0.2">
      <c r="D273" s="11"/>
    </row>
    <row r="274" spans="4:4" x14ac:dyDescent="0.2">
      <c r="D274" s="11"/>
    </row>
    <row r="275" spans="4:4" x14ac:dyDescent="0.2">
      <c r="D275" s="11"/>
    </row>
    <row r="276" spans="4:4" x14ac:dyDescent="0.2">
      <c r="D276" s="11"/>
    </row>
    <row r="277" spans="4:4" x14ac:dyDescent="0.2">
      <c r="D277" s="11"/>
    </row>
    <row r="278" spans="4:4" x14ac:dyDescent="0.2">
      <c r="D278" s="11"/>
    </row>
    <row r="279" spans="4:4" x14ac:dyDescent="0.2">
      <c r="D279" s="11"/>
    </row>
    <row r="280" spans="4:4" x14ac:dyDescent="0.2">
      <c r="D280" s="11"/>
    </row>
    <row r="281" spans="4:4" x14ac:dyDescent="0.2">
      <c r="D281" s="11"/>
    </row>
    <row r="282" spans="4:4" x14ac:dyDescent="0.2">
      <c r="D282" s="11"/>
    </row>
    <row r="283" spans="4:4" x14ac:dyDescent="0.2">
      <c r="D283" s="11"/>
    </row>
    <row r="284" spans="4:4" x14ac:dyDescent="0.2">
      <c r="D284" s="11"/>
    </row>
    <row r="285" spans="4:4" x14ac:dyDescent="0.2">
      <c r="D285" s="11"/>
    </row>
    <row r="286" spans="4:4" x14ac:dyDescent="0.2">
      <c r="D286" s="11"/>
    </row>
    <row r="287" spans="4:4" x14ac:dyDescent="0.2">
      <c r="D287" s="11"/>
    </row>
    <row r="288" spans="4:4" x14ac:dyDescent="0.2">
      <c r="D288" s="11"/>
    </row>
    <row r="289" spans="4:4" x14ac:dyDescent="0.2">
      <c r="D289" s="11"/>
    </row>
    <row r="290" spans="4:4" x14ac:dyDescent="0.2">
      <c r="D290" s="11"/>
    </row>
    <row r="291" spans="4:4" x14ac:dyDescent="0.2">
      <c r="D291" s="11"/>
    </row>
    <row r="292" spans="4:4" x14ac:dyDescent="0.2">
      <c r="D292" s="11"/>
    </row>
    <row r="293" spans="4:4" x14ac:dyDescent="0.2">
      <c r="D293" s="11"/>
    </row>
    <row r="294" spans="4:4" x14ac:dyDescent="0.2">
      <c r="D294" s="11"/>
    </row>
    <row r="295" spans="4:4" x14ac:dyDescent="0.2">
      <c r="D295" s="11"/>
    </row>
    <row r="296" spans="4:4" x14ac:dyDescent="0.2">
      <c r="D296" s="11"/>
    </row>
    <row r="297" spans="4:4" x14ac:dyDescent="0.2">
      <c r="D297" s="11"/>
    </row>
    <row r="298" spans="4:4" x14ac:dyDescent="0.2">
      <c r="D298" s="11"/>
    </row>
    <row r="299" spans="4:4" x14ac:dyDescent="0.2">
      <c r="D299" s="11"/>
    </row>
    <row r="300" spans="4:4" x14ac:dyDescent="0.2">
      <c r="D300" s="11"/>
    </row>
    <row r="301" spans="4:4" x14ac:dyDescent="0.2">
      <c r="D301" s="11"/>
    </row>
    <row r="302" spans="4:4" x14ac:dyDescent="0.2">
      <c r="D302" s="11"/>
    </row>
    <row r="303" spans="4:4" x14ac:dyDescent="0.2">
      <c r="D303" s="11"/>
    </row>
    <row r="304" spans="4:4" x14ac:dyDescent="0.2">
      <c r="D304" s="11"/>
    </row>
    <row r="305" spans="4:4" x14ac:dyDescent="0.2">
      <c r="D305" s="11"/>
    </row>
    <row r="306" spans="4:4" x14ac:dyDescent="0.2">
      <c r="D306" s="11"/>
    </row>
    <row r="307" spans="4:4" x14ac:dyDescent="0.2">
      <c r="D307" s="11"/>
    </row>
    <row r="308" spans="4:4" x14ac:dyDescent="0.2">
      <c r="D308" s="11"/>
    </row>
    <row r="309" spans="4:4" x14ac:dyDescent="0.2">
      <c r="D309" s="11"/>
    </row>
    <row r="310" spans="4:4" x14ac:dyDescent="0.2">
      <c r="D310" s="11"/>
    </row>
    <row r="311" spans="4:4" x14ac:dyDescent="0.2">
      <c r="D311" s="11"/>
    </row>
    <row r="312" spans="4:4" x14ac:dyDescent="0.2">
      <c r="D312" s="11"/>
    </row>
    <row r="313" spans="4:4" x14ac:dyDescent="0.2">
      <c r="D313" s="11"/>
    </row>
    <row r="314" spans="4:4" x14ac:dyDescent="0.2">
      <c r="D314" s="11"/>
    </row>
    <row r="315" spans="4:4" x14ac:dyDescent="0.2">
      <c r="D315" s="11"/>
    </row>
    <row r="316" spans="4:4" x14ac:dyDescent="0.2">
      <c r="D316" s="11"/>
    </row>
    <row r="317" spans="4:4" x14ac:dyDescent="0.2">
      <c r="D317" s="11"/>
    </row>
    <row r="318" spans="4:4" x14ac:dyDescent="0.2">
      <c r="D318" s="11"/>
    </row>
    <row r="319" spans="4:4" x14ac:dyDescent="0.2">
      <c r="D319" s="11"/>
    </row>
    <row r="320" spans="4:4" x14ac:dyDescent="0.2">
      <c r="D320" s="11"/>
    </row>
    <row r="321" spans="4:4" x14ac:dyDescent="0.2">
      <c r="D321" s="11"/>
    </row>
    <row r="322" spans="4:4" x14ac:dyDescent="0.2">
      <c r="D322" s="11"/>
    </row>
    <row r="323" spans="4:4" x14ac:dyDescent="0.2">
      <c r="D323" s="11"/>
    </row>
    <row r="324" spans="4:4" x14ac:dyDescent="0.2">
      <c r="D324" s="11"/>
    </row>
    <row r="325" spans="4:4" x14ac:dyDescent="0.2">
      <c r="D325" s="11"/>
    </row>
    <row r="326" spans="4:4" x14ac:dyDescent="0.2">
      <c r="D326" s="11"/>
    </row>
    <row r="327" spans="4:4" x14ac:dyDescent="0.2">
      <c r="D327" s="11"/>
    </row>
    <row r="328" spans="4:4" x14ac:dyDescent="0.2">
      <c r="D328" s="11"/>
    </row>
    <row r="329" spans="4:4" x14ac:dyDescent="0.2">
      <c r="D329" s="11"/>
    </row>
    <row r="330" spans="4:4" x14ac:dyDescent="0.2">
      <c r="D330" s="11"/>
    </row>
    <row r="331" spans="4:4" x14ac:dyDescent="0.2">
      <c r="D331" s="11"/>
    </row>
    <row r="332" spans="4:4" x14ac:dyDescent="0.2">
      <c r="D332" s="11"/>
    </row>
    <row r="333" spans="4:4" x14ac:dyDescent="0.2">
      <c r="D333" s="11"/>
    </row>
    <row r="334" spans="4:4" x14ac:dyDescent="0.2">
      <c r="D334" s="11"/>
    </row>
    <row r="335" spans="4:4" x14ac:dyDescent="0.2">
      <c r="D335" s="11"/>
    </row>
    <row r="336" spans="4:4" x14ac:dyDescent="0.2">
      <c r="D336" s="11"/>
    </row>
    <row r="337" spans="4:4" x14ac:dyDescent="0.2">
      <c r="D337" s="11"/>
    </row>
    <row r="338" spans="4:4" x14ac:dyDescent="0.2">
      <c r="D338" s="11"/>
    </row>
    <row r="339" spans="4:4" x14ac:dyDescent="0.2">
      <c r="D339" s="11"/>
    </row>
    <row r="340" spans="4:4" x14ac:dyDescent="0.2">
      <c r="D340" s="11"/>
    </row>
    <row r="341" spans="4:4" x14ac:dyDescent="0.2">
      <c r="D341" s="11"/>
    </row>
    <row r="342" spans="4:4" x14ac:dyDescent="0.2">
      <c r="D342" s="11"/>
    </row>
    <row r="343" spans="4:4" x14ac:dyDescent="0.2">
      <c r="D343" s="11"/>
    </row>
    <row r="344" spans="4:4" x14ac:dyDescent="0.2">
      <c r="D344" s="11"/>
    </row>
    <row r="345" spans="4:4" x14ac:dyDescent="0.2">
      <c r="D345" s="11"/>
    </row>
    <row r="346" spans="4:4" x14ac:dyDescent="0.2">
      <c r="D346" s="11"/>
    </row>
    <row r="347" spans="4:4" x14ac:dyDescent="0.2">
      <c r="D347" s="11"/>
    </row>
    <row r="348" spans="4:4" x14ac:dyDescent="0.2">
      <c r="D348" s="11"/>
    </row>
    <row r="349" spans="4:4" x14ac:dyDescent="0.2">
      <c r="D349" s="11"/>
    </row>
    <row r="350" spans="4:4" x14ac:dyDescent="0.2">
      <c r="D350" s="11"/>
    </row>
    <row r="351" spans="4:4" x14ac:dyDescent="0.2">
      <c r="D351" s="11"/>
    </row>
    <row r="352" spans="4:4" x14ac:dyDescent="0.2">
      <c r="D352" s="11"/>
    </row>
    <row r="353" spans="4:4" x14ac:dyDescent="0.2">
      <c r="D353" s="11"/>
    </row>
    <row r="354" spans="4:4" x14ac:dyDescent="0.2">
      <c r="D354" s="11"/>
    </row>
    <row r="355" spans="4:4" x14ac:dyDescent="0.2">
      <c r="D355" s="11"/>
    </row>
    <row r="356" spans="4:4" x14ac:dyDescent="0.2">
      <c r="D356" s="11"/>
    </row>
    <row r="357" spans="4:4" x14ac:dyDescent="0.2">
      <c r="D357" s="11"/>
    </row>
    <row r="358" spans="4:4" x14ac:dyDescent="0.2">
      <c r="D358" s="11"/>
    </row>
    <row r="359" spans="4:4" x14ac:dyDescent="0.2">
      <c r="D359" s="11"/>
    </row>
    <row r="360" spans="4:4" x14ac:dyDescent="0.2">
      <c r="D360" s="11"/>
    </row>
    <row r="361" spans="4:4" x14ac:dyDescent="0.2">
      <c r="D361" s="11"/>
    </row>
    <row r="362" spans="4:4" x14ac:dyDescent="0.2">
      <c r="D362" s="11"/>
    </row>
    <row r="363" spans="4:4" x14ac:dyDescent="0.2">
      <c r="D363" s="11"/>
    </row>
    <row r="364" spans="4:4" x14ac:dyDescent="0.2">
      <c r="D364" s="11"/>
    </row>
    <row r="365" spans="4:4" x14ac:dyDescent="0.2">
      <c r="D365" s="11"/>
    </row>
    <row r="366" spans="4:4" x14ac:dyDescent="0.2">
      <c r="D366" s="11"/>
    </row>
    <row r="367" spans="4:4" x14ac:dyDescent="0.2">
      <c r="D367" s="11"/>
    </row>
    <row r="368" spans="4:4" x14ac:dyDescent="0.2">
      <c r="D368" s="11"/>
    </row>
    <row r="369" spans="4:4" x14ac:dyDescent="0.2">
      <c r="D369" s="11"/>
    </row>
    <row r="370" spans="4:4" x14ac:dyDescent="0.2">
      <c r="D370" s="11"/>
    </row>
    <row r="371" spans="4:4" x14ac:dyDescent="0.2">
      <c r="D371" s="11"/>
    </row>
    <row r="372" spans="4:4" x14ac:dyDescent="0.2">
      <c r="D372" s="11"/>
    </row>
    <row r="373" spans="4:4" x14ac:dyDescent="0.2">
      <c r="D373" s="11"/>
    </row>
    <row r="374" spans="4:4" x14ac:dyDescent="0.2">
      <c r="D374" s="11"/>
    </row>
    <row r="375" spans="4:4" x14ac:dyDescent="0.2">
      <c r="D375" s="11"/>
    </row>
    <row r="376" spans="4:4" x14ac:dyDescent="0.2">
      <c r="D376" s="11"/>
    </row>
    <row r="377" spans="4:4" x14ac:dyDescent="0.2">
      <c r="D377" s="11"/>
    </row>
    <row r="378" spans="4:4" x14ac:dyDescent="0.2">
      <c r="D378" s="11"/>
    </row>
    <row r="379" spans="4:4" x14ac:dyDescent="0.2">
      <c r="D379" s="11"/>
    </row>
    <row r="380" spans="4:4" x14ac:dyDescent="0.2">
      <c r="D380" s="11"/>
    </row>
    <row r="381" spans="4:4" x14ac:dyDescent="0.2">
      <c r="D381" s="11"/>
    </row>
    <row r="382" spans="4:4" x14ac:dyDescent="0.2">
      <c r="D382" s="11"/>
    </row>
    <row r="383" spans="4:4" x14ac:dyDescent="0.2">
      <c r="D383" s="11"/>
    </row>
    <row r="384" spans="4:4" x14ac:dyDescent="0.2">
      <c r="D384" s="11"/>
    </row>
    <row r="385" spans="4:4" x14ac:dyDescent="0.2">
      <c r="D385" s="11"/>
    </row>
    <row r="386" spans="4:4" x14ac:dyDescent="0.2">
      <c r="D386" s="11"/>
    </row>
    <row r="387" spans="4:4" x14ac:dyDescent="0.2">
      <c r="D387" s="11"/>
    </row>
    <row r="388" spans="4:4" x14ac:dyDescent="0.2">
      <c r="D388" s="11"/>
    </row>
    <row r="389" spans="4:4" x14ac:dyDescent="0.2">
      <c r="D389" s="11"/>
    </row>
    <row r="390" spans="4:4" x14ac:dyDescent="0.2">
      <c r="D390" s="11"/>
    </row>
    <row r="391" spans="4:4" x14ac:dyDescent="0.2">
      <c r="D391" s="11"/>
    </row>
    <row r="392" spans="4:4" x14ac:dyDescent="0.2">
      <c r="D392" s="11"/>
    </row>
    <row r="393" spans="4:4" x14ac:dyDescent="0.2">
      <c r="D393" s="11"/>
    </row>
    <row r="394" spans="4:4" x14ac:dyDescent="0.2">
      <c r="D394" s="11"/>
    </row>
    <row r="395" spans="4:4" x14ac:dyDescent="0.2">
      <c r="D395" s="11"/>
    </row>
    <row r="396" spans="4:4" x14ac:dyDescent="0.2">
      <c r="D396" s="11"/>
    </row>
    <row r="397" spans="4:4" x14ac:dyDescent="0.2">
      <c r="D397" s="11"/>
    </row>
    <row r="398" spans="4:4" x14ac:dyDescent="0.2">
      <c r="D398" s="11"/>
    </row>
    <row r="399" spans="4:4" x14ac:dyDescent="0.2">
      <c r="D399" s="11"/>
    </row>
    <row r="400" spans="4:4" x14ac:dyDescent="0.2">
      <c r="D400" s="11"/>
    </row>
    <row r="401" spans="4:4" x14ac:dyDescent="0.2">
      <c r="D401" s="11"/>
    </row>
    <row r="402" spans="4:4" x14ac:dyDescent="0.2">
      <c r="D402" s="11"/>
    </row>
    <row r="403" spans="4:4" x14ac:dyDescent="0.2">
      <c r="D403" s="11"/>
    </row>
    <row r="404" spans="4:4" x14ac:dyDescent="0.2">
      <c r="D404" s="11"/>
    </row>
    <row r="405" spans="4:4" x14ac:dyDescent="0.2">
      <c r="D405" s="11"/>
    </row>
    <row r="406" spans="4:4" x14ac:dyDescent="0.2">
      <c r="D406" s="11"/>
    </row>
    <row r="407" spans="4:4" x14ac:dyDescent="0.2">
      <c r="D407" s="11"/>
    </row>
    <row r="408" spans="4:4" x14ac:dyDescent="0.2">
      <c r="D408" s="11"/>
    </row>
    <row r="409" spans="4:4" x14ac:dyDescent="0.2">
      <c r="D409" s="11"/>
    </row>
    <row r="410" spans="4:4" x14ac:dyDescent="0.2">
      <c r="D410" s="11"/>
    </row>
    <row r="411" spans="4:4" x14ac:dyDescent="0.2">
      <c r="D411" s="11"/>
    </row>
    <row r="412" spans="4:4" x14ac:dyDescent="0.2">
      <c r="D412" s="11"/>
    </row>
    <row r="413" spans="4:4" x14ac:dyDescent="0.2">
      <c r="D413" s="11"/>
    </row>
    <row r="414" spans="4:4" x14ac:dyDescent="0.2">
      <c r="D414" s="11"/>
    </row>
    <row r="415" spans="4:4" x14ac:dyDescent="0.2">
      <c r="D415" s="11"/>
    </row>
    <row r="416" spans="4:4" x14ac:dyDescent="0.2">
      <c r="D416" s="11"/>
    </row>
    <row r="417" spans="4:4" x14ac:dyDescent="0.2">
      <c r="D417" s="11"/>
    </row>
    <row r="418" spans="4:4" x14ac:dyDescent="0.2">
      <c r="D418" s="11"/>
    </row>
    <row r="419" spans="4:4" x14ac:dyDescent="0.2">
      <c r="D419" s="11"/>
    </row>
    <row r="420" spans="4:4" x14ac:dyDescent="0.2">
      <c r="D420" s="11"/>
    </row>
    <row r="421" spans="4:4" x14ac:dyDescent="0.2">
      <c r="D421" s="11"/>
    </row>
    <row r="422" spans="4:4" x14ac:dyDescent="0.2">
      <c r="D422" s="11"/>
    </row>
    <row r="423" spans="4:4" x14ac:dyDescent="0.2">
      <c r="D423" s="11"/>
    </row>
    <row r="424" spans="4:4" x14ac:dyDescent="0.2">
      <c r="D424" s="11"/>
    </row>
    <row r="425" spans="4:4" x14ac:dyDescent="0.2">
      <c r="D425" s="11"/>
    </row>
    <row r="426" spans="4:4" x14ac:dyDescent="0.2">
      <c r="D426" s="11"/>
    </row>
    <row r="427" spans="4:4" x14ac:dyDescent="0.2">
      <c r="D427" s="11"/>
    </row>
    <row r="428" spans="4:4" x14ac:dyDescent="0.2">
      <c r="D428" s="11"/>
    </row>
    <row r="429" spans="4:4" x14ac:dyDescent="0.2">
      <c r="D429" s="11"/>
    </row>
    <row r="430" spans="4:4" x14ac:dyDescent="0.2">
      <c r="D430" s="11"/>
    </row>
    <row r="431" spans="4:4" x14ac:dyDescent="0.2">
      <c r="D431" s="11"/>
    </row>
    <row r="432" spans="4:4" x14ac:dyDescent="0.2">
      <c r="D432" s="11"/>
    </row>
    <row r="433" spans="4:4" x14ac:dyDescent="0.2">
      <c r="D433" s="11"/>
    </row>
    <row r="434" spans="4:4" x14ac:dyDescent="0.2">
      <c r="D434" s="11"/>
    </row>
    <row r="435" spans="4:4" x14ac:dyDescent="0.2">
      <c r="D435" s="11"/>
    </row>
    <row r="436" spans="4:4" x14ac:dyDescent="0.2">
      <c r="D436" s="11"/>
    </row>
    <row r="437" spans="4:4" x14ac:dyDescent="0.2">
      <c r="D437" s="11"/>
    </row>
    <row r="438" spans="4:4" x14ac:dyDescent="0.2">
      <c r="D438" s="11"/>
    </row>
    <row r="439" spans="4:4" x14ac:dyDescent="0.2">
      <c r="D439" s="11"/>
    </row>
    <row r="440" spans="4:4" x14ac:dyDescent="0.2">
      <c r="D440" s="11"/>
    </row>
    <row r="441" spans="4:4" x14ac:dyDescent="0.2">
      <c r="D441" s="11"/>
    </row>
    <row r="442" spans="4:4" x14ac:dyDescent="0.2">
      <c r="D442" s="11"/>
    </row>
    <row r="443" spans="4:4" x14ac:dyDescent="0.2">
      <c r="D443" s="11"/>
    </row>
    <row r="444" spans="4:4" x14ac:dyDescent="0.2">
      <c r="D444" s="11"/>
    </row>
    <row r="445" spans="4:4" x14ac:dyDescent="0.2">
      <c r="D445" s="11"/>
    </row>
    <row r="446" spans="4:4" x14ac:dyDescent="0.2">
      <c r="D446" s="11"/>
    </row>
    <row r="447" spans="4:4" x14ac:dyDescent="0.2">
      <c r="D447" s="11"/>
    </row>
    <row r="448" spans="4:4" x14ac:dyDescent="0.2">
      <c r="D448" s="11"/>
    </row>
    <row r="449" spans="4:4" x14ac:dyDescent="0.2">
      <c r="D449" s="11"/>
    </row>
    <row r="450" spans="4:4" x14ac:dyDescent="0.2">
      <c r="D450" s="11"/>
    </row>
    <row r="451" spans="4:4" x14ac:dyDescent="0.2">
      <c r="D451" s="11"/>
    </row>
    <row r="452" spans="4:4" x14ac:dyDescent="0.2">
      <c r="D452" s="11"/>
    </row>
    <row r="453" spans="4:4" x14ac:dyDescent="0.2">
      <c r="D453" s="11"/>
    </row>
    <row r="454" spans="4:4" x14ac:dyDescent="0.2">
      <c r="D454" s="11"/>
    </row>
    <row r="455" spans="4:4" x14ac:dyDescent="0.2">
      <c r="D455" s="11"/>
    </row>
    <row r="456" spans="4:4" x14ac:dyDescent="0.2">
      <c r="D456" s="11"/>
    </row>
    <row r="457" spans="4:4" x14ac:dyDescent="0.2">
      <c r="D457" s="11"/>
    </row>
    <row r="458" spans="4:4" x14ac:dyDescent="0.2">
      <c r="D458" s="11"/>
    </row>
    <row r="459" spans="4:4" x14ac:dyDescent="0.2">
      <c r="D459" s="11"/>
    </row>
    <row r="460" spans="4:4" x14ac:dyDescent="0.2">
      <c r="D460" s="11"/>
    </row>
    <row r="461" spans="4:4" x14ac:dyDescent="0.2">
      <c r="D461" s="11"/>
    </row>
    <row r="462" spans="4:4" x14ac:dyDescent="0.2">
      <c r="D462" s="11"/>
    </row>
    <row r="463" spans="4:4" x14ac:dyDescent="0.2">
      <c r="D463" s="11"/>
    </row>
    <row r="464" spans="4:4" x14ac:dyDescent="0.2">
      <c r="D464" s="11"/>
    </row>
    <row r="465" spans="4:4" x14ac:dyDescent="0.2">
      <c r="D465" s="11"/>
    </row>
    <row r="466" spans="4:4" x14ac:dyDescent="0.2">
      <c r="D466" s="11"/>
    </row>
    <row r="467" spans="4:4" x14ac:dyDescent="0.2">
      <c r="D467" s="11"/>
    </row>
    <row r="468" spans="4:4" x14ac:dyDescent="0.2">
      <c r="D468" s="11"/>
    </row>
    <row r="469" spans="4:4" x14ac:dyDescent="0.2">
      <c r="D469" s="11"/>
    </row>
    <row r="470" spans="4:4" x14ac:dyDescent="0.2">
      <c r="D470" s="11"/>
    </row>
    <row r="471" spans="4:4" x14ac:dyDescent="0.2">
      <c r="D471" s="11"/>
    </row>
    <row r="472" spans="4:4" x14ac:dyDescent="0.2">
      <c r="D472" s="11"/>
    </row>
    <row r="473" spans="4:4" x14ac:dyDescent="0.2">
      <c r="D473" s="11"/>
    </row>
    <row r="474" spans="4:4" x14ac:dyDescent="0.2">
      <c r="D474" s="11"/>
    </row>
    <row r="475" spans="4:4" x14ac:dyDescent="0.2">
      <c r="D475" s="11"/>
    </row>
    <row r="476" spans="4:4" x14ac:dyDescent="0.2">
      <c r="D476" s="11"/>
    </row>
    <row r="477" spans="4:4" x14ac:dyDescent="0.2">
      <c r="D477" s="11"/>
    </row>
    <row r="478" spans="4:4" x14ac:dyDescent="0.2">
      <c r="D478" s="11"/>
    </row>
    <row r="479" spans="4:4" x14ac:dyDescent="0.2">
      <c r="D479" s="11"/>
    </row>
    <row r="480" spans="4:4" x14ac:dyDescent="0.2">
      <c r="D480" s="11"/>
    </row>
    <row r="481" spans="4:4" x14ac:dyDescent="0.2">
      <c r="D481" s="11"/>
    </row>
    <row r="482" spans="4:4" x14ac:dyDescent="0.2">
      <c r="D482" s="11"/>
    </row>
    <row r="483" spans="4:4" x14ac:dyDescent="0.2">
      <c r="D483" s="11"/>
    </row>
    <row r="484" spans="4:4" x14ac:dyDescent="0.2">
      <c r="D484" s="11"/>
    </row>
    <row r="485" spans="4:4" x14ac:dyDescent="0.2">
      <c r="D485" s="11"/>
    </row>
    <row r="486" spans="4:4" x14ac:dyDescent="0.2">
      <c r="D486" s="11"/>
    </row>
    <row r="487" spans="4:4" x14ac:dyDescent="0.2">
      <c r="D487" s="11"/>
    </row>
    <row r="488" spans="4:4" x14ac:dyDescent="0.2">
      <c r="D488" s="11"/>
    </row>
    <row r="489" spans="4:4" x14ac:dyDescent="0.2">
      <c r="D489" s="11"/>
    </row>
    <row r="490" spans="4:4" x14ac:dyDescent="0.2">
      <c r="D490" s="11"/>
    </row>
    <row r="491" spans="4:4" x14ac:dyDescent="0.2">
      <c r="D491" s="11"/>
    </row>
    <row r="492" spans="4:4" x14ac:dyDescent="0.2">
      <c r="D492" s="11"/>
    </row>
    <row r="493" spans="4:4" x14ac:dyDescent="0.2">
      <c r="D493" s="11"/>
    </row>
    <row r="494" spans="4:4" x14ac:dyDescent="0.2">
      <c r="D494" s="11"/>
    </row>
    <row r="495" spans="4:4" x14ac:dyDescent="0.2">
      <c r="D495" s="11"/>
    </row>
    <row r="496" spans="4:4" x14ac:dyDescent="0.2">
      <c r="D496" s="11"/>
    </row>
    <row r="497" spans="4:4" x14ac:dyDescent="0.2">
      <c r="D497" s="11"/>
    </row>
    <row r="498" spans="4:4" x14ac:dyDescent="0.2">
      <c r="D498" s="11"/>
    </row>
    <row r="499" spans="4:4" x14ac:dyDescent="0.2">
      <c r="D499" s="11"/>
    </row>
    <row r="500" spans="4:4" x14ac:dyDescent="0.2">
      <c r="D500" s="11"/>
    </row>
    <row r="501" spans="4:4" x14ac:dyDescent="0.2">
      <c r="D501" s="11"/>
    </row>
    <row r="502" spans="4:4" x14ac:dyDescent="0.2">
      <c r="D502" s="11"/>
    </row>
    <row r="503" spans="4:4" x14ac:dyDescent="0.2">
      <c r="D503" s="11"/>
    </row>
    <row r="504" spans="4:4" x14ac:dyDescent="0.2">
      <c r="D504" s="11"/>
    </row>
    <row r="505" spans="4:4" x14ac:dyDescent="0.2">
      <c r="D505" s="11"/>
    </row>
    <row r="506" spans="4:4" x14ac:dyDescent="0.2">
      <c r="D506" s="11"/>
    </row>
    <row r="507" spans="4:4" x14ac:dyDescent="0.2">
      <c r="D507" s="11"/>
    </row>
    <row r="508" spans="4:4" x14ac:dyDescent="0.2">
      <c r="D508" s="11"/>
    </row>
    <row r="509" spans="4:4" x14ac:dyDescent="0.2">
      <c r="D509" s="11"/>
    </row>
    <row r="510" spans="4:4" x14ac:dyDescent="0.2">
      <c r="D510" s="11"/>
    </row>
    <row r="511" spans="4:4" x14ac:dyDescent="0.2">
      <c r="D511" s="11"/>
    </row>
    <row r="512" spans="4:4" x14ac:dyDescent="0.2">
      <c r="D512" s="11"/>
    </row>
    <row r="513" spans="4:4" x14ac:dyDescent="0.2">
      <c r="D513" s="11"/>
    </row>
    <row r="514" spans="4:4" x14ac:dyDescent="0.2">
      <c r="D514" s="11"/>
    </row>
    <row r="515" spans="4:4" x14ac:dyDescent="0.2">
      <c r="D515" s="11"/>
    </row>
    <row r="516" spans="4:4" x14ac:dyDescent="0.2">
      <c r="D516" s="11"/>
    </row>
    <row r="517" spans="4:4" x14ac:dyDescent="0.2">
      <c r="D517" s="11"/>
    </row>
    <row r="518" spans="4:4" x14ac:dyDescent="0.2">
      <c r="D518" s="11"/>
    </row>
    <row r="519" spans="4:4" x14ac:dyDescent="0.2">
      <c r="D519" s="11"/>
    </row>
    <row r="520" spans="4:4" x14ac:dyDescent="0.2">
      <c r="D520" s="11"/>
    </row>
    <row r="521" spans="4:4" x14ac:dyDescent="0.2">
      <c r="D521" s="11"/>
    </row>
    <row r="522" spans="4:4" x14ac:dyDescent="0.2">
      <c r="D522" s="11"/>
    </row>
    <row r="523" spans="4:4" x14ac:dyDescent="0.2">
      <c r="D523" s="11"/>
    </row>
    <row r="524" spans="4:4" x14ac:dyDescent="0.2">
      <c r="D524" s="11"/>
    </row>
    <row r="525" spans="4:4" x14ac:dyDescent="0.2">
      <c r="D525" s="11"/>
    </row>
    <row r="526" spans="4:4" x14ac:dyDescent="0.2">
      <c r="D526" s="11"/>
    </row>
    <row r="527" spans="4:4" x14ac:dyDescent="0.2">
      <c r="D527" s="11"/>
    </row>
    <row r="528" spans="4:4" x14ac:dyDescent="0.2">
      <c r="D528" s="11"/>
    </row>
    <row r="529" spans="4:4" x14ac:dyDescent="0.2">
      <c r="D529" s="11"/>
    </row>
    <row r="530" spans="4:4" x14ac:dyDescent="0.2">
      <c r="D530" s="11"/>
    </row>
    <row r="531" spans="4:4" x14ac:dyDescent="0.2">
      <c r="D531" s="11"/>
    </row>
    <row r="532" spans="4:4" x14ac:dyDescent="0.2">
      <c r="D532" s="11"/>
    </row>
    <row r="533" spans="4:4" x14ac:dyDescent="0.2">
      <c r="D533" s="11"/>
    </row>
    <row r="534" spans="4:4" x14ac:dyDescent="0.2">
      <c r="D534" s="11"/>
    </row>
    <row r="535" spans="4:4" x14ac:dyDescent="0.2">
      <c r="D535" s="11"/>
    </row>
    <row r="536" spans="4:4" x14ac:dyDescent="0.2">
      <c r="D536" s="11"/>
    </row>
    <row r="537" spans="4:4" x14ac:dyDescent="0.2">
      <c r="D537" s="11"/>
    </row>
    <row r="538" spans="4:4" x14ac:dyDescent="0.2">
      <c r="D538" s="11"/>
    </row>
    <row r="539" spans="4:4" x14ac:dyDescent="0.2">
      <c r="D539" s="11"/>
    </row>
    <row r="540" spans="4:4" x14ac:dyDescent="0.2">
      <c r="D540" s="11"/>
    </row>
    <row r="541" spans="4:4" x14ac:dyDescent="0.2">
      <c r="D541" s="11"/>
    </row>
    <row r="542" spans="4:4" x14ac:dyDescent="0.2">
      <c r="D542" s="11"/>
    </row>
    <row r="543" spans="4:4" x14ac:dyDescent="0.2">
      <c r="D543" s="11"/>
    </row>
    <row r="544" spans="4:4" x14ac:dyDescent="0.2">
      <c r="D544" s="11"/>
    </row>
    <row r="545" spans="4:4" x14ac:dyDescent="0.2">
      <c r="D545" s="11"/>
    </row>
    <row r="546" spans="4:4" x14ac:dyDescent="0.2">
      <c r="D546" s="11"/>
    </row>
    <row r="547" spans="4:4" x14ac:dyDescent="0.2">
      <c r="D547" s="11"/>
    </row>
    <row r="548" spans="4:4" x14ac:dyDescent="0.2">
      <c r="D548" s="11"/>
    </row>
    <row r="549" spans="4:4" x14ac:dyDescent="0.2">
      <c r="D549" s="11"/>
    </row>
    <row r="550" spans="4:4" x14ac:dyDescent="0.2">
      <c r="D550" s="11"/>
    </row>
    <row r="551" spans="4:4" x14ac:dyDescent="0.2">
      <c r="D551" s="11"/>
    </row>
    <row r="552" spans="4:4" x14ac:dyDescent="0.2">
      <c r="D552" s="11"/>
    </row>
    <row r="553" spans="4:4" x14ac:dyDescent="0.2">
      <c r="D553" s="11"/>
    </row>
    <row r="554" spans="4:4" x14ac:dyDescent="0.2">
      <c r="D554" s="11"/>
    </row>
    <row r="555" spans="4:4" x14ac:dyDescent="0.2">
      <c r="D555" s="11"/>
    </row>
    <row r="556" spans="4:4" x14ac:dyDescent="0.2">
      <c r="D556" s="11"/>
    </row>
    <row r="557" spans="4:4" x14ac:dyDescent="0.2">
      <c r="D557" s="11"/>
    </row>
    <row r="558" spans="4:4" x14ac:dyDescent="0.2">
      <c r="D558" s="11"/>
    </row>
    <row r="559" spans="4:4" x14ac:dyDescent="0.2">
      <c r="D559" s="11"/>
    </row>
    <row r="560" spans="4:4" x14ac:dyDescent="0.2">
      <c r="D560" s="11"/>
    </row>
    <row r="561" spans="4:4" x14ac:dyDescent="0.2">
      <c r="D561" s="11"/>
    </row>
    <row r="562" spans="4:4" x14ac:dyDescent="0.2">
      <c r="D562" s="11"/>
    </row>
    <row r="563" spans="4:4" x14ac:dyDescent="0.2">
      <c r="D563" s="11"/>
    </row>
    <row r="564" spans="4:4" x14ac:dyDescent="0.2">
      <c r="D564" s="11"/>
    </row>
    <row r="565" spans="4:4" x14ac:dyDescent="0.2">
      <c r="D565" s="11"/>
    </row>
    <row r="566" spans="4:4" x14ac:dyDescent="0.2">
      <c r="D566" s="11"/>
    </row>
    <row r="567" spans="4:4" x14ac:dyDescent="0.2">
      <c r="D567" s="11"/>
    </row>
    <row r="568" spans="4:4" x14ac:dyDescent="0.2">
      <c r="D568" s="11"/>
    </row>
    <row r="569" spans="4:4" x14ac:dyDescent="0.2">
      <c r="D569" s="11"/>
    </row>
    <row r="570" spans="4:4" x14ac:dyDescent="0.2">
      <c r="D570" s="11"/>
    </row>
    <row r="571" spans="4:4" x14ac:dyDescent="0.2">
      <c r="D571" s="11"/>
    </row>
    <row r="572" spans="4:4" x14ac:dyDescent="0.2">
      <c r="D572" s="11"/>
    </row>
    <row r="573" spans="4:4" x14ac:dyDescent="0.2">
      <c r="D573" s="11"/>
    </row>
    <row r="574" spans="4:4" x14ac:dyDescent="0.2">
      <c r="D574" s="11"/>
    </row>
    <row r="575" spans="4:4" x14ac:dyDescent="0.2">
      <c r="D575" s="11"/>
    </row>
    <row r="576" spans="4:4" x14ac:dyDescent="0.2">
      <c r="D576" s="11"/>
    </row>
    <row r="577" spans="4:4" x14ac:dyDescent="0.2">
      <c r="D577" s="11"/>
    </row>
    <row r="578" spans="4:4" x14ac:dyDescent="0.2">
      <c r="D578" s="11"/>
    </row>
    <row r="579" spans="4:4" x14ac:dyDescent="0.2">
      <c r="D579" s="11"/>
    </row>
    <row r="580" spans="4:4" x14ac:dyDescent="0.2">
      <c r="D580" s="11"/>
    </row>
    <row r="581" spans="4:4" x14ac:dyDescent="0.2">
      <c r="D581" s="11"/>
    </row>
    <row r="582" spans="4:4" x14ac:dyDescent="0.2">
      <c r="D582" s="11"/>
    </row>
    <row r="583" spans="4:4" x14ac:dyDescent="0.2">
      <c r="D583" s="11"/>
    </row>
    <row r="584" spans="4:4" x14ac:dyDescent="0.2">
      <c r="D584" s="11"/>
    </row>
    <row r="585" spans="4:4" x14ac:dyDescent="0.2">
      <c r="D585" s="11"/>
    </row>
    <row r="586" spans="4:4" x14ac:dyDescent="0.2">
      <c r="D586" s="11"/>
    </row>
    <row r="587" spans="4:4" x14ac:dyDescent="0.2">
      <c r="D587" s="11"/>
    </row>
    <row r="588" spans="4:4" x14ac:dyDescent="0.2">
      <c r="D588" s="11"/>
    </row>
    <row r="589" spans="4:4" x14ac:dyDescent="0.2">
      <c r="D589" s="11"/>
    </row>
    <row r="590" spans="4:4" x14ac:dyDescent="0.2">
      <c r="D590" s="11"/>
    </row>
    <row r="591" spans="4:4" x14ac:dyDescent="0.2">
      <c r="D591" s="11"/>
    </row>
    <row r="592" spans="4:4" x14ac:dyDescent="0.2">
      <c r="D592" s="11"/>
    </row>
    <row r="593" spans="4:4" x14ac:dyDescent="0.2">
      <c r="D593" s="11"/>
    </row>
    <row r="594" spans="4:4" x14ac:dyDescent="0.2">
      <c r="D594" s="11"/>
    </row>
    <row r="595" spans="4:4" x14ac:dyDescent="0.2">
      <c r="D595" s="11"/>
    </row>
    <row r="596" spans="4:4" x14ac:dyDescent="0.2">
      <c r="D596" s="11"/>
    </row>
    <row r="597" spans="4:4" x14ac:dyDescent="0.2">
      <c r="D597" s="11"/>
    </row>
    <row r="598" spans="4:4" x14ac:dyDescent="0.2">
      <c r="D598" s="11"/>
    </row>
    <row r="599" spans="4:4" x14ac:dyDescent="0.2">
      <c r="D599" s="11"/>
    </row>
    <row r="600" spans="4:4" x14ac:dyDescent="0.2">
      <c r="D600" s="11"/>
    </row>
    <row r="601" spans="4:4" x14ac:dyDescent="0.2">
      <c r="D601" s="11"/>
    </row>
    <row r="602" spans="4:4" x14ac:dyDescent="0.2">
      <c r="D602" s="11"/>
    </row>
    <row r="603" spans="4:4" x14ac:dyDescent="0.2">
      <c r="D603" s="11"/>
    </row>
    <row r="604" spans="4:4" x14ac:dyDescent="0.2">
      <c r="D604" s="11"/>
    </row>
    <row r="605" spans="4:4" x14ac:dyDescent="0.2">
      <c r="D605" s="11"/>
    </row>
    <row r="606" spans="4:4" x14ac:dyDescent="0.2">
      <c r="D606" s="11"/>
    </row>
    <row r="607" spans="4:4" x14ac:dyDescent="0.2">
      <c r="D607" s="11"/>
    </row>
    <row r="608" spans="4:4" x14ac:dyDescent="0.2">
      <c r="D608" s="11"/>
    </row>
    <row r="609" spans="4:4" x14ac:dyDescent="0.2">
      <c r="D609" s="11"/>
    </row>
    <row r="610" spans="4:4" x14ac:dyDescent="0.2">
      <c r="D610" s="11"/>
    </row>
    <row r="611" spans="4:4" x14ac:dyDescent="0.2">
      <c r="D611" s="11"/>
    </row>
    <row r="612" spans="4:4" x14ac:dyDescent="0.2">
      <c r="D612" s="11"/>
    </row>
    <row r="613" spans="4:4" x14ac:dyDescent="0.2">
      <c r="D613" s="11"/>
    </row>
    <row r="614" spans="4:4" x14ac:dyDescent="0.2">
      <c r="D614" s="11"/>
    </row>
    <row r="615" spans="4:4" x14ac:dyDescent="0.2">
      <c r="D615" s="11"/>
    </row>
    <row r="616" spans="4:4" x14ac:dyDescent="0.2">
      <c r="D616" s="11"/>
    </row>
    <row r="617" spans="4:4" x14ac:dyDescent="0.2">
      <c r="D617" s="11"/>
    </row>
    <row r="618" spans="4:4" x14ac:dyDescent="0.2">
      <c r="D618" s="11"/>
    </row>
    <row r="619" spans="4:4" x14ac:dyDescent="0.2">
      <c r="D619" s="11"/>
    </row>
    <row r="620" spans="4:4" x14ac:dyDescent="0.2">
      <c r="D620" s="11"/>
    </row>
    <row r="621" spans="4:4" x14ac:dyDescent="0.2">
      <c r="D621" s="11"/>
    </row>
    <row r="622" spans="4:4" x14ac:dyDescent="0.2">
      <c r="D622" s="11"/>
    </row>
    <row r="623" spans="4:4" x14ac:dyDescent="0.2">
      <c r="D623" s="11"/>
    </row>
    <row r="624" spans="4:4" x14ac:dyDescent="0.2">
      <c r="D624" s="11"/>
    </row>
    <row r="625" spans="4:4" x14ac:dyDescent="0.2">
      <c r="D625" s="11"/>
    </row>
    <row r="626" spans="4:4" x14ac:dyDescent="0.2">
      <c r="D626" s="11"/>
    </row>
    <row r="627" spans="4:4" x14ac:dyDescent="0.2">
      <c r="D627" s="11"/>
    </row>
    <row r="628" spans="4:4" x14ac:dyDescent="0.2">
      <c r="D628" s="11"/>
    </row>
    <row r="629" spans="4:4" x14ac:dyDescent="0.2">
      <c r="D629" s="11"/>
    </row>
    <row r="630" spans="4:4" x14ac:dyDescent="0.2">
      <c r="D630" s="11"/>
    </row>
    <row r="631" spans="4:4" x14ac:dyDescent="0.2">
      <c r="D631" s="11"/>
    </row>
    <row r="632" spans="4:4" x14ac:dyDescent="0.2">
      <c r="D632" s="11"/>
    </row>
    <row r="633" spans="4:4" x14ac:dyDescent="0.2">
      <c r="D633" s="11"/>
    </row>
    <row r="634" spans="4:4" x14ac:dyDescent="0.2">
      <c r="D634" s="11"/>
    </row>
    <row r="635" spans="4:4" x14ac:dyDescent="0.2">
      <c r="D635" s="11"/>
    </row>
    <row r="636" spans="4:4" x14ac:dyDescent="0.2">
      <c r="D636" s="11"/>
    </row>
    <row r="637" spans="4:4" x14ac:dyDescent="0.2">
      <c r="D637" s="11"/>
    </row>
    <row r="638" spans="4:4" x14ac:dyDescent="0.2">
      <c r="D638" s="11"/>
    </row>
    <row r="639" spans="4:4" x14ac:dyDescent="0.2">
      <c r="D639" s="11"/>
    </row>
    <row r="640" spans="4:4" x14ac:dyDescent="0.2">
      <c r="D640" s="11"/>
    </row>
    <row r="641" spans="4:4" x14ac:dyDescent="0.2">
      <c r="D641" s="11"/>
    </row>
    <row r="642" spans="4:4" x14ac:dyDescent="0.2">
      <c r="D642" s="11"/>
    </row>
    <row r="643" spans="4:4" x14ac:dyDescent="0.2">
      <c r="D643" s="11"/>
    </row>
    <row r="644" spans="4:4" x14ac:dyDescent="0.2">
      <c r="D644" s="11"/>
    </row>
    <row r="645" spans="4:4" x14ac:dyDescent="0.2">
      <c r="D645" s="11"/>
    </row>
    <row r="646" spans="4:4" x14ac:dyDescent="0.2">
      <c r="D646" s="11"/>
    </row>
    <row r="647" spans="4:4" x14ac:dyDescent="0.2">
      <c r="D647" s="11"/>
    </row>
    <row r="648" spans="4:4" x14ac:dyDescent="0.2">
      <c r="D648" s="11"/>
    </row>
    <row r="649" spans="4:4" x14ac:dyDescent="0.2">
      <c r="D649" s="11"/>
    </row>
    <row r="650" spans="4:4" x14ac:dyDescent="0.2">
      <c r="D650" s="11"/>
    </row>
    <row r="651" spans="4:4" x14ac:dyDescent="0.2">
      <c r="D651" s="11"/>
    </row>
    <row r="652" spans="4:4" x14ac:dyDescent="0.2">
      <c r="D652" s="11"/>
    </row>
    <row r="653" spans="4:4" x14ac:dyDescent="0.2">
      <c r="D653" s="11"/>
    </row>
    <row r="654" spans="4:4" x14ac:dyDescent="0.2">
      <c r="D654" s="11"/>
    </row>
    <row r="655" spans="4:4" x14ac:dyDescent="0.2">
      <c r="D655" s="11"/>
    </row>
    <row r="656" spans="4:4" x14ac:dyDescent="0.2">
      <c r="D656" s="11"/>
    </row>
    <row r="657" spans="4:4" x14ac:dyDescent="0.2">
      <c r="D657" s="11"/>
    </row>
    <row r="658" spans="4:4" x14ac:dyDescent="0.2">
      <c r="D658" s="11"/>
    </row>
    <row r="659" spans="4:4" x14ac:dyDescent="0.2">
      <c r="D659" s="11"/>
    </row>
    <row r="660" spans="4:4" x14ac:dyDescent="0.2">
      <c r="D660" s="11"/>
    </row>
    <row r="661" spans="4:4" x14ac:dyDescent="0.2">
      <c r="D661" s="11"/>
    </row>
    <row r="662" spans="4:4" x14ac:dyDescent="0.2">
      <c r="D662" s="11"/>
    </row>
    <row r="663" spans="4:4" x14ac:dyDescent="0.2">
      <c r="D663" s="11"/>
    </row>
    <row r="664" spans="4:4" x14ac:dyDescent="0.2">
      <c r="D664" s="11"/>
    </row>
    <row r="665" spans="4:4" x14ac:dyDescent="0.2">
      <c r="D665" s="11"/>
    </row>
    <row r="666" spans="4:4" x14ac:dyDescent="0.2">
      <c r="D666" s="11"/>
    </row>
    <row r="667" spans="4:4" x14ac:dyDescent="0.2">
      <c r="D667" s="11"/>
    </row>
    <row r="668" spans="4:4" x14ac:dyDescent="0.2">
      <c r="D668" s="11"/>
    </row>
    <row r="669" spans="4:4" x14ac:dyDescent="0.2">
      <c r="D669" s="11"/>
    </row>
    <row r="670" spans="4:4" x14ac:dyDescent="0.2">
      <c r="D670" s="11"/>
    </row>
    <row r="671" spans="4:4" x14ac:dyDescent="0.2">
      <c r="D671" s="11"/>
    </row>
    <row r="672" spans="4:4" x14ac:dyDescent="0.2">
      <c r="D672" s="11"/>
    </row>
    <row r="673" spans="4:4" x14ac:dyDescent="0.2">
      <c r="D673" s="11"/>
    </row>
    <row r="674" spans="4:4" x14ac:dyDescent="0.2">
      <c r="D674" s="11"/>
    </row>
    <row r="675" spans="4:4" x14ac:dyDescent="0.2">
      <c r="D675" s="11"/>
    </row>
    <row r="676" spans="4:4" x14ac:dyDescent="0.2">
      <c r="D676" s="11"/>
    </row>
    <row r="677" spans="4:4" x14ac:dyDescent="0.2">
      <c r="D677" s="11"/>
    </row>
    <row r="678" spans="4:4" x14ac:dyDescent="0.2">
      <c r="D678" s="11"/>
    </row>
    <row r="679" spans="4:4" x14ac:dyDescent="0.2">
      <c r="D679" s="11"/>
    </row>
    <row r="680" spans="4:4" x14ac:dyDescent="0.2">
      <c r="D680" s="11"/>
    </row>
    <row r="681" spans="4:4" x14ac:dyDescent="0.2">
      <c r="D681" s="11"/>
    </row>
    <row r="682" spans="4:4" x14ac:dyDescent="0.2">
      <c r="D682" s="11"/>
    </row>
    <row r="683" spans="4:4" x14ac:dyDescent="0.2">
      <c r="D683" s="11"/>
    </row>
    <row r="684" spans="4:4" x14ac:dyDescent="0.2">
      <c r="D684" s="11"/>
    </row>
    <row r="685" spans="4:4" x14ac:dyDescent="0.2">
      <c r="D685" s="11"/>
    </row>
    <row r="686" spans="4:4" x14ac:dyDescent="0.2">
      <c r="D686" s="11"/>
    </row>
    <row r="687" spans="4:4" x14ac:dyDescent="0.2">
      <c r="D687" s="11"/>
    </row>
    <row r="688" spans="4:4" x14ac:dyDescent="0.2">
      <c r="D688" s="11"/>
    </row>
    <row r="689" spans="4:4" x14ac:dyDescent="0.2">
      <c r="D689" s="11"/>
    </row>
    <row r="690" spans="4:4" x14ac:dyDescent="0.2">
      <c r="D690" s="11"/>
    </row>
    <row r="691" spans="4:4" x14ac:dyDescent="0.2">
      <c r="D691" s="11"/>
    </row>
    <row r="692" spans="4:4" x14ac:dyDescent="0.2">
      <c r="D692" s="11"/>
    </row>
    <row r="693" spans="4:4" x14ac:dyDescent="0.2">
      <c r="D693" s="11"/>
    </row>
    <row r="694" spans="4:4" x14ac:dyDescent="0.2">
      <c r="D694" s="11"/>
    </row>
    <row r="695" spans="4:4" x14ac:dyDescent="0.2">
      <c r="D695" s="11"/>
    </row>
    <row r="696" spans="4:4" x14ac:dyDescent="0.2">
      <c r="D696" s="11"/>
    </row>
    <row r="697" spans="4:4" x14ac:dyDescent="0.2">
      <c r="D697" s="11"/>
    </row>
    <row r="698" spans="4:4" x14ac:dyDescent="0.2">
      <c r="D698" s="11"/>
    </row>
    <row r="699" spans="4:4" x14ac:dyDescent="0.2">
      <c r="D699" s="11"/>
    </row>
    <row r="700" spans="4:4" x14ac:dyDescent="0.2">
      <c r="D700" s="11"/>
    </row>
    <row r="701" spans="4:4" x14ac:dyDescent="0.2">
      <c r="D701" s="11"/>
    </row>
    <row r="702" spans="4:4" x14ac:dyDescent="0.2">
      <c r="D702" s="11"/>
    </row>
    <row r="703" spans="4:4" x14ac:dyDescent="0.2">
      <c r="D703" s="11"/>
    </row>
    <row r="704" spans="4:4" x14ac:dyDescent="0.2">
      <c r="D704" s="11"/>
    </row>
    <row r="705" spans="4:4" x14ac:dyDescent="0.2">
      <c r="D705" s="11"/>
    </row>
    <row r="706" spans="4:4" x14ac:dyDescent="0.2">
      <c r="D706" s="11"/>
    </row>
    <row r="707" spans="4:4" x14ac:dyDescent="0.2">
      <c r="D707" s="11"/>
    </row>
    <row r="708" spans="4:4" x14ac:dyDescent="0.2">
      <c r="D708" s="11"/>
    </row>
    <row r="709" spans="4:4" x14ac:dyDescent="0.2">
      <c r="D709" s="11"/>
    </row>
    <row r="710" spans="4:4" x14ac:dyDescent="0.2">
      <c r="D710" s="11"/>
    </row>
    <row r="711" spans="4:4" x14ac:dyDescent="0.2">
      <c r="D711" s="11"/>
    </row>
    <row r="712" spans="4:4" x14ac:dyDescent="0.2">
      <c r="D712" s="11"/>
    </row>
    <row r="713" spans="4:4" x14ac:dyDescent="0.2">
      <c r="D713" s="11"/>
    </row>
    <row r="714" spans="4:4" x14ac:dyDescent="0.2">
      <c r="D714" s="11"/>
    </row>
    <row r="715" spans="4:4" x14ac:dyDescent="0.2">
      <c r="D715" s="11"/>
    </row>
    <row r="716" spans="4:4" x14ac:dyDescent="0.2">
      <c r="D716" s="11"/>
    </row>
    <row r="717" spans="4:4" x14ac:dyDescent="0.2">
      <c r="D717" s="11"/>
    </row>
    <row r="718" spans="4:4" x14ac:dyDescent="0.2">
      <c r="D718" s="11"/>
    </row>
    <row r="719" spans="4:4" x14ac:dyDescent="0.2">
      <c r="D719" s="11"/>
    </row>
    <row r="720" spans="4:4" x14ac:dyDescent="0.2">
      <c r="D720" s="11"/>
    </row>
    <row r="721" spans="4:4" x14ac:dyDescent="0.2">
      <c r="D721" s="11"/>
    </row>
    <row r="722" spans="4:4" x14ac:dyDescent="0.2">
      <c r="D722" s="11"/>
    </row>
    <row r="723" spans="4:4" x14ac:dyDescent="0.2">
      <c r="D723" s="11"/>
    </row>
    <row r="724" spans="4:4" x14ac:dyDescent="0.2">
      <c r="D724" s="11"/>
    </row>
    <row r="725" spans="4:4" x14ac:dyDescent="0.2">
      <c r="D725" s="11"/>
    </row>
    <row r="726" spans="4:4" x14ac:dyDescent="0.2">
      <c r="D726" s="11"/>
    </row>
    <row r="727" spans="4:4" x14ac:dyDescent="0.2">
      <c r="D727" s="11"/>
    </row>
    <row r="728" spans="4:4" x14ac:dyDescent="0.2">
      <c r="D728" s="11"/>
    </row>
    <row r="729" spans="4:4" x14ac:dyDescent="0.2">
      <c r="D729" s="11"/>
    </row>
    <row r="730" spans="4:4" x14ac:dyDescent="0.2">
      <c r="D730" s="11"/>
    </row>
    <row r="731" spans="4:4" x14ac:dyDescent="0.2">
      <c r="D731" s="11"/>
    </row>
    <row r="732" spans="4:4" x14ac:dyDescent="0.2">
      <c r="D732" s="11"/>
    </row>
    <row r="733" spans="4:4" x14ac:dyDescent="0.2">
      <c r="D733" s="11"/>
    </row>
    <row r="734" spans="4:4" x14ac:dyDescent="0.2">
      <c r="D734" s="11"/>
    </row>
    <row r="735" spans="4:4" x14ac:dyDescent="0.2">
      <c r="D735" s="11"/>
    </row>
    <row r="736" spans="4:4" x14ac:dyDescent="0.2">
      <c r="D736" s="11"/>
    </row>
    <row r="737" spans="4:4" x14ac:dyDescent="0.2">
      <c r="D737" s="11"/>
    </row>
    <row r="738" spans="4:4" x14ac:dyDescent="0.2">
      <c r="D738" s="11"/>
    </row>
    <row r="739" spans="4:4" x14ac:dyDescent="0.2">
      <c r="D739" s="11"/>
    </row>
    <row r="740" spans="4:4" x14ac:dyDescent="0.2">
      <c r="D740" s="11"/>
    </row>
    <row r="741" spans="4:4" x14ac:dyDescent="0.2">
      <c r="D741" s="11"/>
    </row>
    <row r="742" spans="4:4" x14ac:dyDescent="0.2">
      <c r="D742" s="11"/>
    </row>
    <row r="743" spans="4:4" x14ac:dyDescent="0.2">
      <c r="D743" s="11"/>
    </row>
    <row r="744" spans="4:4" x14ac:dyDescent="0.2">
      <c r="D744" s="11"/>
    </row>
    <row r="745" spans="4:4" x14ac:dyDescent="0.2">
      <c r="D745" s="11"/>
    </row>
    <row r="746" spans="4:4" x14ac:dyDescent="0.2">
      <c r="D746" s="11"/>
    </row>
    <row r="747" spans="4:4" x14ac:dyDescent="0.2">
      <c r="D747" s="11"/>
    </row>
    <row r="748" spans="4:4" x14ac:dyDescent="0.2">
      <c r="D748" s="11"/>
    </row>
    <row r="749" spans="4:4" x14ac:dyDescent="0.2">
      <c r="D749" s="11"/>
    </row>
    <row r="750" spans="4:4" x14ac:dyDescent="0.2">
      <c r="D750" s="11"/>
    </row>
    <row r="751" spans="4:4" x14ac:dyDescent="0.2">
      <c r="D751" s="11"/>
    </row>
    <row r="752" spans="4:4" x14ac:dyDescent="0.2">
      <c r="D752" s="11"/>
    </row>
    <row r="753" spans="4:4" x14ac:dyDescent="0.2">
      <c r="D753" s="11"/>
    </row>
    <row r="754" spans="4:4" x14ac:dyDescent="0.2">
      <c r="D754" s="11"/>
    </row>
    <row r="755" spans="4:4" x14ac:dyDescent="0.2">
      <c r="D755" s="11"/>
    </row>
    <row r="756" spans="4:4" x14ac:dyDescent="0.2">
      <c r="D756" s="11"/>
    </row>
    <row r="757" spans="4:4" x14ac:dyDescent="0.2">
      <c r="D757" s="11"/>
    </row>
    <row r="758" spans="4:4" x14ac:dyDescent="0.2">
      <c r="D758" s="11"/>
    </row>
    <row r="759" spans="4:4" x14ac:dyDescent="0.2">
      <c r="D759" s="11"/>
    </row>
    <row r="760" spans="4:4" x14ac:dyDescent="0.2">
      <c r="D760" s="11"/>
    </row>
    <row r="761" spans="4:4" x14ac:dyDescent="0.2">
      <c r="D761" s="11"/>
    </row>
    <row r="762" spans="4:4" x14ac:dyDescent="0.2">
      <c r="D762" s="11"/>
    </row>
    <row r="763" spans="4:4" x14ac:dyDescent="0.2">
      <c r="D763" s="11"/>
    </row>
    <row r="764" spans="4:4" x14ac:dyDescent="0.2">
      <c r="D764" s="11"/>
    </row>
    <row r="765" spans="4:4" x14ac:dyDescent="0.2">
      <c r="D765" s="11"/>
    </row>
    <row r="766" spans="4:4" x14ac:dyDescent="0.2">
      <c r="D766" s="11"/>
    </row>
    <row r="767" spans="4:4" x14ac:dyDescent="0.2">
      <c r="D767" s="11"/>
    </row>
    <row r="768" spans="4:4" x14ac:dyDescent="0.2">
      <c r="D768" s="11"/>
    </row>
    <row r="769" spans="4:4" x14ac:dyDescent="0.2">
      <c r="D769" s="11"/>
    </row>
    <row r="770" spans="4:4" x14ac:dyDescent="0.2">
      <c r="D770" s="11"/>
    </row>
    <row r="771" spans="4:4" x14ac:dyDescent="0.2">
      <c r="D771" s="11"/>
    </row>
    <row r="772" spans="4:4" x14ac:dyDescent="0.2">
      <c r="D772" s="11"/>
    </row>
    <row r="773" spans="4:4" x14ac:dyDescent="0.2">
      <c r="D773" s="11"/>
    </row>
    <row r="774" spans="4:4" x14ac:dyDescent="0.2">
      <c r="D774" s="11"/>
    </row>
    <row r="775" spans="4:4" x14ac:dyDescent="0.2">
      <c r="D775" s="11"/>
    </row>
    <row r="776" spans="4:4" x14ac:dyDescent="0.2">
      <c r="D776" s="11"/>
    </row>
    <row r="777" spans="4:4" x14ac:dyDescent="0.2">
      <c r="D777" s="11"/>
    </row>
    <row r="778" spans="4:4" x14ac:dyDescent="0.2">
      <c r="D778" s="11"/>
    </row>
    <row r="779" spans="4:4" x14ac:dyDescent="0.2">
      <c r="D779" s="11"/>
    </row>
    <row r="780" spans="4:4" x14ac:dyDescent="0.2">
      <c r="D780" s="11"/>
    </row>
    <row r="781" spans="4:4" x14ac:dyDescent="0.2">
      <c r="D781" s="11"/>
    </row>
    <row r="782" spans="4:4" x14ac:dyDescent="0.2">
      <c r="D782" s="11"/>
    </row>
    <row r="783" spans="4:4" x14ac:dyDescent="0.2">
      <c r="D783" s="11"/>
    </row>
    <row r="784" spans="4:4" x14ac:dyDescent="0.2">
      <c r="D784" s="11"/>
    </row>
    <row r="785" spans="4:4" x14ac:dyDescent="0.2">
      <c r="D785" s="11"/>
    </row>
    <row r="786" spans="4:4" x14ac:dyDescent="0.2">
      <c r="D786" s="11"/>
    </row>
    <row r="787" spans="4:4" x14ac:dyDescent="0.2">
      <c r="D787" s="11"/>
    </row>
    <row r="788" spans="4:4" x14ac:dyDescent="0.2">
      <c r="D788" s="11"/>
    </row>
    <row r="789" spans="4:4" x14ac:dyDescent="0.2">
      <c r="D789" s="11"/>
    </row>
    <row r="790" spans="4:4" x14ac:dyDescent="0.2">
      <c r="D790" s="11"/>
    </row>
    <row r="791" spans="4:4" x14ac:dyDescent="0.2">
      <c r="D791" s="11"/>
    </row>
    <row r="792" spans="4:4" x14ac:dyDescent="0.2">
      <c r="D792" s="11"/>
    </row>
    <row r="793" spans="4:4" x14ac:dyDescent="0.2">
      <c r="D793" s="11"/>
    </row>
    <row r="794" spans="4:4" x14ac:dyDescent="0.2">
      <c r="D794" s="11"/>
    </row>
    <row r="795" spans="4:4" x14ac:dyDescent="0.2">
      <c r="D795" s="11"/>
    </row>
    <row r="796" spans="4:4" x14ac:dyDescent="0.2">
      <c r="D796" s="11"/>
    </row>
    <row r="797" spans="4:4" x14ac:dyDescent="0.2">
      <c r="D797" s="11"/>
    </row>
    <row r="798" spans="4:4" x14ac:dyDescent="0.2">
      <c r="D798" s="11"/>
    </row>
    <row r="799" spans="4:4" x14ac:dyDescent="0.2">
      <c r="D799" s="11"/>
    </row>
    <row r="800" spans="4:4" x14ac:dyDescent="0.2">
      <c r="D800" s="11"/>
    </row>
    <row r="801" spans="4:4" x14ac:dyDescent="0.2">
      <c r="D801" s="11"/>
    </row>
    <row r="802" spans="4:4" x14ac:dyDescent="0.2">
      <c r="D802" s="11"/>
    </row>
    <row r="803" spans="4:4" x14ac:dyDescent="0.2">
      <c r="D803" s="11"/>
    </row>
    <row r="804" spans="4:4" x14ac:dyDescent="0.2">
      <c r="D804" s="11"/>
    </row>
    <row r="805" spans="4:4" x14ac:dyDescent="0.2">
      <c r="D805" s="11"/>
    </row>
    <row r="806" spans="4:4" x14ac:dyDescent="0.2">
      <c r="D806" s="11"/>
    </row>
    <row r="807" spans="4:4" x14ac:dyDescent="0.2">
      <c r="D807" s="11"/>
    </row>
    <row r="808" spans="4:4" x14ac:dyDescent="0.2">
      <c r="D808" s="11"/>
    </row>
    <row r="809" spans="4:4" x14ac:dyDescent="0.2">
      <c r="D809" s="11"/>
    </row>
    <row r="810" spans="4:4" x14ac:dyDescent="0.2">
      <c r="D810" s="11"/>
    </row>
    <row r="811" spans="4:4" x14ac:dyDescent="0.2">
      <c r="D811" s="11"/>
    </row>
    <row r="812" spans="4:4" x14ac:dyDescent="0.2">
      <c r="D812" s="11"/>
    </row>
    <row r="813" spans="4:4" x14ac:dyDescent="0.2">
      <c r="D813" s="11"/>
    </row>
    <row r="814" spans="4:4" x14ac:dyDescent="0.2">
      <c r="D814" s="11"/>
    </row>
    <row r="815" spans="4:4" x14ac:dyDescent="0.2">
      <c r="D815" s="11"/>
    </row>
    <row r="816" spans="4:4" x14ac:dyDescent="0.2">
      <c r="D816" s="11"/>
    </row>
    <row r="817" spans="4:4" x14ac:dyDescent="0.2">
      <c r="D817" s="11"/>
    </row>
    <row r="818" spans="4:4" x14ac:dyDescent="0.2">
      <c r="D818" s="11"/>
    </row>
    <row r="819" spans="4:4" x14ac:dyDescent="0.2">
      <c r="D819" s="11"/>
    </row>
    <row r="820" spans="4:4" x14ac:dyDescent="0.2">
      <c r="D820" s="11"/>
    </row>
    <row r="821" spans="4:4" x14ac:dyDescent="0.2">
      <c r="D821" s="11"/>
    </row>
    <row r="822" spans="4:4" x14ac:dyDescent="0.2">
      <c r="D822" s="11"/>
    </row>
    <row r="823" spans="4:4" x14ac:dyDescent="0.2">
      <c r="D823" s="11"/>
    </row>
    <row r="824" spans="4:4" x14ac:dyDescent="0.2">
      <c r="D824" s="11"/>
    </row>
    <row r="825" spans="4:4" x14ac:dyDescent="0.2">
      <c r="D825" s="11"/>
    </row>
    <row r="826" spans="4:4" x14ac:dyDescent="0.2">
      <c r="D826" s="11"/>
    </row>
    <row r="827" spans="4:4" x14ac:dyDescent="0.2">
      <c r="D827" s="11"/>
    </row>
    <row r="828" spans="4:4" x14ac:dyDescent="0.2">
      <c r="D828" s="11"/>
    </row>
    <row r="829" spans="4:4" x14ac:dyDescent="0.2">
      <c r="D829" s="11"/>
    </row>
    <row r="830" spans="4:4" x14ac:dyDescent="0.2">
      <c r="D830" s="11"/>
    </row>
    <row r="831" spans="4:4" x14ac:dyDescent="0.2">
      <c r="D831" s="11"/>
    </row>
    <row r="832" spans="4:4" x14ac:dyDescent="0.2">
      <c r="D832" s="11"/>
    </row>
    <row r="833" spans="4:4" x14ac:dyDescent="0.2">
      <c r="D833" s="11"/>
    </row>
    <row r="834" spans="4:4" x14ac:dyDescent="0.2">
      <c r="D834" s="11"/>
    </row>
    <row r="835" spans="4:4" x14ac:dyDescent="0.2">
      <c r="D835" s="11"/>
    </row>
    <row r="836" spans="4:4" x14ac:dyDescent="0.2">
      <c r="D836" s="11"/>
    </row>
    <row r="837" spans="4:4" x14ac:dyDescent="0.2">
      <c r="D837" s="11"/>
    </row>
    <row r="838" spans="4:4" x14ac:dyDescent="0.2">
      <c r="D838" s="11"/>
    </row>
    <row r="839" spans="4:4" x14ac:dyDescent="0.2">
      <c r="D839" s="11"/>
    </row>
    <row r="840" spans="4:4" x14ac:dyDescent="0.2">
      <c r="D840" s="11"/>
    </row>
    <row r="841" spans="4:4" x14ac:dyDescent="0.2">
      <c r="D841" s="11"/>
    </row>
    <row r="842" spans="4:4" x14ac:dyDescent="0.2">
      <c r="D842" s="11"/>
    </row>
    <row r="843" spans="4:4" x14ac:dyDescent="0.2">
      <c r="D843" s="11"/>
    </row>
    <row r="844" spans="4:4" x14ac:dyDescent="0.2">
      <c r="D844" s="11"/>
    </row>
    <row r="845" spans="4:4" x14ac:dyDescent="0.2">
      <c r="D845" s="11"/>
    </row>
    <row r="846" spans="4:4" x14ac:dyDescent="0.2">
      <c r="D846" s="11"/>
    </row>
    <row r="847" spans="4:4" x14ac:dyDescent="0.2">
      <c r="D847" s="11"/>
    </row>
    <row r="848" spans="4:4" x14ac:dyDescent="0.2">
      <c r="D848" s="11"/>
    </row>
    <row r="849" spans="4:4" x14ac:dyDescent="0.2">
      <c r="D849" s="11"/>
    </row>
    <row r="850" spans="4:4" x14ac:dyDescent="0.2">
      <c r="D850" s="11"/>
    </row>
    <row r="851" spans="4:4" x14ac:dyDescent="0.2">
      <c r="D851" s="11"/>
    </row>
    <row r="852" spans="4:4" x14ac:dyDescent="0.2">
      <c r="D852" s="11"/>
    </row>
    <row r="853" spans="4:4" x14ac:dyDescent="0.2">
      <c r="D853" s="11"/>
    </row>
    <row r="854" spans="4:4" x14ac:dyDescent="0.2">
      <c r="D854" s="11"/>
    </row>
    <row r="855" spans="4:4" x14ac:dyDescent="0.2">
      <c r="D855" s="11"/>
    </row>
    <row r="856" spans="4:4" x14ac:dyDescent="0.2">
      <c r="D856" s="11"/>
    </row>
    <row r="857" spans="4:4" x14ac:dyDescent="0.2">
      <c r="D857" s="11"/>
    </row>
    <row r="858" spans="4:4" x14ac:dyDescent="0.2">
      <c r="D858" s="11"/>
    </row>
    <row r="859" spans="4:4" x14ac:dyDescent="0.2">
      <c r="D859" s="11"/>
    </row>
    <row r="860" spans="4:4" x14ac:dyDescent="0.2">
      <c r="D860" s="11"/>
    </row>
    <row r="861" spans="4:4" x14ac:dyDescent="0.2">
      <c r="D861" s="11"/>
    </row>
    <row r="862" spans="4:4" x14ac:dyDescent="0.2">
      <c r="D862" s="11"/>
    </row>
    <row r="863" spans="4:4" x14ac:dyDescent="0.2">
      <c r="D863" s="11"/>
    </row>
    <row r="864" spans="4:4" x14ac:dyDescent="0.2">
      <c r="D864" s="11"/>
    </row>
    <row r="865" spans="4:4" x14ac:dyDescent="0.2">
      <c r="D865" s="11"/>
    </row>
    <row r="866" spans="4:4" x14ac:dyDescent="0.2">
      <c r="D866" s="11"/>
    </row>
    <row r="867" spans="4:4" x14ac:dyDescent="0.2">
      <c r="D867" s="11"/>
    </row>
    <row r="868" spans="4:4" x14ac:dyDescent="0.2">
      <c r="D868" s="11"/>
    </row>
    <row r="869" spans="4:4" x14ac:dyDescent="0.2">
      <c r="D869" s="11"/>
    </row>
    <row r="870" spans="4:4" x14ac:dyDescent="0.2">
      <c r="D870" s="11"/>
    </row>
    <row r="871" spans="4:4" x14ac:dyDescent="0.2">
      <c r="D871" s="11"/>
    </row>
    <row r="872" spans="4:4" x14ac:dyDescent="0.2">
      <c r="D872" s="11"/>
    </row>
    <row r="873" spans="4:4" x14ac:dyDescent="0.2">
      <c r="D873" s="11"/>
    </row>
    <row r="874" spans="4:4" x14ac:dyDescent="0.2">
      <c r="D874" s="11"/>
    </row>
    <row r="875" spans="4:4" x14ac:dyDescent="0.2">
      <c r="D875" s="11"/>
    </row>
    <row r="876" spans="4:4" x14ac:dyDescent="0.2">
      <c r="D876" s="11"/>
    </row>
    <row r="877" spans="4:4" x14ac:dyDescent="0.2">
      <c r="D877" s="11"/>
    </row>
    <row r="878" spans="4:4" x14ac:dyDescent="0.2">
      <c r="D878" s="11"/>
    </row>
    <row r="879" spans="4:4" x14ac:dyDescent="0.2">
      <c r="D879" s="11"/>
    </row>
    <row r="880" spans="4:4" x14ac:dyDescent="0.2">
      <c r="D880" s="11"/>
    </row>
    <row r="881" spans="4:4" x14ac:dyDescent="0.2">
      <c r="D881" s="11"/>
    </row>
    <row r="882" spans="4:4" x14ac:dyDescent="0.2">
      <c r="D882" s="11"/>
    </row>
    <row r="883" spans="4:4" x14ac:dyDescent="0.2">
      <c r="D883" s="11"/>
    </row>
    <row r="884" spans="4:4" x14ac:dyDescent="0.2">
      <c r="D884" s="11"/>
    </row>
    <row r="885" spans="4:4" x14ac:dyDescent="0.2">
      <c r="D885" s="11"/>
    </row>
    <row r="886" spans="4:4" x14ac:dyDescent="0.2">
      <c r="D886" s="11"/>
    </row>
    <row r="887" spans="4:4" x14ac:dyDescent="0.2">
      <c r="D887" s="11"/>
    </row>
    <row r="888" spans="4:4" x14ac:dyDescent="0.2">
      <c r="D888" s="11"/>
    </row>
    <row r="889" spans="4:4" x14ac:dyDescent="0.2">
      <c r="D889" s="11"/>
    </row>
    <row r="890" spans="4:4" x14ac:dyDescent="0.2">
      <c r="D890" s="11"/>
    </row>
    <row r="891" spans="4:4" x14ac:dyDescent="0.2">
      <c r="D891" s="11"/>
    </row>
    <row r="892" spans="4:4" x14ac:dyDescent="0.2">
      <c r="D892" s="11"/>
    </row>
    <row r="893" spans="4:4" x14ac:dyDescent="0.2">
      <c r="D893" s="11"/>
    </row>
    <row r="894" spans="4:4" x14ac:dyDescent="0.2">
      <c r="D894" s="11"/>
    </row>
    <row r="895" spans="4:4" x14ac:dyDescent="0.2">
      <c r="D895" s="11"/>
    </row>
    <row r="896" spans="4:4" x14ac:dyDescent="0.2">
      <c r="D896" s="11"/>
    </row>
    <row r="897" spans="4:4" x14ac:dyDescent="0.2">
      <c r="D897" s="11"/>
    </row>
    <row r="898" spans="4:4" x14ac:dyDescent="0.2">
      <c r="D898" s="11"/>
    </row>
    <row r="899" spans="4:4" x14ac:dyDescent="0.2">
      <c r="D899" s="11"/>
    </row>
    <row r="900" spans="4:4" x14ac:dyDescent="0.2">
      <c r="D900" s="11"/>
    </row>
    <row r="901" spans="4:4" x14ac:dyDescent="0.2">
      <c r="D901" s="11"/>
    </row>
    <row r="902" spans="4:4" x14ac:dyDescent="0.2">
      <c r="D902" s="11"/>
    </row>
    <row r="903" spans="4:4" x14ac:dyDescent="0.2">
      <c r="D903" s="11"/>
    </row>
    <row r="904" spans="4:4" x14ac:dyDescent="0.2">
      <c r="D904" s="11"/>
    </row>
    <row r="905" spans="4:4" x14ac:dyDescent="0.2">
      <c r="D905" s="11"/>
    </row>
    <row r="906" spans="4:4" x14ac:dyDescent="0.2">
      <c r="D906" s="11"/>
    </row>
    <row r="907" spans="4:4" x14ac:dyDescent="0.2">
      <c r="D907" s="11"/>
    </row>
    <row r="908" spans="4:4" x14ac:dyDescent="0.2">
      <c r="D908" s="11"/>
    </row>
    <row r="909" spans="4:4" x14ac:dyDescent="0.2">
      <c r="D909" s="11"/>
    </row>
    <row r="910" spans="4:4" x14ac:dyDescent="0.2">
      <c r="D910" s="11"/>
    </row>
    <row r="911" spans="4:4" x14ac:dyDescent="0.2">
      <c r="D911" s="11"/>
    </row>
    <row r="912" spans="4:4" x14ac:dyDescent="0.2">
      <c r="D912" s="11"/>
    </row>
    <row r="913" spans="4:4" x14ac:dyDescent="0.2">
      <c r="D913" s="11"/>
    </row>
    <row r="914" spans="4:4" x14ac:dyDescent="0.2">
      <c r="D914" s="11"/>
    </row>
    <row r="915" spans="4:4" x14ac:dyDescent="0.2">
      <c r="D915" s="11"/>
    </row>
    <row r="916" spans="4:4" x14ac:dyDescent="0.2">
      <c r="D916" s="11"/>
    </row>
    <row r="917" spans="4:4" x14ac:dyDescent="0.2">
      <c r="D917" s="11"/>
    </row>
    <row r="918" spans="4:4" x14ac:dyDescent="0.2">
      <c r="D918" s="11"/>
    </row>
    <row r="919" spans="4:4" x14ac:dyDescent="0.2">
      <c r="D919" s="11"/>
    </row>
    <row r="920" spans="4:4" x14ac:dyDescent="0.2">
      <c r="D920" s="11"/>
    </row>
    <row r="921" spans="4:4" x14ac:dyDescent="0.2">
      <c r="D921" s="11"/>
    </row>
    <row r="922" spans="4:4" x14ac:dyDescent="0.2">
      <c r="D922" s="11"/>
    </row>
    <row r="923" spans="4:4" x14ac:dyDescent="0.2">
      <c r="D923" s="11"/>
    </row>
    <row r="924" spans="4:4" x14ac:dyDescent="0.2">
      <c r="D924" s="11"/>
    </row>
    <row r="925" spans="4:4" x14ac:dyDescent="0.2">
      <c r="D925" s="11"/>
    </row>
    <row r="926" spans="4:4" x14ac:dyDescent="0.2">
      <c r="D926" s="11"/>
    </row>
    <row r="927" spans="4:4" x14ac:dyDescent="0.2">
      <c r="D927" s="11"/>
    </row>
    <row r="928" spans="4:4" x14ac:dyDescent="0.2">
      <c r="D928" s="11"/>
    </row>
    <row r="929" spans="4:4" x14ac:dyDescent="0.2">
      <c r="D929" s="11"/>
    </row>
    <row r="930" spans="4:4" x14ac:dyDescent="0.2">
      <c r="D930" s="11"/>
    </row>
    <row r="931" spans="4:4" x14ac:dyDescent="0.2">
      <c r="D931" s="11"/>
    </row>
    <row r="932" spans="4:4" x14ac:dyDescent="0.2">
      <c r="D932" s="11"/>
    </row>
    <row r="933" spans="4:4" x14ac:dyDescent="0.2">
      <c r="D933" s="11"/>
    </row>
    <row r="934" spans="4:4" x14ac:dyDescent="0.2">
      <c r="D934" s="11"/>
    </row>
    <row r="935" spans="4:4" x14ac:dyDescent="0.2">
      <c r="D935" s="11"/>
    </row>
    <row r="936" spans="4:4" x14ac:dyDescent="0.2">
      <c r="D936" s="11"/>
    </row>
    <row r="937" spans="4:4" x14ac:dyDescent="0.2">
      <c r="D937" s="11"/>
    </row>
    <row r="938" spans="4:4" x14ac:dyDescent="0.2">
      <c r="D938" s="11"/>
    </row>
    <row r="939" spans="4:4" x14ac:dyDescent="0.2">
      <c r="D939" s="11"/>
    </row>
    <row r="940" spans="4:4" x14ac:dyDescent="0.2">
      <c r="D940" s="11"/>
    </row>
    <row r="941" spans="4:4" x14ac:dyDescent="0.2">
      <c r="D941" s="11"/>
    </row>
    <row r="942" spans="4:4" x14ac:dyDescent="0.2">
      <c r="D942" s="11"/>
    </row>
    <row r="943" spans="4:4" x14ac:dyDescent="0.2">
      <c r="D943" s="11"/>
    </row>
    <row r="944" spans="4:4" x14ac:dyDescent="0.2">
      <c r="D944" s="11"/>
    </row>
    <row r="945" spans="4:4" x14ac:dyDescent="0.2">
      <c r="D945" s="11"/>
    </row>
    <row r="946" spans="4:4" x14ac:dyDescent="0.2">
      <c r="D946" s="11"/>
    </row>
    <row r="947" spans="4:4" x14ac:dyDescent="0.2">
      <c r="D947" s="11"/>
    </row>
    <row r="948" spans="4:4" x14ac:dyDescent="0.2">
      <c r="D948" s="11"/>
    </row>
    <row r="949" spans="4:4" x14ac:dyDescent="0.2">
      <c r="D949" s="11"/>
    </row>
    <row r="950" spans="4:4" x14ac:dyDescent="0.2">
      <c r="D950" s="11"/>
    </row>
    <row r="951" spans="4:4" x14ac:dyDescent="0.2">
      <c r="D951" s="11"/>
    </row>
    <row r="952" spans="4:4" x14ac:dyDescent="0.2">
      <c r="D952" s="11"/>
    </row>
    <row r="953" spans="4:4" x14ac:dyDescent="0.2">
      <c r="D953" s="11"/>
    </row>
    <row r="954" spans="4:4" x14ac:dyDescent="0.2">
      <c r="D954" s="11"/>
    </row>
    <row r="955" spans="4:4" x14ac:dyDescent="0.2">
      <c r="D955" s="11"/>
    </row>
    <row r="956" spans="4:4" x14ac:dyDescent="0.2">
      <c r="D956" s="11"/>
    </row>
    <row r="957" spans="4:4" x14ac:dyDescent="0.2">
      <c r="D957" s="11"/>
    </row>
    <row r="958" spans="4:4" x14ac:dyDescent="0.2">
      <c r="D958" s="11"/>
    </row>
    <row r="959" spans="4:4" x14ac:dyDescent="0.2">
      <c r="D959" s="11"/>
    </row>
    <row r="960" spans="4:4" x14ac:dyDescent="0.2">
      <c r="D960" s="11"/>
    </row>
    <row r="961" spans="4:4" x14ac:dyDescent="0.2">
      <c r="D961" s="11"/>
    </row>
    <row r="962" spans="4:4" x14ac:dyDescent="0.2">
      <c r="D962" s="11"/>
    </row>
    <row r="963" spans="4:4" x14ac:dyDescent="0.2">
      <c r="D963" s="11"/>
    </row>
    <row r="964" spans="4:4" x14ac:dyDescent="0.2">
      <c r="D964" s="11"/>
    </row>
    <row r="965" spans="4:4" x14ac:dyDescent="0.2">
      <c r="D965" s="11"/>
    </row>
    <row r="966" spans="4:4" x14ac:dyDescent="0.2">
      <c r="D966" s="11"/>
    </row>
    <row r="967" spans="4:4" x14ac:dyDescent="0.2">
      <c r="D967" s="11"/>
    </row>
    <row r="968" spans="4:4" x14ac:dyDescent="0.2">
      <c r="D968" s="11"/>
    </row>
    <row r="969" spans="4:4" x14ac:dyDescent="0.2">
      <c r="D969" s="11"/>
    </row>
    <row r="970" spans="4:4" x14ac:dyDescent="0.2">
      <c r="D970" s="11"/>
    </row>
    <row r="971" spans="4:4" x14ac:dyDescent="0.2">
      <c r="D971" s="11"/>
    </row>
    <row r="972" spans="4:4" x14ac:dyDescent="0.2">
      <c r="D972" s="11"/>
    </row>
    <row r="973" spans="4:4" x14ac:dyDescent="0.2">
      <c r="D973" s="11"/>
    </row>
    <row r="974" spans="4:4" x14ac:dyDescent="0.2">
      <c r="D974" s="11"/>
    </row>
    <row r="975" spans="4:4" x14ac:dyDescent="0.2">
      <c r="D975" s="11"/>
    </row>
    <row r="976" spans="4:4" x14ac:dyDescent="0.2">
      <c r="D976" s="11"/>
    </row>
    <row r="977" spans="4:4" x14ac:dyDescent="0.2">
      <c r="D977" s="11"/>
    </row>
    <row r="978" spans="4:4" x14ac:dyDescent="0.2">
      <c r="D978" s="11"/>
    </row>
    <row r="979" spans="4:4" x14ac:dyDescent="0.2">
      <c r="D979" s="11"/>
    </row>
    <row r="980" spans="4:4" x14ac:dyDescent="0.2">
      <c r="D980" s="11"/>
    </row>
    <row r="981" spans="4:4" x14ac:dyDescent="0.2">
      <c r="D981" s="11"/>
    </row>
    <row r="982" spans="4:4" x14ac:dyDescent="0.2">
      <c r="D982" s="11"/>
    </row>
    <row r="983" spans="4:4" x14ac:dyDescent="0.2">
      <c r="D983" s="11"/>
    </row>
    <row r="984" spans="4:4" x14ac:dyDescent="0.2">
      <c r="D984" s="11"/>
    </row>
    <row r="985" spans="4:4" x14ac:dyDescent="0.2">
      <c r="D985" s="11"/>
    </row>
    <row r="986" spans="4:4" x14ac:dyDescent="0.2">
      <c r="D986" s="11"/>
    </row>
    <row r="987" spans="4:4" x14ac:dyDescent="0.2">
      <c r="D987" s="11"/>
    </row>
    <row r="988" spans="4:4" x14ac:dyDescent="0.2">
      <c r="D988" s="11"/>
    </row>
    <row r="989" spans="4:4" x14ac:dyDescent="0.2">
      <c r="D989" s="11"/>
    </row>
    <row r="990" spans="4:4" x14ac:dyDescent="0.2">
      <c r="D990" s="11"/>
    </row>
    <row r="991" spans="4:4" x14ac:dyDescent="0.2">
      <c r="D991" s="11"/>
    </row>
    <row r="992" spans="4:4" x14ac:dyDescent="0.2">
      <c r="D992" s="11"/>
    </row>
    <row r="993" spans="4:4" x14ac:dyDescent="0.2">
      <c r="D993" s="11"/>
    </row>
    <row r="994" spans="4:4" x14ac:dyDescent="0.2">
      <c r="D994" s="11"/>
    </row>
    <row r="995" spans="4:4" x14ac:dyDescent="0.2">
      <c r="D995" s="11"/>
    </row>
    <row r="996" spans="4:4" x14ac:dyDescent="0.2">
      <c r="D996" s="11"/>
    </row>
    <row r="997" spans="4:4" x14ac:dyDescent="0.2">
      <c r="D997" s="11"/>
    </row>
    <row r="998" spans="4:4" x14ac:dyDescent="0.2">
      <c r="D998" s="11"/>
    </row>
    <row r="999" spans="4:4" x14ac:dyDescent="0.2">
      <c r="D999" s="11"/>
    </row>
    <row r="1000" spans="4:4" x14ac:dyDescent="0.2">
      <c r="D1000" s="11"/>
    </row>
    <row r="1001" spans="4:4" x14ac:dyDescent="0.2">
      <c r="D1001" s="11"/>
    </row>
    <row r="1002" spans="4:4" x14ac:dyDescent="0.2">
      <c r="D1002" s="11"/>
    </row>
    <row r="1003" spans="4:4" x14ac:dyDescent="0.2">
      <c r="D1003" s="11"/>
    </row>
    <row r="1004" spans="4:4" x14ac:dyDescent="0.2">
      <c r="D1004" s="11"/>
    </row>
    <row r="1005" spans="4:4" x14ac:dyDescent="0.2">
      <c r="D1005" s="11"/>
    </row>
    <row r="1006" spans="4:4" x14ac:dyDescent="0.2">
      <c r="D1006" s="11"/>
    </row>
    <row r="1007" spans="4:4" x14ac:dyDescent="0.2">
      <c r="D1007" s="11"/>
    </row>
    <row r="1008" spans="4:4" x14ac:dyDescent="0.2">
      <c r="D1008" s="11"/>
    </row>
    <row r="1009" spans="4:4" x14ac:dyDescent="0.2">
      <c r="D1009" s="11"/>
    </row>
    <row r="1010" spans="4:4" x14ac:dyDescent="0.2">
      <c r="D1010" s="11"/>
    </row>
    <row r="1011" spans="4:4" x14ac:dyDescent="0.2">
      <c r="D1011" s="11"/>
    </row>
    <row r="1012" spans="4:4" x14ac:dyDescent="0.2">
      <c r="D1012" s="11"/>
    </row>
    <row r="1013" spans="4:4" x14ac:dyDescent="0.2">
      <c r="D1013" s="11"/>
    </row>
    <row r="1014" spans="4:4" x14ac:dyDescent="0.2">
      <c r="D1014" s="11"/>
    </row>
    <row r="1015" spans="4:4" x14ac:dyDescent="0.2">
      <c r="D1015" s="11"/>
    </row>
    <row r="1016" spans="4:4" x14ac:dyDescent="0.2">
      <c r="D1016" s="11"/>
    </row>
    <row r="1017" spans="4:4" x14ac:dyDescent="0.2">
      <c r="D1017" s="11"/>
    </row>
    <row r="1018" spans="4:4" x14ac:dyDescent="0.2">
      <c r="D1018" s="11"/>
    </row>
    <row r="1019" spans="4:4" x14ac:dyDescent="0.2">
      <c r="D1019" s="11"/>
    </row>
    <row r="1020" spans="4:4" x14ac:dyDescent="0.2">
      <c r="D1020" s="11"/>
    </row>
    <row r="1021" spans="4:4" x14ac:dyDescent="0.2">
      <c r="D1021" s="11"/>
    </row>
    <row r="1022" spans="4:4" x14ac:dyDescent="0.2">
      <c r="D1022" s="11"/>
    </row>
    <row r="1023" spans="4:4" x14ac:dyDescent="0.2">
      <c r="D1023" s="11"/>
    </row>
    <row r="1024" spans="4:4" x14ac:dyDescent="0.2">
      <c r="D1024" s="11"/>
    </row>
    <row r="1025" spans="4:4" x14ac:dyDescent="0.2">
      <c r="D1025" s="11"/>
    </row>
    <row r="1026" spans="4:4" x14ac:dyDescent="0.2">
      <c r="D1026" s="11"/>
    </row>
    <row r="1027" spans="4:4" x14ac:dyDescent="0.2">
      <c r="D1027" s="11"/>
    </row>
    <row r="1028" spans="4:4" x14ac:dyDescent="0.2">
      <c r="D1028" s="11"/>
    </row>
    <row r="1029" spans="4:4" x14ac:dyDescent="0.2">
      <c r="D1029" s="11"/>
    </row>
    <row r="1030" spans="4:4" x14ac:dyDescent="0.2">
      <c r="D1030" s="11"/>
    </row>
    <row r="1031" spans="4:4" x14ac:dyDescent="0.2">
      <c r="D1031" s="11"/>
    </row>
    <row r="1032" spans="4:4" x14ac:dyDescent="0.2">
      <c r="D1032" s="11"/>
    </row>
    <row r="1033" spans="4:4" x14ac:dyDescent="0.2">
      <c r="D1033" s="11"/>
    </row>
    <row r="1034" spans="4:4" x14ac:dyDescent="0.2">
      <c r="D1034" s="11"/>
    </row>
    <row r="1035" spans="4:4" x14ac:dyDescent="0.2">
      <c r="D1035" s="11"/>
    </row>
    <row r="1036" spans="4:4" x14ac:dyDescent="0.2">
      <c r="D1036" s="11"/>
    </row>
    <row r="1037" spans="4:4" x14ac:dyDescent="0.2">
      <c r="D1037" s="11"/>
    </row>
    <row r="1038" spans="4:4" x14ac:dyDescent="0.2">
      <c r="D1038" s="11"/>
    </row>
    <row r="1039" spans="4:4" x14ac:dyDescent="0.2">
      <c r="D1039" s="11"/>
    </row>
    <row r="1040" spans="4:4" x14ac:dyDescent="0.2">
      <c r="D1040" s="11"/>
    </row>
    <row r="1041" spans="4:4" x14ac:dyDescent="0.2">
      <c r="D1041" s="11"/>
    </row>
    <row r="1042" spans="4:4" x14ac:dyDescent="0.2">
      <c r="D1042" s="11"/>
    </row>
    <row r="1043" spans="4:4" x14ac:dyDescent="0.2">
      <c r="D1043" s="11"/>
    </row>
    <row r="1044" spans="4:4" x14ac:dyDescent="0.2">
      <c r="D1044" s="11"/>
    </row>
    <row r="1045" spans="4:4" x14ac:dyDescent="0.2">
      <c r="D1045" s="11"/>
    </row>
    <row r="1046" spans="4:4" x14ac:dyDescent="0.2">
      <c r="D1046" s="11"/>
    </row>
    <row r="1047" spans="4:4" x14ac:dyDescent="0.2">
      <c r="D1047" s="11"/>
    </row>
    <row r="1048" spans="4:4" x14ac:dyDescent="0.2">
      <c r="D1048" s="11"/>
    </row>
    <row r="1049" spans="4:4" x14ac:dyDescent="0.2">
      <c r="D1049" s="11"/>
    </row>
    <row r="1050" spans="4:4" x14ac:dyDescent="0.2">
      <c r="D1050" s="11"/>
    </row>
    <row r="1051" spans="4:4" x14ac:dyDescent="0.2">
      <c r="D1051" s="11"/>
    </row>
    <row r="1052" spans="4:4" x14ac:dyDescent="0.2">
      <c r="D1052" s="11"/>
    </row>
    <row r="1053" spans="4:4" x14ac:dyDescent="0.2">
      <c r="D1053" s="11"/>
    </row>
    <row r="1054" spans="4:4" x14ac:dyDescent="0.2">
      <c r="D1054" s="11"/>
    </row>
    <row r="1055" spans="4:4" x14ac:dyDescent="0.2">
      <c r="D1055" s="11"/>
    </row>
    <row r="1056" spans="4:4" x14ac:dyDescent="0.2">
      <c r="D1056" s="11"/>
    </row>
    <row r="1057" spans="4:4" x14ac:dyDescent="0.2">
      <c r="D1057" s="11"/>
    </row>
    <row r="1058" spans="4:4" x14ac:dyDescent="0.2">
      <c r="D1058" s="11"/>
    </row>
    <row r="1059" spans="4:4" x14ac:dyDescent="0.2">
      <c r="D1059" s="11"/>
    </row>
    <row r="1060" spans="4:4" x14ac:dyDescent="0.2">
      <c r="D1060" s="11"/>
    </row>
    <row r="1061" spans="4:4" x14ac:dyDescent="0.2">
      <c r="D1061" s="11"/>
    </row>
    <row r="1062" spans="4:4" x14ac:dyDescent="0.2">
      <c r="D1062" s="11"/>
    </row>
    <row r="1063" spans="4:4" x14ac:dyDescent="0.2">
      <c r="D1063" s="11"/>
    </row>
    <row r="1064" spans="4:4" x14ac:dyDescent="0.2">
      <c r="D1064" s="11"/>
    </row>
    <row r="1065" spans="4:4" x14ac:dyDescent="0.2">
      <c r="D1065" s="11"/>
    </row>
    <row r="1066" spans="4:4" x14ac:dyDescent="0.2">
      <c r="D1066" s="11"/>
    </row>
    <row r="1067" spans="4:4" x14ac:dyDescent="0.2">
      <c r="D1067" s="11"/>
    </row>
    <row r="1068" spans="4:4" x14ac:dyDescent="0.2">
      <c r="D1068" s="11"/>
    </row>
    <row r="1069" spans="4:4" x14ac:dyDescent="0.2">
      <c r="D1069" s="11"/>
    </row>
    <row r="1070" spans="4:4" x14ac:dyDescent="0.2">
      <c r="D1070" s="11"/>
    </row>
    <row r="1071" spans="4:4" x14ac:dyDescent="0.2">
      <c r="D1071" s="11"/>
    </row>
    <row r="1072" spans="4:4" x14ac:dyDescent="0.2">
      <c r="D1072" s="11"/>
    </row>
    <row r="1073" spans="4:4" x14ac:dyDescent="0.2">
      <c r="D1073" s="11"/>
    </row>
    <row r="1074" spans="4:4" x14ac:dyDescent="0.2">
      <c r="D1074" s="11"/>
    </row>
    <row r="1075" spans="4:4" x14ac:dyDescent="0.2">
      <c r="D1075" s="11"/>
    </row>
    <row r="1076" spans="4:4" x14ac:dyDescent="0.2">
      <c r="D1076" s="11"/>
    </row>
    <row r="1077" spans="4:4" x14ac:dyDescent="0.2">
      <c r="D1077" s="11"/>
    </row>
    <row r="1078" spans="4:4" x14ac:dyDescent="0.2">
      <c r="D1078" s="11"/>
    </row>
    <row r="1079" spans="4:4" x14ac:dyDescent="0.2">
      <c r="D1079" s="11"/>
    </row>
    <row r="1080" spans="4:4" x14ac:dyDescent="0.2">
      <c r="D1080" s="11"/>
    </row>
    <row r="1081" spans="4:4" x14ac:dyDescent="0.2">
      <c r="D1081" s="11"/>
    </row>
    <row r="1082" spans="4:4" x14ac:dyDescent="0.2">
      <c r="D1082" s="11"/>
    </row>
    <row r="1083" spans="4:4" x14ac:dyDescent="0.2">
      <c r="D1083" s="11"/>
    </row>
    <row r="1084" spans="4:4" x14ac:dyDescent="0.2">
      <c r="D1084" s="11"/>
    </row>
    <row r="1085" spans="4:4" x14ac:dyDescent="0.2">
      <c r="D1085" s="11"/>
    </row>
    <row r="1086" spans="4:4" x14ac:dyDescent="0.2">
      <c r="D1086" s="11"/>
    </row>
    <row r="1087" spans="4:4" x14ac:dyDescent="0.2">
      <c r="D1087" s="11"/>
    </row>
    <row r="1088" spans="4:4" x14ac:dyDescent="0.2">
      <c r="D1088" s="11"/>
    </row>
    <row r="1089" spans="4:4" x14ac:dyDescent="0.2">
      <c r="D1089" s="11"/>
    </row>
    <row r="1090" spans="4:4" x14ac:dyDescent="0.2">
      <c r="D1090" s="11"/>
    </row>
    <row r="1091" spans="4:4" x14ac:dyDescent="0.2">
      <c r="D1091" s="11"/>
    </row>
    <row r="1092" spans="4:4" x14ac:dyDescent="0.2">
      <c r="D1092" s="11"/>
    </row>
    <row r="1093" spans="4:4" x14ac:dyDescent="0.2">
      <c r="D1093" s="11"/>
    </row>
    <row r="1094" spans="4:4" x14ac:dyDescent="0.2">
      <c r="D1094" s="11"/>
    </row>
    <row r="1095" spans="4:4" x14ac:dyDescent="0.2">
      <c r="D1095" s="11"/>
    </row>
    <row r="1096" spans="4:4" x14ac:dyDescent="0.2">
      <c r="D1096" s="11"/>
    </row>
    <row r="1097" spans="4:4" x14ac:dyDescent="0.2">
      <c r="D1097" s="11"/>
    </row>
    <row r="1098" spans="4:4" x14ac:dyDescent="0.2">
      <c r="D1098" s="11"/>
    </row>
    <row r="1099" spans="4:4" x14ac:dyDescent="0.2">
      <c r="D1099" s="11"/>
    </row>
    <row r="1100" spans="4:4" x14ac:dyDescent="0.2">
      <c r="D1100" s="11"/>
    </row>
    <row r="1101" spans="4:4" x14ac:dyDescent="0.2">
      <c r="D1101" s="11"/>
    </row>
    <row r="1102" spans="4:4" x14ac:dyDescent="0.2">
      <c r="D1102" s="11"/>
    </row>
    <row r="1103" spans="4:4" x14ac:dyDescent="0.2">
      <c r="D1103" s="11"/>
    </row>
    <row r="1104" spans="4:4" x14ac:dyDescent="0.2">
      <c r="D1104" s="11"/>
    </row>
    <row r="1105" spans="4:4" x14ac:dyDescent="0.2">
      <c r="D1105" s="11"/>
    </row>
    <row r="1106" spans="4:4" x14ac:dyDescent="0.2">
      <c r="D1106" s="11"/>
    </row>
    <row r="1107" spans="4:4" x14ac:dyDescent="0.2">
      <c r="D1107" s="11"/>
    </row>
    <row r="1108" spans="4:4" x14ac:dyDescent="0.2">
      <c r="D1108" s="11"/>
    </row>
    <row r="1109" spans="4:4" x14ac:dyDescent="0.2">
      <c r="D1109" s="11"/>
    </row>
    <row r="1110" spans="4:4" x14ac:dyDescent="0.2">
      <c r="D1110" s="11"/>
    </row>
    <row r="1111" spans="4:4" x14ac:dyDescent="0.2">
      <c r="D1111" s="11"/>
    </row>
    <row r="1112" spans="4:4" x14ac:dyDescent="0.2">
      <c r="D1112" s="11"/>
    </row>
    <row r="1113" spans="4:4" x14ac:dyDescent="0.2">
      <c r="D1113" s="11"/>
    </row>
    <row r="1114" spans="4:4" x14ac:dyDescent="0.2">
      <c r="D1114" s="11"/>
    </row>
    <row r="1115" spans="4:4" x14ac:dyDescent="0.2">
      <c r="D1115" s="11"/>
    </row>
    <row r="1116" spans="4:4" x14ac:dyDescent="0.2">
      <c r="D1116" s="11"/>
    </row>
    <row r="1117" spans="4:4" x14ac:dyDescent="0.2">
      <c r="D1117" s="11"/>
    </row>
    <row r="1118" spans="4:4" x14ac:dyDescent="0.2">
      <c r="D1118" s="11"/>
    </row>
    <row r="1119" spans="4:4" x14ac:dyDescent="0.2">
      <c r="D1119" s="11"/>
    </row>
    <row r="1120" spans="4:4" x14ac:dyDescent="0.2">
      <c r="D1120" s="11"/>
    </row>
    <row r="1121" spans="4:4" x14ac:dyDescent="0.2">
      <c r="D1121" s="11"/>
    </row>
    <row r="1122" spans="4:4" x14ac:dyDescent="0.2">
      <c r="D1122" s="11"/>
    </row>
    <row r="1123" spans="4:4" x14ac:dyDescent="0.2">
      <c r="D1123" s="11"/>
    </row>
    <row r="1124" spans="4:4" x14ac:dyDescent="0.2">
      <c r="D1124" s="11"/>
    </row>
    <row r="1125" spans="4:4" x14ac:dyDescent="0.2">
      <c r="D1125" s="11"/>
    </row>
    <row r="1126" spans="4:4" x14ac:dyDescent="0.2">
      <c r="D1126" s="11"/>
    </row>
    <row r="1127" spans="4:4" x14ac:dyDescent="0.2">
      <c r="D1127" s="11"/>
    </row>
    <row r="1128" spans="4:4" x14ac:dyDescent="0.2">
      <c r="D1128" s="11"/>
    </row>
    <row r="1129" spans="4:4" x14ac:dyDescent="0.2">
      <c r="D1129" s="11"/>
    </row>
    <row r="1130" spans="4:4" x14ac:dyDescent="0.2">
      <c r="D1130" s="11"/>
    </row>
    <row r="1131" spans="4:4" x14ac:dyDescent="0.2">
      <c r="D1131" s="11"/>
    </row>
    <row r="1132" spans="4:4" x14ac:dyDescent="0.2">
      <c r="D1132" s="11"/>
    </row>
    <row r="1133" spans="4:4" x14ac:dyDescent="0.2">
      <c r="D1133" s="11"/>
    </row>
    <row r="1134" spans="4:4" x14ac:dyDescent="0.2">
      <c r="D1134" s="11"/>
    </row>
    <row r="1135" spans="4:4" x14ac:dyDescent="0.2">
      <c r="D1135" s="11"/>
    </row>
    <row r="1136" spans="4:4" x14ac:dyDescent="0.2">
      <c r="D1136" s="11"/>
    </row>
    <row r="1137" spans="4:4" x14ac:dyDescent="0.2">
      <c r="D1137" s="11"/>
    </row>
    <row r="1138" spans="4:4" x14ac:dyDescent="0.2">
      <c r="D1138" s="11"/>
    </row>
    <row r="1139" spans="4:4" x14ac:dyDescent="0.2">
      <c r="D1139" s="11"/>
    </row>
    <row r="1140" spans="4:4" x14ac:dyDescent="0.2">
      <c r="D1140" s="11"/>
    </row>
    <row r="1141" spans="4:4" x14ac:dyDescent="0.2">
      <c r="D1141" s="11"/>
    </row>
    <row r="1142" spans="4:4" x14ac:dyDescent="0.2">
      <c r="D1142" s="11"/>
    </row>
    <row r="1143" spans="4:4" x14ac:dyDescent="0.2">
      <c r="D1143" s="11"/>
    </row>
    <row r="1144" spans="4:4" x14ac:dyDescent="0.2">
      <c r="D1144" s="11"/>
    </row>
    <row r="1145" spans="4:4" x14ac:dyDescent="0.2">
      <c r="D1145" s="11"/>
    </row>
    <row r="1146" spans="4:4" x14ac:dyDescent="0.2">
      <c r="D1146" s="11"/>
    </row>
    <row r="1147" spans="4:4" x14ac:dyDescent="0.2">
      <c r="D1147" s="11"/>
    </row>
    <row r="1148" spans="4:4" x14ac:dyDescent="0.2">
      <c r="D1148" s="11"/>
    </row>
    <row r="1149" spans="4:4" x14ac:dyDescent="0.2">
      <c r="D1149" s="11"/>
    </row>
    <row r="1150" spans="4:4" x14ac:dyDescent="0.2">
      <c r="D1150" s="11"/>
    </row>
    <row r="1151" spans="4:4" x14ac:dyDescent="0.2">
      <c r="D1151" s="11"/>
    </row>
    <row r="1152" spans="4:4" x14ac:dyDescent="0.2">
      <c r="D1152" s="11"/>
    </row>
    <row r="1153" spans="4:4" x14ac:dyDescent="0.2">
      <c r="D1153" s="11"/>
    </row>
    <row r="1154" spans="4:4" x14ac:dyDescent="0.2">
      <c r="D1154" s="11"/>
    </row>
    <row r="1155" spans="4:4" x14ac:dyDescent="0.2">
      <c r="D1155" s="11"/>
    </row>
    <row r="1156" spans="4:4" x14ac:dyDescent="0.2">
      <c r="D1156" s="11"/>
    </row>
    <row r="1157" spans="4:4" x14ac:dyDescent="0.2">
      <c r="D1157" s="11"/>
    </row>
    <row r="1158" spans="4:4" x14ac:dyDescent="0.2">
      <c r="D1158" s="11"/>
    </row>
    <row r="1159" spans="4:4" x14ac:dyDescent="0.2">
      <c r="D1159" s="11"/>
    </row>
    <row r="1160" spans="4:4" x14ac:dyDescent="0.2">
      <c r="D1160" s="11"/>
    </row>
    <row r="1161" spans="4:4" x14ac:dyDescent="0.2">
      <c r="D1161" s="11"/>
    </row>
    <row r="1162" spans="4:4" x14ac:dyDescent="0.2">
      <c r="D1162" s="11"/>
    </row>
    <row r="1163" spans="4:4" x14ac:dyDescent="0.2">
      <c r="D1163" s="11"/>
    </row>
    <row r="1164" spans="4:4" x14ac:dyDescent="0.2">
      <c r="D1164" s="11"/>
    </row>
    <row r="1165" spans="4:4" x14ac:dyDescent="0.2">
      <c r="D1165" s="11"/>
    </row>
    <row r="1166" spans="4:4" x14ac:dyDescent="0.2">
      <c r="D1166" s="11"/>
    </row>
    <row r="1167" spans="4:4" x14ac:dyDescent="0.2">
      <c r="D1167" s="11"/>
    </row>
    <row r="1168" spans="4:4" x14ac:dyDescent="0.2">
      <c r="D1168" s="11"/>
    </row>
    <row r="1169" spans="4:4" x14ac:dyDescent="0.2">
      <c r="D1169" s="11"/>
    </row>
    <row r="1170" spans="4:4" x14ac:dyDescent="0.2">
      <c r="D1170" s="11"/>
    </row>
    <row r="1171" spans="4:4" x14ac:dyDescent="0.2">
      <c r="D1171" s="11"/>
    </row>
    <row r="1172" spans="4:4" x14ac:dyDescent="0.2">
      <c r="D1172" s="11"/>
    </row>
    <row r="1173" spans="4:4" x14ac:dyDescent="0.2">
      <c r="D1173" s="11"/>
    </row>
    <row r="1174" spans="4:4" x14ac:dyDescent="0.2">
      <c r="D1174" s="11"/>
    </row>
    <row r="1175" spans="4:4" x14ac:dyDescent="0.2">
      <c r="D1175" s="11"/>
    </row>
    <row r="1176" spans="4:4" x14ac:dyDescent="0.2">
      <c r="D1176" s="11"/>
    </row>
    <row r="1177" spans="4:4" x14ac:dyDescent="0.2">
      <c r="D1177" s="11"/>
    </row>
    <row r="1178" spans="4:4" x14ac:dyDescent="0.2">
      <c r="D1178" s="11"/>
    </row>
    <row r="1179" spans="4:4" x14ac:dyDescent="0.2">
      <c r="D1179" s="11"/>
    </row>
    <row r="1180" spans="4:4" x14ac:dyDescent="0.2">
      <c r="D1180" s="11"/>
    </row>
    <row r="1181" spans="4:4" x14ac:dyDescent="0.2">
      <c r="D1181" s="11"/>
    </row>
    <row r="1182" spans="4:4" x14ac:dyDescent="0.2">
      <c r="D1182" s="11"/>
    </row>
    <row r="1183" spans="4:4" x14ac:dyDescent="0.2">
      <c r="D1183" s="11"/>
    </row>
    <row r="1184" spans="4:4" x14ac:dyDescent="0.2">
      <c r="D1184" s="11"/>
    </row>
    <row r="1185" spans="4:4" x14ac:dyDescent="0.2">
      <c r="D1185" s="11"/>
    </row>
    <row r="1186" spans="4:4" x14ac:dyDescent="0.2">
      <c r="D1186" s="11"/>
    </row>
    <row r="1187" spans="4:4" x14ac:dyDescent="0.2">
      <c r="D1187" s="11"/>
    </row>
    <row r="1188" spans="4:4" x14ac:dyDescent="0.2">
      <c r="D1188" s="11"/>
    </row>
    <row r="1189" spans="4:4" x14ac:dyDescent="0.2">
      <c r="D1189" s="11"/>
    </row>
    <row r="1190" spans="4:4" x14ac:dyDescent="0.2">
      <c r="D1190" s="11"/>
    </row>
    <row r="1191" spans="4:4" x14ac:dyDescent="0.2">
      <c r="D1191" s="11"/>
    </row>
    <row r="1192" spans="4:4" x14ac:dyDescent="0.2">
      <c r="D1192" s="11"/>
    </row>
    <row r="1193" spans="4:4" x14ac:dyDescent="0.2">
      <c r="D1193" s="11"/>
    </row>
    <row r="1194" spans="4:4" x14ac:dyDescent="0.2">
      <c r="D1194" s="11"/>
    </row>
    <row r="1195" spans="4:4" x14ac:dyDescent="0.2">
      <c r="D1195" s="11"/>
    </row>
    <row r="1196" spans="4:4" x14ac:dyDescent="0.2">
      <c r="D1196" s="11"/>
    </row>
    <row r="1197" spans="4:4" x14ac:dyDescent="0.2">
      <c r="D1197" s="11"/>
    </row>
    <row r="1198" spans="4:4" x14ac:dyDescent="0.2">
      <c r="D1198" s="11"/>
    </row>
    <row r="1199" spans="4:4" x14ac:dyDescent="0.2">
      <c r="D1199" s="11"/>
    </row>
    <row r="1200" spans="4:4" x14ac:dyDescent="0.2">
      <c r="D1200" s="11"/>
    </row>
    <row r="1201" spans="4:4" x14ac:dyDescent="0.2">
      <c r="D1201" s="11"/>
    </row>
    <row r="1202" spans="4:4" x14ac:dyDescent="0.2">
      <c r="D1202" s="11"/>
    </row>
    <row r="1203" spans="4:4" x14ac:dyDescent="0.2">
      <c r="D1203" s="11"/>
    </row>
    <row r="1204" spans="4:4" x14ac:dyDescent="0.2">
      <c r="D1204" s="11"/>
    </row>
    <row r="1205" spans="4:4" x14ac:dyDescent="0.2">
      <c r="D1205" s="11"/>
    </row>
    <row r="1206" spans="4:4" x14ac:dyDescent="0.2">
      <c r="D1206" s="11"/>
    </row>
    <row r="1207" spans="4:4" x14ac:dyDescent="0.2">
      <c r="D1207" s="11"/>
    </row>
    <row r="1208" spans="4:4" x14ac:dyDescent="0.2">
      <c r="D1208" s="11"/>
    </row>
    <row r="1209" spans="4:4" x14ac:dyDescent="0.2">
      <c r="D1209" s="11"/>
    </row>
    <row r="1210" spans="4:4" x14ac:dyDescent="0.2">
      <c r="D1210" s="11"/>
    </row>
    <row r="1211" spans="4:4" x14ac:dyDescent="0.2">
      <c r="D1211" s="11"/>
    </row>
    <row r="1212" spans="4:4" x14ac:dyDescent="0.2">
      <c r="D1212" s="11"/>
    </row>
    <row r="1213" spans="4:4" x14ac:dyDescent="0.2">
      <c r="D1213" s="11"/>
    </row>
    <row r="1214" spans="4:4" x14ac:dyDescent="0.2">
      <c r="D1214" s="11"/>
    </row>
    <row r="1215" spans="4:4" x14ac:dyDescent="0.2">
      <c r="D1215" s="11"/>
    </row>
    <row r="1216" spans="4:4" x14ac:dyDescent="0.2">
      <c r="D1216" s="11"/>
    </row>
    <row r="1217" spans="4:4" x14ac:dyDescent="0.2">
      <c r="D1217" s="11"/>
    </row>
    <row r="1218" spans="4:4" x14ac:dyDescent="0.2">
      <c r="D1218" s="11"/>
    </row>
    <row r="1219" spans="4:4" x14ac:dyDescent="0.2">
      <c r="D1219" s="11"/>
    </row>
    <row r="1220" spans="4:4" x14ac:dyDescent="0.2">
      <c r="D1220" s="11"/>
    </row>
    <row r="1221" spans="4:4" x14ac:dyDescent="0.2">
      <c r="D1221" s="11"/>
    </row>
    <row r="1222" spans="4:4" x14ac:dyDescent="0.2">
      <c r="D1222" s="11"/>
    </row>
    <row r="1223" spans="4:4" x14ac:dyDescent="0.2">
      <c r="D1223" s="11"/>
    </row>
    <row r="1224" spans="4:4" x14ac:dyDescent="0.2">
      <c r="D1224" s="11"/>
    </row>
    <row r="1225" spans="4:4" x14ac:dyDescent="0.2">
      <c r="D1225" s="11"/>
    </row>
    <row r="1226" spans="4:4" x14ac:dyDescent="0.2">
      <c r="D1226" s="11"/>
    </row>
    <row r="1227" spans="4:4" x14ac:dyDescent="0.2">
      <c r="D1227" s="11"/>
    </row>
    <row r="1228" spans="4:4" x14ac:dyDescent="0.2">
      <c r="D1228" s="11"/>
    </row>
    <row r="1229" spans="4:4" x14ac:dyDescent="0.2">
      <c r="D1229" s="11"/>
    </row>
    <row r="1230" spans="4:4" x14ac:dyDescent="0.2">
      <c r="D1230" s="11"/>
    </row>
    <row r="1231" spans="4:4" x14ac:dyDescent="0.2">
      <c r="D1231" s="11"/>
    </row>
    <row r="1232" spans="4:4" x14ac:dyDescent="0.2">
      <c r="D1232" s="11"/>
    </row>
    <row r="1233" spans="4:4" x14ac:dyDescent="0.2">
      <c r="D1233" s="11"/>
    </row>
    <row r="1234" spans="4:4" x14ac:dyDescent="0.2">
      <c r="D1234" s="11"/>
    </row>
    <row r="1235" spans="4:4" x14ac:dyDescent="0.2">
      <c r="D1235" s="11"/>
    </row>
    <row r="1236" spans="4:4" x14ac:dyDescent="0.2">
      <c r="D1236" s="11"/>
    </row>
    <row r="1237" spans="4:4" x14ac:dyDescent="0.2">
      <c r="D1237" s="11"/>
    </row>
    <row r="1238" spans="4:4" x14ac:dyDescent="0.2">
      <c r="D1238" s="11"/>
    </row>
    <row r="1239" spans="4:4" x14ac:dyDescent="0.2">
      <c r="D1239" s="11"/>
    </row>
    <row r="1240" spans="4:4" x14ac:dyDescent="0.2">
      <c r="D1240" s="11"/>
    </row>
    <row r="1241" spans="4:4" x14ac:dyDescent="0.2">
      <c r="D1241" s="11"/>
    </row>
    <row r="1242" spans="4:4" x14ac:dyDescent="0.2">
      <c r="D1242" s="11"/>
    </row>
    <row r="1243" spans="4:4" x14ac:dyDescent="0.2">
      <c r="D1243" s="11"/>
    </row>
    <row r="1244" spans="4:4" x14ac:dyDescent="0.2">
      <c r="D1244" s="11"/>
    </row>
    <row r="1245" spans="4:4" x14ac:dyDescent="0.2">
      <c r="D1245" s="11"/>
    </row>
    <row r="1246" spans="4:4" x14ac:dyDescent="0.2">
      <c r="D1246" s="11"/>
    </row>
    <row r="1247" spans="4:4" x14ac:dyDescent="0.2">
      <c r="D1247" s="11"/>
    </row>
    <row r="1248" spans="4:4" x14ac:dyDescent="0.2">
      <c r="D1248" s="11"/>
    </row>
    <row r="1249" spans="4:4" x14ac:dyDescent="0.2">
      <c r="D1249" s="11"/>
    </row>
    <row r="1250" spans="4:4" x14ac:dyDescent="0.2">
      <c r="D1250" s="11"/>
    </row>
    <row r="1251" spans="4:4" x14ac:dyDescent="0.2">
      <c r="D1251" s="11"/>
    </row>
    <row r="1252" spans="4:4" x14ac:dyDescent="0.2">
      <c r="D1252" s="11"/>
    </row>
    <row r="1253" spans="4:4" x14ac:dyDescent="0.2">
      <c r="D1253" s="11"/>
    </row>
    <row r="1254" spans="4:4" x14ac:dyDescent="0.2">
      <c r="D1254" s="11"/>
    </row>
    <row r="1255" spans="4:4" x14ac:dyDescent="0.2">
      <c r="D1255" s="11"/>
    </row>
    <row r="1256" spans="4:4" x14ac:dyDescent="0.2">
      <c r="D1256" s="11"/>
    </row>
    <row r="1257" spans="4:4" x14ac:dyDescent="0.2">
      <c r="D1257" s="11"/>
    </row>
    <row r="1258" spans="4:4" x14ac:dyDescent="0.2">
      <c r="D1258" s="11"/>
    </row>
    <row r="1259" spans="4:4" x14ac:dyDescent="0.2">
      <c r="D1259" s="11"/>
    </row>
    <row r="1260" spans="4:4" x14ac:dyDescent="0.2">
      <c r="D1260" s="11"/>
    </row>
    <row r="1261" spans="4:4" x14ac:dyDescent="0.2">
      <c r="D1261" s="11"/>
    </row>
    <row r="1262" spans="4:4" x14ac:dyDescent="0.2">
      <c r="D1262" s="11"/>
    </row>
    <row r="1263" spans="4:4" x14ac:dyDescent="0.2">
      <c r="D1263" s="11"/>
    </row>
    <row r="1264" spans="4:4" x14ac:dyDescent="0.2">
      <c r="D1264" s="11"/>
    </row>
    <row r="1265" spans="4:4" x14ac:dyDescent="0.2">
      <c r="D1265" s="11"/>
    </row>
    <row r="1266" spans="4:4" x14ac:dyDescent="0.2">
      <c r="D1266" s="11"/>
    </row>
    <row r="1267" spans="4:4" x14ac:dyDescent="0.2">
      <c r="D1267" s="11"/>
    </row>
    <row r="1268" spans="4:4" x14ac:dyDescent="0.2">
      <c r="D1268" s="11"/>
    </row>
    <row r="1269" spans="4:4" x14ac:dyDescent="0.2">
      <c r="D1269" s="11"/>
    </row>
    <row r="1270" spans="4:4" x14ac:dyDescent="0.2">
      <c r="D1270" s="11"/>
    </row>
    <row r="1271" spans="4:4" x14ac:dyDescent="0.2">
      <c r="D1271" s="11"/>
    </row>
    <row r="1272" spans="4:4" x14ac:dyDescent="0.2">
      <c r="D1272" s="11"/>
    </row>
    <row r="1273" spans="4:4" x14ac:dyDescent="0.2">
      <c r="D1273" s="11"/>
    </row>
    <row r="1274" spans="4:4" x14ac:dyDescent="0.2">
      <c r="D1274" s="11"/>
    </row>
    <row r="1275" spans="4:4" x14ac:dyDescent="0.2">
      <c r="D1275" s="11"/>
    </row>
    <row r="1276" spans="4:4" x14ac:dyDescent="0.2">
      <c r="D1276" s="11"/>
    </row>
    <row r="1277" spans="4:4" x14ac:dyDescent="0.2">
      <c r="D1277" s="11"/>
    </row>
    <row r="1278" spans="4:4" x14ac:dyDescent="0.2">
      <c r="D1278" s="11"/>
    </row>
    <row r="1279" spans="4:4" x14ac:dyDescent="0.2">
      <c r="D1279" s="11"/>
    </row>
    <row r="1280" spans="4:4" x14ac:dyDescent="0.2">
      <c r="D1280" s="11"/>
    </row>
    <row r="1281" spans="4:4" x14ac:dyDescent="0.2">
      <c r="D1281" s="11"/>
    </row>
    <row r="1282" spans="4:4" x14ac:dyDescent="0.2">
      <c r="D1282" s="11"/>
    </row>
    <row r="1283" spans="4:4" x14ac:dyDescent="0.2">
      <c r="D1283" s="11"/>
    </row>
    <row r="1284" spans="4:4" x14ac:dyDescent="0.2">
      <c r="D1284" s="11"/>
    </row>
    <row r="1285" spans="4:4" x14ac:dyDescent="0.2">
      <c r="D1285" s="11"/>
    </row>
    <row r="1286" spans="4:4" x14ac:dyDescent="0.2">
      <c r="D1286" s="11"/>
    </row>
    <row r="1287" spans="4:4" x14ac:dyDescent="0.2">
      <c r="D1287" s="11"/>
    </row>
    <row r="1288" spans="4:4" x14ac:dyDescent="0.2">
      <c r="D1288" s="11"/>
    </row>
    <row r="1289" spans="4:4" x14ac:dyDescent="0.2">
      <c r="D1289" s="11"/>
    </row>
    <row r="1290" spans="4:4" x14ac:dyDescent="0.2">
      <c r="D1290" s="11"/>
    </row>
    <row r="1291" spans="4:4" x14ac:dyDescent="0.2">
      <c r="D1291" s="11"/>
    </row>
    <row r="1292" spans="4:4" x14ac:dyDescent="0.2">
      <c r="D1292" s="11"/>
    </row>
    <row r="1293" spans="4:4" x14ac:dyDescent="0.2">
      <c r="D1293" s="11"/>
    </row>
    <row r="1294" spans="4:4" x14ac:dyDescent="0.2">
      <c r="D1294" s="11"/>
    </row>
    <row r="1295" spans="4:4" x14ac:dyDescent="0.2">
      <c r="D1295" s="11"/>
    </row>
    <row r="1296" spans="4:4" x14ac:dyDescent="0.2">
      <c r="D1296" s="11"/>
    </row>
    <row r="1297" spans="4:4" x14ac:dyDescent="0.2">
      <c r="D1297" s="11"/>
    </row>
    <row r="1298" spans="4:4" x14ac:dyDescent="0.2">
      <c r="D1298" s="11"/>
    </row>
    <row r="1299" spans="4:4" x14ac:dyDescent="0.2">
      <c r="D1299" s="11"/>
    </row>
    <row r="1300" spans="4:4" x14ac:dyDescent="0.2">
      <c r="D1300" s="11"/>
    </row>
    <row r="1301" spans="4:4" x14ac:dyDescent="0.2">
      <c r="D1301" s="11"/>
    </row>
    <row r="1302" spans="4:4" x14ac:dyDescent="0.2">
      <c r="D1302" s="11"/>
    </row>
    <row r="1303" spans="4:4" x14ac:dyDescent="0.2">
      <c r="D1303" s="11"/>
    </row>
    <row r="1304" spans="4:4" x14ac:dyDescent="0.2">
      <c r="D1304" s="11"/>
    </row>
    <row r="1305" spans="4:4" x14ac:dyDescent="0.2">
      <c r="D1305" s="11"/>
    </row>
    <row r="1306" spans="4:4" x14ac:dyDescent="0.2">
      <c r="D1306" s="11"/>
    </row>
    <row r="1307" spans="4:4" x14ac:dyDescent="0.2">
      <c r="D1307" s="11"/>
    </row>
    <row r="1308" spans="4:4" x14ac:dyDescent="0.2">
      <c r="D1308" s="11"/>
    </row>
    <row r="1309" spans="4:4" x14ac:dyDescent="0.2">
      <c r="D1309" s="11"/>
    </row>
    <row r="1310" spans="4:4" x14ac:dyDescent="0.2">
      <c r="D1310" s="11"/>
    </row>
    <row r="1311" spans="4:4" x14ac:dyDescent="0.2">
      <c r="D1311" s="11"/>
    </row>
    <row r="1312" spans="4:4" x14ac:dyDescent="0.2">
      <c r="D1312" s="11"/>
    </row>
    <row r="1313" spans="4:4" x14ac:dyDescent="0.2">
      <c r="D1313" s="11"/>
    </row>
    <row r="1314" spans="4:4" x14ac:dyDescent="0.2">
      <c r="D1314" s="11"/>
    </row>
    <row r="1315" spans="4:4" x14ac:dyDescent="0.2">
      <c r="D1315" s="11"/>
    </row>
    <row r="1316" spans="4:4" x14ac:dyDescent="0.2">
      <c r="D1316" s="11"/>
    </row>
    <row r="1317" spans="4:4" x14ac:dyDescent="0.2">
      <c r="D1317" s="11"/>
    </row>
    <row r="1318" spans="4:4" x14ac:dyDescent="0.2">
      <c r="D1318" s="11"/>
    </row>
    <row r="1319" spans="4:4" x14ac:dyDescent="0.2">
      <c r="D1319" s="11"/>
    </row>
    <row r="1320" spans="4:4" x14ac:dyDescent="0.2">
      <c r="D1320" s="11"/>
    </row>
    <row r="1321" spans="4:4" x14ac:dyDescent="0.2">
      <c r="D1321" s="11"/>
    </row>
    <row r="1322" spans="4:4" x14ac:dyDescent="0.2">
      <c r="D1322" s="11"/>
    </row>
    <row r="1323" spans="4:4" x14ac:dyDescent="0.2">
      <c r="D1323" s="11"/>
    </row>
    <row r="1324" spans="4:4" x14ac:dyDescent="0.2">
      <c r="D1324" s="11"/>
    </row>
    <row r="1325" spans="4:4" x14ac:dyDescent="0.2">
      <c r="D1325" s="11"/>
    </row>
    <row r="1326" spans="4:4" x14ac:dyDescent="0.2">
      <c r="D1326" s="11"/>
    </row>
    <row r="1327" spans="4:4" x14ac:dyDescent="0.2">
      <c r="D1327" s="11"/>
    </row>
    <row r="1328" spans="4:4" x14ac:dyDescent="0.2">
      <c r="D1328" s="11"/>
    </row>
    <row r="1329" spans="4:4" x14ac:dyDescent="0.2">
      <c r="D1329" s="11"/>
    </row>
    <row r="1330" spans="4:4" x14ac:dyDescent="0.2">
      <c r="D1330" s="11"/>
    </row>
    <row r="1331" spans="4:4" x14ac:dyDescent="0.2">
      <c r="D1331" s="11"/>
    </row>
    <row r="1332" spans="4:4" x14ac:dyDescent="0.2">
      <c r="D1332" s="11"/>
    </row>
    <row r="1333" spans="4:4" x14ac:dyDescent="0.2">
      <c r="D1333" s="11"/>
    </row>
    <row r="1334" spans="4:4" x14ac:dyDescent="0.2">
      <c r="D1334" s="11"/>
    </row>
    <row r="1335" spans="4:4" x14ac:dyDescent="0.2">
      <c r="D1335" s="11"/>
    </row>
    <row r="1336" spans="4:4" x14ac:dyDescent="0.2">
      <c r="D1336" s="11"/>
    </row>
    <row r="1337" spans="4:4" x14ac:dyDescent="0.2">
      <c r="D1337" s="11"/>
    </row>
    <row r="1338" spans="4:4" x14ac:dyDescent="0.2">
      <c r="D1338" s="11"/>
    </row>
    <row r="1339" spans="4:4" x14ac:dyDescent="0.2">
      <c r="D1339" s="11"/>
    </row>
    <row r="1340" spans="4:4" x14ac:dyDescent="0.2">
      <c r="D1340" s="11"/>
    </row>
    <row r="1341" spans="4:4" x14ac:dyDescent="0.2">
      <c r="D1341" s="11"/>
    </row>
    <row r="1342" spans="4:4" x14ac:dyDescent="0.2">
      <c r="D1342" s="11"/>
    </row>
    <row r="1343" spans="4:4" x14ac:dyDescent="0.2">
      <c r="D1343" s="11"/>
    </row>
    <row r="1344" spans="4:4" x14ac:dyDescent="0.2">
      <c r="D1344" s="11"/>
    </row>
    <row r="1345" spans="4:4" x14ac:dyDescent="0.2">
      <c r="D1345" s="11"/>
    </row>
    <row r="1346" spans="4:4" x14ac:dyDescent="0.2">
      <c r="D1346" s="11"/>
    </row>
    <row r="1347" spans="4:4" x14ac:dyDescent="0.2">
      <c r="D1347" s="11"/>
    </row>
    <row r="1348" spans="4:4" x14ac:dyDescent="0.2">
      <c r="D1348" s="11"/>
    </row>
    <row r="1349" spans="4:4" x14ac:dyDescent="0.2">
      <c r="D1349" s="11"/>
    </row>
    <row r="1350" spans="4:4" x14ac:dyDescent="0.2">
      <c r="D1350" s="11"/>
    </row>
    <row r="1351" spans="4:4" x14ac:dyDescent="0.2">
      <c r="D1351" s="11"/>
    </row>
    <row r="1352" spans="4:4" x14ac:dyDescent="0.2">
      <c r="D1352" s="11"/>
    </row>
    <row r="1353" spans="4:4" x14ac:dyDescent="0.2">
      <c r="D1353" s="11"/>
    </row>
    <row r="1354" spans="4:4" x14ac:dyDescent="0.2">
      <c r="D1354" s="11"/>
    </row>
    <row r="1355" spans="4:4" x14ac:dyDescent="0.2">
      <c r="D1355" s="11"/>
    </row>
    <row r="1356" spans="4:4" x14ac:dyDescent="0.2">
      <c r="D1356" s="11"/>
    </row>
    <row r="1357" spans="4:4" x14ac:dyDescent="0.2">
      <c r="D1357" s="11"/>
    </row>
    <row r="1358" spans="4:4" x14ac:dyDescent="0.2">
      <c r="D1358" s="11"/>
    </row>
    <row r="1359" spans="4:4" x14ac:dyDescent="0.2">
      <c r="D1359" s="11"/>
    </row>
    <row r="1360" spans="4:4" x14ac:dyDescent="0.2">
      <c r="D1360" s="11"/>
    </row>
    <row r="1361" spans="4:4" x14ac:dyDescent="0.2">
      <c r="D1361" s="11"/>
    </row>
    <row r="1362" spans="4:4" x14ac:dyDescent="0.2">
      <c r="D1362" s="11"/>
    </row>
    <row r="1363" spans="4:4" x14ac:dyDescent="0.2">
      <c r="D1363" s="11"/>
    </row>
    <row r="1364" spans="4:4" x14ac:dyDescent="0.2">
      <c r="D1364" s="11"/>
    </row>
    <row r="1365" spans="4:4" x14ac:dyDescent="0.2">
      <c r="D1365" s="11"/>
    </row>
    <row r="1366" spans="4:4" x14ac:dyDescent="0.2">
      <c r="D1366" s="11"/>
    </row>
    <row r="1367" spans="4:4" x14ac:dyDescent="0.2">
      <c r="D1367" s="11"/>
    </row>
    <row r="1368" spans="4:4" x14ac:dyDescent="0.2">
      <c r="D1368" s="11"/>
    </row>
    <row r="1369" spans="4:4" x14ac:dyDescent="0.2">
      <c r="D1369" s="11"/>
    </row>
    <row r="1370" spans="4:4" x14ac:dyDescent="0.2">
      <c r="D1370" s="11"/>
    </row>
    <row r="1371" spans="4:4" x14ac:dyDescent="0.2">
      <c r="D1371" s="11"/>
    </row>
    <row r="1372" spans="4:4" x14ac:dyDescent="0.2">
      <c r="D1372" s="11"/>
    </row>
    <row r="1373" spans="4:4" x14ac:dyDescent="0.2">
      <c r="D1373" s="11"/>
    </row>
    <row r="1374" spans="4:4" x14ac:dyDescent="0.2">
      <c r="D1374" s="11"/>
    </row>
    <row r="1375" spans="4:4" x14ac:dyDescent="0.2">
      <c r="D1375" s="11"/>
    </row>
    <row r="1376" spans="4:4" x14ac:dyDescent="0.2">
      <c r="D1376" s="11"/>
    </row>
    <row r="1377" spans="4:4" x14ac:dyDescent="0.2">
      <c r="D1377" s="11"/>
    </row>
    <row r="1378" spans="4:4" x14ac:dyDescent="0.2">
      <c r="D1378" s="11"/>
    </row>
    <row r="1379" spans="4:4" x14ac:dyDescent="0.2">
      <c r="D1379" s="11"/>
    </row>
    <row r="1380" spans="4:4" x14ac:dyDescent="0.2">
      <c r="D1380" s="11"/>
    </row>
    <row r="1381" spans="4:4" x14ac:dyDescent="0.2">
      <c r="D1381" s="11"/>
    </row>
    <row r="1382" spans="4:4" x14ac:dyDescent="0.2">
      <c r="D1382" s="11"/>
    </row>
    <row r="1383" spans="4:4" x14ac:dyDescent="0.2">
      <c r="D1383" s="11"/>
    </row>
    <row r="1384" spans="4:4" x14ac:dyDescent="0.2">
      <c r="D1384" s="11"/>
    </row>
    <row r="1385" spans="4:4" x14ac:dyDescent="0.2">
      <c r="D1385" s="11"/>
    </row>
    <row r="1386" spans="4:4" x14ac:dyDescent="0.2">
      <c r="D1386" s="11"/>
    </row>
    <row r="1387" spans="4:4" x14ac:dyDescent="0.2">
      <c r="D1387" s="11"/>
    </row>
    <row r="1388" spans="4:4" x14ac:dyDescent="0.2">
      <c r="D1388" s="11"/>
    </row>
    <row r="1389" spans="4:4" x14ac:dyDescent="0.2">
      <c r="D1389" s="11"/>
    </row>
    <row r="1390" spans="4:4" x14ac:dyDescent="0.2">
      <c r="D1390" s="11"/>
    </row>
    <row r="1391" spans="4:4" x14ac:dyDescent="0.2">
      <c r="D1391" s="11"/>
    </row>
    <row r="1392" spans="4:4" x14ac:dyDescent="0.2">
      <c r="D1392" s="11"/>
    </row>
    <row r="1393" spans="4:4" x14ac:dyDescent="0.2">
      <c r="D1393" s="11"/>
    </row>
    <row r="1394" spans="4:4" x14ac:dyDescent="0.2">
      <c r="D1394" s="11"/>
    </row>
    <row r="1395" spans="4:4" x14ac:dyDescent="0.2">
      <c r="D1395" s="11"/>
    </row>
    <row r="1396" spans="4:4" x14ac:dyDescent="0.2">
      <c r="D1396" s="11"/>
    </row>
    <row r="1397" spans="4:4" x14ac:dyDescent="0.2">
      <c r="D1397" s="11"/>
    </row>
    <row r="1398" spans="4:4" x14ac:dyDescent="0.2">
      <c r="D1398" s="11"/>
    </row>
    <row r="1399" spans="4:4" x14ac:dyDescent="0.2">
      <c r="D1399" s="11"/>
    </row>
    <row r="1400" spans="4:4" x14ac:dyDescent="0.2">
      <c r="D1400" s="11"/>
    </row>
    <row r="1401" spans="4:4" x14ac:dyDescent="0.2">
      <c r="D1401" s="11"/>
    </row>
    <row r="1402" spans="4:4" x14ac:dyDescent="0.2">
      <c r="D1402" s="11"/>
    </row>
    <row r="1403" spans="4:4" x14ac:dyDescent="0.2">
      <c r="D1403" s="11"/>
    </row>
    <row r="1404" spans="4:4" x14ac:dyDescent="0.2">
      <c r="D1404" s="11"/>
    </row>
    <row r="1405" spans="4:4" x14ac:dyDescent="0.2">
      <c r="D1405" s="11"/>
    </row>
    <row r="1406" spans="4:4" x14ac:dyDescent="0.2">
      <c r="D1406" s="11"/>
    </row>
    <row r="1407" spans="4:4" x14ac:dyDescent="0.2">
      <c r="D1407" s="11"/>
    </row>
    <row r="1408" spans="4:4" x14ac:dyDescent="0.2">
      <c r="D1408" s="11"/>
    </row>
    <row r="1409" spans="4:4" x14ac:dyDescent="0.2">
      <c r="D1409" s="11"/>
    </row>
    <row r="1410" spans="4:4" x14ac:dyDescent="0.2">
      <c r="D1410" s="11"/>
    </row>
    <row r="1411" spans="4:4" x14ac:dyDescent="0.2">
      <c r="D1411" s="11"/>
    </row>
    <row r="1412" spans="4:4" x14ac:dyDescent="0.2">
      <c r="D1412" s="11"/>
    </row>
    <row r="1413" spans="4:4" x14ac:dyDescent="0.2">
      <c r="D1413" s="11"/>
    </row>
    <row r="1414" spans="4:4" x14ac:dyDescent="0.2">
      <c r="D1414" s="11"/>
    </row>
    <row r="1415" spans="4:4" x14ac:dyDescent="0.2">
      <c r="D1415" s="11"/>
    </row>
    <row r="1416" spans="4:4" x14ac:dyDescent="0.2">
      <c r="D1416" s="11"/>
    </row>
    <row r="1417" spans="4:4" x14ac:dyDescent="0.2">
      <c r="D1417" s="11"/>
    </row>
    <row r="1418" spans="4:4" x14ac:dyDescent="0.2">
      <c r="D1418" s="11"/>
    </row>
    <row r="1419" spans="4:4" x14ac:dyDescent="0.2">
      <c r="D1419" s="11"/>
    </row>
    <row r="1420" spans="4:4" x14ac:dyDescent="0.2">
      <c r="D1420" s="11"/>
    </row>
    <row r="1421" spans="4:4" x14ac:dyDescent="0.2">
      <c r="D1421" s="11"/>
    </row>
    <row r="1422" spans="4:4" x14ac:dyDescent="0.2">
      <c r="D1422" s="11"/>
    </row>
    <row r="1423" spans="4:4" x14ac:dyDescent="0.2">
      <c r="D1423" s="11"/>
    </row>
    <row r="1424" spans="4:4" x14ac:dyDescent="0.2">
      <c r="D1424" s="11"/>
    </row>
    <row r="1425" spans="4:4" x14ac:dyDescent="0.2">
      <c r="D1425" s="11"/>
    </row>
    <row r="1426" spans="4:4" x14ac:dyDescent="0.2">
      <c r="D1426" s="11"/>
    </row>
    <row r="1427" spans="4:4" x14ac:dyDescent="0.2">
      <c r="D1427" s="11"/>
    </row>
    <row r="1428" spans="4:4" x14ac:dyDescent="0.2">
      <c r="D1428" s="11"/>
    </row>
    <row r="1429" spans="4:4" x14ac:dyDescent="0.2">
      <c r="D1429" s="11"/>
    </row>
    <row r="1430" spans="4:4" x14ac:dyDescent="0.2">
      <c r="D1430" s="11"/>
    </row>
    <row r="1431" spans="4:4" x14ac:dyDescent="0.2">
      <c r="D1431" s="11"/>
    </row>
    <row r="1432" spans="4:4" x14ac:dyDescent="0.2">
      <c r="D1432" s="11"/>
    </row>
    <row r="1433" spans="4:4" x14ac:dyDescent="0.2">
      <c r="D1433" s="11"/>
    </row>
    <row r="1434" spans="4:4" x14ac:dyDescent="0.2">
      <c r="D1434" s="11"/>
    </row>
    <row r="1435" spans="4:4" x14ac:dyDescent="0.2">
      <c r="D1435" s="11"/>
    </row>
    <row r="1436" spans="4:4" x14ac:dyDescent="0.2">
      <c r="D1436" s="11"/>
    </row>
    <row r="1437" spans="4:4" x14ac:dyDescent="0.2">
      <c r="D1437" s="11"/>
    </row>
    <row r="1438" spans="4:4" x14ac:dyDescent="0.2">
      <c r="D1438" s="11"/>
    </row>
    <row r="1439" spans="4:4" x14ac:dyDescent="0.2">
      <c r="D1439" s="11"/>
    </row>
    <row r="1440" spans="4:4" x14ac:dyDescent="0.2">
      <c r="D1440" s="11"/>
    </row>
    <row r="1441" spans="4:4" x14ac:dyDescent="0.2">
      <c r="D1441" s="11"/>
    </row>
    <row r="1442" spans="4:4" x14ac:dyDescent="0.2">
      <c r="D1442" s="11"/>
    </row>
    <row r="1443" spans="4:4" x14ac:dyDescent="0.2">
      <c r="D1443" s="11"/>
    </row>
    <row r="1444" spans="4:4" x14ac:dyDescent="0.2">
      <c r="D1444" s="11"/>
    </row>
    <row r="1445" spans="4:4" x14ac:dyDescent="0.2">
      <c r="D1445" s="11"/>
    </row>
    <row r="1446" spans="4:4" x14ac:dyDescent="0.2">
      <c r="D1446" s="11"/>
    </row>
    <row r="1447" spans="4:4" x14ac:dyDescent="0.2">
      <c r="D1447" s="11"/>
    </row>
    <row r="1448" spans="4:4" x14ac:dyDescent="0.2">
      <c r="D1448" s="11"/>
    </row>
    <row r="1449" spans="4:4" x14ac:dyDescent="0.2">
      <c r="D1449" s="11"/>
    </row>
    <row r="1450" spans="4:4" x14ac:dyDescent="0.2">
      <c r="D1450" s="11"/>
    </row>
    <row r="1451" spans="4:4" x14ac:dyDescent="0.2">
      <c r="D1451" s="11"/>
    </row>
    <row r="1452" spans="4:4" x14ac:dyDescent="0.2">
      <c r="D1452" s="11"/>
    </row>
    <row r="1453" spans="4:4" x14ac:dyDescent="0.2">
      <c r="D1453" s="11"/>
    </row>
    <row r="1454" spans="4:4" x14ac:dyDescent="0.2">
      <c r="D1454" s="11"/>
    </row>
    <row r="1455" spans="4:4" x14ac:dyDescent="0.2">
      <c r="D1455" s="11"/>
    </row>
    <row r="1456" spans="4:4" x14ac:dyDescent="0.2">
      <c r="D1456" s="11"/>
    </row>
    <row r="1457" spans="4:4" x14ac:dyDescent="0.2">
      <c r="D1457" s="11"/>
    </row>
    <row r="1458" spans="4:4" x14ac:dyDescent="0.2">
      <c r="D1458" s="11"/>
    </row>
    <row r="1459" spans="4:4" x14ac:dyDescent="0.2">
      <c r="D1459" s="11"/>
    </row>
    <row r="1460" spans="4:4" x14ac:dyDescent="0.2">
      <c r="D1460" s="11"/>
    </row>
    <row r="1461" spans="4:4" x14ac:dyDescent="0.2">
      <c r="D1461" s="11"/>
    </row>
    <row r="1462" spans="4:4" x14ac:dyDescent="0.2">
      <c r="D1462" s="11"/>
    </row>
    <row r="1463" spans="4:4" x14ac:dyDescent="0.2">
      <c r="D1463" s="11"/>
    </row>
    <row r="1464" spans="4:4" x14ac:dyDescent="0.2">
      <c r="D1464" s="11"/>
    </row>
    <row r="1465" spans="4:4" x14ac:dyDescent="0.2">
      <c r="D1465" s="11"/>
    </row>
    <row r="1466" spans="4:4" x14ac:dyDescent="0.2">
      <c r="D1466" s="11"/>
    </row>
    <row r="1467" spans="4:4" x14ac:dyDescent="0.2">
      <c r="D1467" s="11"/>
    </row>
    <row r="1468" spans="4:4" x14ac:dyDescent="0.2">
      <c r="D1468" s="11"/>
    </row>
    <row r="1469" spans="4:4" x14ac:dyDescent="0.2">
      <c r="D1469" s="11"/>
    </row>
    <row r="1470" spans="4:4" x14ac:dyDescent="0.2">
      <c r="D1470" s="11"/>
    </row>
    <row r="1471" spans="4:4" x14ac:dyDescent="0.2">
      <c r="D1471" s="11"/>
    </row>
    <row r="1472" spans="4:4" x14ac:dyDescent="0.2">
      <c r="D1472" s="11"/>
    </row>
    <row r="1473" spans="4:4" x14ac:dyDescent="0.2">
      <c r="D1473" s="11"/>
    </row>
    <row r="1474" spans="4:4" x14ac:dyDescent="0.2">
      <c r="D1474" s="11"/>
    </row>
    <row r="1475" spans="4:4" x14ac:dyDescent="0.2">
      <c r="D1475" s="11"/>
    </row>
    <row r="1476" spans="4:4" x14ac:dyDescent="0.2">
      <c r="D1476" s="11"/>
    </row>
    <row r="1477" spans="4:4" x14ac:dyDescent="0.2">
      <c r="D1477" s="11"/>
    </row>
    <row r="1478" spans="4:4" x14ac:dyDescent="0.2">
      <c r="D1478" s="11"/>
    </row>
    <row r="1479" spans="4:4" x14ac:dyDescent="0.2">
      <c r="D1479" s="11"/>
    </row>
    <row r="1480" spans="4:4" x14ac:dyDescent="0.2">
      <c r="D1480" s="11"/>
    </row>
    <row r="1481" spans="4:4" x14ac:dyDescent="0.2">
      <c r="D1481" s="11"/>
    </row>
    <row r="1482" spans="4:4" x14ac:dyDescent="0.2">
      <c r="D1482" s="11"/>
    </row>
    <row r="1483" spans="4:4" x14ac:dyDescent="0.2">
      <c r="D1483" s="11"/>
    </row>
    <row r="1484" spans="4:4" x14ac:dyDescent="0.2">
      <c r="D1484" s="11"/>
    </row>
    <row r="1485" spans="4:4" x14ac:dyDescent="0.2">
      <c r="D1485" s="11"/>
    </row>
    <row r="1486" spans="4:4" x14ac:dyDescent="0.2">
      <c r="D1486" s="11"/>
    </row>
    <row r="1487" spans="4:4" x14ac:dyDescent="0.2">
      <c r="D1487" s="11"/>
    </row>
    <row r="1488" spans="4:4" x14ac:dyDescent="0.2">
      <c r="D1488" s="11"/>
    </row>
    <row r="1489" spans="4:4" x14ac:dyDescent="0.2">
      <c r="D1489" s="11"/>
    </row>
    <row r="1490" spans="4:4" x14ac:dyDescent="0.2">
      <c r="D1490" s="11"/>
    </row>
    <row r="1491" spans="4:4" x14ac:dyDescent="0.2">
      <c r="D1491" s="11"/>
    </row>
    <row r="1492" spans="4:4" x14ac:dyDescent="0.2">
      <c r="D1492" s="11"/>
    </row>
    <row r="1493" spans="4:4" x14ac:dyDescent="0.2">
      <c r="D1493" s="11"/>
    </row>
    <row r="1494" spans="4:4" x14ac:dyDescent="0.2">
      <c r="D1494" s="11"/>
    </row>
    <row r="1495" spans="4:4" x14ac:dyDescent="0.2">
      <c r="D1495" s="11"/>
    </row>
    <row r="1496" spans="4:4" x14ac:dyDescent="0.2">
      <c r="D1496" s="11"/>
    </row>
    <row r="1497" spans="4:4" x14ac:dyDescent="0.2">
      <c r="D1497" s="11"/>
    </row>
    <row r="1498" spans="4:4" x14ac:dyDescent="0.2">
      <c r="D1498" s="11"/>
    </row>
    <row r="1499" spans="4:4" x14ac:dyDescent="0.2">
      <c r="D1499" s="11"/>
    </row>
    <row r="1500" spans="4:4" x14ac:dyDescent="0.2">
      <c r="D1500" s="11"/>
    </row>
    <row r="1501" spans="4:4" x14ac:dyDescent="0.2">
      <c r="D1501" s="11"/>
    </row>
    <row r="1502" spans="4:4" x14ac:dyDescent="0.2">
      <c r="D1502" s="11"/>
    </row>
    <row r="1503" spans="4:4" x14ac:dyDescent="0.2">
      <c r="D1503" s="11"/>
    </row>
    <row r="1504" spans="4:4" x14ac:dyDescent="0.2">
      <c r="D1504" s="11"/>
    </row>
    <row r="1505" spans="4:4" x14ac:dyDescent="0.2">
      <c r="D1505" s="11"/>
    </row>
    <row r="1506" spans="4:4" x14ac:dyDescent="0.2">
      <c r="D1506" s="11"/>
    </row>
    <row r="1507" spans="4:4" x14ac:dyDescent="0.2">
      <c r="D1507" s="11"/>
    </row>
    <row r="1508" spans="4:4" x14ac:dyDescent="0.2">
      <c r="D1508" s="11"/>
    </row>
    <row r="1509" spans="4:4" x14ac:dyDescent="0.2">
      <c r="D1509" s="11"/>
    </row>
    <row r="1510" spans="4:4" x14ac:dyDescent="0.2">
      <c r="D1510" s="11"/>
    </row>
    <row r="1511" spans="4:4" x14ac:dyDescent="0.2">
      <c r="D1511" s="11"/>
    </row>
    <row r="1512" spans="4:4" x14ac:dyDescent="0.2">
      <c r="D1512" s="11"/>
    </row>
    <row r="1513" spans="4:4" x14ac:dyDescent="0.2">
      <c r="D1513" s="11"/>
    </row>
    <row r="1514" spans="4:4" x14ac:dyDescent="0.2">
      <c r="D1514" s="11"/>
    </row>
    <row r="1515" spans="4:4" x14ac:dyDescent="0.2">
      <c r="D1515" s="11"/>
    </row>
    <row r="1516" spans="4:4" x14ac:dyDescent="0.2">
      <c r="D1516" s="11"/>
    </row>
    <row r="1517" spans="4:4" x14ac:dyDescent="0.2">
      <c r="D1517" s="11"/>
    </row>
    <row r="1518" spans="4:4" x14ac:dyDescent="0.2">
      <c r="D1518" s="11"/>
    </row>
    <row r="1519" spans="4:4" x14ac:dyDescent="0.2">
      <c r="D1519" s="11"/>
    </row>
    <row r="1520" spans="4:4" x14ac:dyDescent="0.2">
      <c r="D1520" s="11"/>
    </row>
    <row r="1521" spans="4:4" x14ac:dyDescent="0.2">
      <c r="D1521" s="11"/>
    </row>
    <row r="1522" spans="4:4" x14ac:dyDescent="0.2">
      <c r="D1522" s="11"/>
    </row>
    <row r="1523" spans="4:4" x14ac:dyDescent="0.2">
      <c r="D1523" s="11"/>
    </row>
    <row r="1524" spans="4:4" x14ac:dyDescent="0.2">
      <c r="D1524" s="11"/>
    </row>
    <row r="1525" spans="4:4" x14ac:dyDescent="0.2">
      <c r="D1525" s="11"/>
    </row>
    <row r="1526" spans="4:4" x14ac:dyDescent="0.2">
      <c r="D1526" s="11"/>
    </row>
    <row r="1527" spans="4:4" x14ac:dyDescent="0.2">
      <c r="D1527" s="11"/>
    </row>
    <row r="1528" spans="4:4" x14ac:dyDescent="0.2">
      <c r="D1528" s="11"/>
    </row>
    <row r="1529" spans="4:4" x14ac:dyDescent="0.2">
      <c r="D1529" s="11"/>
    </row>
    <row r="1530" spans="4:4" x14ac:dyDescent="0.2">
      <c r="D1530" s="11"/>
    </row>
    <row r="1531" spans="4:4" x14ac:dyDescent="0.2">
      <c r="D1531" s="11"/>
    </row>
    <row r="1532" spans="4:4" x14ac:dyDescent="0.2">
      <c r="D1532" s="11"/>
    </row>
    <row r="1533" spans="4:4" x14ac:dyDescent="0.2">
      <c r="D1533" s="11"/>
    </row>
    <row r="1534" spans="4:4" x14ac:dyDescent="0.2">
      <c r="D1534" s="11"/>
    </row>
    <row r="1535" spans="4:4" x14ac:dyDescent="0.2">
      <c r="D1535" s="11"/>
    </row>
    <row r="1536" spans="4:4" x14ac:dyDescent="0.2">
      <c r="D1536" s="11"/>
    </row>
    <row r="1537" spans="4:4" x14ac:dyDescent="0.2">
      <c r="D1537" s="11"/>
    </row>
    <row r="1538" spans="4:4" x14ac:dyDescent="0.2">
      <c r="D1538" s="11"/>
    </row>
    <row r="1539" spans="4:4" x14ac:dyDescent="0.2">
      <c r="D1539" s="11"/>
    </row>
    <row r="1540" spans="4:4" x14ac:dyDescent="0.2">
      <c r="D1540" s="11"/>
    </row>
    <row r="1541" spans="4:4" x14ac:dyDescent="0.2">
      <c r="D1541" s="11"/>
    </row>
    <row r="1542" spans="4:4" x14ac:dyDescent="0.2">
      <c r="D1542" s="11"/>
    </row>
    <row r="1543" spans="4:4" x14ac:dyDescent="0.2">
      <c r="D1543" s="11"/>
    </row>
    <row r="1544" spans="4:4" x14ac:dyDescent="0.2">
      <c r="D1544" s="11"/>
    </row>
    <row r="1545" spans="4:4" x14ac:dyDescent="0.2">
      <c r="D1545" s="11"/>
    </row>
    <row r="1546" spans="4:4" x14ac:dyDescent="0.2">
      <c r="D1546" s="11"/>
    </row>
    <row r="1547" spans="4:4" x14ac:dyDescent="0.2">
      <c r="D1547" s="11"/>
    </row>
    <row r="1548" spans="4:4" x14ac:dyDescent="0.2">
      <c r="D1548" s="11"/>
    </row>
    <row r="1549" spans="4:4" x14ac:dyDescent="0.2">
      <c r="D1549" s="11"/>
    </row>
    <row r="1550" spans="4:4" x14ac:dyDescent="0.2">
      <c r="D1550" s="11"/>
    </row>
    <row r="1551" spans="4:4" x14ac:dyDescent="0.2">
      <c r="D1551" s="11"/>
    </row>
    <row r="1552" spans="4:4" x14ac:dyDescent="0.2">
      <c r="D1552" s="11"/>
    </row>
    <row r="1553" spans="4:4" x14ac:dyDescent="0.2">
      <c r="D1553" s="11"/>
    </row>
    <row r="1554" spans="4:4" x14ac:dyDescent="0.2">
      <c r="D1554" s="11"/>
    </row>
    <row r="1555" spans="4:4" x14ac:dyDescent="0.2">
      <c r="D1555" s="11"/>
    </row>
    <row r="1556" spans="4:4" x14ac:dyDescent="0.2">
      <c r="D1556" s="11"/>
    </row>
    <row r="1557" spans="4:4" x14ac:dyDescent="0.2">
      <c r="D1557" s="11"/>
    </row>
    <row r="1558" spans="4:4" x14ac:dyDescent="0.2">
      <c r="D1558" s="11"/>
    </row>
    <row r="1559" spans="4:4" x14ac:dyDescent="0.2">
      <c r="D1559" s="11"/>
    </row>
    <row r="1560" spans="4:4" x14ac:dyDescent="0.2">
      <c r="D1560" s="11"/>
    </row>
    <row r="1561" spans="4:4" x14ac:dyDescent="0.2">
      <c r="D1561" s="11"/>
    </row>
    <row r="1562" spans="4:4" x14ac:dyDescent="0.2">
      <c r="D1562" s="11"/>
    </row>
    <row r="1563" spans="4:4" x14ac:dyDescent="0.2">
      <c r="D1563" s="11"/>
    </row>
    <row r="1564" spans="4:4" x14ac:dyDescent="0.2">
      <c r="D1564" s="11"/>
    </row>
    <row r="1565" spans="4:4" x14ac:dyDescent="0.2">
      <c r="D1565" s="11"/>
    </row>
    <row r="1566" spans="4:4" x14ac:dyDescent="0.2">
      <c r="D1566" s="11"/>
    </row>
    <row r="1567" spans="4:4" x14ac:dyDescent="0.2">
      <c r="D1567" s="11"/>
    </row>
    <row r="1568" spans="4:4" x14ac:dyDescent="0.2">
      <c r="D1568" s="11"/>
    </row>
    <row r="1569" spans="4:4" x14ac:dyDescent="0.2">
      <c r="D1569" s="11"/>
    </row>
    <row r="1570" spans="4:4" x14ac:dyDescent="0.2">
      <c r="D1570" s="11"/>
    </row>
    <row r="1571" spans="4:4" x14ac:dyDescent="0.2">
      <c r="D1571" s="11"/>
    </row>
    <row r="1572" spans="4:4" x14ac:dyDescent="0.2">
      <c r="D1572" s="11"/>
    </row>
    <row r="1573" spans="4:4" x14ac:dyDescent="0.2">
      <c r="D1573" s="11"/>
    </row>
    <row r="1574" spans="4:4" x14ac:dyDescent="0.2">
      <c r="D1574" s="11"/>
    </row>
    <row r="1575" spans="4:4" x14ac:dyDescent="0.2">
      <c r="D1575" s="11"/>
    </row>
    <row r="1576" spans="4:4" x14ac:dyDescent="0.2">
      <c r="D1576" s="11"/>
    </row>
    <row r="1577" spans="4:4" x14ac:dyDescent="0.2">
      <c r="D1577" s="11"/>
    </row>
    <row r="1578" spans="4:4" x14ac:dyDescent="0.2">
      <c r="D1578" s="11"/>
    </row>
    <row r="1579" spans="4:4" x14ac:dyDescent="0.2">
      <c r="D1579" s="11"/>
    </row>
    <row r="1580" spans="4:4" x14ac:dyDescent="0.2">
      <c r="D1580" s="11"/>
    </row>
    <row r="1581" spans="4:4" x14ac:dyDescent="0.2">
      <c r="D1581" s="11"/>
    </row>
    <row r="1582" spans="4:4" x14ac:dyDescent="0.2">
      <c r="D1582" s="11"/>
    </row>
    <row r="1583" spans="4:4" x14ac:dyDescent="0.2">
      <c r="D1583" s="11"/>
    </row>
    <row r="1584" spans="4:4" x14ac:dyDescent="0.2">
      <c r="D1584" s="11"/>
    </row>
    <row r="1585" spans="4:4" x14ac:dyDescent="0.2">
      <c r="D1585" s="11"/>
    </row>
    <row r="1586" spans="4:4" x14ac:dyDescent="0.2">
      <c r="D1586" s="11"/>
    </row>
    <row r="1587" spans="4:4" x14ac:dyDescent="0.2">
      <c r="D1587" s="11"/>
    </row>
    <row r="1588" spans="4:4" x14ac:dyDescent="0.2">
      <c r="D1588" s="11"/>
    </row>
    <row r="1589" spans="4:4" x14ac:dyDescent="0.2">
      <c r="D1589" s="11"/>
    </row>
    <row r="1590" spans="4:4" x14ac:dyDescent="0.2">
      <c r="D1590" s="11"/>
    </row>
    <row r="1591" spans="4:4" x14ac:dyDescent="0.2">
      <c r="D1591" s="11"/>
    </row>
    <row r="1592" spans="4:4" x14ac:dyDescent="0.2">
      <c r="D1592" s="11"/>
    </row>
    <row r="1593" spans="4:4" x14ac:dyDescent="0.2">
      <c r="D1593" s="11"/>
    </row>
    <row r="1594" spans="4:4" x14ac:dyDescent="0.2">
      <c r="D1594" s="11"/>
    </row>
    <row r="1595" spans="4:4" x14ac:dyDescent="0.2">
      <c r="D1595" s="11"/>
    </row>
    <row r="1596" spans="4:4" x14ac:dyDescent="0.2">
      <c r="D1596" s="11"/>
    </row>
    <row r="1597" spans="4:4" x14ac:dyDescent="0.2">
      <c r="D1597" s="11"/>
    </row>
    <row r="1598" spans="4:4" x14ac:dyDescent="0.2">
      <c r="D1598" s="11"/>
    </row>
    <row r="1599" spans="4:4" x14ac:dyDescent="0.2">
      <c r="D1599" s="11"/>
    </row>
    <row r="1600" spans="4:4" x14ac:dyDescent="0.2">
      <c r="D1600" s="11"/>
    </row>
    <row r="1601" spans="4:4" x14ac:dyDescent="0.2">
      <c r="D1601" s="11"/>
    </row>
    <row r="1602" spans="4:4" x14ac:dyDescent="0.2">
      <c r="D1602" s="11"/>
    </row>
    <row r="1603" spans="4:4" x14ac:dyDescent="0.2">
      <c r="D1603" s="11"/>
    </row>
    <row r="1604" spans="4:4" x14ac:dyDescent="0.2">
      <c r="D1604" s="11"/>
    </row>
    <row r="1605" spans="4:4" x14ac:dyDescent="0.2">
      <c r="D1605" s="11"/>
    </row>
    <row r="1606" spans="4:4" x14ac:dyDescent="0.2">
      <c r="D1606" s="11"/>
    </row>
    <row r="1607" spans="4:4" x14ac:dyDescent="0.2">
      <c r="D1607" s="11"/>
    </row>
    <row r="1608" spans="4:4" x14ac:dyDescent="0.2">
      <c r="D1608" s="11"/>
    </row>
    <row r="1609" spans="4:4" x14ac:dyDescent="0.2">
      <c r="D1609" s="11"/>
    </row>
    <row r="1610" spans="4:4" x14ac:dyDescent="0.2">
      <c r="D1610" s="11"/>
    </row>
    <row r="1611" spans="4:4" x14ac:dyDescent="0.2">
      <c r="D1611" s="11"/>
    </row>
    <row r="1612" spans="4:4" x14ac:dyDescent="0.2">
      <c r="D1612" s="11"/>
    </row>
    <row r="1613" spans="4:4" x14ac:dyDescent="0.2">
      <c r="D1613" s="11"/>
    </row>
    <row r="1614" spans="4:4" x14ac:dyDescent="0.2">
      <c r="D1614" s="11"/>
    </row>
    <row r="1615" spans="4:4" x14ac:dyDescent="0.2">
      <c r="D1615" s="11"/>
    </row>
    <row r="1616" spans="4:4" x14ac:dyDescent="0.2">
      <c r="D1616" s="11"/>
    </row>
    <row r="1617" spans="4:4" x14ac:dyDescent="0.2">
      <c r="D1617" s="11"/>
    </row>
    <row r="1618" spans="4:4" x14ac:dyDescent="0.2">
      <c r="D1618" s="11"/>
    </row>
    <row r="1619" spans="4:4" x14ac:dyDescent="0.2">
      <c r="D1619" s="11"/>
    </row>
    <row r="1620" spans="4:4" x14ac:dyDescent="0.2">
      <c r="D1620" s="11"/>
    </row>
    <row r="1621" spans="4:4" x14ac:dyDescent="0.2">
      <c r="D1621" s="11"/>
    </row>
    <row r="1622" spans="4:4" x14ac:dyDescent="0.2">
      <c r="D1622" s="11"/>
    </row>
    <row r="1623" spans="4:4" x14ac:dyDescent="0.2">
      <c r="D1623" s="11"/>
    </row>
    <row r="1624" spans="4:4" x14ac:dyDescent="0.2">
      <c r="D1624" s="11"/>
    </row>
    <row r="1625" spans="4:4" x14ac:dyDescent="0.2">
      <c r="D1625" s="11"/>
    </row>
    <row r="1626" spans="4:4" x14ac:dyDescent="0.2">
      <c r="D1626" s="11"/>
    </row>
    <row r="1627" spans="4:4" x14ac:dyDescent="0.2">
      <c r="D1627" s="11"/>
    </row>
    <row r="1628" spans="4:4" x14ac:dyDescent="0.2">
      <c r="D1628" s="11"/>
    </row>
    <row r="1629" spans="4:4" x14ac:dyDescent="0.2">
      <c r="D1629" s="11"/>
    </row>
    <row r="1630" spans="4:4" x14ac:dyDescent="0.2">
      <c r="D1630" s="11"/>
    </row>
    <row r="1631" spans="4:4" x14ac:dyDescent="0.2">
      <c r="D1631" s="11"/>
    </row>
    <row r="1632" spans="4:4" x14ac:dyDescent="0.2">
      <c r="D1632" s="11"/>
    </row>
    <row r="1633" spans="4:4" x14ac:dyDescent="0.2">
      <c r="D1633" s="11"/>
    </row>
    <row r="1634" spans="4:4" x14ac:dyDescent="0.2">
      <c r="D1634" s="11"/>
    </row>
    <row r="1635" spans="4:4" x14ac:dyDescent="0.2">
      <c r="D1635" s="11"/>
    </row>
    <row r="1636" spans="4:4" x14ac:dyDescent="0.2">
      <c r="D1636" s="11"/>
    </row>
    <row r="1637" spans="4:4" x14ac:dyDescent="0.2">
      <c r="D1637" s="11"/>
    </row>
    <row r="1638" spans="4:4" x14ac:dyDescent="0.2">
      <c r="D1638" s="11"/>
    </row>
    <row r="1639" spans="4:4" x14ac:dyDescent="0.2">
      <c r="D1639" s="11"/>
    </row>
    <row r="1640" spans="4:4" x14ac:dyDescent="0.2">
      <c r="D1640" s="11"/>
    </row>
    <row r="1641" spans="4:4" x14ac:dyDescent="0.2">
      <c r="D1641" s="11"/>
    </row>
    <row r="1642" spans="4:4" x14ac:dyDescent="0.2">
      <c r="D1642" s="11"/>
    </row>
    <row r="1643" spans="4:4" x14ac:dyDescent="0.2">
      <c r="D1643" s="11"/>
    </row>
    <row r="1644" spans="4:4" x14ac:dyDescent="0.2">
      <c r="D1644" s="11"/>
    </row>
    <row r="1645" spans="4:4" x14ac:dyDescent="0.2">
      <c r="D1645" s="11"/>
    </row>
    <row r="1646" spans="4:4" x14ac:dyDescent="0.2">
      <c r="D1646" s="11"/>
    </row>
    <row r="1647" spans="4:4" x14ac:dyDescent="0.2">
      <c r="D1647" s="11"/>
    </row>
    <row r="1648" spans="4:4" x14ac:dyDescent="0.2">
      <c r="D1648" s="11"/>
    </row>
    <row r="1649" spans="4:4" x14ac:dyDescent="0.2">
      <c r="D1649" s="11"/>
    </row>
    <row r="1650" spans="4:4" x14ac:dyDescent="0.2">
      <c r="D1650" s="11"/>
    </row>
    <row r="1651" spans="4:4" x14ac:dyDescent="0.2">
      <c r="D1651" s="11"/>
    </row>
    <row r="1652" spans="4:4" x14ac:dyDescent="0.2">
      <c r="D1652" s="11"/>
    </row>
    <row r="1653" spans="4:4" x14ac:dyDescent="0.2">
      <c r="D1653" s="11"/>
    </row>
    <row r="1654" spans="4:4" x14ac:dyDescent="0.2">
      <c r="D1654" s="11"/>
    </row>
    <row r="1655" spans="4:4" x14ac:dyDescent="0.2">
      <c r="D1655" s="11"/>
    </row>
    <row r="1656" spans="4:4" x14ac:dyDescent="0.2">
      <c r="D1656" s="11"/>
    </row>
    <row r="1657" spans="4:4" x14ac:dyDescent="0.2">
      <c r="D1657" s="11"/>
    </row>
    <row r="1658" spans="4:4" x14ac:dyDescent="0.2">
      <c r="D1658" s="11"/>
    </row>
    <row r="1659" spans="4:4" x14ac:dyDescent="0.2">
      <c r="D1659" s="11"/>
    </row>
    <row r="1660" spans="4:4" x14ac:dyDescent="0.2">
      <c r="D1660" s="11"/>
    </row>
    <row r="1661" spans="4:4" x14ac:dyDescent="0.2">
      <c r="D1661" s="11"/>
    </row>
    <row r="1662" spans="4:4" x14ac:dyDescent="0.2">
      <c r="D1662" s="11"/>
    </row>
    <row r="1663" spans="4:4" x14ac:dyDescent="0.2">
      <c r="D1663" s="11"/>
    </row>
    <row r="1664" spans="4:4" x14ac:dyDescent="0.2">
      <c r="D1664" s="11"/>
    </row>
    <row r="1665" spans="4:4" x14ac:dyDescent="0.2">
      <c r="D1665" s="11"/>
    </row>
    <row r="1666" spans="4:4" x14ac:dyDescent="0.2">
      <c r="D1666" s="11"/>
    </row>
    <row r="1667" spans="4:4" x14ac:dyDescent="0.2">
      <c r="D1667" s="11"/>
    </row>
    <row r="1668" spans="4:4" x14ac:dyDescent="0.2">
      <c r="D1668" s="11"/>
    </row>
    <row r="1669" spans="4:4" x14ac:dyDescent="0.2">
      <c r="D1669" s="11"/>
    </row>
    <row r="1670" spans="4:4" x14ac:dyDescent="0.2">
      <c r="D1670" s="11"/>
    </row>
    <row r="1671" spans="4:4" x14ac:dyDescent="0.2">
      <c r="D1671" s="11"/>
    </row>
    <row r="1672" spans="4:4" x14ac:dyDescent="0.2">
      <c r="D1672" s="11"/>
    </row>
    <row r="1673" spans="4:4" x14ac:dyDescent="0.2">
      <c r="D1673" s="11"/>
    </row>
    <row r="1674" spans="4:4" x14ac:dyDescent="0.2">
      <c r="D1674" s="11"/>
    </row>
    <row r="1675" spans="4:4" x14ac:dyDescent="0.2">
      <c r="D1675" s="11"/>
    </row>
    <row r="1676" spans="4:4" x14ac:dyDescent="0.2">
      <c r="D1676" s="11"/>
    </row>
    <row r="1677" spans="4:4" x14ac:dyDescent="0.2">
      <c r="D1677" s="11"/>
    </row>
    <row r="1678" spans="4:4" x14ac:dyDescent="0.2">
      <c r="D1678" s="11"/>
    </row>
    <row r="1679" spans="4:4" x14ac:dyDescent="0.2">
      <c r="D1679" s="11"/>
    </row>
    <row r="1680" spans="4:4" x14ac:dyDescent="0.2">
      <c r="D1680" s="11"/>
    </row>
    <row r="1681" spans="4:4" x14ac:dyDescent="0.2">
      <c r="D1681" s="11"/>
    </row>
    <row r="1682" spans="4:4" x14ac:dyDescent="0.2">
      <c r="D1682" s="11"/>
    </row>
    <row r="1683" spans="4:4" x14ac:dyDescent="0.2">
      <c r="D1683" s="11"/>
    </row>
    <row r="1684" spans="4:4" x14ac:dyDescent="0.2">
      <c r="D1684" s="11"/>
    </row>
    <row r="1685" spans="4:4" x14ac:dyDescent="0.2">
      <c r="D1685" s="11"/>
    </row>
    <row r="1686" spans="4:4" x14ac:dyDescent="0.2">
      <c r="D1686" s="11"/>
    </row>
    <row r="1687" spans="4:4" x14ac:dyDescent="0.2">
      <c r="D1687" s="11"/>
    </row>
    <row r="1688" spans="4:4" x14ac:dyDescent="0.2">
      <c r="D1688" s="11"/>
    </row>
    <row r="1689" spans="4:4" x14ac:dyDescent="0.2">
      <c r="D1689" s="11"/>
    </row>
    <row r="1690" spans="4:4" x14ac:dyDescent="0.2">
      <c r="D1690" s="11"/>
    </row>
    <row r="1691" spans="4:4" x14ac:dyDescent="0.2">
      <c r="D1691" s="11"/>
    </row>
    <row r="1692" spans="4:4" x14ac:dyDescent="0.2">
      <c r="D1692" s="11"/>
    </row>
    <row r="1693" spans="4:4" x14ac:dyDescent="0.2">
      <c r="D1693" s="11"/>
    </row>
    <row r="1694" spans="4:4" x14ac:dyDescent="0.2">
      <c r="D1694" s="11"/>
    </row>
    <row r="1695" spans="4:4" x14ac:dyDescent="0.2">
      <c r="D1695" s="11"/>
    </row>
    <row r="1696" spans="4:4" x14ac:dyDescent="0.2">
      <c r="D1696" s="11"/>
    </row>
    <row r="1697" spans="4:4" x14ac:dyDescent="0.2">
      <c r="D1697" s="11"/>
    </row>
    <row r="1698" spans="4:4" x14ac:dyDescent="0.2">
      <c r="D1698" s="11"/>
    </row>
    <row r="1699" spans="4:4" x14ac:dyDescent="0.2">
      <c r="D1699" s="11"/>
    </row>
    <row r="1700" spans="4:4" x14ac:dyDescent="0.2">
      <c r="D1700" s="11"/>
    </row>
    <row r="1701" spans="4:4" x14ac:dyDescent="0.2">
      <c r="D1701" s="11"/>
    </row>
    <row r="1702" spans="4:4" x14ac:dyDescent="0.2">
      <c r="D1702" s="11"/>
    </row>
    <row r="1703" spans="4:4" x14ac:dyDescent="0.2">
      <c r="D1703" s="11"/>
    </row>
    <row r="1704" spans="4:4" x14ac:dyDescent="0.2">
      <c r="D1704" s="11"/>
    </row>
    <row r="1705" spans="4:4" x14ac:dyDescent="0.2">
      <c r="D1705" s="11"/>
    </row>
    <row r="1706" spans="4:4" x14ac:dyDescent="0.2">
      <c r="D1706" s="11"/>
    </row>
    <row r="1707" spans="4:4" x14ac:dyDescent="0.2">
      <c r="D1707" s="11"/>
    </row>
    <row r="1708" spans="4:4" x14ac:dyDescent="0.2">
      <c r="D1708" s="11"/>
    </row>
    <row r="1709" spans="4:4" x14ac:dyDescent="0.2">
      <c r="D1709" s="11"/>
    </row>
    <row r="1710" spans="4:4" x14ac:dyDescent="0.2">
      <c r="D1710" s="11"/>
    </row>
    <row r="1711" spans="4:4" x14ac:dyDescent="0.2">
      <c r="D1711" s="11"/>
    </row>
    <row r="1712" spans="4:4" x14ac:dyDescent="0.2">
      <c r="D1712" s="11"/>
    </row>
    <row r="1713" spans="4:4" x14ac:dyDescent="0.2">
      <c r="D1713" s="11"/>
    </row>
    <row r="1714" spans="4:4" x14ac:dyDescent="0.2">
      <c r="D1714" s="11"/>
    </row>
    <row r="1715" spans="4:4" x14ac:dyDescent="0.2">
      <c r="D1715" s="11"/>
    </row>
    <row r="1716" spans="4:4" x14ac:dyDescent="0.2">
      <c r="D1716" s="11"/>
    </row>
    <row r="1717" spans="4:4" x14ac:dyDescent="0.2">
      <c r="D1717" s="11"/>
    </row>
    <row r="1718" spans="4:4" x14ac:dyDescent="0.2">
      <c r="D1718" s="11"/>
    </row>
    <row r="1719" spans="4:4" x14ac:dyDescent="0.2">
      <c r="D1719" s="11"/>
    </row>
    <row r="1720" spans="4:4" x14ac:dyDescent="0.2">
      <c r="D1720" s="11"/>
    </row>
    <row r="1721" spans="4:4" x14ac:dyDescent="0.2">
      <c r="D1721" s="11"/>
    </row>
    <row r="1722" spans="4:4" x14ac:dyDescent="0.2">
      <c r="D1722" s="11"/>
    </row>
    <row r="1723" spans="4:4" x14ac:dyDescent="0.2">
      <c r="D1723" s="11"/>
    </row>
    <row r="1724" spans="4:4" x14ac:dyDescent="0.2">
      <c r="D1724" s="11"/>
    </row>
    <row r="1725" spans="4:4" x14ac:dyDescent="0.2">
      <c r="D1725" s="11"/>
    </row>
    <row r="1726" spans="4:4" x14ac:dyDescent="0.2">
      <c r="D1726" s="11"/>
    </row>
    <row r="1727" spans="4:4" x14ac:dyDescent="0.2">
      <c r="D1727" s="11"/>
    </row>
    <row r="1728" spans="4:4" x14ac:dyDescent="0.2">
      <c r="D1728" s="11"/>
    </row>
    <row r="1729" spans="4:4" x14ac:dyDescent="0.2">
      <c r="D1729" s="11"/>
    </row>
    <row r="1730" spans="4:4" x14ac:dyDescent="0.2">
      <c r="D1730" s="11"/>
    </row>
    <row r="1731" spans="4:4" x14ac:dyDescent="0.2">
      <c r="D1731" s="11"/>
    </row>
    <row r="1732" spans="4:4" x14ac:dyDescent="0.2">
      <c r="D1732" s="11"/>
    </row>
    <row r="1733" spans="4:4" x14ac:dyDescent="0.2">
      <c r="D1733" s="11"/>
    </row>
    <row r="1734" spans="4:4" x14ac:dyDescent="0.2">
      <c r="D1734" s="11"/>
    </row>
    <row r="1735" spans="4:4" x14ac:dyDescent="0.2">
      <c r="D1735" s="11"/>
    </row>
    <row r="1736" spans="4:4" x14ac:dyDescent="0.2">
      <c r="D1736" s="11"/>
    </row>
    <row r="1737" spans="4:4" x14ac:dyDescent="0.2">
      <c r="D1737" s="11"/>
    </row>
    <row r="1738" spans="4:4" x14ac:dyDescent="0.2">
      <c r="D1738" s="11"/>
    </row>
    <row r="1739" spans="4:4" x14ac:dyDescent="0.2">
      <c r="D1739" s="11"/>
    </row>
    <row r="1740" spans="4:4" x14ac:dyDescent="0.2">
      <c r="D1740" s="11"/>
    </row>
    <row r="1741" spans="4:4" x14ac:dyDescent="0.2">
      <c r="D1741" s="11"/>
    </row>
    <row r="1742" spans="4:4" x14ac:dyDescent="0.2">
      <c r="D1742" s="11"/>
    </row>
    <row r="1743" spans="4:4" x14ac:dyDescent="0.2">
      <c r="D1743" s="11"/>
    </row>
    <row r="1744" spans="4:4" x14ac:dyDescent="0.2">
      <c r="D1744" s="11"/>
    </row>
    <row r="1745" spans="4:4" x14ac:dyDescent="0.2">
      <c r="D1745" s="11"/>
    </row>
    <row r="1746" spans="4:4" x14ac:dyDescent="0.2">
      <c r="D1746" s="11"/>
    </row>
    <row r="1747" spans="4:4" x14ac:dyDescent="0.2">
      <c r="D1747" s="11"/>
    </row>
    <row r="1748" spans="4:4" x14ac:dyDescent="0.2">
      <c r="D1748" s="11"/>
    </row>
    <row r="1749" spans="4:4" x14ac:dyDescent="0.2">
      <c r="D1749" s="11"/>
    </row>
    <row r="1750" spans="4:4" x14ac:dyDescent="0.2">
      <c r="D1750" s="11"/>
    </row>
    <row r="1751" spans="4:4" x14ac:dyDescent="0.2">
      <c r="D1751" s="11"/>
    </row>
    <row r="1752" spans="4:4" x14ac:dyDescent="0.2">
      <c r="D1752" s="11"/>
    </row>
    <row r="1753" spans="4:4" x14ac:dyDescent="0.2">
      <c r="D1753" s="11"/>
    </row>
    <row r="1754" spans="4:4" x14ac:dyDescent="0.2">
      <c r="D1754" s="11"/>
    </row>
    <row r="1755" spans="4:4" x14ac:dyDescent="0.2">
      <c r="D1755" s="11"/>
    </row>
    <row r="1756" spans="4:4" x14ac:dyDescent="0.2">
      <c r="D1756" s="11"/>
    </row>
    <row r="1757" spans="4:4" x14ac:dyDescent="0.2">
      <c r="D1757" s="11"/>
    </row>
    <row r="1758" spans="4:4" x14ac:dyDescent="0.2">
      <c r="D1758" s="11"/>
    </row>
    <row r="1759" spans="4:4" x14ac:dyDescent="0.2">
      <c r="D1759" s="11"/>
    </row>
    <row r="1760" spans="4:4" x14ac:dyDescent="0.2">
      <c r="D1760" s="11"/>
    </row>
    <row r="1761" spans="4:4" x14ac:dyDescent="0.2">
      <c r="D1761" s="11"/>
    </row>
    <row r="1762" spans="4:4" x14ac:dyDescent="0.2">
      <c r="D1762" s="11"/>
    </row>
    <row r="1763" spans="4:4" x14ac:dyDescent="0.2">
      <c r="D1763" s="11"/>
    </row>
    <row r="1764" spans="4:4" x14ac:dyDescent="0.2">
      <c r="D1764" s="11"/>
    </row>
    <row r="1765" spans="4:4" x14ac:dyDescent="0.2">
      <c r="D1765" s="11"/>
    </row>
    <row r="1766" spans="4:4" x14ac:dyDescent="0.2">
      <c r="D1766" s="11"/>
    </row>
    <row r="1767" spans="4:4" x14ac:dyDescent="0.2">
      <c r="D1767" s="11"/>
    </row>
    <row r="1768" spans="4:4" x14ac:dyDescent="0.2">
      <c r="D1768" s="11"/>
    </row>
    <row r="1769" spans="4:4" x14ac:dyDescent="0.2">
      <c r="D1769" s="11"/>
    </row>
    <row r="1770" spans="4:4" x14ac:dyDescent="0.2">
      <c r="D1770" s="11"/>
    </row>
    <row r="1771" spans="4:4" x14ac:dyDescent="0.2">
      <c r="D1771" s="11"/>
    </row>
    <row r="1772" spans="4:4" x14ac:dyDescent="0.2">
      <c r="D1772" s="11"/>
    </row>
    <row r="1773" spans="4:4" x14ac:dyDescent="0.2">
      <c r="D1773" s="11"/>
    </row>
    <row r="1774" spans="4:4" x14ac:dyDescent="0.2">
      <c r="D1774" s="11"/>
    </row>
    <row r="1775" spans="4:4" x14ac:dyDescent="0.2">
      <c r="D1775" s="11"/>
    </row>
    <row r="1776" spans="4:4" x14ac:dyDescent="0.2">
      <c r="D1776" s="11"/>
    </row>
    <row r="1777" spans="4:4" x14ac:dyDescent="0.2">
      <c r="D1777" s="11"/>
    </row>
    <row r="1778" spans="4:4" x14ac:dyDescent="0.2">
      <c r="D1778" s="11"/>
    </row>
    <row r="1779" spans="4:4" x14ac:dyDescent="0.2">
      <c r="D1779" s="11"/>
    </row>
    <row r="1780" spans="4:4" x14ac:dyDescent="0.2">
      <c r="D1780" s="11"/>
    </row>
    <row r="1781" spans="4:4" x14ac:dyDescent="0.2">
      <c r="D1781" s="11"/>
    </row>
    <row r="1782" spans="4:4" x14ac:dyDescent="0.2">
      <c r="D1782" s="11"/>
    </row>
    <row r="1783" spans="4:4" x14ac:dyDescent="0.2">
      <c r="D1783" s="11"/>
    </row>
    <row r="1784" spans="4:4" x14ac:dyDescent="0.2">
      <c r="D1784" s="11"/>
    </row>
    <row r="1785" spans="4:4" x14ac:dyDescent="0.2">
      <c r="D1785" s="11"/>
    </row>
    <row r="1786" spans="4:4" x14ac:dyDescent="0.2">
      <c r="D1786" s="11"/>
    </row>
    <row r="1787" spans="4:4" x14ac:dyDescent="0.2">
      <c r="D1787" s="11"/>
    </row>
    <row r="1788" spans="4:4" x14ac:dyDescent="0.2">
      <c r="D1788" s="11"/>
    </row>
    <row r="1789" spans="4:4" x14ac:dyDescent="0.2">
      <c r="D1789" s="11"/>
    </row>
    <row r="1790" spans="4:4" x14ac:dyDescent="0.2">
      <c r="D1790" s="11"/>
    </row>
    <row r="1791" spans="4:4" x14ac:dyDescent="0.2">
      <c r="D1791" s="11"/>
    </row>
    <row r="1792" spans="4:4" x14ac:dyDescent="0.2">
      <c r="D1792" s="11"/>
    </row>
    <row r="1793" spans="4:4" x14ac:dyDescent="0.2">
      <c r="D1793" s="11"/>
    </row>
    <row r="1794" spans="4:4" x14ac:dyDescent="0.2">
      <c r="D1794" s="11"/>
    </row>
    <row r="1795" spans="4:4" x14ac:dyDescent="0.2">
      <c r="D1795" s="11"/>
    </row>
    <row r="1796" spans="4:4" x14ac:dyDescent="0.2">
      <c r="D1796" s="11"/>
    </row>
    <row r="1797" spans="4:4" x14ac:dyDescent="0.2">
      <c r="D1797" s="11"/>
    </row>
    <row r="1798" spans="4:4" x14ac:dyDescent="0.2">
      <c r="D1798" s="11"/>
    </row>
    <row r="1799" spans="4:4" x14ac:dyDescent="0.2">
      <c r="D1799" s="11"/>
    </row>
    <row r="1800" spans="4:4" x14ac:dyDescent="0.2">
      <c r="D1800" s="11"/>
    </row>
    <row r="1801" spans="4:4" x14ac:dyDescent="0.2">
      <c r="D1801" s="11"/>
    </row>
    <row r="1802" spans="4:4" x14ac:dyDescent="0.2">
      <c r="D1802" s="11"/>
    </row>
    <row r="1803" spans="4:4" x14ac:dyDescent="0.2">
      <c r="D1803" s="11"/>
    </row>
    <row r="1804" spans="4:4" x14ac:dyDescent="0.2">
      <c r="D1804" s="11"/>
    </row>
    <row r="1805" spans="4:4" x14ac:dyDescent="0.2">
      <c r="D1805" s="11"/>
    </row>
    <row r="1806" spans="4:4" x14ac:dyDescent="0.2">
      <c r="D1806" s="11"/>
    </row>
    <row r="1807" spans="4:4" x14ac:dyDescent="0.2">
      <c r="D1807" s="11"/>
    </row>
    <row r="1808" spans="4:4" x14ac:dyDescent="0.2">
      <c r="D1808" s="11"/>
    </row>
    <row r="1809" spans="4:4" x14ac:dyDescent="0.2">
      <c r="D1809" s="11"/>
    </row>
    <row r="1810" spans="4:4" x14ac:dyDescent="0.2">
      <c r="D1810" s="11"/>
    </row>
    <row r="1811" spans="4:4" x14ac:dyDescent="0.2">
      <c r="D1811" s="11"/>
    </row>
    <row r="1812" spans="4:4" x14ac:dyDescent="0.2">
      <c r="D1812" s="11"/>
    </row>
    <row r="1813" spans="4:4" x14ac:dyDescent="0.2">
      <c r="D1813" s="11"/>
    </row>
    <row r="1814" spans="4:4" x14ac:dyDescent="0.2">
      <c r="D1814" s="11"/>
    </row>
    <row r="1815" spans="4:4" x14ac:dyDescent="0.2">
      <c r="D1815" s="11"/>
    </row>
    <row r="1816" spans="4:4" x14ac:dyDescent="0.2">
      <c r="D1816" s="11"/>
    </row>
    <row r="1817" spans="4:4" x14ac:dyDescent="0.2">
      <c r="D1817" s="11"/>
    </row>
    <row r="1818" spans="4:4" x14ac:dyDescent="0.2">
      <c r="D1818" s="11"/>
    </row>
    <row r="1819" spans="4:4" x14ac:dyDescent="0.2">
      <c r="D1819" s="11"/>
    </row>
    <row r="1820" spans="4:4" x14ac:dyDescent="0.2">
      <c r="D1820" s="11"/>
    </row>
    <row r="1821" spans="4:4" x14ac:dyDescent="0.2">
      <c r="D1821" s="11"/>
    </row>
    <row r="1822" spans="4:4" x14ac:dyDescent="0.2">
      <c r="D1822" s="11"/>
    </row>
    <row r="1823" spans="4:4" x14ac:dyDescent="0.2">
      <c r="D1823" s="11"/>
    </row>
    <row r="1824" spans="4:4" x14ac:dyDescent="0.2">
      <c r="D1824" s="11"/>
    </row>
    <row r="1825" spans="4:4" x14ac:dyDescent="0.2">
      <c r="D1825" s="11"/>
    </row>
    <row r="1826" spans="4:4" x14ac:dyDescent="0.2">
      <c r="D1826" s="11"/>
    </row>
    <row r="1827" spans="4:4" x14ac:dyDescent="0.2">
      <c r="D1827" s="11"/>
    </row>
    <row r="1828" spans="4:4" x14ac:dyDescent="0.2">
      <c r="D1828" s="11"/>
    </row>
    <row r="1829" spans="4:4" x14ac:dyDescent="0.2">
      <c r="D1829" s="11"/>
    </row>
    <row r="1830" spans="4:4" x14ac:dyDescent="0.2">
      <c r="D1830" s="11"/>
    </row>
    <row r="1831" spans="4:4" x14ac:dyDescent="0.2">
      <c r="D1831" s="11"/>
    </row>
    <row r="1832" spans="4:4" x14ac:dyDescent="0.2">
      <c r="D1832" s="11"/>
    </row>
    <row r="1833" spans="4:4" x14ac:dyDescent="0.2">
      <c r="D1833" s="11"/>
    </row>
    <row r="1834" spans="4:4" x14ac:dyDescent="0.2">
      <c r="D1834" s="11"/>
    </row>
    <row r="1835" spans="4:4" x14ac:dyDescent="0.2">
      <c r="D1835" s="11"/>
    </row>
    <row r="1836" spans="4:4" x14ac:dyDescent="0.2">
      <c r="D1836" s="11"/>
    </row>
    <row r="1837" spans="4:4" x14ac:dyDescent="0.2">
      <c r="D1837" s="11"/>
    </row>
    <row r="1838" spans="4:4" x14ac:dyDescent="0.2">
      <c r="D1838" s="11"/>
    </row>
    <row r="1839" spans="4:4" x14ac:dyDescent="0.2">
      <c r="D1839" s="11"/>
    </row>
    <row r="1840" spans="4:4" x14ac:dyDescent="0.2">
      <c r="D1840" s="11"/>
    </row>
    <row r="1841" spans="4:4" x14ac:dyDescent="0.2">
      <c r="D1841" s="11"/>
    </row>
    <row r="1842" spans="4:4" x14ac:dyDescent="0.2">
      <c r="D1842" s="11"/>
    </row>
    <row r="1843" spans="4:4" x14ac:dyDescent="0.2">
      <c r="D1843" s="11"/>
    </row>
    <row r="1844" spans="4:4" x14ac:dyDescent="0.2">
      <c r="D1844" s="11"/>
    </row>
    <row r="1845" spans="4:4" x14ac:dyDescent="0.2">
      <c r="D1845" s="11"/>
    </row>
    <row r="1846" spans="4:4" x14ac:dyDescent="0.2">
      <c r="D1846" s="11"/>
    </row>
    <row r="1847" spans="4:4" x14ac:dyDescent="0.2">
      <c r="D1847" s="11"/>
    </row>
    <row r="1848" spans="4:4" x14ac:dyDescent="0.2">
      <c r="D1848" s="11"/>
    </row>
    <row r="1849" spans="4:4" x14ac:dyDescent="0.2">
      <c r="D1849" s="11"/>
    </row>
    <row r="1850" spans="4:4" x14ac:dyDescent="0.2">
      <c r="D1850" s="11"/>
    </row>
    <row r="1851" spans="4:4" x14ac:dyDescent="0.2">
      <c r="D1851" s="11"/>
    </row>
    <row r="1852" spans="4:4" x14ac:dyDescent="0.2">
      <c r="D1852" s="11"/>
    </row>
    <row r="1853" spans="4:4" x14ac:dyDescent="0.2">
      <c r="D1853" s="11"/>
    </row>
    <row r="1854" spans="4:4" x14ac:dyDescent="0.2">
      <c r="D1854" s="11"/>
    </row>
    <row r="1855" spans="4:4" x14ac:dyDescent="0.2">
      <c r="D1855" s="11"/>
    </row>
    <row r="1856" spans="4:4" x14ac:dyDescent="0.2">
      <c r="D1856" s="11"/>
    </row>
    <row r="1857" spans="4:4" x14ac:dyDescent="0.2">
      <c r="D1857" s="11"/>
    </row>
    <row r="1858" spans="4:4" x14ac:dyDescent="0.2">
      <c r="D1858" s="11"/>
    </row>
    <row r="1859" spans="4:4" x14ac:dyDescent="0.2">
      <c r="D1859" s="11"/>
    </row>
    <row r="1860" spans="4:4" x14ac:dyDescent="0.2">
      <c r="D1860" s="11"/>
    </row>
    <row r="1861" spans="4:4" x14ac:dyDescent="0.2">
      <c r="D1861" s="11"/>
    </row>
    <row r="1862" spans="4:4" x14ac:dyDescent="0.2">
      <c r="D1862" s="11"/>
    </row>
    <row r="1863" spans="4:4" x14ac:dyDescent="0.2">
      <c r="D1863" s="11"/>
    </row>
    <row r="1864" spans="4:4" x14ac:dyDescent="0.2">
      <c r="D1864" s="11"/>
    </row>
    <row r="1865" spans="4:4" x14ac:dyDescent="0.2">
      <c r="D1865" s="11"/>
    </row>
    <row r="1866" spans="4:4" x14ac:dyDescent="0.2">
      <c r="D1866" s="11"/>
    </row>
    <row r="1867" spans="4:4" x14ac:dyDescent="0.2">
      <c r="D1867" s="11"/>
    </row>
    <row r="1868" spans="4:4" x14ac:dyDescent="0.2">
      <c r="D1868" s="11"/>
    </row>
    <row r="1869" spans="4:4" x14ac:dyDescent="0.2">
      <c r="D1869" s="11"/>
    </row>
    <row r="1870" spans="4:4" x14ac:dyDescent="0.2">
      <c r="D1870" s="11"/>
    </row>
    <row r="1871" spans="4:4" x14ac:dyDescent="0.2">
      <c r="D1871" s="11"/>
    </row>
    <row r="1872" spans="4:4" x14ac:dyDescent="0.2">
      <c r="D1872" s="11"/>
    </row>
    <row r="1873" spans="4:4" x14ac:dyDescent="0.2">
      <c r="D1873" s="11"/>
    </row>
    <row r="1874" spans="4:4" x14ac:dyDescent="0.2">
      <c r="D1874" s="11"/>
    </row>
    <row r="1875" spans="4:4" x14ac:dyDescent="0.2">
      <c r="D1875" s="11"/>
    </row>
    <row r="1876" spans="4:4" x14ac:dyDescent="0.2">
      <c r="D1876" s="11"/>
    </row>
    <row r="1877" spans="4:4" x14ac:dyDescent="0.2">
      <c r="D1877" s="11"/>
    </row>
    <row r="1878" spans="4:4" x14ac:dyDescent="0.2">
      <c r="D1878" s="11"/>
    </row>
    <row r="1879" spans="4:4" x14ac:dyDescent="0.2">
      <c r="D1879" s="11"/>
    </row>
    <row r="1880" spans="4:4" x14ac:dyDescent="0.2">
      <c r="D1880" s="11"/>
    </row>
    <row r="1881" spans="4:4" x14ac:dyDescent="0.2">
      <c r="D1881" s="11"/>
    </row>
    <row r="1882" spans="4:4" x14ac:dyDescent="0.2">
      <c r="D1882" s="11"/>
    </row>
    <row r="1883" spans="4:4" x14ac:dyDescent="0.2">
      <c r="D1883" s="11"/>
    </row>
    <row r="1884" spans="4:4" x14ac:dyDescent="0.2">
      <c r="D1884" s="11"/>
    </row>
    <row r="1885" spans="4:4" x14ac:dyDescent="0.2">
      <c r="D1885" s="11"/>
    </row>
    <row r="1886" spans="4:4" x14ac:dyDescent="0.2">
      <c r="D1886" s="11"/>
    </row>
    <row r="1887" spans="4:4" x14ac:dyDescent="0.2">
      <c r="D1887" s="11"/>
    </row>
    <row r="1888" spans="4:4" x14ac:dyDescent="0.2">
      <c r="D1888" s="11"/>
    </row>
    <row r="1889" spans="4:4" x14ac:dyDescent="0.2">
      <c r="D1889" s="11"/>
    </row>
    <row r="1890" spans="4:4" x14ac:dyDescent="0.2">
      <c r="D1890" s="11"/>
    </row>
    <row r="1891" spans="4:4" x14ac:dyDescent="0.2">
      <c r="D1891" s="11"/>
    </row>
    <row r="1892" spans="4:4" x14ac:dyDescent="0.2">
      <c r="D1892" s="11"/>
    </row>
    <row r="1893" spans="4:4" x14ac:dyDescent="0.2">
      <c r="D1893" s="11"/>
    </row>
    <row r="1894" spans="4:4" x14ac:dyDescent="0.2">
      <c r="D1894" s="11"/>
    </row>
    <row r="1895" spans="4:4" x14ac:dyDescent="0.2">
      <c r="D1895" s="11"/>
    </row>
    <row r="1896" spans="4:4" x14ac:dyDescent="0.2">
      <c r="D1896" s="11"/>
    </row>
    <row r="1897" spans="4:4" x14ac:dyDescent="0.2">
      <c r="D1897" s="11"/>
    </row>
    <row r="1898" spans="4:4" x14ac:dyDescent="0.2">
      <c r="D1898" s="11"/>
    </row>
    <row r="1899" spans="4:4" x14ac:dyDescent="0.2">
      <c r="D1899" s="11"/>
    </row>
    <row r="1900" spans="4:4" x14ac:dyDescent="0.2">
      <c r="D1900" s="11"/>
    </row>
    <row r="1901" spans="4:4" x14ac:dyDescent="0.2">
      <c r="D1901" s="11"/>
    </row>
    <row r="1902" spans="4:4" x14ac:dyDescent="0.2">
      <c r="D1902" s="11"/>
    </row>
    <row r="1903" spans="4:4" x14ac:dyDescent="0.2">
      <c r="D1903" s="11"/>
    </row>
    <row r="1904" spans="4:4" x14ac:dyDescent="0.2">
      <c r="D1904" s="11"/>
    </row>
    <row r="1905" spans="4:4" x14ac:dyDescent="0.2">
      <c r="D1905" s="11"/>
    </row>
    <row r="1906" spans="4:4" x14ac:dyDescent="0.2">
      <c r="D1906" s="11"/>
    </row>
    <row r="1907" spans="4:4" x14ac:dyDescent="0.2">
      <c r="D1907" s="11"/>
    </row>
    <row r="1908" spans="4:4" x14ac:dyDescent="0.2">
      <c r="D1908" s="11"/>
    </row>
    <row r="1909" spans="4:4" x14ac:dyDescent="0.2">
      <c r="D1909" s="11"/>
    </row>
    <row r="1910" spans="4:4" x14ac:dyDescent="0.2">
      <c r="D1910" s="11"/>
    </row>
    <row r="1911" spans="4:4" x14ac:dyDescent="0.2">
      <c r="D1911" s="11"/>
    </row>
    <row r="1912" spans="4:4" x14ac:dyDescent="0.2">
      <c r="D1912" s="11"/>
    </row>
    <row r="1913" spans="4:4" x14ac:dyDescent="0.2">
      <c r="D1913" s="11"/>
    </row>
    <row r="1914" spans="4:4" x14ac:dyDescent="0.2">
      <c r="D1914" s="11"/>
    </row>
    <row r="1915" spans="4:4" x14ac:dyDescent="0.2">
      <c r="D1915" s="11"/>
    </row>
    <row r="1916" spans="4:4" x14ac:dyDescent="0.2">
      <c r="D1916" s="11"/>
    </row>
    <row r="1917" spans="4:4" x14ac:dyDescent="0.2">
      <c r="D1917" s="11"/>
    </row>
    <row r="1918" spans="4:4" x14ac:dyDescent="0.2">
      <c r="D1918" s="11"/>
    </row>
    <row r="1919" spans="4:4" x14ac:dyDescent="0.2">
      <c r="D1919" s="11"/>
    </row>
    <row r="1920" spans="4:4" x14ac:dyDescent="0.2">
      <c r="D1920" s="11"/>
    </row>
    <row r="1921" spans="4:4" x14ac:dyDescent="0.2">
      <c r="D1921" s="11"/>
    </row>
    <row r="1922" spans="4:4" x14ac:dyDescent="0.2">
      <c r="D1922" s="11"/>
    </row>
    <row r="1923" spans="4:4" x14ac:dyDescent="0.2">
      <c r="D1923" s="11"/>
    </row>
    <row r="1924" spans="4:4" x14ac:dyDescent="0.2">
      <c r="D1924" s="11"/>
    </row>
    <row r="1925" spans="4:4" x14ac:dyDescent="0.2">
      <c r="D1925" s="11"/>
    </row>
    <row r="1926" spans="4:4" x14ac:dyDescent="0.2">
      <c r="D1926" s="11"/>
    </row>
    <row r="1927" spans="4:4" x14ac:dyDescent="0.2">
      <c r="D1927" s="11"/>
    </row>
    <row r="1928" spans="4:4" x14ac:dyDescent="0.2">
      <c r="D1928" s="11"/>
    </row>
    <row r="1929" spans="4:4" x14ac:dyDescent="0.2">
      <c r="D1929" s="11"/>
    </row>
    <row r="1930" spans="4:4" x14ac:dyDescent="0.2">
      <c r="D1930" s="11"/>
    </row>
    <row r="1931" spans="4:4" x14ac:dyDescent="0.2">
      <c r="D1931" s="11"/>
    </row>
    <row r="1932" spans="4:4" x14ac:dyDescent="0.2">
      <c r="D1932" s="11"/>
    </row>
    <row r="1933" spans="4:4" x14ac:dyDescent="0.2">
      <c r="D1933" s="11"/>
    </row>
    <row r="1934" spans="4:4" x14ac:dyDescent="0.2">
      <c r="D1934" s="11"/>
    </row>
    <row r="1935" spans="4:4" x14ac:dyDescent="0.2">
      <c r="D1935" s="11"/>
    </row>
    <row r="1936" spans="4:4" x14ac:dyDescent="0.2">
      <c r="D1936" s="11"/>
    </row>
    <row r="1937" spans="4:4" x14ac:dyDescent="0.2">
      <c r="D1937" s="11"/>
    </row>
    <row r="1938" spans="4:4" x14ac:dyDescent="0.2">
      <c r="D1938" s="11"/>
    </row>
    <row r="1939" spans="4:4" x14ac:dyDescent="0.2">
      <c r="D1939" s="11"/>
    </row>
    <row r="1940" spans="4:4" x14ac:dyDescent="0.2">
      <c r="D1940" s="11"/>
    </row>
    <row r="1941" spans="4:4" x14ac:dyDescent="0.2">
      <c r="D1941" s="11"/>
    </row>
    <row r="1942" spans="4:4" x14ac:dyDescent="0.2">
      <c r="D1942" s="11"/>
    </row>
    <row r="1943" spans="4:4" x14ac:dyDescent="0.2">
      <c r="D1943" s="11"/>
    </row>
    <row r="1944" spans="4:4" x14ac:dyDescent="0.2">
      <c r="D1944" s="11"/>
    </row>
    <row r="1945" spans="4:4" x14ac:dyDescent="0.2">
      <c r="D1945" s="11"/>
    </row>
    <row r="1946" spans="4:4" x14ac:dyDescent="0.2">
      <c r="D1946" s="11"/>
    </row>
    <row r="1947" spans="4:4" x14ac:dyDescent="0.2">
      <c r="D1947" s="11"/>
    </row>
    <row r="1948" spans="4:4" x14ac:dyDescent="0.2">
      <c r="D1948" s="11"/>
    </row>
    <row r="1949" spans="4:4" x14ac:dyDescent="0.2">
      <c r="D1949" s="11"/>
    </row>
    <row r="1950" spans="4:4" x14ac:dyDescent="0.2">
      <c r="D1950" s="11"/>
    </row>
    <row r="1951" spans="4:4" x14ac:dyDescent="0.2">
      <c r="D1951" s="11"/>
    </row>
    <row r="1952" spans="4:4" x14ac:dyDescent="0.2">
      <c r="D1952" s="11"/>
    </row>
    <row r="1953" spans="4:4" x14ac:dyDescent="0.2">
      <c r="D1953" s="11"/>
    </row>
    <row r="1954" spans="4:4" x14ac:dyDescent="0.2">
      <c r="D1954" s="11"/>
    </row>
    <row r="1955" spans="4:4" x14ac:dyDescent="0.2">
      <c r="D1955" s="11"/>
    </row>
    <row r="1956" spans="4:4" x14ac:dyDescent="0.2">
      <c r="D1956" s="11"/>
    </row>
    <row r="1957" spans="4:4" x14ac:dyDescent="0.2">
      <c r="D1957" s="11"/>
    </row>
    <row r="1958" spans="4:4" x14ac:dyDescent="0.2">
      <c r="D1958" s="11"/>
    </row>
    <row r="1959" spans="4:4" x14ac:dyDescent="0.2">
      <c r="D1959" s="11"/>
    </row>
    <row r="1960" spans="4:4" x14ac:dyDescent="0.2">
      <c r="D1960" s="11"/>
    </row>
    <row r="1961" spans="4:4" x14ac:dyDescent="0.2">
      <c r="D1961" s="11"/>
    </row>
    <row r="1962" spans="4:4" x14ac:dyDescent="0.2">
      <c r="D1962" s="11"/>
    </row>
    <row r="1963" spans="4:4" x14ac:dyDescent="0.2">
      <c r="D1963" s="11"/>
    </row>
    <row r="1964" spans="4:4" x14ac:dyDescent="0.2">
      <c r="D1964" s="11"/>
    </row>
    <row r="1965" spans="4:4" x14ac:dyDescent="0.2">
      <c r="D1965" s="11"/>
    </row>
    <row r="1966" spans="4:4" x14ac:dyDescent="0.2">
      <c r="D1966" s="11"/>
    </row>
    <row r="1967" spans="4:4" x14ac:dyDescent="0.2">
      <c r="D1967" s="11"/>
    </row>
    <row r="1968" spans="4:4" x14ac:dyDescent="0.2">
      <c r="D1968" s="11"/>
    </row>
    <row r="1969" spans="4:4" x14ac:dyDescent="0.2">
      <c r="D1969" s="11"/>
    </row>
    <row r="1970" spans="4:4" x14ac:dyDescent="0.2">
      <c r="D1970" s="11"/>
    </row>
    <row r="1971" spans="4:4" x14ac:dyDescent="0.2">
      <c r="D1971" s="11"/>
    </row>
    <row r="1972" spans="4:4" x14ac:dyDescent="0.2">
      <c r="D1972" s="11"/>
    </row>
    <row r="1973" spans="4:4" x14ac:dyDescent="0.2">
      <c r="D1973" s="11"/>
    </row>
    <row r="1974" spans="4:4" x14ac:dyDescent="0.2">
      <c r="D1974" s="11"/>
    </row>
    <row r="1975" spans="4:4" x14ac:dyDescent="0.2">
      <c r="D1975" s="11"/>
    </row>
    <row r="1976" spans="4:4" x14ac:dyDescent="0.2">
      <c r="D1976" s="11"/>
    </row>
    <row r="1977" spans="4:4" x14ac:dyDescent="0.2">
      <c r="D1977" s="11"/>
    </row>
    <row r="1978" spans="4:4" x14ac:dyDescent="0.2">
      <c r="D1978" s="11"/>
    </row>
    <row r="1979" spans="4:4" x14ac:dyDescent="0.2">
      <c r="D1979" s="11"/>
    </row>
    <row r="1980" spans="4:4" x14ac:dyDescent="0.2">
      <c r="D1980" s="11"/>
    </row>
    <row r="1981" spans="4:4" x14ac:dyDescent="0.2">
      <c r="D1981" s="11"/>
    </row>
    <row r="1982" spans="4:4" x14ac:dyDescent="0.2">
      <c r="D1982" s="11"/>
    </row>
    <row r="1983" spans="4:4" x14ac:dyDescent="0.2">
      <c r="D1983" s="11"/>
    </row>
    <row r="1984" spans="4:4" x14ac:dyDescent="0.2">
      <c r="D1984" s="11"/>
    </row>
    <row r="1985" spans="4:4" x14ac:dyDescent="0.2">
      <c r="D1985" s="11"/>
    </row>
    <row r="1986" spans="4:4" x14ac:dyDescent="0.2">
      <c r="D1986" s="11"/>
    </row>
    <row r="1987" spans="4:4" x14ac:dyDescent="0.2">
      <c r="D1987" s="11"/>
    </row>
    <row r="1988" spans="4:4" x14ac:dyDescent="0.2">
      <c r="D1988" s="11"/>
    </row>
    <row r="1989" spans="4:4" x14ac:dyDescent="0.2">
      <c r="D1989" s="11"/>
    </row>
    <row r="1990" spans="4:4" x14ac:dyDescent="0.2">
      <c r="D1990" s="11"/>
    </row>
    <row r="1991" spans="4:4" x14ac:dyDescent="0.2">
      <c r="D1991" s="11"/>
    </row>
    <row r="1992" spans="4:4" x14ac:dyDescent="0.2">
      <c r="D1992" s="11"/>
    </row>
    <row r="1993" spans="4:4" x14ac:dyDescent="0.2">
      <c r="D1993" s="11"/>
    </row>
    <row r="1994" spans="4:4" x14ac:dyDescent="0.2">
      <c r="D1994" s="11"/>
    </row>
    <row r="1995" spans="4:4" x14ac:dyDescent="0.2">
      <c r="D1995" s="11"/>
    </row>
    <row r="1996" spans="4:4" x14ac:dyDescent="0.2">
      <c r="D1996" s="11"/>
    </row>
    <row r="1997" spans="4:4" x14ac:dyDescent="0.2">
      <c r="D1997" s="11"/>
    </row>
    <row r="1998" spans="4:4" x14ac:dyDescent="0.2">
      <c r="D1998" s="11"/>
    </row>
    <row r="1999" spans="4:4" x14ac:dyDescent="0.2">
      <c r="D1999" s="11"/>
    </row>
    <row r="2000" spans="4:4" x14ac:dyDescent="0.2">
      <c r="D2000" s="11"/>
    </row>
    <row r="2001" spans="4:4" x14ac:dyDescent="0.2">
      <c r="D2001" s="11"/>
    </row>
    <row r="2002" spans="4:4" x14ac:dyDescent="0.2">
      <c r="D2002" s="11"/>
    </row>
    <row r="2003" spans="4:4" x14ac:dyDescent="0.2">
      <c r="D2003" s="11"/>
    </row>
    <row r="2004" spans="4:4" x14ac:dyDescent="0.2">
      <c r="D2004" s="11"/>
    </row>
    <row r="2005" spans="4:4" x14ac:dyDescent="0.2">
      <c r="D2005" s="11"/>
    </row>
    <row r="2006" spans="4:4" x14ac:dyDescent="0.2">
      <c r="D2006" s="11"/>
    </row>
    <row r="2007" spans="4:4" x14ac:dyDescent="0.2">
      <c r="D2007" s="11"/>
    </row>
    <row r="2008" spans="4:4" x14ac:dyDescent="0.2">
      <c r="D2008" s="11"/>
    </row>
    <row r="2009" spans="4:4" x14ac:dyDescent="0.2">
      <c r="D2009" s="11"/>
    </row>
    <row r="2010" spans="4:4" x14ac:dyDescent="0.2">
      <c r="D2010" s="11"/>
    </row>
    <row r="2011" spans="4:4" x14ac:dyDescent="0.2">
      <c r="D2011" s="11"/>
    </row>
    <row r="2012" spans="4:4" x14ac:dyDescent="0.2">
      <c r="D2012" s="11"/>
    </row>
    <row r="2013" spans="4:4" x14ac:dyDescent="0.2">
      <c r="D2013" s="11"/>
    </row>
    <row r="2014" spans="4:4" x14ac:dyDescent="0.2">
      <c r="D2014" s="11"/>
    </row>
    <row r="2015" spans="4:4" x14ac:dyDescent="0.2">
      <c r="D2015" s="11"/>
    </row>
    <row r="2016" spans="4:4" x14ac:dyDescent="0.2">
      <c r="D2016" s="11"/>
    </row>
    <row r="2017" spans="4:4" x14ac:dyDescent="0.2">
      <c r="D2017" s="11"/>
    </row>
    <row r="2018" spans="4:4" x14ac:dyDescent="0.2">
      <c r="D2018" s="11"/>
    </row>
    <row r="2019" spans="4:4" x14ac:dyDescent="0.2">
      <c r="D2019" s="11"/>
    </row>
    <row r="2020" spans="4:4" x14ac:dyDescent="0.2">
      <c r="D2020" s="11"/>
    </row>
    <row r="2021" spans="4:4" x14ac:dyDescent="0.2">
      <c r="D2021" s="11"/>
    </row>
    <row r="2022" spans="4:4" x14ac:dyDescent="0.2">
      <c r="D2022" s="11"/>
    </row>
    <row r="2023" spans="4:4" x14ac:dyDescent="0.2">
      <c r="D2023" s="11"/>
    </row>
    <row r="2024" spans="4:4" x14ac:dyDescent="0.2">
      <c r="D2024" s="11"/>
    </row>
    <row r="2025" spans="4:4" x14ac:dyDescent="0.2">
      <c r="D2025" s="11"/>
    </row>
    <row r="2026" spans="4:4" x14ac:dyDescent="0.2">
      <c r="D2026" s="11"/>
    </row>
    <row r="2027" spans="4:4" x14ac:dyDescent="0.2">
      <c r="D2027" s="11"/>
    </row>
    <row r="2028" spans="4:4" x14ac:dyDescent="0.2">
      <c r="D2028" s="11"/>
    </row>
    <row r="2029" spans="4:4" x14ac:dyDescent="0.2">
      <c r="D2029" s="11"/>
    </row>
    <row r="2030" spans="4:4" x14ac:dyDescent="0.2">
      <c r="D2030" s="11"/>
    </row>
    <row r="2031" spans="4:4" x14ac:dyDescent="0.2">
      <c r="D2031" s="11"/>
    </row>
    <row r="2032" spans="4:4" x14ac:dyDescent="0.2">
      <c r="D2032" s="11"/>
    </row>
    <row r="2033" spans="4:4" x14ac:dyDescent="0.2">
      <c r="D2033" s="11"/>
    </row>
    <row r="2034" spans="4:4" x14ac:dyDescent="0.2">
      <c r="D2034" s="11"/>
    </row>
    <row r="2035" spans="4:4" x14ac:dyDescent="0.2">
      <c r="D2035" s="11"/>
    </row>
    <row r="2036" spans="4:4" x14ac:dyDescent="0.2">
      <c r="D2036" s="11"/>
    </row>
    <row r="2037" spans="4:4" x14ac:dyDescent="0.2">
      <c r="D2037" s="11"/>
    </row>
    <row r="2038" spans="4:4" x14ac:dyDescent="0.2">
      <c r="D2038" s="11"/>
    </row>
    <row r="2039" spans="4:4" x14ac:dyDescent="0.2">
      <c r="D2039" s="11"/>
    </row>
    <row r="2040" spans="4:4" x14ac:dyDescent="0.2">
      <c r="D2040" s="11"/>
    </row>
    <row r="2041" spans="4:4" x14ac:dyDescent="0.2">
      <c r="D2041" s="11"/>
    </row>
    <row r="2042" spans="4:4" x14ac:dyDescent="0.2">
      <c r="D2042" s="11"/>
    </row>
    <row r="2043" spans="4:4" x14ac:dyDescent="0.2">
      <c r="D2043" s="11"/>
    </row>
    <row r="2044" spans="4:4" x14ac:dyDescent="0.2">
      <c r="D2044" s="11"/>
    </row>
    <row r="2045" spans="4:4" x14ac:dyDescent="0.2">
      <c r="D2045" s="11"/>
    </row>
    <row r="2046" spans="4:4" x14ac:dyDescent="0.2">
      <c r="D2046" s="11"/>
    </row>
    <row r="2047" spans="4:4" x14ac:dyDescent="0.2">
      <c r="D2047" s="11"/>
    </row>
    <row r="2048" spans="4:4" x14ac:dyDescent="0.2">
      <c r="D2048" s="11"/>
    </row>
    <row r="2049" spans="4:4" x14ac:dyDescent="0.2">
      <c r="D2049" s="11"/>
    </row>
    <row r="2050" spans="4:4" x14ac:dyDescent="0.2">
      <c r="D2050" s="11"/>
    </row>
    <row r="2051" spans="4:4" x14ac:dyDescent="0.2">
      <c r="D2051" s="11"/>
    </row>
    <row r="2052" spans="4:4" x14ac:dyDescent="0.2">
      <c r="D2052" s="11"/>
    </row>
    <row r="2053" spans="4:4" x14ac:dyDescent="0.2">
      <c r="D2053" s="11"/>
    </row>
    <row r="2054" spans="4:4" x14ac:dyDescent="0.2">
      <c r="D2054" s="11"/>
    </row>
    <row r="2055" spans="4:4" x14ac:dyDescent="0.2">
      <c r="D2055" s="11"/>
    </row>
    <row r="2056" spans="4:4" x14ac:dyDescent="0.2">
      <c r="D2056" s="11"/>
    </row>
    <row r="2057" spans="4:4" x14ac:dyDescent="0.2">
      <c r="D2057" s="11"/>
    </row>
    <row r="2058" spans="4:4" x14ac:dyDescent="0.2">
      <c r="D2058" s="11"/>
    </row>
    <row r="2059" spans="4:4" x14ac:dyDescent="0.2">
      <c r="D2059" s="11"/>
    </row>
    <row r="2060" spans="4:4" x14ac:dyDescent="0.2">
      <c r="D2060" s="11"/>
    </row>
    <row r="2061" spans="4:4" x14ac:dyDescent="0.2">
      <c r="D2061" s="11"/>
    </row>
    <row r="2062" spans="4:4" x14ac:dyDescent="0.2">
      <c r="D2062" s="11"/>
    </row>
    <row r="2063" spans="4:4" x14ac:dyDescent="0.2">
      <c r="D2063" s="11"/>
    </row>
    <row r="2064" spans="4:4" x14ac:dyDescent="0.2">
      <c r="D2064" s="11"/>
    </row>
    <row r="2065" spans="4:4" x14ac:dyDescent="0.2">
      <c r="D2065" s="11"/>
    </row>
    <row r="2066" spans="4:4" x14ac:dyDescent="0.2">
      <c r="D2066" s="11"/>
    </row>
    <row r="2067" spans="4:4" x14ac:dyDescent="0.2">
      <c r="D2067" s="11"/>
    </row>
    <row r="2068" spans="4:4" x14ac:dyDescent="0.2">
      <c r="D2068" s="11"/>
    </row>
    <row r="2069" spans="4:4" x14ac:dyDescent="0.2">
      <c r="D2069" s="11"/>
    </row>
    <row r="2070" spans="4:4" x14ac:dyDescent="0.2">
      <c r="D2070" s="11"/>
    </row>
    <row r="2071" spans="4:4" x14ac:dyDescent="0.2">
      <c r="D2071" s="11"/>
    </row>
    <row r="2072" spans="4:4" x14ac:dyDescent="0.2">
      <c r="D2072" s="11"/>
    </row>
    <row r="2073" spans="4:4" x14ac:dyDescent="0.2">
      <c r="D2073" s="11"/>
    </row>
    <row r="2074" spans="4:4" x14ac:dyDescent="0.2">
      <c r="D2074" s="11"/>
    </row>
    <row r="2075" spans="4:4" x14ac:dyDescent="0.2">
      <c r="D2075" s="11"/>
    </row>
    <row r="2076" spans="4:4" x14ac:dyDescent="0.2">
      <c r="D2076" s="11"/>
    </row>
    <row r="2077" spans="4:4" x14ac:dyDescent="0.2">
      <c r="D2077" s="11"/>
    </row>
    <row r="2078" spans="4:4" x14ac:dyDescent="0.2">
      <c r="D2078" s="11"/>
    </row>
    <row r="2079" spans="4:4" x14ac:dyDescent="0.2">
      <c r="D2079" s="11"/>
    </row>
    <row r="2080" spans="4:4" x14ac:dyDescent="0.2">
      <c r="D2080" s="11"/>
    </row>
    <row r="2081" spans="4:4" x14ac:dyDescent="0.2">
      <c r="D2081" s="11"/>
    </row>
    <row r="2082" spans="4:4" x14ac:dyDescent="0.2">
      <c r="D2082" s="11"/>
    </row>
    <row r="2083" spans="4:4" x14ac:dyDescent="0.2">
      <c r="D2083" s="11"/>
    </row>
    <row r="2084" spans="4:4" x14ac:dyDescent="0.2">
      <c r="D2084" s="11"/>
    </row>
    <row r="2085" spans="4:4" x14ac:dyDescent="0.2">
      <c r="D2085" s="11"/>
    </row>
    <row r="2086" spans="4:4" x14ac:dyDescent="0.2">
      <c r="D2086" s="11"/>
    </row>
    <row r="2087" spans="4:4" x14ac:dyDescent="0.2">
      <c r="D2087" s="11"/>
    </row>
    <row r="2088" spans="4:4" x14ac:dyDescent="0.2">
      <c r="D2088" s="11"/>
    </row>
    <row r="2089" spans="4:4" x14ac:dyDescent="0.2">
      <c r="D2089" s="11"/>
    </row>
    <row r="2090" spans="4:4" x14ac:dyDescent="0.2">
      <c r="D2090" s="11"/>
    </row>
    <row r="2091" spans="4:4" x14ac:dyDescent="0.2">
      <c r="D2091" s="11"/>
    </row>
    <row r="2092" spans="4:4" x14ac:dyDescent="0.2">
      <c r="D2092" s="11"/>
    </row>
    <row r="2093" spans="4:4" x14ac:dyDescent="0.2">
      <c r="D2093" s="11"/>
    </row>
    <row r="2094" spans="4:4" x14ac:dyDescent="0.2">
      <c r="D2094" s="11"/>
    </row>
    <row r="2095" spans="4:4" x14ac:dyDescent="0.2">
      <c r="D2095" s="11"/>
    </row>
    <row r="2096" spans="4:4" x14ac:dyDescent="0.2">
      <c r="D2096" s="11"/>
    </row>
    <row r="2097" spans="4:4" x14ac:dyDescent="0.2">
      <c r="D2097" s="11"/>
    </row>
    <row r="2098" spans="4:4" x14ac:dyDescent="0.2">
      <c r="D2098" s="11"/>
    </row>
    <row r="2099" spans="4:4" x14ac:dyDescent="0.2">
      <c r="D2099" s="11"/>
    </row>
    <row r="2100" spans="4:4" x14ac:dyDescent="0.2">
      <c r="D2100" s="11"/>
    </row>
    <row r="2101" spans="4:4" x14ac:dyDescent="0.2">
      <c r="D2101" s="11"/>
    </row>
    <row r="2102" spans="4:4" x14ac:dyDescent="0.2">
      <c r="D2102" s="11"/>
    </row>
    <row r="2103" spans="4:4" x14ac:dyDescent="0.2">
      <c r="D2103" s="11"/>
    </row>
    <row r="2104" spans="4:4" x14ac:dyDescent="0.2">
      <c r="D2104" s="11"/>
    </row>
    <row r="2105" spans="4:4" x14ac:dyDescent="0.2">
      <c r="D2105" s="11"/>
    </row>
    <row r="2106" spans="4:4" x14ac:dyDescent="0.2">
      <c r="D2106" s="11"/>
    </row>
    <row r="2107" spans="4:4" x14ac:dyDescent="0.2">
      <c r="D2107" s="11"/>
    </row>
    <row r="2108" spans="4:4" x14ac:dyDescent="0.2">
      <c r="D2108" s="11"/>
    </row>
    <row r="2109" spans="4:4" x14ac:dyDescent="0.2">
      <c r="D2109" s="11"/>
    </row>
    <row r="2110" spans="4:4" x14ac:dyDescent="0.2">
      <c r="D2110" s="11"/>
    </row>
    <row r="2111" spans="4:4" x14ac:dyDescent="0.2">
      <c r="D2111" s="11"/>
    </row>
    <row r="2112" spans="4:4" x14ac:dyDescent="0.2">
      <c r="D2112" s="11"/>
    </row>
    <row r="2113" spans="4:4" x14ac:dyDescent="0.2">
      <c r="D2113" s="11"/>
    </row>
    <row r="2114" spans="4:4" x14ac:dyDescent="0.2">
      <c r="D2114" s="11"/>
    </row>
    <row r="2115" spans="4:4" x14ac:dyDescent="0.2">
      <c r="D2115" s="11"/>
    </row>
    <row r="2116" spans="4:4" x14ac:dyDescent="0.2">
      <c r="D2116" s="11"/>
    </row>
    <row r="2117" spans="4:4" x14ac:dyDescent="0.2">
      <c r="D2117" s="11"/>
    </row>
    <row r="2118" spans="4:4" x14ac:dyDescent="0.2">
      <c r="D2118" s="11"/>
    </row>
    <row r="2119" spans="4:4" x14ac:dyDescent="0.2">
      <c r="D2119" s="11"/>
    </row>
    <row r="2120" spans="4:4" x14ac:dyDescent="0.2">
      <c r="D2120" s="11"/>
    </row>
    <row r="2121" spans="4:4" x14ac:dyDescent="0.2">
      <c r="D2121" s="11"/>
    </row>
    <row r="2122" spans="4:4" x14ac:dyDescent="0.2">
      <c r="D2122" s="11"/>
    </row>
    <row r="2123" spans="4:4" x14ac:dyDescent="0.2">
      <c r="D2123" s="11"/>
    </row>
    <row r="2124" spans="4:4" x14ac:dyDescent="0.2">
      <c r="D2124" s="11"/>
    </row>
    <row r="2125" spans="4:4" x14ac:dyDescent="0.2">
      <c r="D2125" s="11"/>
    </row>
    <row r="2126" spans="4:4" x14ac:dyDescent="0.2">
      <c r="D2126" s="11"/>
    </row>
    <row r="2127" spans="4:4" x14ac:dyDescent="0.2">
      <c r="D2127" s="11"/>
    </row>
    <row r="2128" spans="4:4" x14ac:dyDescent="0.2">
      <c r="D2128" s="11"/>
    </row>
    <row r="2129" spans="4:4" x14ac:dyDescent="0.2">
      <c r="D2129" s="11"/>
    </row>
    <row r="2130" spans="4:4" x14ac:dyDescent="0.2">
      <c r="D2130" s="11"/>
    </row>
    <row r="2131" spans="4:4" x14ac:dyDescent="0.2">
      <c r="D2131" s="11"/>
    </row>
    <row r="2132" spans="4:4" x14ac:dyDescent="0.2">
      <c r="D2132" s="11"/>
    </row>
    <row r="2133" spans="4:4" x14ac:dyDescent="0.2">
      <c r="D2133" s="11"/>
    </row>
    <row r="2134" spans="4:4" x14ac:dyDescent="0.2">
      <c r="D2134" s="11"/>
    </row>
    <row r="2135" spans="4:4" x14ac:dyDescent="0.2">
      <c r="D2135" s="11"/>
    </row>
    <row r="2136" spans="4:4" x14ac:dyDescent="0.2">
      <c r="D2136" s="11"/>
    </row>
    <row r="2137" spans="4:4" x14ac:dyDescent="0.2">
      <c r="D2137" s="11"/>
    </row>
    <row r="2138" spans="4:4" x14ac:dyDescent="0.2">
      <c r="D2138" s="11"/>
    </row>
    <row r="2139" spans="4:4" x14ac:dyDescent="0.2">
      <c r="D2139" s="11"/>
    </row>
    <row r="2140" spans="4:4" x14ac:dyDescent="0.2">
      <c r="D2140" s="11"/>
    </row>
    <row r="2141" spans="4:4" x14ac:dyDescent="0.2">
      <c r="D2141" s="11"/>
    </row>
    <row r="2142" spans="4:4" x14ac:dyDescent="0.2">
      <c r="D2142" s="11"/>
    </row>
    <row r="2143" spans="4:4" x14ac:dyDescent="0.2">
      <c r="D2143" s="11"/>
    </row>
    <row r="2144" spans="4:4" x14ac:dyDescent="0.2">
      <c r="D2144" s="11"/>
    </row>
    <row r="2145" spans="4:4" x14ac:dyDescent="0.2">
      <c r="D2145" s="11"/>
    </row>
    <row r="2146" spans="4:4" x14ac:dyDescent="0.2">
      <c r="D2146" s="11"/>
    </row>
    <row r="2147" spans="4:4" x14ac:dyDescent="0.2">
      <c r="D2147" s="11"/>
    </row>
    <row r="2148" spans="4:4" x14ac:dyDescent="0.2">
      <c r="D2148" s="11"/>
    </row>
    <row r="2149" spans="4:4" x14ac:dyDescent="0.2">
      <c r="D2149" s="11"/>
    </row>
    <row r="2150" spans="4:4" x14ac:dyDescent="0.2">
      <c r="D2150" s="11"/>
    </row>
    <row r="2151" spans="4:4" x14ac:dyDescent="0.2">
      <c r="D2151" s="11"/>
    </row>
    <row r="2152" spans="4:4" x14ac:dyDescent="0.2">
      <c r="D2152" s="11"/>
    </row>
    <row r="2153" spans="4:4" x14ac:dyDescent="0.2">
      <c r="D2153" s="11"/>
    </row>
    <row r="2154" spans="4:4" x14ac:dyDescent="0.2">
      <c r="D2154" s="11"/>
    </row>
    <row r="2155" spans="4:4" x14ac:dyDescent="0.2">
      <c r="D2155" s="11"/>
    </row>
    <row r="2156" spans="4:4" x14ac:dyDescent="0.2">
      <c r="D2156" s="11"/>
    </row>
    <row r="2157" spans="4:4" x14ac:dyDescent="0.2">
      <c r="D2157" s="11"/>
    </row>
    <row r="2158" spans="4:4" x14ac:dyDescent="0.2">
      <c r="D2158" s="11"/>
    </row>
    <row r="2159" spans="4:4" x14ac:dyDescent="0.2">
      <c r="D2159" s="11"/>
    </row>
    <row r="2160" spans="4:4" x14ac:dyDescent="0.2">
      <c r="D2160" s="11"/>
    </row>
    <row r="2161" spans="4:4" x14ac:dyDescent="0.2">
      <c r="D2161" s="11"/>
    </row>
    <row r="2162" spans="4:4" x14ac:dyDescent="0.2">
      <c r="D2162" s="11"/>
    </row>
    <row r="2163" spans="4:4" x14ac:dyDescent="0.2">
      <c r="D2163" s="11"/>
    </row>
    <row r="2164" spans="4:4" x14ac:dyDescent="0.2">
      <c r="D2164" s="11"/>
    </row>
    <row r="2165" spans="4:4" x14ac:dyDescent="0.2">
      <c r="D2165" s="11"/>
    </row>
    <row r="2166" spans="4:4" x14ac:dyDescent="0.2">
      <c r="D2166" s="11"/>
    </row>
    <row r="2167" spans="4:4" x14ac:dyDescent="0.2">
      <c r="D2167" s="11"/>
    </row>
    <row r="2168" spans="4:4" x14ac:dyDescent="0.2">
      <c r="D2168" s="11"/>
    </row>
    <row r="2169" spans="4:4" x14ac:dyDescent="0.2">
      <c r="D2169" s="11"/>
    </row>
    <row r="2170" spans="4:4" x14ac:dyDescent="0.2">
      <c r="D2170" s="11"/>
    </row>
    <row r="2171" spans="4:4" x14ac:dyDescent="0.2">
      <c r="D2171" s="11"/>
    </row>
    <row r="2172" spans="4:4" x14ac:dyDescent="0.2">
      <c r="D2172" s="11"/>
    </row>
    <row r="2173" spans="4:4" x14ac:dyDescent="0.2">
      <c r="D2173" s="11"/>
    </row>
    <row r="2174" spans="4:4" x14ac:dyDescent="0.2">
      <c r="D2174" s="11"/>
    </row>
    <row r="2175" spans="4:4" x14ac:dyDescent="0.2">
      <c r="D2175" s="11"/>
    </row>
    <row r="2176" spans="4:4" x14ac:dyDescent="0.2">
      <c r="D2176" s="11"/>
    </row>
    <row r="2177" spans="4:4" x14ac:dyDescent="0.2">
      <c r="D2177" s="11"/>
    </row>
    <row r="2178" spans="4:4" x14ac:dyDescent="0.2">
      <c r="D2178" s="11"/>
    </row>
    <row r="2179" spans="4:4" x14ac:dyDescent="0.2">
      <c r="D2179" s="11"/>
    </row>
    <row r="2180" spans="4:4" x14ac:dyDescent="0.2">
      <c r="D2180" s="11"/>
    </row>
    <row r="2181" spans="4:4" x14ac:dyDescent="0.2">
      <c r="D2181" s="11"/>
    </row>
    <row r="2182" spans="4:4" x14ac:dyDescent="0.2">
      <c r="D2182" s="11"/>
    </row>
    <row r="2183" spans="4:4" x14ac:dyDescent="0.2">
      <c r="D2183" s="11"/>
    </row>
    <row r="2184" spans="4:4" x14ac:dyDescent="0.2">
      <c r="D2184" s="11"/>
    </row>
    <row r="2185" spans="4:4" x14ac:dyDescent="0.2">
      <c r="D2185" s="11"/>
    </row>
    <row r="2186" spans="4:4" x14ac:dyDescent="0.2">
      <c r="D2186" s="11"/>
    </row>
    <row r="2187" spans="4:4" x14ac:dyDescent="0.2">
      <c r="D2187" s="11"/>
    </row>
    <row r="2188" spans="4:4" x14ac:dyDescent="0.2">
      <c r="D2188" s="11"/>
    </row>
    <row r="2189" spans="4:4" x14ac:dyDescent="0.2">
      <c r="D2189" s="11"/>
    </row>
    <row r="2190" spans="4:4" x14ac:dyDescent="0.2">
      <c r="D2190" s="11"/>
    </row>
    <row r="2191" spans="4:4" x14ac:dyDescent="0.2">
      <c r="D2191" s="11"/>
    </row>
    <row r="2192" spans="4:4" x14ac:dyDescent="0.2">
      <c r="D2192" s="11"/>
    </row>
    <row r="2193" spans="4:4" x14ac:dyDescent="0.2">
      <c r="D2193" s="11"/>
    </row>
    <row r="2194" spans="4:4" x14ac:dyDescent="0.2">
      <c r="D2194" s="11"/>
    </row>
    <row r="2195" spans="4:4" x14ac:dyDescent="0.2">
      <c r="D2195" s="11"/>
    </row>
    <row r="2196" spans="4:4" x14ac:dyDescent="0.2">
      <c r="D2196" s="11"/>
    </row>
    <row r="2197" spans="4:4" x14ac:dyDescent="0.2">
      <c r="D2197" s="11"/>
    </row>
    <row r="2198" spans="4:4" x14ac:dyDescent="0.2">
      <c r="D2198" s="11"/>
    </row>
    <row r="2199" spans="4:4" x14ac:dyDescent="0.2">
      <c r="D2199" s="11"/>
    </row>
    <row r="2200" spans="4:4" x14ac:dyDescent="0.2">
      <c r="D2200" s="11"/>
    </row>
    <row r="2201" spans="4:4" x14ac:dyDescent="0.2">
      <c r="D2201" s="11"/>
    </row>
    <row r="2202" spans="4:4" x14ac:dyDescent="0.2">
      <c r="D2202" s="11"/>
    </row>
    <row r="2203" spans="4:4" x14ac:dyDescent="0.2">
      <c r="D2203" s="11"/>
    </row>
    <row r="2204" spans="4:4" x14ac:dyDescent="0.2">
      <c r="D2204" s="11"/>
    </row>
    <row r="2205" spans="4:4" x14ac:dyDescent="0.2">
      <c r="D2205" s="11"/>
    </row>
    <row r="2206" spans="4:4" x14ac:dyDescent="0.2">
      <c r="D2206" s="11"/>
    </row>
    <row r="2207" spans="4:4" x14ac:dyDescent="0.2">
      <c r="D2207" s="11"/>
    </row>
    <row r="2208" spans="4:4" x14ac:dyDescent="0.2">
      <c r="D2208" s="11"/>
    </row>
    <row r="2209" spans="4:4" x14ac:dyDescent="0.2">
      <c r="D2209" s="11"/>
    </row>
    <row r="2210" spans="4:4" x14ac:dyDescent="0.2">
      <c r="D2210" s="11"/>
    </row>
    <row r="2211" spans="4:4" x14ac:dyDescent="0.2">
      <c r="D2211" s="11"/>
    </row>
    <row r="2212" spans="4:4" x14ac:dyDescent="0.2">
      <c r="D2212" s="11"/>
    </row>
    <row r="2213" spans="4:4" x14ac:dyDescent="0.2">
      <c r="D2213" s="11"/>
    </row>
    <row r="2214" spans="4:4" x14ac:dyDescent="0.2">
      <c r="D2214" s="11"/>
    </row>
    <row r="2215" spans="4:4" x14ac:dyDescent="0.2">
      <c r="D2215" s="11"/>
    </row>
    <row r="2216" spans="4:4" x14ac:dyDescent="0.2">
      <c r="D2216" s="11"/>
    </row>
    <row r="2217" spans="4:4" x14ac:dyDescent="0.2">
      <c r="D2217" s="11"/>
    </row>
    <row r="2218" spans="4:4" x14ac:dyDescent="0.2">
      <c r="D2218" s="11"/>
    </row>
    <row r="2219" spans="4:4" x14ac:dyDescent="0.2">
      <c r="D2219" s="11"/>
    </row>
    <row r="2220" spans="4:4" x14ac:dyDescent="0.2">
      <c r="D2220" s="11"/>
    </row>
    <row r="2221" spans="4:4" x14ac:dyDescent="0.2">
      <c r="D2221" s="11"/>
    </row>
    <row r="2222" spans="4:4" x14ac:dyDescent="0.2">
      <c r="D2222" s="11"/>
    </row>
    <row r="2223" spans="4:4" x14ac:dyDescent="0.2">
      <c r="D2223" s="11"/>
    </row>
    <row r="2224" spans="4:4" x14ac:dyDescent="0.2">
      <c r="D2224" s="11"/>
    </row>
    <row r="2225" spans="4:4" x14ac:dyDescent="0.2">
      <c r="D2225" s="11"/>
    </row>
    <row r="2226" spans="4:4" x14ac:dyDescent="0.2">
      <c r="D2226" s="11"/>
    </row>
    <row r="2227" spans="4:4" x14ac:dyDescent="0.2">
      <c r="D2227" s="11"/>
    </row>
    <row r="2228" spans="4:4" x14ac:dyDescent="0.2">
      <c r="D2228" s="11"/>
    </row>
    <row r="2229" spans="4:4" x14ac:dyDescent="0.2">
      <c r="D2229" s="11"/>
    </row>
    <row r="2230" spans="4:4" x14ac:dyDescent="0.2">
      <c r="D2230" s="11"/>
    </row>
    <row r="2231" spans="4:4" x14ac:dyDescent="0.2">
      <c r="D2231" s="11"/>
    </row>
    <row r="2232" spans="4:4" x14ac:dyDescent="0.2">
      <c r="D2232" s="11"/>
    </row>
    <row r="2233" spans="4:4" x14ac:dyDescent="0.2">
      <c r="D2233" s="11"/>
    </row>
    <row r="2234" spans="4:4" x14ac:dyDescent="0.2">
      <c r="D2234" s="11"/>
    </row>
    <row r="2235" spans="4:4" x14ac:dyDescent="0.2">
      <c r="D2235" s="11"/>
    </row>
    <row r="2236" spans="4:4" x14ac:dyDescent="0.2">
      <c r="D2236" s="11"/>
    </row>
    <row r="2237" spans="4:4" x14ac:dyDescent="0.2">
      <c r="D2237" s="11"/>
    </row>
    <row r="2238" spans="4:4" x14ac:dyDescent="0.2">
      <c r="D2238" s="11"/>
    </row>
    <row r="2239" spans="4:4" x14ac:dyDescent="0.2">
      <c r="D2239" s="11"/>
    </row>
    <row r="2240" spans="4:4" x14ac:dyDescent="0.2">
      <c r="D2240" s="11"/>
    </row>
    <row r="2241" spans="4:4" x14ac:dyDescent="0.2">
      <c r="D2241" s="11"/>
    </row>
    <row r="2242" spans="4:4" x14ac:dyDescent="0.2">
      <c r="D2242" s="11"/>
    </row>
    <row r="2243" spans="4:4" x14ac:dyDescent="0.2">
      <c r="D2243" s="11"/>
    </row>
    <row r="2244" spans="4:4" x14ac:dyDescent="0.2">
      <c r="D2244" s="11"/>
    </row>
    <row r="2245" spans="4:4" x14ac:dyDescent="0.2">
      <c r="D2245" s="11"/>
    </row>
    <row r="2246" spans="4:4" x14ac:dyDescent="0.2">
      <c r="D2246" s="11"/>
    </row>
    <row r="2247" spans="4:4" x14ac:dyDescent="0.2">
      <c r="D2247" s="11"/>
    </row>
    <row r="2248" spans="4:4" x14ac:dyDescent="0.2">
      <c r="D2248" s="11"/>
    </row>
    <row r="2249" spans="4:4" x14ac:dyDescent="0.2">
      <c r="D2249" s="11"/>
    </row>
    <row r="2250" spans="4:4" x14ac:dyDescent="0.2">
      <c r="D2250" s="11"/>
    </row>
    <row r="2251" spans="4:4" x14ac:dyDescent="0.2">
      <c r="D2251" s="11"/>
    </row>
    <row r="2252" spans="4:4" x14ac:dyDescent="0.2">
      <c r="D2252" s="11"/>
    </row>
    <row r="2253" spans="4:4" x14ac:dyDescent="0.2">
      <c r="D2253" s="11"/>
    </row>
    <row r="2254" spans="4:4" x14ac:dyDescent="0.2">
      <c r="D2254" s="11"/>
    </row>
    <row r="2255" spans="4:4" x14ac:dyDescent="0.2">
      <c r="D2255" s="11"/>
    </row>
    <row r="2256" spans="4:4" x14ac:dyDescent="0.2">
      <c r="D2256" s="11"/>
    </row>
    <row r="2257" spans="4:4" x14ac:dyDescent="0.2">
      <c r="D2257" s="11"/>
    </row>
    <row r="2258" spans="4:4" x14ac:dyDescent="0.2">
      <c r="D2258" s="11"/>
    </row>
    <row r="2259" spans="4:4" x14ac:dyDescent="0.2">
      <c r="D2259" s="11"/>
    </row>
    <row r="2260" spans="4:4" x14ac:dyDescent="0.2">
      <c r="D2260" s="11"/>
    </row>
    <row r="2261" spans="4:4" x14ac:dyDescent="0.2">
      <c r="D2261" s="11"/>
    </row>
    <row r="2262" spans="4:4" x14ac:dyDescent="0.2">
      <c r="D2262" s="11"/>
    </row>
    <row r="2263" spans="4:4" x14ac:dyDescent="0.2">
      <c r="D2263" s="11"/>
    </row>
    <row r="2264" spans="4:4" x14ac:dyDescent="0.2">
      <c r="D2264" s="11"/>
    </row>
    <row r="2265" spans="4:4" x14ac:dyDescent="0.2">
      <c r="D2265" s="11"/>
    </row>
    <row r="2266" spans="4:4" x14ac:dyDescent="0.2">
      <c r="D2266" s="11"/>
    </row>
    <row r="2267" spans="4:4" x14ac:dyDescent="0.2">
      <c r="D2267" s="11"/>
    </row>
    <row r="2268" spans="4:4" x14ac:dyDescent="0.2">
      <c r="D2268" s="11"/>
    </row>
    <row r="2269" spans="4:4" x14ac:dyDescent="0.2">
      <c r="D2269" s="11"/>
    </row>
    <row r="2270" spans="4:4" x14ac:dyDescent="0.2">
      <c r="D2270" s="11"/>
    </row>
    <row r="2271" spans="4:4" x14ac:dyDescent="0.2">
      <c r="D2271" s="11"/>
    </row>
    <row r="2272" spans="4:4" x14ac:dyDescent="0.2">
      <c r="D2272" s="11"/>
    </row>
    <row r="2273" spans="4:4" x14ac:dyDescent="0.2">
      <c r="D2273" s="11"/>
    </row>
    <row r="2274" spans="4:4" x14ac:dyDescent="0.2">
      <c r="D2274" s="11"/>
    </row>
    <row r="2275" spans="4:4" x14ac:dyDescent="0.2">
      <c r="D2275" s="11"/>
    </row>
    <row r="2276" spans="4:4" x14ac:dyDescent="0.2">
      <c r="D2276" s="11"/>
    </row>
    <row r="2277" spans="4:4" x14ac:dyDescent="0.2">
      <c r="D2277" s="11"/>
    </row>
    <row r="2278" spans="4:4" x14ac:dyDescent="0.2">
      <c r="D2278" s="11"/>
    </row>
    <row r="2279" spans="4:4" x14ac:dyDescent="0.2">
      <c r="D2279" s="11"/>
    </row>
    <row r="2280" spans="4:4" x14ac:dyDescent="0.2">
      <c r="D2280" s="11"/>
    </row>
    <row r="2281" spans="4:4" x14ac:dyDescent="0.2">
      <c r="D2281" s="11"/>
    </row>
    <row r="2282" spans="4:4" x14ac:dyDescent="0.2">
      <c r="D2282" s="11"/>
    </row>
    <row r="2283" spans="4:4" x14ac:dyDescent="0.2">
      <c r="D2283" s="11"/>
    </row>
    <row r="2284" spans="4:4" x14ac:dyDescent="0.2">
      <c r="D2284" s="11"/>
    </row>
    <row r="2285" spans="4:4" x14ac:dyDescent="0.2">
      <c r="D2285" s="11"/>
    </row>
    <row r="2286" spans="4:4" x14ac:dyDescent="0.2">
      <c r="D2286" s="11"/>
    </row>
    <row r="2287" spans="4:4" x14ac:dyDescent="0.2">
      <c r="D2287" s="11"/>
    </row>
    <row r="2288" spans="4:4" x14ac:dyDescent="0.2">
      <c r="D2288" s="11"/>
    </row>
    <row r="2289" spans="4:4" x14ac:dyDescent="0.2">
      <c r="D2289" s="11"/>
    </row>
    <row r="2290" spans="4:4" x14ac:dyDescent="0.2">
      <c r="D2290" s="11"/>
    </row>
    <row r="2291" spans="4:4" x14ac:dyDescent="0.2">
      <c r="D2291" s="11"/>
    </row>
    <row r="2292" spans="4:4" x14ac:dyDescent="0.2">
      <c r="D2292" s="11"/>
    </row>
    <row r="2293" spans="4:4" x14ac:dyDescent="0.2">
      <c r="D2293" s="11"/>
    </row>
    <row r="2294" spans="4:4" x14ac:dyDescent="0.2">
      <c r="D2294" s="11"/>
    </row>
    <row r="2295" spans="4:4" x14ac:dyDescent="0.2">
      <c r="D2295" s="11"/>
    </row>
    <row r="2296" spans="4:4" x14ac:dyDescent="0.2">
      <c r="D2296" s="11"/>
    </row>
    <row r="2297" spans="4:4" x14ac:dyDescent="0.2">
      <c r="D2297" s="11"/>
    </row>
    <row r="2298" spans="4:4" x14ac:dyDescent="0.2">
      <c r="D2298" s="11"/>
    </row>
    <row r="2299" spans="4:4" x14ac:dyDescent="0.2">
      <c r="D2299" s="11"/>
    </row>
    <row r="2300" spans="4:4" x14ac:dyDescent="0.2">
      <c r="D2300" s="11"/>
    </row>
    <row r="2301" spans="4:4" x14ac:dyDescent="0.2">
      <c r="D2301" s="11"/>
    </row>
    <row r="2302" spans="4:4" x14ac:dyDescent="0.2">
      <c r="D2302" s="11"/>
    </row>
    <row r="2303" spans="4:4" x14ac:dyDescent="0.2">
      <c r="D2303" s="11"/>
    </row>
    <row r="2304" spans="4:4" x14ac:dyDescent="0.2">
      <c r="D2304" s="11"/>
    </row>
    <row r="2305" spans="4:4" x14ac:dyDescent="0.2">
      <c r="D2305" s="11"/>
    </row>
    <row r="2306" spans="4:4" x14ac:dyDescent="0.2">
      <c r="D2306" s="11"/>
    </row>
    <row r="2307" spans="4:4" x14ac:dyDescent="0.2">
      <c r="D2307" s="11"/>
    </row>
    <row r="2308" spans="4:4" x14ac:dyDescent="0.2">
      <c r="D2308" s="11"/>
    </row>
    <row r="2309" spans="4:4" x14ac:dyDescent="0.2">
      <c r="D2309" s="11"/>
    </row>
    <row r="2310" spans="4:4" x14ac:dyDescent="0.2">
      <c r="D2310" s="11"/>
    </row>
    <row r="2311" spans="4:4" x14ac:dyDescent="0.2">
      <c r="D2311" s="11"/>
    </row>
    <row r="2312" spans="4:4" x14ac:dyDescent="0.2">
      <c r="D2312" s="11"/>
    </row>
    <row r="2313" spans="4:4" x14ac:dyDescent="0.2">
      <c r="D2313" s="11"/>
    </row>
    <row r="2314" spans="4:4" x14ac:dyDescent="0.2">
      <c r="D2314" s="11"/>
    </row>
    <row r="2315" spans="4:4" x14ac:dyDescent="0.2">
      <c r="D2315" s="11"/>
    </row>
    <row r="2316" spans="4:4" x14ac:dyDescent="0.2">
      <c r="D2316" s="11"/>
    </row>
    <row r="2317" spans="4:4" x14ac:dyDescent="0.2">
      <c r="D2317" s="11"/>
    </row>
    <row r="2318" spans="4:4" x14ac:dyDescent="0.2">
      <c r="D2318" s="11"/>
    </row>
    <row r="2319" spans="4:4" x14ac:dyDescent="0.2">
      <c r="D2319" s="11"/>
    </row>
    <row r="2320" spans="4:4" x14ac:dyDescent="0.2">
      <c r="D2320" s="11"/>
    </row>
    <row r="2321" spans="4:4" x14ac:dyDescent="0.2">
      <c r="D2321" s="11"/>
    </row>
    <row r="2322" spans="4:4" x14ac:dyDescent="0.2">
      <c r="D2322" s="11"/>
    </row>
    <row r="2323" spans="4:4" x14ac:dyDescent="0.2">
      <c r="D2323" s="11"/>
    </row>
    <row r="2324" spans="4:4" x14ac:dyDescent="0.2">
      <c r="D2324" s="11"/>
    </row>
    <row r="2325" spans="4:4" x14ac:dyDescent="0.2">
      <c r="D2325" s="11"/>
    </row>
    <row r="2326" spans="4:4" x14ac:dyDescent="0.2">
      <c r="D2326" s="11"/>
    </row>
    <row r="2327" spans="4:4" x14ac:dyDescent="0.2">
      <c r="D2327" s="11"/>
    </row>
    <row r="2328" spans="4:4" x14ac:dyDescent="0.2">
      <c r="D2328" s="11"/>
    </row>
    <row r="2329" spans="4:4" x14ac:dyDescent="0.2">
      <c r="D2329" s="11"/>
    </row>
    <row r="2330" spans="4:4" x14ac:dyDescent="0.2">
      <c r="D2330" s="11"/>
    </row>
    <row r="2331" spans="4:4" x14ac:dyDescent="0.2">
      <c r="D2331" s="11"/>
    </row>
    <row r="2332" spans="4:4" x14ac:dyDescent="0.2">
      <c r="D2332" s="11"/>
    </row>
    <row r="2333" spans="4:4" x14ac:dyDescent="0.2">
      <c r="D2333" s="11"/>
    </row>
    <row r="2334" spans="4:4" x14ac:dyDescent="0.2">
      <c r="D2334" s="11"/>
    </row>
    <row r="2335" spans="4:4" x14ac:dyDescent="0.2">
      <c r="D2335" s="11"/>
    </row>
    <row r="2336" spans="4:4" x14ac:dyDescent="0.2">
      <c r="D2336" s="11"/>
    </row>
    <row r="2337" spans="4:4" x14ac:dyDescent="0.2">
      <c r="D2337" s="11"/>
    </row>
    <row r="2338" spans="4:4" x14ac:dyDescent="0.2">
      <c r="D2338" s="11"/>
    </row>
    <row r="2339" spans="4:4" x14ac:dyDescent="0.2">
      <c r="D2339" s="11"/>
    </row>
    <row r="2340" spans="4:4" x14ac:dyDescent="0.2">
      <c r="D2340" s="11"/>
    </row>
    <row r="2341" spans="4:4" x14ac:dyDescent="0.2">
      <c r="D2341" s="11"/>
    </row>
    <row r="2342" spans="4:4" x14ac:dyDescent="0.2">
      <c r="D2342" s="11"/>
    </row>
    <row r="2343" spans="4:4" x14ac:dyDescent="0.2">
      <c r="D2343" s="11"/>
    </row>
    <row r="2344" spans="4:4" x14ac:dyDescent="0.2">
      <c r="D2344" s="11"/>
    </row>
    <row r="2345" spans="4:4" x14ac:dyDescent="0.2">
      <c r="D2345" s="11"/>
    </row>
    <row r="2346" spans="4:4" x14ac:dyDescent="0.2">
      <c r="D2346" s="11"/>
    </row>
    <row r="2347" spans="4:4" x14ac:dyDescent="0.2">
      <c r="D2347" s="11"/>
    </row>
    <row r="2348" spans="4:4" x14ac:dyDescent="0.2">
      <c r="D2348" s="11"/>
    </row>
    <row r="2349" spans="4:4" x14ac:dyDescent="0.2">
      <c r="D2349" s="11"/>
    </row>
    <row r="2350" spans="4:4" x14ac:dyDescent="0.2">
      <c r="D2350" s="11"/>
    </row>
    <row r="2351" spans="4:4" x14ac:dyDescent="0.2">
      <c r="D2351" s="11"/>
    </row>
    <row r="2352" spans="4:4" x14ac:dyDescent="0.2">
      <c r="D2352" s="11"/>
    </row>
    <row r="2353" spans="4:4" x14ac:dyDescent="0.2">
      <c r="D2353" s="11"/>
    </row>
    <row r="2354" spans="4:4" x14ac:dyDescent="0.2">
      <c r="D2354" s="11"/>
    </row>
    <row r="2355" spans="4:4" x14ac:dyDescent="0.2">
      <c r="D2355" s="11"/>
    </row>
    <row r="2356" spans="4:4" x14ac:dyDescent="0.2">
      <c r="D2356" s="11"/>
    </row>
    <row r="2357" spans="4:4" x14ac:dyDescent="0.2">
      <c r="D2357" s="11"/>
    </row>
    <row r="2358" spans="4:4" x14ac:dyDescent="0.2">
      <c r="D2358" s="11"/>
    </row>
    <row r="2359" spans="4:4" x14ac:dyDescent="0.2">
      <c r="D2359" s="11"/>
    </row>
    <row r="2360" spans="4:4" x14ac:dyDescent="0.2">
      <c r="D2360" s="11"/>
    </row>
    <row r="2361" spans="4:4" x14ac:dyDescent="0.2">
      <c r="D2361" s="11"/>
    </row>
    <row r="2362" spans="4:4" x14ac:dyDescent="0.2">
      <c r="D2362" s="11"/>
    </row>
    <row r="2363" spans="4:4" x14ac:dyDescent="0.2">
      <c r="D2363" s="11"/>
    </row>
    <row r="2364" spans="4:4" x14ac:dyDescent="0.2">
      <c r="D2364" s="11"/>
    </row>
    <row r="2365" spans="4:4" x14ac:dyDescent="0.2">
      <c r="D2365" s="11"/>
    </row>
    <row r="2366" spans="4:4" x14ac:dyDescent="0.2">
      <c r="D2366" s="11"/>
    </row>
    <row r="2367" spans="4:4" x14ac:dyDescent="0.2">
      <c r="D2367" s="11"/>
    </row>
    <row r="2368" spans="4:4" x14ac:dyDescent="0.2">
      <c r="D2368" s="11"/>
    </row>
    <row r="2369" spans="4:4" x14ac:dyDescent="0.2">
      <c r="D2369" s="11"/>
    </row>
    <row r="2370" spans="4:4" x14ac:dyDescent="0.2">
      <c r="D2370" s="11"/>
    </row>
    <row r="2371" spans="4:4" x14ac:dyDescent="0.2">
      <c r="D2371" s="11"/>
    </row>
    <row r="2372" spans="4:4" x14ac:dyDescent="0.2">
      <c r="D2372" s="11"/>
    </row>
    <row r="2373" spans="4:4" x14ac:dyDescent="0.2">
      <c r="D2373" s="11"/>
    </row>
    <row r="2374" spans="4:4" x14ac:dyDescent="0.2">
      <c r="D2374" s="11"/>
    </row>
    <row r="2375" spans="4:4" x14ac:dyDescent="0.2">
      <c r="D2375" s="11"/>
    </row>
    <row r="2376" spans="4:4" x14ac:dyDescent="0.2">
      <c r="D2376" s="11"/>
    </row>
    <row r="2377" spans="4:4" x14ac:dyDescent="0.2">
      <c r="D2377" s="11"/>
    </row>
    <row r="2378" spans="4:4" x14ac:dyDescent="0.2">
      <c r="D2378" s="11"/>
    </row>
    <row r="2379" spans="4:4" x14ac:dyDescent="0.2">
      <c r="D2379" s="11"/>
    </row>
    <row r="2380" spans="4:4" x14ac:dyDescent="0.2">
      <c r="D2380" s="11"/>
    </row>
    <row r="2381" spans="4:4" x14ac:dyDescent="0.2">
      <c r="D2381" s="11"/>
    </row>
    <row r="2382" spans="4:4" x14ac:dyDescent="0.2">
      <c r="D2382" s="11"/>
    </row>
    <row r="2383" spans="4:4" x14ac:dyDescent="0.2">
      <c r="D2383" s="11"/>
    </row>
    <row r="2384" spans="4:4" x14ac:dyDescent="0.2">
      <c r="D2384" s="11"/>
    </row>
    <row r="2385" spans="4:4" x14ac:dyDescent="0.2">
      <c r="D2385" s="11"/>
    </row>
    <row r="2386" spans="4:4" x14ac:dyDescent="0.2">
      <c r="D2386" s="11"/>
    </row>
    <row r="2387" spans="4:4" x14ac:dyDescent="0.2">
      <c r="D2387" s="11"/>
    </row>
    <row r="2388" spans="4:4" x14ac:dyDescent="0.2">
      <c r="D2388" s="11"/>
    </row>
    <row r="2389" spans="4:4" x14ac:dyDescent="0.2">
      <c r="D2389" s="11"/>
    </row>
    <row r="2390" spans="4:4" x14ac:dyDescent="0.2">
      <c r="D2390" s="11"/>
    </row>
    <row r="2391" spans="4:4" x14ac:dyDescent="0.2">
      <c r="D2391" s="11"/>
    </row>
    <row r="2392" spans="4:4" x14ac:dyDescent="0.2">
      <c r="D2392" s="11"/>
    </row>
    <row r="2393" spans="4:4" x14ac:dyDescent="0.2">
      <c r="D2393" s="11"/>
    </row>
    <row r="2394" spans="4:4" x14ac:dyDescent="0.2">
      <c r="D2394" s="11"/>
    </row>
    <row r="2395" spans="4:4" x14ac:dyDescent="0.2">
      <c r="D2395" s="11"/>
    </row>
    <row r="2396" spans="4:4" x14ac:dyDescent="0.2">
      <c r="D2396" s="11"/>
    </row>
    <row r="2397" spans="4:4" x14ac:dyDescent="0.2">
      <c r="D2397" s="11"/>
    </row>
    <row r="2398" spans="4:4" x14ac:dyDescent="0.2">
      <c r="D2398" s="11"/>
    </row>
    <row r="2399" spans="4:4" x14ac:dyDescent="0.2">
      <c r="D2399" s="11"/>
    </row>
    <row r="2400" spans="4:4" x14ac:dyDescent="0.2">
      <c r="D2400" s="11"/>
    </row>
    <row r="2401" spans="4:4" x14ac:dyDescent="0.2">
      <c r="D2401" s="11"/>
    </row>
    <row r="2402" spans="4:4" x14ac:dyDescent="0.2">
      <c r="D2402" s="11"/>
    </row>
    <row r="2403" spans="4:4" x14ac:dyDescent="0.2">
      <c r="D2403" s="11"/>
    </row>
    <row r="2404" spans="4:4" x14ac:dyDescent="0.2">
      <c r="D2404" s="11"/>
    </row>
    <row r="2405" spans="4:4" x14ac:dyDescent="0.2">
      <c r="D2405" s="11"/>
    </row>
    <row r="2406" spans="4:4" x14ac:dyDescent="0.2">
      <c r="D2406" s="11"/>
    </row>
    <row r="2407" spans="4:4" x14ac:dyDescent="0.2">
      <c r="D2407" s="11"/>
    </row>
    <row r="2408" spans="4:4" x14ac:dyDescent="0.2">
      <c r="D2408" s="11"/>
    </row>
    <row r="2409" spans="4:4" x14ac:dyDescent="0.2">
      <c r="D2409" s="11"/>
    </row>
    <row r="2410" spans="4:4" x14ac:dyDescent="0.2">
      <c r="D2410" s="11"/>
    </row>
    <row r="2411" spans="4:4" x14ac:dyDescent="0.2">
      <c r="D2411" s="11"/>
    </row>
    <row r="2412" spans="4:4" x14ac:dyDescent="0.2">
      <c r="D2412" s="11"/>
    </row>
    <row r="2413" spans="4:4" x14ac:dyDescent="0.2">
      <c r="D2413" s="11"/>
    </row>
    <row r="2414" spans="4:4" x14ac:dyDescent="0.2">
      <c r="D2414" s="11"/>
    </row>
    <row r="2415" spans="4:4" x14ac:dyDescent="0.2">
      <c r="D2415" s="11"/>
    </row>
    <row r="2416" spans="4:4" x14ac:dyDescent="0.2">
      <c r="D2416" s="11"/>
    </row>
    <row r="2417" spans="4:4" x14ac:dyDescent="0.2">
      <c r="D2417" s="11"/>
    </row>
    <row r="2418" spans="4:4" x14ac:dyDescent="0.2">
      <c r="D2418" s="11"/>
    </row>
    <row r="2419" spans="4:4" x14ac:dyDescent="0.2">
      <c r="D2419" s="11"/>
    </row>
    <row r="2420" spans="4:4" x14ac:dyDescent="0.2">
      <c r="D2420" s="11"/>
    </row>
    <row r="2421" spans="4:4" x14ac:dyDescent="0.2">
      <c r="D2421" s="11"/>
    </row>
    <row r="2422" spans="4:4" x14ac:dyDescent="0.2">
      <c r="D2422" s="11"/>
    </row>
    <row r="2423" spans="4:4" x14ac:dyDescent="0.2">
      <c r="D2423" s="11"/>
    </row>
    <row r="2424" spans="4:4" x14ac:dyDescent="0.2">
      <c r="D2424" s="11"/>
    </row>
    <row r="2425" spans="4:4" x14ac:dyDescent="0.2">
      <c r="D2425" s="11"/>
    </row>
    <row r="2426" spans="4:4" x14ac:dyDescent="0.2">
      <c r="D2426" s="11"/>
    </row>
    <row r="2427" spans="4:4" x14ac:dyDescent="0.2">
      <c r="D2427" s="11"/>
    </row>
    <row r="2428" spans="4:4" x14ac:dyDescent="0.2">
      <c r="D2428" s="11"/>
    </row>
    <row r="2429" spans="4:4" x14ac:dyDescent="0.2">
      <c r="D2429" s="11"/>
    </row>
    <row r="2430" spans="4:4" x14ac:dyDescent="0.2">
      <c r="D2430" s="11"/>
    </row>
    <row r="2431" spans="4:4" x14ac:dyDescent="0.2">
      <c r="D2431" s="11"/>
    </row>
    <row r="2432" spans="4:4" x14ac:dyDescent="0.2">
      <c r="D2432" s="11"/>
    </row>
    <row r="2433" spans="4:4" x14ac:dyDescent="0.2">
      <c r="D2433" s="11"/>
    </row>
    <row r="2434" spans="4:4" x14ac:dyDescent="0.2">
      <c r="D2434" s="11"/>
    </row>
    <row r="2435" spans="4:4" x14ac:dyDescent="0.2">
      <c r="D2435" s="11"/>
    </row>
    <row r="2436" spans="4:4" x14ac:dyDescent="0.2">
      <c r="D2436" s="11"/>
    </row>
    <row r="2437" spans="4:4" x14ac:dyDescent="0.2">
      <c r="D2437" s="11"/>
    </row>
    <row r="2438" spans="4:4" x14ac:dyDescent="0.2">
      <c r="D2438" s="11"/>
    </row>
    <row r="2439" spans="4:4" x14ac:dyDescent="0.2">
      <c r="D2439" s="11"/>
    </row>
    <row r="2440" spans="4:4" x14ac:dyDescent="0.2">
      <c r="D2440" s="11"/>
    </row>
    <row r="2441" spans="4:4" x14ac:dyDescent="0.2">
      <c r="D2441" s="11"/>
    </row>
    <row r="2442" spans="4:4" x14ac:dyDescent="0.2">
      <c r="D2442" s="11"/>
    </row>
    <row r="2443" spans="4:4" x14ac:dyDescent="0.2">
      <c r="D2443" s="11"/>
    </row>
    <row r="2444" spans="4:4" x14ac:dyDescent="0.2">
      <c r="D2444" s="11"/>
    </row>
    <row r="2445" spans="4:4" x14ac:dyDescent="0.2">
      <c r="D2445" s="11"/>
    </row>
    <row r="2446" spans="4:4" x14ac:dyDescent="0.2">
      <c r="D2446" s="11"/>
    </row>
    <row r="2447" spans="4:4" x14ac:dyDescent="0.2">
      <c r="D2447" s="11"/>
    </row>
    <row r="2448" spans="4:4" x14ac:dyDescent="0.2">
      <c r="D2448" s="11"/>
    </row>
    <row r="2449" spans="4:4" x14ac:dyDescent="0.2">
      <c r="D2449" s="11"/>
    </row>
    <row r="2450" spans="4:4" x14ac:dyDescent="0.2">
      <c r="D2450" s="11"/>
    </row>
    <row r="2451" spans="4:4" x14ac:dyDescent="0.2">
      <c r="D2451" s="11"/>
    </row>
    <row r="2452" spans="4:4" x14ac:dyDescent="0.2">
      <c r="D2452" s="11"/>
    </row>
    <row r="2453" spans="4:4" x14ac:dyDescent="0.2">
      <c r="D2453" s="11"/>
    </row>
    <row r="2454" spans="4:4" x14ac:dyDescent="0.2">
      <c r="D2454" s="11"/>
    </row>
    <row r="2455" spans="4:4" x14ac:dyDescent="0.2">
      <c r="D2455" s="11"/>
    </row>
    <row r="2456" spans="4:4" x14ac:dyDescent="0.2">
      <c r="D2456" s="11"/>
    </row>
    <row r="2457" spans="4:4" x14ac:dyDescent="0.2">
      <c r="D2457" s="11"/>
    </row>
    <row r="2458" spans="4:4" x14ac:dyDescent="0.2">
      <c r="D2458" s="11"/>
    </row>
    <row r="2459" spans="4:4" x14ac:dyDescent="0.2">
      <c r="D2459" s="11"/>
    </row>
    <row r="2460" spans="4:4" x14ac:dyDescent="0.2">
      <c r="D2460" s="11"/>
    </row>
    <row r="2461" spans="4:4" x14ac:dyDescent="0.2">
      <c r="D2461" s="11"/>
    </row>
    <row r="2462" spans="4:4" x14ac:dyDescent="0.2">
      <c r="D2462" s="11"/>
    </row>
    <row r="2463" spans="4:4" x14ac:dyDescent="0.2">
      <c r="D2463" s="11"/>
    </row>
    <row r="2464" spans="4:4" x14ac:dyDescent="0.2">
      <c r="D2464" s="11"/>
    </row>
    <row r="2465" spans="4:4" x14ac:dyDescent="0.2">
      <c r="D2465" s="11"/>
    </row>
    <row r="2466" spans="4:4" x14ac:dyDescent="0.2">
      <c r="D2466" s="11"/>
    </row>
    <row r="2467" spans="4:4" x14ac:dyDescent="0.2">
      <c r="D2467" s="11"/>
    </row>
    <row r="2468" spans="4:4" x14ac:dyDescent="0.2">
      <c r="D2468" s="11"/>
    </row>
    <row r="2469" spans="4:4" x14ac:dyDescent="0.2">
      <c r="D2469" s="11"/>
    </row>
    <row r="2470" spans="4:4" x14ac:dyDescent="0.2">
      <c r="D2470" s="11"/>
    </row>
    <row r="2471" spans="4:4" x14ac:dyDescent="0.2">
      <c r="D2471" s="11"/>
    </row>
    <row r="2472" spans="4:4" x14ac:dyDescent="0.2">
      <c r="D2472" s="11"/>
    </row>
    <row r="2473" spans="4:4" x14ac:dyDescent="0.2">
      <c r="D2473" s="11"/>
    </row>
    <row r="2474" spans="4:4" x14ac:dyDescent="0.2">
      <c r="D2474" s="11"/>
    </row>
    <row r="2475" spans="4:4" x14ac:dyDescent="0.2">
      <c r="D2475" s="11"/>
    </row>
    <row r="2476" spans="4:4" x14ac:dyDescent="0.2">
      <c r="D2476" s="11"/>
    </row>
    <row r="2477" spans="4:4" x14ac:dyDescent="0.2">
      <c r="D2477" s="11"/>
    </row>
    <row r="2478" spans="4:4" x14ac:dyDescent="0.2">
      <c r="D2478" s="11"/>
    </row>
    <row r="2479" spans="4:4" x14ac:dyDescent="0.2">
      <c r="D2479" s="11"/>
    </row>
    <row r="2480" spans="4:4" x14ac:dyDescent="0.2">
      <c r="D2480" s="11"/>
    </row>
    <row r="2481" spans="4:4" x14ac:dyDescent="0.2">
      <c r="D2481" s="11"/>
    </row>
    <row r="2482" spans="4:4" x14ac:dyDescent="0.2">
      <c r="D2482" s="11"/>
    </row>
    <row r="2483" spans="4:4" x14ac:dyDescent="0.2">
      <c r="D2483" s="11"/>
    </row>
    <row r="2484" spans="4:4" x14ac:dyDescent="0.2">
      <c r="D2484" s="11"/>
    </row>
    <row r="2485" spans="4:4" x14ac:dyDescent="0.2">
      <c r="D2485" s="11"/>
    </row>
    <row r="2486" spans="4:4" x14ac:dyDescent="0.2">
      <c r="D2486" s="11"/>
    </row>
    <row r="2487" spans="4:4" x14ac:dyDescent="0.2">
      <c r="D2487" s="11"/>
    </row>
    <row r="2488" spans="4:4" x14ac:dyDescent="0.2">
      <c r="D2488" s="11"/>
    </row>
    <row r="2489" spans="4:4" x14ac:dyDescent="0.2">
      <c r="D2489" s="11"/>
    </row>
    <row r="2490" spans="4:4" x14ac:dyDescent="0.2">
      <c r="D2490" s="11"/>
    </row>
    <row r="2491" spans="4:4" x14ac:dyDescent="0.2">
      <c r="D2491" s="11"/>
    </row>
    <row r="2492" spans="4:4" x14ac:dyDescent="0.2">
      <c r="D2492" s="11"/>
    </row>
    <row r="2493" spans="4:4" x14ac:dyDescent="0.2">
      <c r="D2493" s="11"/>
    </row>
    <row r="2494" spans="4:4" x14ac:dyDescent="0.2">
      <c r="D2494" s="11"/>
    </row>
    <row r="2495" spans="4:4" x14ac:dyDescent="0.2">
      <c r="D2495" s="11"/>
    </row>
    <row r="2496" spans="4:4" x14ac:dyDescent="0.2">
      <c r="D2496" s="11"/>
    </row>
    <row r="2497" spans="4:4" x14ac:dyDescent="0.2">
      <c r="D2497" s="11"/>
    </row>
    <row r="2498" spans="4:4" x14ac:dyDescent="0.2">
      <c r="D2498" s="11"/>
    </row>
    <row r="2499" spans="4:4" x14ac:dyDescent="0.2">
      <c r="D2499" s="11"/>
    </row>
    <row r="2500" spans="4:4" x14ac:dyDescent="0.2">
      <c r="D2500" s="11"/>
    </row>
    <row r="2501" spans="4:4" x14ac:dyDescent="0.2">
      <c r="D2501" s="11"/>
    </row>
    <row r="2502" spans="4:4" x14ac:dyDescent="0.2">
      <c r="D2502" s="11"/>
    </row>
    <row r="2503" spans="4:4" x14ac:dyDescent="0.2">
      <c r="D2503" s="11"/>
    </row>
    <row r="2504" spans="4:4" x14ac:dyDescent="0.2">
      <c r="D2504" s="11"/>
    </row>
    <row r="2505" spans="4:4" x14ac:dyDescent="0.2">
      <c r="D2505" s="11"/>
    </row>
    <row r="2506" spans="4:4" x14ac:dyDescent="0.2">
      <c r="D2506" s="11"/>
    </row>
    <row r="2507" spans="4:4" x14ac:dyDescent="0.2">
      <c r="D2507" s="11"/>
    </row>
    <row r="2508" spans="4:4" x14ac:dyDescent="0.2">
      <c r="D2508" s="11"/>
    </row>
    <row r="2509" spans="4:4" x14ac:dyDescent="0.2">
      <c r="D2509" s="11"/>
    </row>
    <row r="2510" spans="4:4" x14ac:dyDescent="0.2">
      <c r="D2510" s="11"/>
    </row>
    <row r="2511" spans="4:4" x14ac:dyDescent="0.2">
      <c r="D2511" s="11"/>
    </row>
    <row r="2512" spans="4:4" x14ac:dyDescent="0.2">
      <c r="D2512" s="11"/>
    </row>
    <row r="2513" spans="4:4" x14ac:dyDescent="0.2">
      <c r="D2513" s="11"/>
    </row>
    <row r="2514" spans="4:4" x14ac:dyDescent="0.2">
      <c r="D2514" s="11"/>
    </row>
    <row r="2515" spans="4:4" x14ac:dyDescent="0.2">
      <c r="D2515" s="11"/>
    </row>
    <row r="2516" spans="4:4" x14ac:dyDescent="0.2">
      <c r="D2516" s="11"/>
    </row>
    <row r="2517" spans="4:4" x14ac:dyDescent="0.2">
      <c r="D2517" s="11"/>
    </row>
    <row r="2518" spans="4:4" x14ac:dyDescent="0.2">
      <c r="D2518" s="11"/>
    </row>
    <row r="2519" spans="4:4" x14ac:dyDescent="0.2">
      <c r="D2519" s="11"/>
    </row>
    <row r="2520" spans="4:4" x14ac:dyDescent="0.2">
      <c r="D2520" s="11"/>
    </row>
    <row r="2521" spans="4:4" x14ac:dyDescent="0.2">
      <c r="D2521" s="11"/>
    </row>
    <row r="2522" spans="4:4" x14ac:dyDescent="0.2">
      <c r="D2522" s="11"/>
    </row>
    <row r="2523" spans="4:4" x14ac:dyDescent="0.2">
      <c r="D2523" s="11"/>
    </row>
    <row r="2524" spans="4:4" x14ac:dyDescent="0.2">
      <c r="D2524" s="11"/>
    </row>
    <row r="2525" spans="4:4" x14ac:dyDescent="0.2">
      <c r="D2525" s="11"/>
    </row>
    <row r="2526" spans="4:4" x14ac:dyDescent="0.2">
      <c r="D2526" s="11"/>
    </row>
    <row r="2527" spans="4:4" x14ac:dyDescent="0.2">
      <c r="D2527" s="11"/>
    </row>
    <row r="2528" spans="4:4" x14ac:dyDescent="0.2">
      <c r="D2528" s="11"/>
    </row>
    <row r="2529" spans="4:4" x14ac:dyDescent="0.2">
      <c r="D2529" s="11"/>
    </row>
    <row r="2530" spans="4:4" x14ac:dyDescent="0.2">
      <c r="D2530" s="11"/>
    </row>
    <row r="2531" spans="4:4" x14ac:dyDescent="0.2">
      <c r="D2531" s="11"/>
    </row>
    <row r="2532" spans="4:4" x14ac:dyDescent="0.2">
      <c r="D2532" s="11"/>
    </row>
    <row r="2533" spans="4:4" x14ac:dyDescent="0.2">
      <c r="D2533" s="11"/>
    </row>
    <row r="2534" spans="4:4" x14ac:dyDescent="0.2">
      <c r="D2534" s="11"/>
    </row>
    <row r="2535" spans="4:4" x14ac:dyDescent="0.2">
      <c r="D2535" s="11"/>
    </row>
    <row r="2536" spans="4:4" x14ac:dyDescent="0.2">
      <c r="D2536" s="11"/>
    </row>
    <row r="2537" spans="4:4" x14ac:dyDescent="0.2">
      <c r="D2537" s="11"/>
    </row>
    <row r="2538" spans="4:4" x14ac:dyDescent="0.2">
      <c r="D2538" s="11"/>
    </row>
    <row r="2539" spans="4:4" x14ac:dyDescent="0.2">
      <c r="D2539" s="11"/>
    </row>
    <row r="2540" spans="4:4" x14ac:dyDescent="0.2">
      <c r="D2540" s="11"/>
    </row>
    <row r="2541" spans="4:4" x14ac:dyDescent="0.2">
      <c r="D2541" s="11"/>
    </row>
    <row r="2542" spans="4:4" x14ac:dyDescent="0.2">
      <c r="D2542" s="11"/>
    </row>
    <row r="2543" spans="4:4" x14ac:dyDescent="0.2">
      <c r="D2543" s="11"/>
    </row>
    <row r="2544" spans="4:4" x14ac:dyDescent="0.2">
      <c r="D2544" s="11"/>
    </row>
    <row r="2545" spans="4:4" x14ac:dyDescent="0.2">
      <c r="D2545" s="11"/>
    </row>
    <row r="2546" spans="4:4" x14ac:dyDescent="0.2">
      <c r="D2546" s="11"/>
    </row>
    <row r="2547" spans="4:4" x14ac:dyDescent="0.2">
      <c r="D2547" s="11"/>
    </row>
    <row r="2548" spans="4:4" x14ac:dyDescent="0.2">
      <c r="D2548" s="11"/>
    </row>
    <row r="2549" spans="4:4" x14ac:dyDescent="0.2">
      <c r="D2549" s="11"/>
    </row>
    <row r="2550" spans="4:4" x14ac:dyDescent="0.2">
      <c r="D2550" s="11"/>
    </row>
    <row r="2551" spans="4:4" x14ac:dyDescent="0.2">
      <c r="D2551" s="11"/>
    </row>
    <row r="2552" spans="4:4" x14ac:dyDescent="0.2">
      <c r="D2552" s="11"/>
    </row>
    <row r="2553" spans="4:4" x14ac:dyDescent="0.2">
      <c r="D2553" s="11"/>
    </row>
    <row r="2554" spans="4:4" x14ac:dyDescent="0.2">
      <c r="D2554" s="11"/>
    </row>
    <row r="2555" spans="4:4" x14ac:dyDescent="0.2">
      <c r="D2555" s="11"/>
    </row>
    <row r="2556" spans="4:4" x14ac:dyDescent="0.2">
      <c r="D2556" s="11"/>
    </row>
    <row r="2557" spans="4:4" x14ac:dyDescent="0.2">
      <c r="D2557" s="11"/>
    </row>
    <row r="2558" spans="4:4" x14ac:dyDescent="0.2">
      <c r="D2558" s="11"/>
    </row>
    <row r="2559" spans="4:4" x14ac:dyDescent="0.2">
      <c r="D2559" s="11"/>
    </row>
    <row r="2560" spans="4:4" x14ac:dyDescent="0.2">
      <c r="D2560" s="11"/>
    </row>
    <row r="2561" spans="4:4" x14ac:dyDescent="0.2">
      <c r="D2561" s="11"/>
    </row>
    <row r="2562" spans="4:4" x14ac:dyDescent="0.2">
      <c r="D2562" s="11"/>
    </row>
    <row r="2563" spans="4:4" x14ac:dyDescent="0.2">
      <c r="D2563" s="11"/>
    </row>
    <row r="2564" spans="4:4" x14ac:dyDescent="0.2">
      <c r="D2564" s="11"/>
    </row>
    <row r="2565" spans="4:4" x14ac:dyDescent="0.2">
      <c r="D2565" s="11"/>
    </row>
    <row r="2566" spans="4:4" x14ac:dyDescent="0.2">
      <c r="D2566" s="11"/>
    </row>
    <row r="2567" spans="4:4" x14ac:dyDescent="0.2">
      <c r="D2567" s="11"/>
    </row>
    <row r="2568" spans="4:4" x14ac:dyDescent="0.2">
      <c r="D2568" s="11"/>
    </row>
    <row r="2569" spans="4:4" x14ac:dyDescent="0.2">
      <c r="D2569" s="11"/>
    </row>
    <row r="2570" spans="4:4" x14ac:dyDescent="0.2">
      <c r="D2570" s="11"/>
    </row>
    <row r="2571" spans="4:4" x14ac:dyDescent="0.2">
      <c r="D2571" s="11"/>
    </row>
    <row r="2572" spans="4:4" x14ac:dyDescent="0.2">
      <c r="D2572" s="11"/>
    </row>
    <row r="2573" spans="4:4" x14ac:dyDescent="0.2">
      <c r="D2573" s="11"/>
    </row>
    <row r="2574" spans="4:4" x14ac:dyDescent="0.2">
      <c r="D2574" s="11"/>
    </row>
    <row r="2575" spans="4:4" x14ac:dyDescent="0.2">
      <c r="D2575" s="11"/>
    </row>
    <row r="2576" spans="4:4" x14ac:dyDescent="0.2">
      <c r="D2576" s="11"/>
    </row>
    <row r="2577" spans="4:4" x14ac:dyDescent="0.2">
      <c r="D2577" s="11"/>
    </row>
    <row r="2578" spans="4:4" x14ac:dyDescent="0.2">
      <c r="D2578" s="11"/>
    </row>
    <row r="2579" spans="4:4" x14ac:dyDescent="0.2">
      <c r="D2579" s="11"/>
    </row>
    <row r="2580" spans="4:4" x14ac:dyDescent="0.2">
      <c r="D2580" s="11"/>
    </row>
    <row r="2581" spans="4:4" x14ac:dyDescent="0.2">
      <c r="D2581" s="11"/>
    </row>
    <row r="2582" spans="4:4" x14ac:dyDescent="0.2">
      <c r="D2582" s="11"/>
    </row>
    <row r="2583" spans="4:4" x14ac:dyDescent="0.2">
      <c r="D2583" s="11"/>
    </row>
    <row r="2584" spans="4:4" x14ac:dyDescent="0.2">
      <c r="D2584" s="11"/>
    </row>
    <row r="2585" spans="4:4" x14ac:dyDescent="0.2">
      <c r="D2585" s="11"/>
    </row>
    <row r="2586" spans="4:4" x14ac:dyDescent="0.2">
      <c r="D2586" s="11"/>
    </row>
    <row r="2587" spans="4:4" x14ac:dyDescent="0.2">
      <c r="D2587" s="11"/>
    </row>
    <row r="2588" spans="4:4" x14ac:dyDescent="0.2">
      <c r="D2588" s="11"/>
    </row>
    <row r="2589" spans="4:4" x14ac:dyDescent="0.2">
      <c r="D2589" s="11"/>
    </row>
    <row r="2590" spans="4:4" x14ac:dyDescent="0.2">
      <c r="D2590" s="11"/>
    </row>
    <row r="2591" spans="4:4" x14ac:dyDescent="0.2">
      <c r="D2591" s="11"/>
    </row>
    <row r="2592" spans="4:4" x14ac:dyDescent="0.2">
      <c r="D2592" s="11"/>
    </row>
    <row r="2593" spans="4:4" x14ac:dyDescent="0.2">
      <c r="D2593" s="11"/>
    </row>
    <row r="2594" spans="4:4" x14ac:dyDescent="0.2">
      <c r="D2594" s="11"/>
    </row>
    <row r="2595" spans="4:4" x14ac:dyDescent="0.2">
      <c r="D2595" s="11"/>
    </row>
    <row r="2596" spans="4:4" x14ac:dyDescent="0.2">
      <c r="D2596" s="11"/>
    </row>
    <row r="2597" spans="4:4" x14ac:dyDescent="0.2">
      <c r="D2597" s="11"/>
    </row>
    <row r="2598" spans="4:4" x14ac:dyDescent="0.2">
      <c r="D2598" s="11"/>
    </row>
    <row r="2599" spans="4:4" x14ac:dyDescent="0.2">
      <c r="D2599" s="11"/>
    </row>
    <row r="2600" spans="4:4" x14ac:dyDescent="0.2">
      <c r="D2600" s="11"/>
    </row>
    <row r="2601" spans="4:4" x14ac:dyDescent="0.2">
      <c r="D2601" s="11"/>
    </row>
    <row r="2602" spans="4:4" x14ac:dyDescent="0.2">
      <c r="D2602" s="11"/>
    </row>
    <row r="2603" spans="4:4" x14ac:dyDescent="0.2">
      <c r="D2603" s="11"/>
    </row>
    <row r="2604" spans="4:4" x14ac:dyDescent="0.2">
      <c r="D2604" s="11"/>
    </row>
    <row r="2605" spans="4:4" x14ac:dyDescent="0.2">
      <c r="D2605" s="11"/>
    </row>
    <row r="2606" spans="4:4" x14ac:dyDescent="0.2">
      <c r="D2606" s="11"/>
    </row>
    <row r="2607" spans="4:4" x14ac:dyDescent="0.2">
      <c r="D2607" s="11"/>
    </row>
    <row r="2608" spans="4:4" x14ac:dyDescent="0.2">
      <c r="D2608" s="11"/>
    </row>
    <row r="2609" spans="4:4" x14ac:dyDescent="0.2">
      <c r="D2609" s="11"/>
    </row>
    <row r="2610" spans="4:4" x14ac:dyDescent="0.2">
      <c r="D2610" s="11"/>
    </row>
    <row r="2611" spans="4:4" x14ac:dyDescent="0.2">
      <c r="D2611" s="11"/>
    </row>
    <row r="2612" spans="4:4" x14ac:dyDescent="0.2">
      <c r="D2612" s="11"/>
    </row>
    <row r="2613" spans="4:4" x14ac:dyDescent="0.2">
      <c r="D2613" s="11"/>
    </row>
    <row r="2614" spans="4:4" x14ac:dyDescent="0.2">
      <c r="D2614" s="11"/>
    </row>
    <row r="2615" spans="4:4" x14ac:dyDescent="0.2">
      <c r="D2615" s="11"/>
    </row>
    <row r="2616" spans="4:4" x14ac:dyDescent="0.2">
      <c r="D2616" s="11"/>
    </row>
    <row r="2617" spans="4:4" x14ac:dyDescent="0.2">
      <c r="D2617" s="11"/>
    </row>
    <row r="2618" spans="4:4" x14ac:dyDescent="0.2">
      <c r="D2618" s="11"/>
    </row>
    <row r="2619" spans="4:4" x14ac:dyDescent="0.2">
      <c r="D2619" s="11"/>
    </row>
    <row r="2620" spans="4:4" x14ac:dyDescent="0.2">
      <c r="D2620" s="11"/>
    </row>
    <row r="2621" spans="4:4" x14ac:dyDescent="0.2">
      <c r="D2621" s="11"/>
    </row>
    <row r="2622" spans="4:4" x14ac:dyDescent="0.2">
      <c r="D2622" s="11"/>
    </row>
    <row r="2623" spans="4:4" x14ac:dyDescent="0.2">
      <c r="D2623" s="11"/>
    </row>
    <row r="2624" spans="4:4" x14ac:dyDescent="0.2">
      <c r="D2624" s="11"/>
    </row>
    <row r="2625" spans="4:4" x14ac:dyDescent="0.2">
      <c r="D2625" s="11"/>
    </row>
    <row r="2626" spans="4:4" x14ac:dyDescent="0.2">
      <c r="D2626" s="11"/>
    </row>
    <row r="2627" spans="4:4" x14ac:dyDescent="0.2">
      <c r="D2627" s="11"/>
    </row>
    <row r="2628" spans="4:4" x14ac:dyDescent="0.2">
      <c r="D2628" s="11"/>
    </row>
    <row r="2629" spans="4:4" x14ac:dyDescent="0.2">
      <c r="D2629" s="11"/>
    </row>
    <row r="2630" spans="4:4" x14ac:dyDescent="0.2">
      <c r="D2630" s="11"/>
    </row>
    <row r="2631" spans="4:4" x14ac:dyDescent="0.2">
      <c r="D2631" s="11"/>
    </row>
    <row r="2632" spans="4:4" x14ac:dyDescent="0.2">
      <c r="D2632" s="11"/>
    </row>
    <row r="2633" spans="4:4" x14ac:dyDescent="0.2">
      <c r="D2633" s="11"/>
    </row>
    <row r="2634" spans="4:4" x14ac:dyDescent="0.2">
      <c r="D2634" s="11"/>
    </row>
    <row r="2635" spans="4:4" x14ac:dyDescent="0.2">
      <c r="D2635" s="11"/>
    </row>
    <row r="2636" spans="4:4" x14ac:dyDescent="0.2">
      <c r="D2636" s="11"/>
    </row>
    <row r="2637" spans="4:4" x14ac:dyDescent="0.2">
      <c r="D2637" s="11"/>
    </row>
    <row r="2638" spans="4:4" x14ac:dyDescent="0.2">
      <c r="D2638" s="11"/>
    </row>
    <row r="2639" spans="4:4" x14ac:dyDescent="0.2">
      <c r="D2639" s="11"/>
    </row>
    <row r="2640" spans="4:4" x14ac:dyDescent="0.2">
      <c r="D2640" s="11"/>
    </row>
    <row r="2641" spans="4:4" x14ac:dyDescent="0.2">
      <c r="D2641" s="11"/>
    </row>
    <row r="2642" spans="4:4" x14ac:dyDescent="0.2">
      <c r="D2642" s="11"/>
    </row>
    <row r="2643" spans="4:4" x14ac:dyDescent="0.2">
      <c r="D2643" s="11"/>
    </row>
    <row r="2644" spans="4:4" x14ac:dyDescent="0.2">
      <c r="D2644" s="11"/>
    </row>
    <row r="2645" spans="4:4" x14ac:dyDescent="0.2">
      <c r="D2645" s="11"/>
    </row>
    <row r="2646" spans="4:4" x14ac:dyDescent="0.2">
      <c r="D2646" s="11"/>
    </row>
    <row r="2647" spans="4:4" x14ac:dyDescent="0.2">
      <c r="D2647" s="11"/>
    </row>
    <row r="2648" spans="4:4" x14ac:dyDescent="0.2">
      <c r="D2648" s="11"/>
    </row>
    <row r="2649" spans="4:4" x14ac:dyDescent="0.2">
      <c r="D2649" s="11"/>
    </row>
    <row r="2650" spans="4:4" x14ac:dyDescent="0.2">
      <c r="D2650" s="11"/>
    </row>
    <row r="2651" spans="4:4" x14ac:dyDescent="0.2">
      <c r="D2651" s="11"/>
    </row>
    <row r="2652" spans="4:4" x14ac:dyDescent="0.2">
      <c r="D2652" s="11"/>
    </row>
    <row r="2653" spans="4:4" x14ac:dyDescent="0.2">
      <c r="D2653" s="11"/>
    </row>
    <row r="2654" spans="4:4" x14ac:dyDescent="0.2">
      <c r="D2654" s="11"/>
    </row>
    <row r="2655" spans="4:4" x14ac:dyDescent="0.2">
      <c r="D2655" s="11"/>
    </row>
    <row r="2656" spans="4:4" x14ac:dyDescent="0.2">
      <c r="D2656" s="11"/>
    </row>
    <row r="2657" spans="4:4" x14ac:dyDescent="0.2">
      <c r="D2657" s="11"/>
    </row>
    <row r="2658" spans="4:4" x14ac:dyDescent="0.2">
      <c r="D2658" s="11"/>
    </row>
    <row r="2659" spans="4:4" x14ac:dyDescent="0.2">
      <c r="D2659" s="11"/>
    </row>
    <row r="2660" spans="4:4" x14ac:dyDescent="0.2">
      <c r="D2660" s="11"/>
    </row>
    <row r="2661" spans="4:4" x14ac:dyDescent="0.2">
      <c r="D2661" s="11"/>
    </row>
    <row r="2662" spans="4:4" x14ac:dyDescent="0.2">
      <c r="D2662" s="11"/>
    </row>
    <row r="2663" spans="4:4" x14ac:dyDescent="0.2">
      <c r="D2663" s="11"/>
    </row>
    <row r="2664" spans="4:4" x14ac:dyDescent="0.2">
      <c r="D2664" s="11"/>
    </row>
    <row r="2665" spans="4:4" x14ac:dyDescent="0.2">
      <c r="D2665" s="11"/>
    </row>
    <row r="2666" spans="4:4" x14ac:dyDescent="0.2">
      <c r="D2666" s="11"/>
    </row>
    <row r="2667" spans="4:4" x14ac:dyDescent="0.2">
      <c r="D2667" s="11"/>
    </row>
    <row r="2668" spans="4:4" x14ac:dyDescent="0.2">
      <c r="D2668" s="11"/>
    </row>
    <row r="2669" spans="4:4" x14ac:dyDescent="0.2">
      <c r="D2669" s="11"/>
    </row>
    <row r="2670" spans="4:4" x14ac:dyDescent="0.2">
      <c r="D2670" s="11"/>
    </row>
    <row r="2671" spans="4:4" x14ac:dyDescent="0.2">
      <c r="D2671" s="11"/>
    </row>
    <row r="2672" spans="4:4" x14ac:dyDescent="0.2">
      <c r="D2672" s="11"/>
    </row>
    <row r="2673" spans="4:4" x14ac:dyDescent="0.2">
      <c r="D2673" s="11"/>
    </row>
    <row r="2674" spans="4:4" x14ac:dyDescent="0.2">
      <c r="D2674" s="11"/>
    </row>
    <row r="2675" spans="4:4" x14ac:dyDescent="0.2">
      <c r="D2675" s="11"/>
    </row>
    <row r="2676" spans="4:4" x14ac:dyDescent="0.2">
      <c r="D2676" s="11"/>
    </row>
    <row r="2677" spans="4:4" x14ac:dyDescent="0.2">
      <c r="D2677" s="11"/>
    </row>
    <row r="2678" spans="4:4" x14ac:dyDescent="0.2">
      <c r="D2678" s="11"/>
    </row>
    <row r="2679" spans="4:4" x14ac:dyDescent="0.2">
      <c r="D2679" s="11"/>
    </row>
    <row r="2680" spans="4:4" x14ac:dyDescent="0.2">
      <c r="D2680" s="11"/>
    </row>
    <row r="2681" spans="4:4" x14ac:dyDescent="0.2">
      <c r="D2681" s="11"/>
    </row>
    <row r="2682" spans="4:4" x14ac:dyDescent="0.2">
      <c r="D2682" s="11"/>
    </row>
    <row r="2683" spans="4:4" x14ac:dyDescent="0.2">
      <c r="D2683" s="11"/>
    </row>
    <row r="2684" spans="4:4" x14ac:dyDescent="0.2">
      <c r="D2684" s="11"/>
    </row>
    <row r="2685" spans="4:4" x14ac:dyDescent="0.2">
      <c r="D2685" s="11"/>
    </row>
    <row r="2686" spans="4:4" x14ac:dyDescent="0.2">
      <c r="D2686" s="11"/>
    </row>
    <row r="2687" spans="4:4" x14ac:dyDescent="0.2">
      <c r="D2687" s="11"/>
    </row>
    <row r="2688" spans="4:4" x14ac:dyDescent="0.2">
      <c r="D2688" s="11"/>
    </row>
    <row r="2689" spans="4:4" x14ac:dyDescent="0.2">
      <c r="D2689" s="11"/>
    </row>
    <row r="2690" spans="4:4" x14ac:dyDescent="0.2">
      <c r="D2690" s="11"/>
    </row>
    <row r="2691" spans="4:4" x14ac:dyDescent="0.2">
      <c r="D2691" s="11"/>
    </row>
    <row r="2692" spans="4:4" x14ac:dyDescent="0.2">
      <c r="D2692" s="11"/>
    </row>
    <row r="2693" spans="4:4" x14ac:dyDescent="0.2">
      <c r="D2693" s="11"/>
    </row>
    <row r="2694" spans="4:4" x14ac:dyDescent="0.2">
      <c r="D2694" s="11"/>
    </row>
    <row r="2695" spans="4:4" x14ac:dyDescent="0.2">
      <c r="D2695" s="11"/>
    </row>
    <row r="2696" spans="4:4" x14ac:dyDescent="0.2">
      <c r="D2696" s="11"/>
    </row>
    <row r="2697" spans="4:4" x14ac:dyDescent="0.2">
      <c r="D2697" s="11"/>
    </row>
    <row r="2698" spans="4:4" x14ac:dyDescent="0.2">
      <c r="D2698" s="11"/>
    </row>
    <row r="2699" spans="4:4" x14ac:dyDescent="0.2">
      <c r="D2699" s="11"/>
    </row>
    <row r="2700" spans="4:4" x14ac:dyDescent="0.2">
      <c r="D2700" s="11"/>
    </row>
    <row r="2701" spans="4:4" x14ac:dyDescent="0.2">
      <c r="D2701" s="11"/>
    </row>
    <row r="2702" spans="4:4" x14ac:dyDescent="0.2">
      <c r="D2702" s="11"/>
    </row>
    <row r="2703" spans="4:4" x14ac:dyDescent="0.2">
      <c r="D2703" s="11"/>
    </row>
    <row r="2704" spans="4:4" x14ac:dyDescent="0.2">
      <c r="D2704" s="11"/>
    </row>
    <row r="2705" spans="4:4" x14ac:dyDescent="0.2">
      <c r="D2705" s="11"/>
    </row>
    <row r="2706" spans="4:4" x14ac:dyDescent="0.2">
      <c r="D2706" s="11"/>
    </row>
    <row r="2707" spans="4:4" x14ac:dyDescent="0.2">
      <c r="D2707" s="11"/>
    </row>
    <row r="2708" spans="4:4" x14ac:dyDescent="0.2">
      <c r="D2708" s="11"/>
    </row>
    <row r="2709" spans="4:4" x14ac:dyDescent="0.2">
      <c r="D2709" s="11"/>
    </row>
    <row r="2710" spans="4:4" x14ac:dyDescent="0.2">
      <c r="D2710" s="11"/>
    </row>
    <row r="2711" spans="4:4" x14ac:dyDescent="0.2">
      <c r="D2711" s="11"/>
    </row>
    <row r="2712" spans="4:4" x14ac:dyDescent="0.2">
      <c r="D2712" s="11"/>
    </row>
    <row r="2713" spans="4:4" x14ac:dyDescent="0.2">
      <c r="D2713" s="11"/>
    </row>
    <row r="2714" spans="4:4" x14ac:dyDescent="0.2">
      <c r="D2714" s="11"/>
    </row>
    <row r="2715" spans="4:4" x14ac:dyDescent="0.2">
      <c r="D2715" s="11"/>
    </row>
    <row r="2716" spans="4:4" x14ac:dyDescent="0.2">
      <c r="D2716" s="11"/>
    </row>
    <row r="2717" spans="4:4" x14ac:dyDescent="0.2">
      <c r="D2717" s="11"/>
    </row>
    <row r="2718" spans="4:4" x14ac:dyDescent="0.2">
      <c r="D2718" s="11"/>
    </row>
    <row r="2719" spans="4:4" x14ac:dyDescent="0.2">
      <c r="D2719" s="11"/>
    </row>
    <row r="2720" spans="4:4" x14ac:dyDescent="0.2">
      <c r="D2720" s="11"/>
    </row>
    <row r="2721" spans="4:4" x14ac:dyDescent="0.2">
      <c r="D2721" s="11"/>
    </row>
    <row r="2722" spans="4:4" x14ac:dyDescent="0.2">
      <c r="D2722" s="11"/>
    </row>
    <row r="2723" spans="4:4" x14ac:dyDescent="0.2">
      <c r="D2723" s="11"/>
    </row>
    <row r="2724" spans="4:4" x14ac:dyDescent="0.2">
      <c r="D2724" s="11"/>
    </row>
    <row r="2725" spans="4:4" x14ac:dyDescent="0.2">
      <c r="D2725" s="11"/>
    </row>
    <row r="2726" spans="4:4" x14ac:dyDescent="0.2">
      <c r="D2726" s="11"/>
    </row>
    <row r="2727" spans="4:4" x14ac:dyDescent="0.2">
      <c r="D2727" s="11"/>
    </row>
    <row r="2728" spans="4:4" x14ac:dyDescent="0.2">
      <c r="D2728" s="11"/>
    </row>
    <row r="2729" spans="4:4" x14ac:dyDescent="0.2">
      <c r="D2729" s="11"/>
    </row>
    <row r="2730" spans="4:4" x14ac:dyDescent="0.2">
      <c r="D2730" s="11"/>
    </row>
    <row r="2731" spans="4:4" x14ac:dyDescent="0.2">
      <c r="D2731" s="11"/>
    </row>
    <row r="2732" spans="4:4" x14ac:dyDescent="0.2">
      <c r="D2732" s="11"/>
    </row>
    <row r="2733" spans="4:4" x14ac:dyDescent="0.2">
      <c r="D2733" s="11"/>
    </row>
    <row r="2734" spans="4:4" x14ac:dyDescent="0.2">
      <c r="D2734" s="11"/>
    </row>
    <row r="2735" spans="4:4" x14ac:dyDescent="0.2">
      <c r="D2735" s="11"/>
    </row>
    <row r="2736" spans="4:4" x14ac:dyDescent="0.2">
      <c r="D2736" s="11"/>
    </row>
    <row r="2737" spans="4:4" x14ac:dyDescent="0.2">
      <c r="D2737" s="11"/>
    </row>
    <row r="2738" spans="4:4" x14ac:dyDescent="0.2">
      <c r="D2738" s="11"/>
    </row>
    <row r="2739" spans="4:4" x14ac:dyDescent="0.2">
      <c r="D2739" s="11"/>
    </row>
    <row r="2740" spans="4:4" x14ac:dyDescent="0.2">
      <c r="D2740" s="11"/>
    </row>
    <row r="2741" spans="4:4" x14ac:dyDescent="0.2">
      <c r="D2741" s="11"/>
    </row>
    <row r="2742" spans="4:4" x14ac:dyDescent="0.2">
      <c r="D2742" s="11"/>
    </row>
    <row r="2743" spans="4:4" x14ac:dyDescent="0.2">
      <c r="D2743" s="11"/>
    </row>
    <row r="2744" spans="4:4" x14ac:dyDescent="0.2">
      <c r="D2744" s="11"/>
    </row>
    <row r="2745" spans="4:4" x14ac:dyDescent="0.2">
      <c r="D2745" s="11"/>
    </row>
    <row r="2746" spans="4:4" x14ac:dyDescent="0.2">
      <c r="D2746" s="11"/>
    </row>
    <row r="2747" spans="4:4" x14ac:dyDescent="0.2">
      <c r="D2747" s="11"/>
    </row>
    <row r="2748" spans="4:4" x14ac:dyDescent="0.2">
      <c r="D2748" s="11"/>
    </row>
    <row r="2749" spans="4:4" x14ac:dyDescent="0.2">
      <c r="D2749" s="11"/>
    </row>
    <row r="2750" spans="4:4" x14ac:dyDescent="0.2">
      <c r="D2750" s="11"/>
    </row>
    <row r="2751" spans="4:4" x14ac:dyDescent="0.2">
      <c r="D2751" s="11"/>
    </row>
    <row r="2752" spans="4:4" x14ac:dyDescent="0.2">
      <c r="D2752" s="11"/>
    </row>
    <row r="2753" spans="4:4" x14ac:dyDescent="0.2">
      <c r="D2753" s="11"/>
    </row>
    <row r="2754" spans="4:4" x14ac:dyDescent="0.2">
      <c r="D2754" s="11"/>
    </row>
    <row r="2755" spans="4:4" x14ac:dyDescent="0.2">
      <c r="D2755" s="11"/>
    </row>
    <row r="2756" spans="4:4" x14ac:dyDescent="0.2">
      <c r="D2756" s="11"/>
    </row>
    <row r="2757" spans="4:4" x14ac:dyDescent="0.2">
      <c r="D2757" s="11"/>
    </row>
    <row r="2758" spans="4:4" x14ac:dyDescent="0.2">
      <c r="D2758" s="11"/>
    </row>
    <row r="2759" spans="4:4" x14ac:dyDescent="0.2">
      <c r="D2759" s="11"/>
    </row>
    <row r="2760" spans="4:4" x14ac:dyDescent="0.2">
      <c r="D2760" s="11"/>
    </row>
    <row r="2761" spans="4:4" x14ac:dyDescent="0.2">
      <c r="D2761" s="11"/>
    </row>
    <row r="2762" spans="4:4" x14ac:dyDescent="0.2">
      <c r="D2762" s="11"/>
    </row>
    <row r="2763" spans="4:4" x14ac:dyDescent="0.2">
      <c r="D2763" s="11"/>
    </row>
    <row r="2764" spans="4:4" x14ac:dyDescent="0.2">
      <c r="D2764" s="11"/>
    </row>
    <row r="2765" spans="4:4" x14ac:dyDescent="0.2">
      <c r="D2765" s="11"/>
    </row>
    <row r="2766" spans="4:4" x14ac:dyDescent="0.2">
      <c r="D2766" s="11"/>
    </row>
    <row r="2767" spans="4:4" x14ac:dyDescent="0.2">
      <c r="D2767" s="11"/>
    </row>
    <row r="2768" spans="4:4" x14ac:dyDescent="0.2">
      <c r="D2768" s="11"/>
    </row>
    <row r="2769" spans="4:4" x14ac:dyDescent="0.2">
      <c r="D2769" s="11"/>
    </row>
    <row r="2770" spans="4:4" x14ac:dyDescent="0.2">
      <c r="D2770" s="11"/>
    </row>
    <row r="2771" spans="4:4" x14ac:dyDescent="0.2">
      <c r="D2771" s="11"/>
    </row>
    <row r="2772" spans="4:4" x14ac:dyDescent="0.2">
      <c r="D2772" s="11"/>
    </row>
    <row r="2773" spans="4:4" x14ac:dyDescent="0.2">
      <c r="D2773" s="11"/>
    </row>
    <row r="2774" spans="4:4" x14ac:dyDescent="0.2">
      <c r="D2774" s="11"/>
    </row>
    <row r="2775" spans="4:4" x14ac:dyDescent="0.2">
      <c r="D2775" s="11"/>
    </row>
    <row r="2776" spans="4:4" x14ac:dyDescent="0.2">
      <c r="D2776" s="11"/>
    </row>
    <row r="2777" spans="4:4" x14ac:dyDescent="0.2">
      <c r="D2777" s="11"/>
    </row>
    <row r="2778" spans="4:4" x14ac:dyDescent="0.2">
      <c r="D2778" s="11"/>
    </row>
    <row r="2779" spans="4:4" x14ac:dyDescent="0.2">
      <c r="D2779" s="11"/>
    </row>
    <row r="2780" spans="4:4" x14ac:dyDescent="0.2">
      <c r="D2780" s="11"/>
    </row>
    <row r="2781" spans="4:4" x14ac:dyDescent="0.2">
      <c r="D2781" s="11"/>
    </row>
    <row r="2782" spans="4:4" x14ac:dyDescent="0.2">
      <c r="D2782" s="11"/>
    </row>
    <row r="2783" spans="4:4" x14ac:dyDescent="0.2">
      <c r="D2783" s="11"/>
    </row>
    <row r="2784" spans="4:4" x14ac:dyDescent="0.2">
      <c r="D2784" s="11"/>
    </row>
    <row r="2785" spans="4:4" x14ac:dyDescent="0.2">
      <c r="D2785" s="11"/>
    </row>
    <row r="2786" spans="4:4" x14ac:dyDescent="0.2">
      <c r="D2786" s="11"/>
    </row>
    <row r="2787" spans="4:4" x14ac:dyDescent="0.2">
      <c r="D2787" s="11"/>
    </row>
    <row r="2788" spans="4:4" x14ac:dyDescent="0.2">
      <c r="D2788" s="11"/>
    </row>
    <row r="2789" spans="4:4" x14ac:dyDescent="0.2">
      <c r="D2789" s="11"/>
    </row>
    <row r="2790" spans="4:4" x14ac:dyDescent="0.2">
      <c r="D2790" s="11"/>
    </row>
    <row r="2791" spans="4:4" x14ac:dyDescent="0.2">
      <c r="D2791" s="11"/>
    </row>
    <row r="2792" spans="4:4" x14ac:dyDescent="0.2">
      <c r="D2792" s="11"/>
    </row>
    <row r="2793" spans="4:4" x14ac:dyDescent="0.2">
      <c r="D2793" s="11"/>
    </row>
    <row r="2794" spans="4:4" x14ac:dyDescent="0.2">
      <c r="D2794" s="11"/>
    </row>
    <row r="2795" spans="4:4" x14ac:dyDescent="0.2">
      <c r="D2795" s="11"/>
    </row>
    <row r="2796" spans="4:4" x14ac:dyDescent="0.2">
      <c r="D2796" s="11"/>
    </row>
    <row r="2797" spans="4:4" x14ac:dyDescent="0.2">
      <c r="D2797" s="11"/>
    </row>
    <row r="2798" spans="4:4" x14ac:dyDescent="0.2">
      <c r="D2798" s="11"/>
    </row>
    <row r="2799" spans="4:4" x14ac:dyDescent="0.2">
      <c r="D2799" s="11"/>
    </row>
    <row r="2800" spans="4:4" x14ac:dyDescent="0.2">
      <c r="D2800" s="11"/>
    </row>
    <row r="2801" spans="4:4" x14ac:dyDescent="0.2">
      <c r="D2801" s="11"/>
    </row>
    <row r="2802" spans="4:4" x14ac:dyDescent="0.2">
      <c r="D2802" s="11"/>
    </row>
    <row r="2803" spans="4:4" x14ac:dyDescent="0.2">
      <c r="D2803" s="11"/>
    </row>
    <row r="2804" spans="4:4" x14ac:dyDescent="0.2">
      <c r="D2804" s="11"/>
    </row>
    <row r="2805" spans="4:4" x14ac:dyDescent="0.2">
      <c r="D2805" s="11"/>
    </row>
    <row r="2806" spans="4:4" x14ac:dyDescent="0.2">
      <c r="D2806" s="11"/>
    </row>
    <row r="2807" spans="4:4" x14ac:dyDescent="0.2">
      <c r="D2807" s="11"/>
    </row>
    <row r="2808" spans="4:4" x14ac:dyDescent="0.2">
      <c r="D2808" s="11"/>
    </row>
    <row r="2809" spans="4:4" x14ac:dyDescent="0.2">
      <c r="D2809" s="11"/>
    </row>
    <row r="2810" spans="4:4" x14ac:dyDescent="0.2">
      <c r="D2810" s="11"/>
    </row>
    <row r="2811" spans="4:4" x14ac:dyDescent="0.2">
      <c r="D2811" s="11"/>
    </row>
    <row r="2812" spans="4:4" x14ac:dyDescent="0.2">
      <c r="D2812" s="11"/>
    </row>
    <row r="2813" spans="4:4" x14ac:dyDescent="0.2">
      <c r="D2813" s="11"/>
    </row>
    <row r="2814" spans="4:4" x14ac:dyDescent="0.2">
      <c r="D2814" s="11"/>
    </row>
    <row r="2815" spans="4:4" x14ac:dyDescent="0.2">
      <c r="D2815" s="11"/>
    </row>
    <row r="2816" spans="4:4" x14ac:dyDescent="0.2">
      <c r="D2816" s="11"/>
    </row>
    <row r="2817" spans="4:4" x14ac:dyDescent="0.2">
      <c r="D2817" s="11"/>
    </row>
    <row r="2818" spans="4:4" x14ac:dyDescent="0.2">
      <c r="D2818" s="11"/>
    </row>
    <row r="2819" spans="4:4" x14ac:dyDescent="0.2">
      <c r="D2819" s="11"/>
    </row>
    <row r="2820" spans="4:4" x14ac:dyDescent="0.2">
      <c r="D2820" s="11"/>
    </row>
    <row r="2821" spans="4:4" x14ac:dyDescent="0.2">
      <c r="D2821" s="11"/>
    </row>
    <row r="2822" spans="4:4" x14ac:dyDescent="0.2">
      <c r="D2822" s="11"/>
    </row>
    <row r="2823" spans="4:4" x14ac:dyDescent="0.2">
      <c r="D2823" s="11"/>
    </row>
    <row r="2824" spans="4:4" x14ac:dyDescent="0.2">
      <c r="D2824" s="11"/>
    </row>
    <row r="2825" spans="4:4" x14ac:dyDescent="0.2">
      <c r="D2825" s="11"/>
    </row>
    <row r="2826" spans="4:4" x14ac:dyDescent="0.2">
      <c r="D2826" s="11"/>
    </row>
    <row r="2827" spans="4:4" x14ac:dyDescent="0.2">
      <c r="D2827" s="11"/>
    </row>
    <row r="2828" spans="4:4" x14ac:dyDescent="0.2">
      <c r="D2828" s="11"/>
    </row>
    <row r="2829" spans="4:4" x14ac:dyDescent="0.2">
      <c r="D2829" s="11"/>
    </row>
    <row r="2830" spans="4:4" x14ac:dyDescent="0.2">
      <c r="D2830" s="11"/>
    </row>
    <row r="2831" spans="4:4" x14ac:dyDescent="0.2">
      <c r="D2831" s="11"/>
    </row>
    <row r="2832" spans="4:4" x14ac:dyDescent="0.2">
      <c r="D2832" s="11"/>
    </row>
    <row r="2833" spans="4:4" x14ac:dyDescent="0.2">
      <c r="D2833" s="11"/>
    </row>
    <row r="2834" spans="4:4" x14ac:dyDescent="0.2">
      <c r="D2834" s="11"/>
    </row>
    <row r="2835" spans="4:4" x14ac:dyDescent="0.2">
      <c r="D2835" s="11"/>
    </row>
    <row r="2836" spans="4:4" x14ac:dyDescent="0.2">
      <c r="D2836" s="11"/>
    </row>
    <row r="2837" spans="4:4" x14ac:dyDescent="0.2">
      <c r="D2837" s="11"/>
    </row>
    <row r="2838" spans="4:4" x14ac:dyDescent="0.2">
      <c r="D2838" s="11"/>
    </row>
    <row r="2839" spans="4:4" x14ac:dyDescent="0.2">
      <c r="D2839" s="11"/>
    </row>
    <row r="2840" spans="4:4" x14ac:dyDescent="0.2">
      <c r="D2840" s="11"/>
    </row>
    <row r="2841" spans="4:4" x14ac:dyDescent="0.2">
      <c r="D2841" s="11"/>
    </row>
    <row r="2842" spans="4:4" x14ac:dyDescent="0.2">
      <c r="D2842" s="11"/>
    </row>
    <row r="2843" spans="4:4" x14ac:dyDescent="0.2">
      <c r="D2843" s="11"/>
    </row>
    <row r="2844" spans="4:4" x14ac:dyDescent="0.2">
      <c r="D2844" s="11"/>
    </row>
    <row r="2845" spans="4:4" x14ac:dyDescent="0.2">
      <c r="D2845" s="11"/>
    </row>
    <row r="2846" spans="4:4" x14ac:dyDescent="0.2">
      <c r="D2846" s="11"/>
    </row>
    <row r="2847" spans="4:4" x14ac:dyDescent="0.2">
      <c r="D2847" s="11"/>
    </row>
    <row r="2848" spans="4:4" x14ac:dyDescent="0.2">
      <c r="D2848" s="11"/>
    </row>
    <row r="2849" spans="4:4" x14ac:dyDescent="0.2">
      <c r="D2849" s="11"/>
    </row>
    <row r="2850" spans="4:4" x14ac:dyDescent="0.2">
      <c r="D2850" s="11"/>
    </row>
    <row r="2851" spans="4:4" x14ac:dyDescent="0.2">
      <c r="D2851" s="11"/>
    </row>
    <row r="2852" spans="4:4" x14ac:dyDescent="0.2">
      <c r="D2852" s="11"/>
    </row>
    <row r="2853" spans="4:4" x14ac:dyDescent="0.2">
      <c r="D2853" s="11"/>
    </row>
    <row r="2854" spans="4:4" x14ac:dyDescent="0.2">
      <c r="D2854" s="11"/>
    </row>
    <row r="2855" spans="4:4" x14ac:dyDescent="0.2">
      <c r="D2855" s="11"/>
    </row>
    <row r="2856" spans="4:4" x14ac:dyDescent="0.2">
      <c r="D2856" s="11"/>
    </row>
    <row r="2857" spans="4:4" x14ac:dyDescent="0.2">
      <c r="D2857" s="11"/>
    </row>
    <row r="2858" spans="4:4" x14ac:dyDescent="0.2">
      <c r="D2858" s="11"/>
    </row>
    <row r="2859" spans="4:4" x14ac:dyDescent="0.2">
      <c r="D2859" s="11"/>
    </row>
    <row r="2860" spans="4:4" x14ac:dyDescent="0.2">
      <c r="D2860" s="11"/>
    </row>
    <row r="2861" spans="4:4" x14ac:dyDescent="0.2">
      <c r="D2861" s="11"/>
    </row>
    <row r="2862" spans="4:4" x14ac:dyDescent="0.2">
      <c r="D2862" s="11"/>
    </row>
    <row r="2863" spans="4:4" x14ac:dyDescent="0.2">
      <c r="D2863" s="11"/>
    </row>
    <row r="2864" spans="4:4" x14ac:dyDescent="0.2">
      <c r="D2864" s="11"/>
    </row>
    <row r="2865" spans="4:4" x14ac:dyDescent="0.2">
      <c r="D2865" s="11"/>
    </row>
    <row r="2866" spans="4:4" x14ac:dyDescent="0.2">
      <c r="D2866" s="11"/>
    </row>
    <row r="2867" spans="4:4" x14ac:dyDescent="0.2">
      <c r="D2867" s="11"/>
    </row>
    <row r="2868" spans="4:4" x14ac:dyDescent="0.2">
      <c r="D2868" s="11"/>
    </row>
    <row r="2869" spans="4:4" x14ac:dyDescent="0.2">
      <c r="D2869" s="11"/>
    </row>
    <row r="2870" spans="4:4" x14ac:dyDescent="0.2">
      <c r="D2870" s="11"/>
    </row>
    <row r="2871" spans="4:4" x14ac:dyDescent="0.2">
      <c r="D2871" s="11"/>
    </row>
    <row r="2872" spans="4:4" x14ac:dyDescent="0.2">
      <c r="D2872" s="11"/>
    </row>
    <row r="2873" spans="4:4" x14ac:dyDescent="0.2">
      <c r="D2873" s="11"/>
    </row>
    <row r="2874" spans="4:4" x14ac:dyDescent="0.2">
      <c r="D2874" s="11"/>
    </row>
    <row r="2875" spans="4:4" x14ac:dyDescent="0.2">
      <c r="D2875" s="11"/>
    </row>
    <row r="2876" spans="4:4" x14ac:dyDescent="0.2">
      <c r="D2876" s="11"/>
    </row>
    <row r="2877" spans="4:4" x14ac:dyDescent="0.2">
      <c r="D2877" s="11"/>
    </row>
    <row r="2878" spans="4:4" x14ac:dyDescent="0.2">
      <c r="D2878" s="11"/>
    </row>
    <row r="2879" spans="4:4" x14ac:dyDescent="0.2">
      <c r="D2879" s="11"/>
    </row>
    <row r="2880" spans="4:4" x14ac:dyDescent="0.2">
      <c r="D2880" s="11"/>
    </row>
    <row r="2881" spans="4:4" x14ac:dyDescent="0.2">
      <c r="D2881" s="11"/>
    </row>
    <row r="2882" spans="4:4" x14ac:dyDescent="0.2">
      <c r="D2882" s="11"/>
    </row>
    <row r="2883" spans="4:4" x14ac:dyDescent="0.2">
      <c r="D2883" s="11"/>
    </row>
    <row r="2884" spans="4:4" x14ac:dyDescent="0.2">
      <c r="D2884" s="11"/>
    </row>
    <row r="2885" spans="4:4" x14ac:dyDescent="0.2">
      <c r="D2885" s="11"/>
    </row>
    <row r="2886" spans="4:4" x14ac:dyDescent="0.2">
      <c r="D2886" s="11"/>
    </row>
    <row r="2887" spans="4:4" x14ac:dyDescent="0.2">
      <c r="D2887" s="11"/>
    </row>
    <row r="2888" spans="4:4" x14ac:dyDescent="0.2">
      <c r="D2888" s="11"/>
    </row>
    <row r="2889" spans="4:4" x14ac:dyDescent="0.2">
      <c r="D2889" s="11"/>
    </row>
    <row r="2890" spans="4:4" x14ac:dyDescent="0.2">
      <c r="D2890" s="11"/>
    </row>
    <row r="2891" spans="4:4" x14ac:dyDescent="0.2">
      <c r="D2891" s="11"/>
    </row>
    <row r="2892" spans="4:4" x14ac:dyDescent="0.2">
      <c r="D2892" s="11"/>
    </row>
    <row r="2893" spans="4:4" x14ac:dyDescent="0.2">
      <c r="D2893" s="11"/>
    </row>
    <row r="2894" spans="4:4" x14ac:dyDescent="0.2">
      <c r="D2894" s="11"/>
    </row>
    <row r="2895" spans="4:4" x14ac:dyDescent="0.2">
      <c r="D2895" s="11"/>
    </row>
    <row r="2896" spans="4:4" x14ac:dyDescent="0.2">
      <c r="D2896" s="11"/>
    </row>
    <row r="2897" spans="4:4" x14ac:dyDescent="0.2">
      <c r="D2897" s="11"/>
    </row>
    <row r="2898" spans="4:4" x14ac:dyDescent="0.2">
      <c r="D2898" s="11"/>
    </row>
    <row r="2899" spans="4:4" x14ac:dyDescent="0.2">
      <c r="D2899" s="11"/>
    </row>
    <row r="2900" spans="4:4" x14ac:dyDescent="0.2">
      <c r="D2900" s="11"/>
    </row>
    <row r="2901" spans="4:4" x14ac:dyDescent="0.2">
      <c r="D2901" s="11"/>
    </row>
    <row r="2902" spans="4:4" x14ac:dyDescent="0.2">
      <c r="D2902" s="11"/>
    </row>
    <row r="2903" spans="4:4" x14ac:dyDescent="0.2">
      <c r="D2903" s="11"/>
    </row>
    <row r="2904" spans="4:4" x14ac:dyDescent="0.2">
      <c r="D2904" s="11"/>
    </row>
    <row r="2905" spans="4:4" x14ac:dyDescent="0.2">
      <c r="D2905" s="11"/>
    </row>
    <row r="2906" spans="4:4" x14ac:dyDescent="0.2">
      <c r="D2906" s="11"/>
    </row>
    <row r="2907" spans="4:4" x14ac:dyDescent="0.2">
      <c r="D2907" s="11"/>
    </row>
    <row r="2908" spans="4:4" x14ac:dyDescent="0.2">
      <c r="D2908" s="11"/>
    </row>
    <row r="2909" spans="4:4" x14ac:dyDescent="0.2">
      <c r="D2909" s="11"/>
    </row>
    <row r="2910" spans="4:4" x14ac:dyDescent="0.2">
      <c r="D2910" s="11"/>
    </row>
    <row r="2911" spans="4:4" x14ac:dyDescent="0.2">
      <c r="D2911" s="11"/>
    </row>
    <row r="2912" spans="4:4" x14ac:dyDescent="0.2">
      <c r="D2912" s="11"/>
    </row>
    <row r="2913" spans="4:4" x14ac:dyDescent="0.2">
      <c r="D2913" s="11"/>
    </row>
    <row r="2914" spans="4:4" x14ac:dyDescent="0.2">
      <c r="D2914" s="11"/>
    </row>
    <row r="2915" spans="4:4" x14ac:dyDescent="0.2">
      <c r="D2915" s="11"/>
    </row>
    <row r="2916" spans="4:4" x14ac:dyDescent="0.2">
      <c r="D2916" s="11"/>
    </row>
    <row r="2917" spans="4:4" x14ac:dyDescent="0.2">
      <c r="D2917" s="11"/>
    </row>
    <row r="2918" spans="4:4" x14ac:dyDescent="0.2">
      <c r="D2918" s="11"/>
    </row>
    <row r="2919" spans="4:4" x14ac:dyDescent="0.2">
      <c r="D2919" s="11"/>
    </row>
    <row r="2920" spans="4:4" x14ac:dyDescent="0.2">
      <c r="D2920" s="11"/>
    </row>
    <row r="2921" spans="4:4" x14ac:dyDescent="0.2">
      <c r="D2921" s="11"/>
    </row>
    <row r="2922" spans="4:4" x14ac:dyDescent="0.2">
      <c r="D2922" s="11"/>
    </row>
    <row r="2923" spans="4:4" x14ac:dyDescent="0.2">
      <c r="D2923" s="11"/>
    </row>
    <row r="2924" spans="4:4" x14ac:dyDescent="0.2">
      <c r="D2924" s="11"/>
    </row>
    <row r="2925" spans="4:4" x14ac:dyDescent="0.2">
      <c r="D2925" s="11"/>
    </row>
    <row r="2926" spans="4:4" x14ac:dyDescent="0.2">
      <c r="D2926" s="11"/>
    </row>
    <row r="2927" spans="4:4" x14ac:dyDescent="0.2">
      <c r="D2927" s="11"/>
    </row>
    <row r="2928" spans="4:4" x14ac:dyDescent="0.2">
      <c r="D2928" s="11"/>
    </row>
    <row r="2929" spans="4:4" x14ac:dyDescent="0.2">
      <c r="D2929" s="11"/>
    </row>
    <row r="2930" spans="4:4" x14ac:dyDescent="0.2">
      <c r="D2930" s="11"/>
    </row>
    <row r="2931" spans="4:4" x14ac:dyDescent="0.2">
      <c r="D2931" s="11"/>
    </row>
    <row r="2932" spans="4:4" x14ac:dyDescent="0.2">
      <c r="D2932" s="11"/>
    </row>
    <row r="2933" spans="4:4" x14ac:dyDescent="0.2">
      <c r="D2933" s="11"/>
    </row>
    <row r="2934" spans="4:4" x14ac:dyDescent="0.2">
      <c r="D2934" s="11"/>
    </row>
    <row r="2935" spans="4:4" x14ac:dyDescent="0.2">
      <c r="D2935" s="11"/>
    </row>
    <row r="2936" spans="4:4" x14ac:dyDescent="0.2">
      <c r="D2936" s="11"/>
    </row>
    <row r="2937" spans="4:4" x14ac:dyDescent="0.2">
      <c r="D2937" s="11"/>
    </row>
    <row r="2938" spans="4:4" x14ac:dyDescent="0.2">
      <c r="D2938" s="11"/>
    </row>
    <row r="2939" spans="4:4" x14ac:dyDescent="0.2">
      <c r="D2939" s="11"/>
    </row>
    <row r="2940" spans="4:4" x14ac:dyDescent="0.2">
      <c r="D2940" s="11"/>
    </row>
    <row r="2941" spans="4:4" x14ac:dyDescent="0.2">
      <c r="D2941" s="11"/>
    </row>
    <row r="2942" spans="4:4" x14ac:dyDescent="0.2">
      <c r="D2942" s="11"/>
    </row>
    <row r="2943" spans="4:4" x14ac:dyDescent="0.2">
      <c r="D2943" s="11"/>
    </row>
    <row r="2944" spans="4:4" x14ac:dyDescent="0.2">
      <c r="D2944" s="11"/>
    </row>
    <row r="2945" spans="4:4" x14ac:dyDescent="0.2">
      <c r="D2945" s="11"/>
    </row>
    <row r="2946" spans="4:4" x14ac:dyDescent="0.2">
      <c r="D2946" s="11"/>
    </row>
    <row r="2947" spans="4:4" x14ac:dyDescent="0.2">
      <c r="D2947" s="11"/>
    </row>
    <row r="2948" spans="4:4" x14ac:dyDescent="0.2">
      <c r="D2948" s="11"/>
    </row>
    <row r="2949" spans="4:4" x14ac:dyDescent="0.2">
      <c r="D2949" s="11"/>
    </row>
    <row r="2950" spans="4:4" x14ac:dyDescent="0.2">
      <c r="D2950" s="11"/>
    </row>
    <row r="2951" spans="4:4" x14ac:dyDescent="0.2">
      <c r="D2951" s="11"/>
    </row>
    <row r="2952" spans="4:4" x14ac:dyDescent="0.2">
      <c r="D2952" s="11"/>
    </row>
    <row r="2953" spans="4:4" x14ac:dyDescent="0.2">
      <c r="D2953" s="11"/>
    </row>
    <row r="2954" spans="4:4" x14ac:dyDescent="0.2">
      <c r="D2954" s="11"/>
    </row>
    <row r="2955" spans="4:4" x14ac:dyDescent="0.2">
      <c r="D2955" s="11"/>
    </row>
    <row r="2956" spans="4:4" x14ac:dyDescent="0.2">
      <c r="D2956" s="11"/>
    </row>
    <row r="2957" spans="4:4" x14ac:dyDescent="0.2">
      <c r="D2957" s="11"/>
    </row>
    <row r="2958" spans="4:4" x14ac:dyDescent="0.2">
      <c r="D2958" s="11"/>
    </row>
    <row r="2959" spans="4:4" x14ac:dyDescent="0.2">
      <c r="D2959" s="11"/>
    </row>
    <row r="2960" spans="4:4" x14ac:dyDescent="0.2">
      <c r="D2960" s="11"/>
    </row>
    <row r="2961" spans="4:4" x14ac:dyDescent="0.2">
      <c r="D2961" s="11"/>
    </row>
    <row r="2962" spans="4:4" x14ac:dyDescent="0.2">
      <c r="D2962" s="11"/>
    </row>
    <row r="2963" spans="4:4" x14ac:dyDescent="0.2">
      <c r="D2963" s="11"/>
    </row>
    <row r="2964" spans="4:4" x14ac:dyDescent="0.2">
      <c r="D2964" s="11"/>
    </row>
    <row r="2965" spans="4:4" x14ac:dyDescent="0.2">
      <c r="D2965" s="11"/>
    </row>
    <row r="2966" spans="4:4" x14ac:dyDescent="0.2">
      <c r="D2966" s="11"/>
    </row>
    <row r="2967" spans="4:4" x14ac:dyDescent="0.2">
      <c r="D2967" s="11"/>
    </row>
    <row r="2968" spans="4:4" x14ac:dyDescent="0.2">
      <c r="D2968" s="11"/>
    </row>
    <row r="2969" spans="4:4" x14ac:dyDescent="0.2">
      <c r="D2969" s="11"/>
    </row>
    <row r="2970" spans="4:4" x14ac:dyDescent="0.2">
      <c r="D2970" s="11"/>
    </row>
    <row r="2971" spans="4:4" x14ac:dyDescent="0.2">
      <c r="D2971" s="11"/>
    </row>
    <row r="2972" spans="4:4" x14ac:dyDescent="0.2">
      <c r="D2972" s="11"/>
    </row>
    <row r="2973" spans="4:4" x14ac:dyDescent="0.2">
      <c r="D2973" s="11"/>
    </row>
    <row r="2974" spans="4:4" x14ac:dyDescent="0.2">
      <c r="D2974" s="11"/>
    </row>
    <row r="2975" spans="4:4" x14ac:dyDescent="0.2">
      <c r="D2975" s="11"/>
    </row>
    <row r="2976" spans="4:4" x14ac:dyDescent="0.2">
      <c r="D2976" s="11"/>
    </row>
    <row r="2977" spans="4:4" x14ac:dyDescent="0.2">
      <c r="D2977" s="11"/>
    </row>
    <row r="2978" spans="4:4" x14ac:dyDescent="0.2">
      <c r="D2978" s="11"/>
    </row>
    <row r="2979" spans="4:4" x14ac:dyDescent="0.2">
      <c r="D2979" s="11"/>
    </row>
    <row r="2980" spans="4:4" x14ac:dyDescent="0.2">
      <c r="D2980" s="11"/>
    </row>
    <row r="2981" spans="4:4" x14ac:dyDescent="0.2">
      <c r="D2981" s="11"/>
    </row>
    <row r="2982" spans="4:4" x14ac:dyDescent="0.2">
      <c r="D2982" s="11"/>
    </row>
    <row r="2983" spans="4:4" x14ac:dyDescent="0.2">
      <c r="D2983" s="11"/>
    </row>
    <row r="2984" spans="4:4" x14ac:dyDescent="0.2">
      <c r="D2984" s="11"/>
    </row>
    <row r="2985" spans="4:4" x14ac:dyDescent="0.2">
      <c r="D2985" s="11"/>
    </row>
    <row r="2986" spans="4:4" x14ac:dyDescent="0.2">
      <c r="D2986" s="11"/>
    </row>
    <row r="2987" spans="4:4" x14ac:dyDescent="0.2">
      <c r="D2987" s="11"/>
    </row>
    <row r="2988" spans="4:4" x14ac:dyDescent="0.2">
      <c r="D2988" s="11"/>
    </row>
    <row r="2989" spans="4:4" x14ac:dyDescent="0.2">
      <c r="D2989" s="11"/>
    </row>
    <row r="2990" spans="4:4" x14ac:dyDescent="0.2">
      <c r="D2990" s="11"/>
    </row>
    <row r="2991" spans="4:4" x14ac:dyDescent="0.2">
      <c r="D2991" s="11"/>
    </row>
    <row r="2992" spans="4:4" x14ac:dyDescent="0.2">
      <c r="D2992" s="11"/>
    </row>
    <row r="2993" spans="4:4" x14ac:dyDescent="0.2">
      <c r="D2993" s="11"/>
    </row>
    <row r="2994" spans="4:4" x14ac:dyDescent="0.2">
      <c r="D2994" s="11"/>
    </row>
    <row r="2995" spans="4:4" x14ac:dyDescent="0.2">
      <c r="D2995" s="11"/>
    </row>
    <row r="2996" spans="4:4" x14ac:dyDescent="0.2">
      <c r="D2996" s="11"/>
    </row>
    <row r="2997" spans="4:4" x14ac:dyDescent="0.2">
      <c r="D2997" s="11"/>
    </row>
    <row r="2998" spans="4:4" x14ac:dyDescent="0.2">
      <c r="D2998" s="11"/>
    </row>
    <row r="2999" spans="4:4" x14ac:dyDescent="0.2">
      <c r="D2999" s="11"/>
    </row>
    <row r="3000" spans="4:4" x14ac:dyDescent="0.2">
      <c r="D3000" s="11"/>
    </row>
    <row r="3001" spans="4:4" x14ac:dyDescent="0.2">
      <c r="D3001" s="11"/>
    </row>
    <row r="3002" spans="4:4" x14ac:dyDescent="0.2">
      <c r="D3002" s="11"/>
    </row>
    <row r="3003" spans="4:4" x14ac:dyDescent="0.2">
      <c r="D3003" s="11"/>
    </row>
    <row r="3004" spans="4:4" x14ac:dyDescent="0.2">
      <c r="D3004" s="11"/>
    </row>
    <row r="3005" spans="4:4" x14ac:dyDescent="0.2">
      <c r="D3005" s="11"/>
    </row>
    <row r="3006" spans="4:4" x14ac:dyDescent="0.2">
      <c r="D3006" s="11"/>
    </row>
    <row r="3007" spans="4:4" x14ac:dyDescent="0.2">
      <c r="D3007" s="11"/>
    </row>
    <row r="3008" spans="4:4" x14ac:dyDescent="0.2">
      <c r="D3008" s="11"/>
    </row>
    <row r="3009" spans="4:4" x14ac:dyDescent="0.2">
      <c r="D3009" s="11"/>
    </row>
    <row r="3010" spans="4:4" x14ac:dyDescent="0.2">
      <c r="D3010" s="11"/>
    </row>
    <row r="3011" spans="4:4" x14ac:dyDescent="0.2">
      <c r="D3011" s="11"/>
    </row>
    <row r="3012" spans="4:4" x14ac:dyDescent="0.2">
      <c r="D3012" s="11"/>
    </row>
    <row r="3013" spans="4:4" x14ac:dyDescent="0.2">
      <c r="D3013" s="11"/>
    </row>
    <row r="3014" spans="4:4" x14ac:dyDescent="0.2">
      <c r="D3014" s="11"/>
    </row>
    <row r="3015" spans="4:4" x14ac:dyDescent="0.2">
      <c r="D3015" s="11"/>
    </row>
    <row r="3016" spans="4:4" x14ac:dyDescent="0.2">
      <c r="D3016" s="11"/>
    </row>
    <row r="3017" spans="4:4" x14ac:dyDescent="0.2">
      <c r="D3017" s="11"/>
    </row>
    <row r="3018" spans="4:4" x14ac:dyDescent="0.2">
      <c r="D3018" s="11"/>
    </row>
    <row r="3019" spans="4:4" x14ac:dyDescent="0.2">
      <c r="D3019" s="11"/>
    </row>
    <row r="3020" spans="4:4" x14ac:dyDescent="0.2">
      <c r="D3020" s="11"/>
    </row>
    <row r="3021" spans="4:4" x14ac:dyDescent="0.2">
      <c r="D3021" s="11"/>
    </row>
    <row r="3022" spans="4:4" x14ac:dyDescent="0.2">
      <c r="D3022" s="11"/>
    </row>
    <row r="3023" spans="4:4" x14ac:dyDescent="0.2">
      <c r="D3023" s="11"/>
    </row>
    <row r="3024" spans="4:4" x14ac:dyDescent="0.2">
      <c r="D3024" s="11"/>
    </row>
    <row r="3025" spans="4:4" x14ac:dyDescent="0.2">
      <c r="D3025" s="11"/>
    </row>
    <row r="3026" spans="4:4" x14ac:dyDescent="0.2">
      <c r="D3026" s="11"/>
    </row>
    <row r="3027" spans="4:4" x14ac:dyDescent="0.2">
      <c r="D3027" s="11"/>
    </row>
    <row r="3028" spans="4:4" x14ac:dyDescent="0.2">
      <c r="D3028" s="11"/>
    </row>
    <row r="3029" spans="4:4" x14ac:dyDescent="0.2">
      <c r="D3029" s="11"/>
    </row>
    <row r="3030" spans="4:4" x14ac:dyDescent="0.2">
      <c r="D3030" s="11"/>
    </row>
    <row r="3031" spans="4:4" x14ac:dyDescent="0.2">
      <c r="D3031" s="11"/>
    </row>
    <row r="3032" spans="4:4" x14ac:dyDescent="0.2">
      <c r="D3032" s="11"/>
    </row>
    <row r="3033" spans="4:4" x14ac:dyDescent="0.2">
      <c r="D3033" s="11"/>
    </row>
    <row r="3034" spans="4:4" x14ac:dyDescent="0.2">
      <c r="D3034" s="11"/>
    </row>
    <row r="3035" spans="4:4" x14ac:dyDescent="0.2">
      <c r="D3035" s="11"/>
    </row>
    <row r="3036" spans="4:4" x14ac:dyDescent="0.2">
      <c r="D3036" s="11"/>
    </row>
    <row r="3037" spans="4:4" x14ac:dyDescent="0.2">
      <c r="D3037" s="11"/>
    </row>
    <row r="3038" spans="4:4" x14ac:dyDescent="0.2">
      <c r="D3038" s="11"/>
    </row>
    <row r="3039" spans="4:4" x14ac:dyDescent="0.2">
      <c r="D3039" s="11"/>
    </row>
    <row r="3040" spans="4:4" x14ac:dyDescent="0.2">
      <c r="D3040" s="11"/>
    </row>
    <row r="3041" spans="4:4" x14ac:dyDescent="0.2">
      <c r="D3041" s="11"/>
    </row>
    <row r="3042" spans="4:4" x14ac:dyDescent="0.2">
      <c r="D3042" s="11"/>
    </row>
    <row r="3043" spans="4:4" x14ac:dyDescent="0.2">
      <c r="D3043" s="11"/>
    </row>
    <row r="3044" spans="4:4" x14ac:dyDescent="0.2">
      <c r="D3044" s="11"/>
    </row>
    <row r="3045" spans="4:4" x14ac:dyDescent="0.2">
      <c r="D3045" s="11"/>
    </row>
    <row r="3046" spans="4:4" x14ac:dyDescent="0.2">
      <c r="D3046" s="11"/>
    </row>
    <row r="3047" spans="4:4" x14ac:dyDescent="0.2">
      <c r="D3047" s="11"/>
    </row>
    <row r="3048" spans="4:4" x14ac:dyDescent="0.2">
      <c r="D3048" s="11"/>
    </row>
    <row r="3049" spans="4:4" x14ac:dyDescent="0.2">
      <c r="D3049" s="11"/>
    </row>
    <row r="3050" spans="4:4" x14ac:dyDescent="0.2">
      <c r="D3050" s="11"/>
    </row>
    <row r="3051" spans="4:4" x14ac:dyDescent="0.2">
      <c r="D3051" s="11"/>
    </row>
    <row r="3052" spans="4:4" x14ac:dyDescent="0.2">
      <c r="D3052" s="11"/>
    </row>
    <row r="3053" spans="4:4" x14ac:dyDescent="0.2">
      <c r="D3053" s="11"/>
    </row>
    <row r="3054" spans="4:4" x14ac:dyDescent="0.2">
      <c r="D3054" s="11"/>
    </row>
    <row r="3055" spans="4:4" x14ac:dyDescent="0.2">
      <c r="D3055" s="11"/>
    </row>
    <row r="3056" spans="4:4" x14ac:dyDescent="0.2">
      <c r="D3056" s="11"/>
    </row>
    <row r="3057" spans="4:4" x14ac:dyDescent="0.2">
      <c r="D3057" s="11"/>
    </row>
    <row r="3058" spans="4:4" x14ac:dyDescent="0.2">
      <c r="D3058" s="11"/>
    </row>
    <row r="3059" spans="4:4" x14ac:dyDescent="0.2">
      <c r="D3059" s="11"/>
    </row>
    <row r="3060" spans="4:4" x14ac:dyDescent="0.2">
      <c r="D3060" s="11"/>
    </row>
    <row r="3061" spans="4:4" x14ac:dyDescent="0.2">
      <c r="D3061" s="11"/>
    </row>
    <row r="3062" spans="4:4" x14ac:dyDescent="0.2">
      <c r="D3062" s="11"/>
    </row>
    <row r="3063" spans="4:4" x14ac:dyDescent="0.2">
      <c r="D3063" s="11"/>
    </row>
    <row r="3064" spans="4:4" x14ac:dyDescent="0.2">
      <c r="D3064" s="11"/>
    </row>
    <row r="3065" spans="4:4" x14ac:dyDescent="0.2">
      <c r="D3065" s="11"/>
    </row>
    <row r="3066" spans="4:4" x14ac:dyDescent="0.2">
      <c r="D3066" s="11"/>
    </row>
    <row r="3067" spans="4:4" x14ac:dyDescent="0.2">
      <c r="D3067" s="11"/>
    </row>
    <row r="3068" spans="4:4" x14ac:dyDescent="0.2">
      <c r="D3068" s="11"/>
    </row>
    <row r="3069" spans="4:4" x14ac:dyDescent="0.2">
      <c r="D3069" s="11"/>
    </row>
    <row r="3070" spans="4:4" x14ac:dyDescent="0.2">
      <c r="D3070" s="11"/>
    </row>
    <row r="3071" spans="4:4" x14ac:dyDescent="0.2">
      <c r="D3071" s="11"/>
    </row>
    <row r="3072" spans="4:4" x14ac:dyDescent="0.2">
      <c r="D3072" s="11"/>
    </row>
    <row r="3073" spans="4:4" x14ac:dyDescent="0.2">
      <c r="D3073" s="11"/>
    </row>
    <row r="3074" spans="4:4" x14ac:dyDescent="0.2">
      <c r="D3074" s="11"/>
    </row>
    <row r="3075" spans="4:4" x14ac:dyDescent="0.2">
      <c r="D3075" s="11"/>
    </row>
    <row r="3076" spans="4:4" x14ac:dyDescent="0.2">
      <c r="D3076" s="11"/>
    </row>
    <row r="3077" spans="4:4" x14ac:dyDescent="0.2">
      <c r="D3077" s="11"/>
    </row>
    <row r="3078" spans="4:4" x14ac:dyDescent="0.2">
      <c r="D3078" s="11"/>
    </row>
    <row r="3079" spans="4:4" x14ac:dyDescent="0.2">
      <c r="D3079" s="11"/>
    </row>
    <row r="3080" spans="4:4" x14ac:dyDescent="0.2">
      <c r="D3080" s="11"/>
    </row>
    <row r="3081" spans="4:4" x14ac:dyDescent="0.2">
      <c r="D3081" s="11"/>
    </row>
    <row r="3082" spans="4:4" x14ac:dyDescent="0.2">
      <c r="D3082" s="11"/>
    </row>
    <row r="3083" spans="4:4" x14ac:dyDescent="0.2">
      <c r="D3083" s="11"/>
    </row>
    <row r="3084" spans="4:4" x14ac:dyDescent="0.2">
      <c r="D3084" s="11"/>
    </row>
    <row r="3085" spans="4:4" x14ac:dyDescent="0.2">
      <c r="D3085" s="11"/>
    </row>
    <row r="3086" spans="4:4" x14ac:dyDescent="0.2">
      <c r="D3086" s="11"/>
    </row>
    <row r="3087" spans="4:4" x14ac:dyDescent="0.2">
      <c r="D3087" s="11"/>
    </row>
    <row r="3088" spans="4:4" x14ac:dyDescent="0.2">
      <c r="D3088" s="11"/>
    </row>
    <row r="3089" spans="4:4" x14ac:dyDescent="0.2">
      <c r="D3089" s="11"/>
    </row>
    <row r="3090" spans="4:4" x14ac:dyDescent="0.2">
      <c r="D3090" s="11"/>
    </row>
    <row r="3091" spans="4:4" x14ac:dyDescent="0.2">
      <c r="D3091" s="11"/>
    </row>
    <row r="3092" spans="4:4" x14ac:dyDescent="0.2">
      <c r="D3092" s="11"/>
    </row>
    <row r="3093" spans="4:4" x14ac:dyDescent="0.2">
      <c r="D3093" s="11"/>
    </row>
    <row r="3094" spans="4:4" x14ac:dyDescent="0.2">
      <c r="D3094" s="11"/>
    </row>
    <row r="3095" spans="4:4" x14ac:dyDescent="0.2">
      <c r="D3095" s="11"/>
    </row>
    <row r="3096" spans="4:4" x14ac:dyDescent="0.2">
      <c r="D3096" s="11"/>
    </row>
    <row r="3097" spans="4:4" x14ac:dyDescent="0.2">
      <c r="D3097" s="11"/>
    </row>
    <row r="3098" spans="4:4" x14ac:dyDescent="0.2">
      <c r="D3098" s="11"/>
    </row>
    <row r="3099" spans="4:4" x14ac:dyDescent="0.2">
      <c r="D3099" s="11"/>
    </row>
    <row r="3100" spans="4:4" x14ac:dyDescent="0.2">
      <c r="D3100" s="11"/>
    </row>
    <row r="3101" spans="4:4" x14ac:dyDescent="0.2">
      <c r="D3101" s="11"/>
    </row>
    <row r="3102" spans="4:4" x14ac:dyDescent="0.2">
      <c r="D3102" s="11"/>
    </row>
    <row r="3103" spans="4:4" x14ac:dyDescent="0.2">
      <c r="D3103" s="11"/>
    </row>
    <row r="3104" spans="4:4" x14ac:dyDescent="0.2">
      <c r="D3104" s="11"/>
    </row>
    <row r="3105" spans="4:4" x14ac:dyDescent="0.2">
      <c r="D3105" s="11"/>
    </row>
    <row r="3106" spans="4:4" x14ac:dyDescent="0.2">
      <c r="D3106" s="11"/>
    </row>
    <row r="3107" spans="4:4" x14ac:dyDescent="0.2">
      <c r="D3107" s="11"/>
    </row>
    <row r="3108" spans="4:4" x14ac:dyDescent="0.2">
      <c r="D3108" s="11"/>
    </row>
    <row r="3109" spans="4:4" x14ac:dyDescent="0.2">
      <c r="D3109" s="11"/>
    </row>
    <row r="3110" spans="4:4" x14ac:dyDescent="0.2">
      <c r="D3110" s="11"/>
    </row>
    <row r="3111" spans="4:4" x14ac:dyDescent="0.2">
      <c r="D3111" s="11"/>
    </row>
    <row r="3112" spans="4:4" x14ac:dyDescent="0.2">
      <c r="D3112" s="11"/>
    </row>
    <row r="3113" spans="4:4" x14ac:dyDescent="0.2">
      <c r="D3113" s="11"/>
    </row>
    <row r="3114" spans="4:4" x14ac:dyDescent="0.2">
      <c r="D3114" s="11"/>
    </row>
    <row r="3115" spans="4:4" x14ac:dyDescent="0.2">
      <c r="D3115" s="11"/>
    </row>
    <row r="3116" spans="4:4" x14ac:dyDescent="0.2">
      <c r="D3116" s="11"/>
    </row>
    <row r="3117" spans="4:4" x14ac:dyDescent="0.2">
      <c r="D3117" s="11"/>
    </row>
    <row r="3118" spans="4:4" x14ac:dyDescent="0.2">
      <c r="D3118" s="11"/>
    </row>
    <row r="3119" spans="4:4" x14ac:dyDescent="0.2">
      <c r="D3119" s="11"/>
    </row>
    <row r="3120" spans="4:4" x14ac:dyDescent="0.2">
      <c r="D3120" s="11"/>
    </row>
    <row r="3121" spans="4:4" x14ac:dyDescent="0.2">
      <c r="D3121" s="11"/>
    </row>
    <row r="3122" spans="4:4" x14ac:dyDescent="0.2">
      <c r="D3122" s="11"/>
    </row>
    <row r="3123" spans="4:4" x14ac:dyDescent="0.2">
      <c r="D3123" s="11"/>
    </row>
    <row r="3124" spans="4:4" x14ac:dyDescent="0.2">
      <c r="D3124" s="11"/>
    </row>
    <row r="3125" spans="4:4" x14ac:dyDescent="0.2">
      <c r="D3125" s="11"/>
    </row>
    <row r="3126" spans="4:4" x14ac:dyDescent="0.2">
      <c r="D3126" s="11"/>
    </row>
    <row r="3127" spans="4:4" x14ac:dyDescent="0.2">
      <c r="D3127" s="11"/>
    </row>
    <row r="3128" spans="4:4" x14ac:dyDescent="0.2">
      <c r="D3128" s="11"/>
    </row>
    <row r="3129" spans="4:4" x14ac:dyDescent="0.2">
      <c r="D3129" s="11"/>
    </row>
    <row r="3130" spans="4:4" x14ac:dyDescent="0.2">
      <c r="D3130" s="11"/>
    </row>
    <row r="3131" spans="4:4" x14ac:dyDescent="0.2">
      <c r="D3131" s="11"/>
    </row>
    <row r="3132" spans="4:4" x14ac:dyDescent="0.2">
      <c r="D3132" s="11"/>
    </row>
    <row r="3133" spans="4:4" x14ac:dyDescent="0.2">
      <c r="D3133" s="11"/>
    </row>
    <row r="3134" spans="4:4" x14ac:dyDescent="0.2">
      <c r="D3134" s="11"/>
    </row>
    <row r="3135" spans="4:4" x14ac:dyDescent="0.2">
      <c r="D3135" s="11"/>
    </row>
    <row r="3136" spans="4:4" x14ac:dyDescent="0.2">
      <c r="D3136" s="11"/>
    </row>
    <row r="3137" spans="4:4" x14ac:dyDescent="0.2">
      <c r="D3137" s="11"/>
    </row>
    <row r="3138" spans="4:4" x14ac:dyDescent="0.2">
      <c r="D3138" s="11"/>
    </row>
    <row r="3139" spans="4:4" x14ac:dyDescent="0.2">
      <c r="D3139" s="11"/>
    </row>
    <row r="3140" spans="4:4" x14ac:dyDescent="0.2">
      <c r="D3140" s="11"/>
    </row>
    <row r="3141" spans="4:4" x14ac:dyDescent="0.2">
      <c r="D3141" s="11"/>
    </row>
    <row r="3142" spans="4:4" x14ac:dyDescent="0.2">
      <c r="D3142" s="11"/>
    </row>
    <row r="3143" spans="4:4" x14ac:dyDescent="0.2">
      <c r="D3143" s="11"/>
    </row>
    <row r="3144" spans="4:4" x14ac:dyDescent="0.2">
      <c r="D3144" s="11"/>
    </row>
    <row r="3145" spans="4:4" x14ac:dyDescent="0.2">
      <c r="D3145" s="11"/>
    </row>
    <row r="3146" spans="4:4" x14ac:dyDescent="0.2">
      <c r="D3146" s="11"/>
    </row>
    <row r="3147" spans="4:4" x14ac:dyDescent="0.2">
      <c r="D3147" s="11"/>
    </row>
    <row r="3148" spans="4:4" x14ac:dyDescent="0.2">
      <c r="D3148" s="11"/>
    </row>
    <row r="3149" spans="4:4" x14ac:dyDescent="0.2">
      <c r="D3149" s="11"/>
    </row>
    <row r="3150" spans="4:4" x14ac:dyDescent="0.2">
      <c r="D3150" s="11"/>
    </row>
    <row r="3151" spans="4:4" x14ac:dyDescent="0.2">
      <c r="D3151" s="11"/>
    </row>
    <row r="3152" spans="4:4" x14ac:dyDescent="0.2">
      <c r="D3152" s="11"/>
    </row>
    <row r="3153" spans="4:4" x14ac:dyDescent="0.2">
      <c r="D3153" s="11"/>
    </row>
    <row r="3154" spans="4:4" x14ac:dyDescent="0.2">
      <c r="D3154" s="11"/>
    </row>
    <row r="3155" spans="4:4" x14ac:dyDescent="0.2">
      <c r="D3155" s="11"/>
    </row>
    <row r="3156" spans="4:4" x14ac:dyDescent="0.2">
      <c r="D3156" s="11"/>
    </row>
    <row r="3157" spans="4:4" x14ac:dyDescent="0.2">
      <c r="D3157" s="11"/>
    </row>
    <row r="3158" spans="4:4" x14ac:dyDescent="0.2">
      <c r="D3158" s="11"/>
    </row>
    <row r="3159" spans="4:4" x14ac:dyDescent="0.2">
      <c r="D3159" s="11"/>
    </row>
    <row r="3160" spans="4:4" x14ac:dyDescent="0.2">
      <c r="D3160" s="11"/>
    </row>
    <row r="3161" spans="4:4" x14ac:dyDescent="0.2">
      <c r="D3161" s="11"/>
    </row>
    <row r="3162" spans="4:4" x14ac:dyDescent="0.2">
      <c r="D3162" s="11"/>
    </row>
    <row r="3163" spans="4:4" x14ac:dyDescent="0.2">
      <c r="D3163" s="11"/>
    </row>
    <row r="3164" spans="4:4" x14ac:dyDescent="0.2">
      <c r="D3164" s="11"/>
    </row>
    <row r="3165" spans="4:4" x14ac:dyDescent="0.2">
      <c r="D3165" s="11"/>
    </row>
    <row r="3166" spans="4:4" x14ac:dyDescent="0.2">
      <c r="D3166" s="11"/>
    </row>
    <row r="3167" spans="4:4" x14ac:dyDescent="0.2">
      <c r="D3167" s="11"/>
    </row>
    <row r="3168" spans="4:4" x14ac:dyDescent="0.2">
      <c r="D3168" s="11"/>
    </row>
    <row r="3169" spans="4:4" x14ac:dyDescent="0.2">
      <c r="D3169" s="11"/>
    </row>
    <row r="3170" spans="4:4" x14ac:dyDescent="0.2">
      <c r="D3170" s="11"/>
    </row>
    <row r="3171" spans="4:4" x14ac:dyDescent="0.2">
      <c r="D3171" s="11"/>
    </row>
    <row r="3172" spans="4:4" x14ac:dyDescent="0.2">
      <c r="D3172" s="11"/>
    </row>
    <row r="3173" spans="4:4" x14ac:dyDescent="0.2">
      <c r="D3173" s="11"/>
    </row>
    <row r="3174" spans="4:4" x14ac:dyDescent="0.2">
      <c r="D3174" s="11"/>
    </row>
    <row r="3175" spans="4:4" x14ac:dyDescent="0.2">
      <c r="D3175" s="11"/>
    </row>
    <row r="3176" spans="4:4" x14ac:dyDescent="0.2">
      <c r="D3176" s="11"/>
    </row>
    <row r="3177" spans="4:4" x14ac:dyDescent="0.2">
      <c r="D3177" s="11"/>
    </row>
    <row r="3178" spans="4:4" x14ac:dyDescent="0.2">
      <c r="D3178" s="11"/>
    </row>
    <row r="3179" spans="4:4" x14ac:dyDescent="0.2">
      <c r="D3179" s="11"/>
    </row>
    <row r="3180" spans="4:4" x14ac:dyDescent="0.2">
      <c r="D3180" s="11"/>
    </row>
    <row r="3181" spans="4:4" x14ac:dyDescent="0.2">
      <c r="D3181" s="11"/>
    </row>
    <row r="3182" spans="4:4" x14ac:dyDescent="0.2">
      <c r="D3182" s="11"/>
    </row>
    <row r="3183" spans="4:4" x14ac:dyDescent="0.2">
      <c r="D3183" s="11"/>
    </row>
    <row r="3184" spans="4:4" x14ac:dyDescent="0.2">
      <c r="D3184" s="11"/>
    </row>
    <row r="3185" spans="4:4" x14ac:dyDescent="0.2">
      <c r="D3185" s="11"/>
    </row>
    <row r="3186" spans="4:4" x14ac:dyDescent="0.2">
      <c r="D3186" s="11"/>
    </row>
    <row r="3187" spans="4:4" x14ac:dyDescent="0.2">
      <c r="D3187" s="11"/>
    </row>
    <row r="3188" spans="4:4" x14ac:dyDescent="0.2">
      <c r="D3188" s="11"/>
    </row>
    <row r="3189" spans="4:4" x14ac:dyDescent="0.2">
      <c r="D3189" s="11"/>
    </row>
    <row r="3190" spans="4:4" x14ac:dyDescent="0.2">
      <c r="D3190" s="11"/>
    </row>
    <row r="3191" spans="4:4" x14ac:dyDescent="0.2">
      <c r="D3191" s="11"/>
    </row>
    <row r="3192" spans="4:4" x14ac:dyDescent="0.2">
      <c r="D3192" s="11"/>
    </row>
    <row r="3193" spans="4:4" x14ac:dyDescent="0.2">
      <c r="D3193" s="11"/>
    </row>
    <row r="3194" spans="4:4" x14ac:dyDescent="0.2">
      <c r="D3194" s="11"/>
    </row>
    <row r="3195" spans="4:4" x14ac:dyDescent="0.2">
      <c r="D3195" s="11"/>
    </row>
    <row r="3196" spans="4:4" x14ac:dyDescent="0.2">
      <c r="D3196" s="11"/>
    </row>
    <row r="3197" spans="4:4" x14ac:dyDescent="0.2">
      <c r="D3197" s="11"/>
    </row>
    <row r="3198" spans="4:4" x14ac:dyDescent="0.2">
      <c r="D3198" s="11"/>
    </row>
    <row r="3199" spans="4:4" x14ac:dyDescent="0.2">
      <c r="D3199" s="11"/>
    </row>
    <row r="3200" spans="4:4" x14ac:dyDescent="0.2">
      <c r="D3200" s="11"/>
    </row>
    <row r="3201" spans="4:4" x14ac:dyDescent="0.2">
      <c r="D3201" s="11"/>
    </row>
    <row r="3202" spans="4:4" x14ac:dyDescent="0.2">
      <c r="D3202" s="11"/>
    </row>
    <row r="3203" spans="4:4" x14ac:dyDescent="0.2">
      <c r="D3203" s="11"/>
    </row>
    <row r="3204" spans="4:4" x14ac:dyDescent="0.2">
      <c r="D3204" s="11"/>
    </row>
    <row r="3205" spans="4:4" x14ac:dyDescent="0.2">
      <c r="D3205" s="11"/>
    </row>
    <row r="3206" spans="4:4" x14ac:dyDescent="0.2">
      <c r="D3206" s="11"/>
    </row>
    <row r="3207" spans="4:4" x14ac:dyDescent="0.2">
      <c r="D3207" s="11"/>
    </row>
    <row r="3208" spans="4:4" x14ac:dyDescent="0.2">
      <c r="D3208" s="11"/>
    </row>
    <row r="3209" spans="4:4" x14ac:dyDescent="0.2">
      <c r="D3209" s="11"/>
    </row>
    <row r="3210" spans="4:4" x14ac:dyDescent="0.2">
      <c r="D3210" s="11"/>
    </row>
    <row r="3211" spans="4:4" x14ac:dyDescent="0.2">
      <c r="D3211" s="11"/>
    </row>
    <row r="3212" spans="4:4" x14ac:dyDescent="0.2">
      <c r="D3212" s="11"/>
    </row>
    <row r="3213" spans="4:4" x14ac:dyDescent="0.2">
      <c r="D3213" s="11"/>
    </row>
    <row r="3214" spans="4:4" x14ac:dyDescent="0.2">
      <c r="D3214" s="11"/>
    </row>
    <row r="3215" spans="4:4" x14ac:dyDescent="0.2">
      <c r="D3215" s="11"/>
    </row>
    <row r="3216" spans="4:4" x14ac:dyDescent="0.2">
      <c r="D3216" s="11"/>
    </row>
    <row r="3217" spans="4:4" x14ac:dyDescent="0.2">
      <c r="D3217" s="11"/>
    </row>
    <row r="3218" spans="4:4" x14ac:dyDescent="0.2">
      <c r="D3218" s="11"/>
    </row>
    <row r="3219" spans="4:4" x14ac:dyDescent="0.2">
      <c r="D3219" s="11"/>
    </row>
    <row r="3220" spans="4:4" x14ac:dyDescent="0.2">
      <c r="D3220" s="11"/>
    </row>
    <row r="3221" spans="4:4" x14ac:dyDescent="0.2">
      <c r="D3221" s="11"/>
    </row>
    <row r="3222" spans="4:4" x14ac:dyDescent="0.2">
      <c r="D3222" s="11"/>
    </row>
    <row r="3223" spans="4:4" x14ac:dyDescent="0.2">
      <c r="D3223" s="11"/>
    </row>
    <row r="3224" spans="4:4" x14ac:dyDescent="0.2">
      <c r="D3224" s="11"/>
    </row>
    <row r="3225" spans="4:4" x14ac:dyDescent="0.2">
      <c r="D3225" s="11"/>
    </row>
    <row r="3226" spans="4:4" x14ac:dyDescent="0.2">
      <c r="D3226" s="11"/>
    </row>
    <row r="3227" spans="4:4" x14ac:dyDescent="0.2">
      <c r="D3227" s="11"/>
    </row>
    <row r="3228" spans="4:4" x14ac:dyDescent="0.2">
      <c r="D3228" s="11"/>
    </row>
    <row r="3229" spans="4:4" x14ac:dyDescent="0.2">
      <c r="D3229" s="11"/>
    </row>
    <row r="3230" spans="4:4" x14ac:dyDescent="0.2">
      <c r="D3230" s="11"/>
    </row>
    <row r="3231" spans="4:4" x14ac:dyDescent="0.2">
      <c r="D3231" s="11"/>
    </row>
    <row r="3232" spans="4:4" x14ac:dyDescent="0.2">
      <c r="D3232" s="11"/>
    </row>
    <row r="3233" spans="4:4" x14ac:dyDescent="0.2">
      <c r="D3233" s="11"/>
    </row>
    <row r="3234" spans="4:4" x14ac:dyDescent="0.2">
      <c r="D3234" s="11"/>
    </row>
    <row r="3235" spans="4:4" x14ac:dyDescent="0.2">
      <c r="D3235" s="11"/>
    </row>
    <row r="3236" spans="4:4" x14ac:dyDescent="0.2">
      <c r="D3236" s="11"/>
    </row>
    <row r="3237" spans="4:4" x14ac:dyDescent="0.2">
      <c r="D3237" s="11"/>
    </row>
    <row r="3238" spans="4:4" x14ac:dyDescent="0.2">
      <c r="D3238" s="11"/>
    </row>
    <row r="3239" spans="4:4" x14ac:dyDescent="0.2">
      <c r="D3239" s="11"/>
    </row>
    <row r="3240" spans="4:4" x14ac:dyDescent="0.2">
      <c r="D3240" s="11"/>
    </row>
    <row r="3241" spans="4:4" x14ac:dyDescent="0.2">
      <c r="D3241" s="11"/>
    </row>
    <row r="3242" spans="4:4" x14ac:dyDescent="0.2">
      <c r="D3242" s="11"/>
    </row>
    <row r="3243" spans="4:4" x14ac:dyDescent="0.2">
      <c r="D3243" s="11"/>
    </row>
    <row r="3244" spans="4:4" x14ac:dyDescent="0.2">
      <c r="D3244" s="11"/>
    </row>
    <row r="3245" spans="4:4" x14ac:dyDescent="0.2">
      <c r="D3245" s="11"/>
    </row>
    <row r="3246" spans="4:4" x14ac:dyDescent="0.2">
      <c r="D3246" s="11"/>
    </row>
    <row r="3247" spans="4:4" x14ac:dyDescent="0.2">
      <c r="D3247" s="11"/>
    </row>
    <row r="3248" spans="4:4" x14ac:dyDescent="0.2">
      <c r="D3248" s="11"/>
    </row>
    <row r="3249" spans="4:4" x14ac:dyDescent="0.2">
      <c r="D3249" s="11"/>
    </row>
    <row r="3250" spans="4:4" x14ac:dyDescent="0.2">
      <c r="D3250" s="11"/>
    </row>
    <row r="3251" spans="4:4" x14ac:dyDescent="0.2">
      <c r="D3251" s="11"/>
    </row>
    <row r="3252" spans="4:4" x14ac:dyDescent="0.2">
      <c r="D3252" s="11"/>
    </row>
    <row r="3253" spans="4:4" x14ac:dyDescent="0.2">
      <c r="D3253" s="11"/>
    </row>
    <row r="3254" spans="4:4" x14ac:dyDescent="0.2">
      <c r="D3254" s="11"/>
    </row>
    <row r="3255" spans="4:4" x14ac:dyDescent="0.2">
      <c r="D3255" s="11"/>
    </row>
    <row r="3256" spans="4:4" x14ac:dyDescent="0.2">
      <c r="D3256" s="11"/>
    </row>
    <row r="3257" spans="4:4" x14ac:dyDescent="0.2">
      <c r="D3257" s="11"/>
    </row>
    <row r="3258" spans="4:4" x14ac:dyDescent="0.2">
      <c r="D3258" s="11"/>
    </row>
    <row r="3259" spans="4:4" x14ac:dyDescent="0.2">
      <c r="D3259" s="11"/>
    </row>
    <row r="3260" spans="4:4" x14ac:dyDescent="0.2">
      <c r="D3260" s="11"/>
    </row>
    <row r="3261" spans="4:4" x14ac:dyDescent="0.2">
      <c r="D3261" s="11"/>
    </row>
    <row r="3262" spans="4:4" x14ac:dyDescent="0.2">
      <c r="D3262" s="11"/>
    </row>
    <row r="3263" spans="4:4" x14ac:dyDescent="0.2">
      <c r="D3263" s="11"/>
    </row>
    <row r="3264" spans="4:4" x14ac:dyDescent="0.2">
      <c r="D3264" s="11"/>
    </row>
    <row r="3265" spans="4:4" x14ac:dyDescent="0.2">
      <c r="D3265" s="11"/>
    </row>
    <row r="3266" spans="4:4" x14ac:dyDescent="0.2">
      <c r="D3266" s="11"/>
    </row>
    <row r="3267" spans="4:4" x14ac:dyDescent="0.2">
      <c r="D3267" s="11"/>
    </row>
    <row r="3268" spans="4:4" x14ac:dyDescent="0.2">
      <c r="D3268" s="11"/>
    </row>
    <row r="3269" spans="4:4" x14ac:dyDescent="0.2">
      <c r="D3269" s="11"/>
    </row>
    <row r="3270" spans="4:4" x14ac:dyDescent="0.2">
      <c r="D3270" s="11"/>
    </row>
    <row r="3271" spans="4:4" x14ac:dyDescent="0.2">
      <c r="D3271" s="11"/>
    </row>
    <row r="3272" spans="4:4" x14ac:dyDescent="0.2">
      <c r="D3272" s="11"/>
    </row>
    <row r="3273" spans="4:4" x14ac:dyDescent="0.2">
      <c r="D3273" s="11"/>
    </row>
    <row r="3274" spans="4:4" x14ac:dyDescent="0.2">
      <c r="D3274" s="11"/>
    </row>
    <row r="3275" spans="4:4" x14ac:dyDescent="0.2">
      <c r="D3275" s="11"/>
    </row>
    <row r="3276" spans="4:4" x14ac:dyDescent="0.2">
      <c r="D3276" s="11"/>
    </row>
    <row r="3277" spans="4:4" x14ac:dyDescent="0.2">
      <c r="D3277" s="11"/>
    </row>
    <row r="3278" spans="4:4" x14ac:dyDescent="0.2">
      <c r="D3278" s="11"/>
    </row>
    <row r="3279" spans="4:4" x14ac:dyDescent="0.2">
      <c r="D3279" s="11"/>
    </row>
    <row r="3280" spans="4:4" x14ac:dyDescent="0.2">
      <c r="D3280" s="11"/>
    </row>
    <row r="3281" spans="4:4" x14ac:dyDescent="0.2">
      <c r="D3281" s="11"/>
    </row>
    <row r="3282" spans="4:4" x14ac:dyDescent="0.2">
      <c r="D3282" s="11"/>
    </row>
    <row r="3283" spans="4:4" x14ac:dyDescent="0.2">
      <c r="D3283" s="11"/>
    </row>
    <row r="3284" spans="4:4" x14ac:dyDescent="0.2">
      <c r="D3284" s="11"/>
    </row>
    <row r="3285" spans="4:4" x14ac:dyDescent="0.2">
      <c r="D3285" s="11"/>
    </row>
    <row r="3286" spans="4:4" x14ac:dyDescent="0.2">
      <c r="D3286" s="11"/>
    </row>
    <row r="3287" spans="4:4" x14ac:dyDescent="0.2">
      <c r="D3287" s="11"/>
    </row>
    <row r="3288" spans="4:4" x14ac:dyDescent="0.2">
      <c r="D3288" s="11"/>
    </row>
    <row r="3289" spans="4:4" x14ac:dyDescent="0.2">
      <c r="D3289" s="11"/>
    </row>
    <row r="3290" spans="4:4" x14ac:dyDescent="0.2">
      <c r="D3290" s="11"/>
    </row>
    <row r="3291" spans="4:4" x14ac:dyDescent="0.2">
      <c r="D3291" s="11"/>
    </row>
    <row r="3292" spans="4:4" x14ac:dyDescent="0.2">
      <c r="D3292" s="11"/>
    </row>
    <row r="3293" spans="4:4" x14ac:dyDescent="0.2">
      <c r="D3293" s="11"/>
    </row>
    <row r="3294" spans="4:4" x14ac:dyDescent="0.2">
      <c r="D3294" s="11"/>
    </row>
    <row r="3295" spans="4:4" x14ac:dyDescent="0.2">
      <c r="D3295" s="11"/>
    </row>
    <row r="3296" spans="4:4" x14ac:dyDescent="0.2">
      <c r="D3296" s="11"/>
    </row>
    <row r="3297" spans="4:4" x14ac:dyDescent="0.2">
      <c r="D3297" s="11"/>
    </row>
    <row r="3298" spans="4:4" x14ac:dyDescent="0.2">
      <c r="D3298" s="11"/>
    </row>
    <row r="3299" spans="4:4" x14ac:dyDescent="0.2">
      <c r="D3299" s="11"/>
    </row>
    <row r="3300" spans="4:4" x14ac:dyDescent="0.2">
      <c r="D3300" s="11"/>
    </row>
    <row r="3301" spans="4:4" x14ac:dyDescent="0.2">
      <c r="D3301" s="11"/>
    </row>
    <row r="3302" spans="4:4" x14ac:dyDescent="0.2">
      <c r="D3302" s="11"/>
    </row>
    <row r="3303" spans="4:4" x14ac:dyDescent="0.2">
      <c r="D3303" s="11"/>
    </row>
    <row r="3304" spans="4:4" x14ac:dyDescent="0.2">
      <c r="D3304" s="11"/>
    </row>
    <row r="3305" spans="4:4" x14ac:dyDescent="0.2">
      <c r="D3305" s="11"/>
    </row>
    <row r="3306" spans="4:4" x14ac:dyDescent="0.2">
      <c r="D3306" s="11"/>
    </row>
    <row r="3307" spans="4:4" x14ac:dyDescent="0.2">
      <c r="D3307" s="11"/>
    </row>
    <row r="3308" spans="4:4" x14ac:dyDescent="0.2">
      <c r="D3308" s="11"/>
    </row>
    <row r="3309" spans="4:4" x14ac:dyDescent="0.2">
      <c r="D3309" s="11"/>
    </row>
    <row r="3310" spans="4:4" x14ac:dyDescent="0.2">
      <c r="D3310" s="11"/>
    </row>
    <row r="3311" spans="4:4" x14ac:dyDescent="0.2">
      <c r="D3311" s="11"/>
    </row>
    <row r="3312" spans="4:4" x14ac:dyDescent="0.2">
      <c r="D3312" s="11"/>
    </row>
    <row r="3313" spans="4:4" x14ac:dyDescent="0.2">
      <c r="D3313" s="11"/>
    </row>
    <row r="3314" spans="4:4" x14ac:dyDescent="0.2">
      <c r="D3314" s="11"/>
    </row>
    <row r="3315" spans="4:4" x14ac:dyDescent="0.2">
      <c r="D3315" s="11"/>
    </row>
    <row r="3316" spans="4:4" x14ac:dyDescent="0.2">
      <c r="D3316" s="11"/>
    </row>
    <row r="3317" spans="4:4" x14ac:dyDescent="0.2">
      <c r="D3317" s="11"/>
    </row>
    <row r="3318" spans="4:4" x14ac:dyDescent="0.2">
      <c r="D3318" s="11"/>
    </row>
    <row r="3319" spans="4:4" x14ac:dyDescent="0.2">
      <c r="D3319" s="11"/>
    </row>
    <row r="3320" spans="4:4" x14ac:dyDescent="0.2">
      <c r="D3320" s="11"/>
    </row>
    <row r="3321" spans="4:4" x14ac:dyDescent="0.2">
      <c r="D3321" s="11"/>
    </row>
    <row r="3322" spans="4:4" x14ac:dyDescent="0.2">
      <c r="D3322" s="11"/>
    </row>
    <row r="3323" spans="4:4" x14ac:dyDescent="0.2">
      <c r="D3323" s="11"/>
    </row>
    <row r="3324" spans="4:4" x14ac:dyDescent="0.2">
      <c r="D3324" s="11"/>
    </row>
    <row r="3325" spans="4:4" x14ac:dyDescent="0.2">
      <c r="D3325" s="11"/>
    </row>
    <row r="3326" spans="4:4" x14ac:dyDescent="0.2">
      <c r="D3326" s="11"/>
    </row>
    <row r="3327" spans="4:4" x14ac:dyDescent="0.2">
      <c r="D3327" s="11"/>
    </row>
    <row r="3328" spans="4:4" x14ac:dyDescent="0.2">
      <c r="D3328" s="11"/>
    </row>
    <row r="3329" spans="4:4" x14ac:dyDescent="0.2">
      <c r="D3329" s="11"/>
    </row>
    <row r="3330" spans="4:4" x14ac:dyDescent="0.2">
      <c r="D3330" s="11"/>
    </row>
    <row r="3331" spans="4:4" x14ac:dyDescent="0.2">
      <c r="D3331" s="11"/>
    </row>
    <row r="3332" spans="4:4" x14ac:dyDescent="0.2">
      <c r="D3332" s="11"/>
    </row>
    <row r="3333" spans="4:4" x14ac:dyDescent="0.2">
      <c r="D3333" s="11"/>
    </row>
    <row r="3334" spans="4:4" x14ac:dyDescent="0.2">
      <c r="D3334" s="11"/>
    </row>
    <row r="3335" spans="4:4" x14ac:dyDescent="0.2">
      <c r="D3335" s="11"/>
    </row>
    <row r="3336" spans="4:4" x14ac:dyDescent="0.2">
      <c r="D3336" s="11"/>
    </row>
    <row r="3337" spans="4:4" x14ac:dyDescent="0.2">
      <c r="D3337" s="11"/>
    </row>
    <row r="3338" spans="4:4" x14ac:dyDescent="0.2">
      <c r="D3338" s="11"/>
    </row>
    <row r="3339" spans="4:4" x14ac:dyDescent="0.2">
      <c r="D3339" s="11"/>
    </row>
    <row r="3340" spans="4:4" x14ac:dyDescent="0.2">
      <c r="D3340" s="11"/>
    </row>
    <row r="3341" spans="4:4" x14ac:dyDescent="0.2">
      <c r="D3341" s="11"/>
    </row>
    <row r="3342" spans="4:4" x14ac:dyDescent="0.2">
      <c r="D3342" s="11"/>
    </row>
    <row r="3343" spans="4:4" x14ac:dyDescent="0.2">
      <c r="D3343" s="11"/>
    </row>
    <row r="3344" spans="4:4" x14ac:dyDescent="0.2">
      <c r="D3344" s="11"/>
    </row>
    <row r="3345" spans="4:4" x14ac:dyDescent="0.2">
      <c r="D3345" s="11"/>
    </row>
    <row r="3346" spans="4:4" x14ac:dyDescent="0.2">
      <c r="D3346" s="11"/>
    </row>
    <row r="3347" spans="4:4" x14ac:dyDescent="0.2">
      <c r="D3347" s="11"/>
    </row>
    <row r="3348" spans="4:4" x14ac:dyDescent="0.2">
      <c r="D3348" s="11"/>
    </row>
    <row r="3349" spans="4:4" x14ac:dyDescent="0.2">
      <c r="D3349" s="11"/>
    </row>
    <row r="3350" spans="4:4" x14ac:dyDescent="0.2">
      <c r="D3350" s="11"/>
    </row>
    <row r="3351" spans="4:4" x14ac:dyDescent="0.2">
      <c r="D3351" s="11"/>
    </row>
    <row r="3352" spans="4:4" x14ac:dyDescent="0.2">
      <c r="D3352" s="11"/>
    </row>
    <row r="3353" spans="4:4" x14ac:dyDescent="0.2">
      <c r="D3353" s="11"/>
    </row>
    <row r="3354" spans="4:4" x14ac:dyDescent="0.2">
      <c r="D3354" s="11"/>
    </row>
    <row r="3355" spans="4:4" x14ac:dyDescent="0.2">
      <c r="D3355" s="11"/>
    </row>
    <row r="3356" spans="4:4" x14ac:dyDescent="0.2">
      <c r="D3356" s="11"/>
    </row>
    <row r="3357" spans="4:4" x14ac:dyDescent="0.2">
      <c r="D3357" s="11"/>
    </row>
    <row r="3358" spans="4:4" x14ac:dyDescent="0.2">
      <c r="D3358" s="11"/>
    </row>
    <row r="3359" spans="4:4" x14ac:dyDescent="0.2">
      <c r="D3359" s="11"/>
    </row>
    <row r="3360" spans="4:4" x14ac:dyDescent="0.2">
      <c r="D3360" s="11"/>
    </row>
    <row r="3361" spans="4:4" x14ac:dyDescent="0.2">
      <c r="D3361" s="11"/>
    </row>
    <row r="3362" spans="4:4" x14ac:dyDescent="0.2">
      <c r="D3362" s="11"/>
    </row>
    <row r="3363" spans="4:4" x14ac:dyDescent="0.2">
      <c r="D3363" s="11"/>
    </row>
    <row r="3364" spans="4:4" x14ac:dyDescent="0.2">
      <c r="D3364" s="11"/>
    </row>
    <row r="3365" spans="4:4" x14ac:dyDescent="0.2">
      <c r="D3365" s="11"/>
    </row>
    <row r="3366" spans="4:4" x14ac:dyDescent="0.2">
      <c r="D3366" s="11"/>
    </row>
    <row r="3367" spans="4:4" x14ac:dyDescent="0.2">
      <c r="D3367" s="11"/>
    </row>
    <row r="3368" spans="4:4" x14ac:dyDescent="0.2">
      <c r="D3368" s="11"/>
    </row>
    <row r="3369" spans="4:4" x14ac:dyDescent="0.2">
      <c r="D3369" s="11"/>
    </row>
    <row r="3370" spans="4:4" x14ac:dyDescent="0.2">
      <c r="D3370" s="11"/>
    </row>
    <row r="3371" spans="4:4" x14ac:dyDescent="0.2">
      <c r="D3371" s="11"/>
    </row>
    <row r="3372" spans="4:4" x14ac:dyDescent="0.2">
      <c r="D3372" s="11"/>
    </row>
    <row r="3373" spans="4:4" x14ac:dyDescent="0.2">
      <c r="D3373" s="11"/>
    </row>
    <row r="3374" spans="4:4" x14ac:dyDescent="0.2">
      <c r="D3374" s="11"/>
    </row>
    <row r="3375" spans="4:4" x14ac:dyDescent="0.2">
      <c r="D3375" s="11"/>
    </row>
    <row r="3376" spans="4:4" x14ac:dyDescent="0.2">
      <c r="D3376" s="11"/>
    </row>
    <row r="3377" spans="4:4" x14ac:dyDescent="0.2">
      <c r="D3377" s="11"/>
    </row>
    <row r="3378" spans="4:4" x14ac:dyDescent="0.2">
      <c r="D3378" s="11"/>
    </row>
    <row r="3379" spans="4:4" x14ac:dyDescent="0.2">
      <c r="D3379" s="11"/>
    </row>
    <row r="3380" spans="4:4" x14ac:dyDescent="0.2">
      <c r="D3380" s="11"/>
    </row>
    <row r="3381" spans="4:4" x14ac:dyDescent="0.2">
      <c r="D3381" s="11"/>
    </row>
    <row r="3382" spans="4:4" x14ac:dyDescent="0.2">
      <c r="D3382" s="11"/>
    </row>
    <row r="3383" spans="4:4" x14ac:dyDescent="0.2">
      <c r="D3383" s="11"/>
    </row>
    <row r="3384" spans="4:4" x14ac:dyDescent="0.2">
      <c r="D3384" s="11"/>
    </row>
    <row r="3385" spans="4:4" x14ac:dyDescent="0.2">
      <c r="D3385" s="11"/>
    </row>
    <row r="3386" spans="4:4" x14ac:dyDescent="0.2">
      <c r="D3386" s="11"/>
    </row>
    <row r="3387" spans="4:4" x14ac:dyDescent="0.2">
      <c r="D3387" s="11"/>
    </row>
    <row r="3388" spans="4:4" x14ac:dyDescent="0.2">
      <c r="D3388" s="11"/>
    </row>
    <row r="3389" spans="4:4" x14ac:dyDescent="0.2">
      <c r="D3389" s="11"/>
    </row>
    <row r="3390" spans="4:4" x14ac:dyDescent="0.2">
      <c r="D3390" s="11"/>
    </row>
    <row r="3391" spans="4:4" x14ac:dyDescent="0.2">
      <c r="D3391" s="11"/>
    </row>
    <row r="3392" spans="4:4" x14ac:dyDescent="0.2">
      <c r="D3392" s="11"/>
    </row>
    <row r="3393" spans="4:4" x14ac:dyDescent="0.2">
      <c r="D3393" s="11"/>
    </row>
    <row r="3394" spans="4:4" x14ac:dyDescent="0.2">
      <c r="D3394" s="11"/>
    </row>
    <row r="3395" spans="4:4" x14ac:dyDescent="0.2">
      <c r="D3395" s="11"/>
    </row>
    <row r="3396" spans="4:4" x14ac:dyDescent="0.2">
      <c r="D3396" s="11"/>
    </row>
    <row r="3397" spans="4:4" x14ac:dyDescent="0.2">
      <c r="D3397" s="11"/>
    </row>
    <row r="3398" spans="4:4" x14ac:dyDescent="0.2">
      <c r="D3398" s="11"/>
    </row>
    <row r="3399" spans="4:4" x14ac:dyDescent="0.2">
      <c r="D3399" s="11"/>
    </row>
    <row r="3400" spans="4:4" x14ac:dyDescent="0.2">
      <c r="D3400" s="11"/>
    </row>
    <row r="3401" spans="4:4" x14ac:dyDescent="0.2">
      <c r="D3401" s="11"/>
    </row>
    <row r="3402" spans="4:4" x14ac:dyDescent="0.2">
      <c r="D3402" s="11"/>
    </row>
    <row r="3403" spans="4:4" x14ac:dyDescent="0.2">
      <c r="D3403" s="11"/>
    </row>
    <row r="3404" spans="4:4" x14ac:dyDescent="0.2">
      <c r="D3404" s="11"/>
    </row>
    <row r="3405" spans="4:4" x14ac:dyDescent="0.2">
      <c r="D3405" s="11"/>
    </row>
    <row r="3406" spans="4:4" x14ac:dyDescent="0.2">
      <c r="D3406" s="11"/>
    </row>
    <row r="3407" spans="4:4" x14ac:dyDescent="0.2">
      <c r="D3407" s="11"/>
    </row>
    <row r="3408" spans="4:4" x14ac:dyDescent="0.2">
      <c r="D3408" s="11"/>
    </row>
    <row r="3409" spans="4:4" x14ac:dyDescent="0.2">
      <c r="D3409" s="11"/>
    </row>
    <row r="3410" spans="4:4" x14ac:dyDescent="0.2">
      <c r="D3410" s="11"/>
    </row>
    <row r="3411" spans="4:4" x14ac:dyDescent="0.2">
      <c r="D3411" s="11"/>
    </row>
    <row r="3412" spans="4:4" x14ac:dyDescent="0.2">
      <c r="D3412" s="11"/>
    </row>
    <row r="3413" spans="4:4" x14ac:dyDescent="0.2">
      <c r="D3413" s="11"/>
    </row>
    <row r="3414" spans="4:4" x14ac:dyDescent="0.2">
      <c r="D3414" s="11"/>
    </row>
    <row r="3415" spans="4:4" x14ac:dyDescent="0.2">
      <c r="D3415" s="11"/>
    </row>
    <row r="3416" spans="4:4" x14ac:dyDescent="0.2">
      <c r="D3416" s="11"/>
    </row>
    <row r="3417" spans="4:4" x14ac:dyDescent="0.2">
      <c r="D3417" s="11"/>
    </row>
    <row r="3418" spans="4:4" x14ac:dyDescent="0.2">
      <c r="D3418" s="11"/>
    </row>
    <row r="3419" spans="4:4" x14ac:dyDescent="0.2">
      <c r="D3419" s="11"/>
    </row>
    <row r="3420" spans="4:4" x14ac:dyDescent="0.2">
      <c r="D3420" s="11"/>
    </row>
    <row r="3421" spans="4:4" x14ac:dyDescent="0.2">
      <c r="D3421" s="11"/>
    </row>
    <row r="3422" spans="4:4" x14ac:dyDescent="0.2">
      <c r="D3422" s="11"/>
    </row>
    <row r="3423" spans="4:4" x14ac:dyDescent="0.2">
      <c r="D3423" s="11"/>
    </row>
    <row r="3424" spans="4:4" x14ac:dyDescent="0.2">
      <c r="D3424" s="11"/>
    </row>
    <row r="3425" spans="4:4" x14ac:dyDescent="0.2">
      <c r="D3425" s="11"/>
    </row>
    <row r="3426" spans="4:4" x14ac:dyDescent="0.2">
      <c r="D3426" s="11"/>
    </row>
    <row r="3427" spans="4:4" x14ac:dyDescent="0.2">
      <c r="D3427" s="11"/>
    </row>
    <row r="3428" spans="4:4" x14ac:dyDescent="0.2">
      <c r="D3428" s="11"/>
    </row>
    <row r="3429" spans="4:4" x14ac:dyDescent="0.2">
      <c r="D3429" s="11"/>
    </row>
    <row r="3430" spans="4:4" x14ac:dyDescent="0.2">
      <c r="D3430" s="11"/>
    </row>
    <row r="3431" spans="4:4" x14ac:dyDescent="0.2">
      <c r="D3431" s="11"/>
    </row>
    <row r="3432" spans="4:4" x14ac:dyDescent="0.2">
      <c r="D3432" s="11"/>
    </row>
    <row r="3433" spans="4:4" x14ac:dyDescent="0.2">
      <c r="D3433" s="11"/>
    </row>
    <row r="3434" spans="4:4" x14ac:dyDescent="0.2">
      <c r="D3434" s="11"/>
    </row>
    <row r="3435" spans="4:4" x14ac:dyDescent="0.2">
      <c r="D3435" s="11"/>
    </row>
    <row r="3436" spans="4:4" x14ac:dyDescent="0.2">
      <c r="D3436" s="11"/>
    </row>
    <row r="3437" spans="4:4" x14ac:dyDescent="0.2">
      <c r="D3437" s="11"/>
    </row>
    <row r="3438" spans="4:4" x14ac:dyDescent="0.2">
      <c r="D3438" s="11"/>
    </row>
    <row r="3439" spans="4:4" x14ac:dyDescent="0.2">
      <c r="D3439" s="11"/>
    </row>
    <row r="3440" spans="4:4" x14ac:dyDescent="0.2">
      <c r="D3440" s="11"/>
    </row>
    <row r="3441" spans="4:4" x14ac:dyDescent="0.2">
      <c r="D3441" s="11"/>
    </row>
    <row r="3442" spans="4:4" x14ac:dyDescent="0.2">
      <c r="D3442" s="11"/>
    </row>
    <row r="3443" spans="4:4" x14ac:dyDescent="0.2">
      <c r="D3443" s="11"/>
    </row>
    <row r="3444" spans="4:4" x14ac:dyDescent="0.2">
      <c r="D3444" s="11"/>
    </row>
    <row r="3445" spans="4:4" x14ac:dyDescent="0.2">
      <c r="D3445" s="11"/>
    </row>
    <row r="3446" spans="4:4" x14ac:dyDescent="0.2">
      <c r="D3446" s="11"/>
    </row>
    <row r="3447" spans="4:4" x14ac:dyDescent="0.2">
      <c r="D3447" s="11"/>
    </row>
    <row r="3448" spans="4:4" x14ac:dyDescent="0.2">
      <c r="D3448" s="11"/>
    </row>
    <row r="3449" spans="4:4" x14ac:dyDescent="0.2">
      <c r="D3449" s="11"/>
    </row>
    <row r="3450" spans="4:4" x14ac:dyDescent="0.2">
      <c r="D3450" s="11"/>
    </row>
    <row r="3451" spans="4:4" x14ac:dyDescent="0.2">
      <c r="D3451" s="11"/>
    </row>
    <row r="3452" spans="4:4" x14ac:dyDescent="0.2">
      <c r="D3452" s="11"/>
    </row>
    <row r="3453" spans="4:4" x14ac:dyDescent="0.2">
      <c r="D3453" s="11"/>
    </row>
    <row r="3454" spans="4:4" x14ac:dyDescent="0.2">
      <c r="D3454" s="11"/>
    </row>
    <row r="3455" spans="4:4" x14ac:dyDescent="0.2">
      <c r="D3455" s="11"/>
    </row>
    <row r="3456" spans="4:4" x14ac:dyDescent="0.2">
      <c r="D3456" s="11"/>
    </row>
    <row r="3457" spans="4:4" x14ac:dyDescent="0.2">
      <c r="D3457" s="11"/>
    </row>
    <row r="3458" spans="4:4" x14ac:dyDescent="0.2">
      <c r="D3458" s="11"/>
    </row>
    <row r="3459" spans="4:4" x14ac:dyDescent="0.2">
      <c r="D3459" s="11"/>
    </row>
    <row r="3460" spans="4:4" x14ac:dyDescent="0.2">
      <c r="D3460" s="11"/>
    </row>
    <row r="3461" spans="4:4" x14ac:dyDescent="0.2">
      <c r="D3461" s="11"/>
    </row>
    <row r="3462" spans="4:4" x14ac:dyDescent="0.2">
      <c r="D3462" s="11"/>
    </row>
    <row r="3463" spans="4:4" x14ac:dyDescent="0.2">
      <c r="D3463" s="11"/>
    </row>
    <row r="3464" spans="4:4" x14ac:dyDescent="0.2">
      <c r="D3464" s="11"/>
    </row>
    <row r="3465" spans="4:4" x14ac:dyDescent="0.2">
      <c r="D3465" s="11"/>
    </row>
    <row r="3466" spans="4:4" x14ac:dyDescent="0.2">
      <c r="D3466" s="11"/>
    </row>
    <row r="3467" spans="4:4" x14ac:dyDescent="0.2">
      <c r="D3467" s="11"/>
    </row>
    <row r="3468" spans="4:4" x14ac:dyDescent="0.2">
      <c r="D3468" s="11"/>
    </row>
    <row r="3469" spans="4:4" x14ac:dyDescent="0.2">
      <c r="D3469" s="11"/>
    </row>
    <row r="3470" spans="4:4" x14ac:dyDescent="0.2">
      <c r="D3470" s="11"/>
    </row>
    <row r="3471" spans="4:4" x14ac:dyDescent="0.2">
      <c r="D3471" s="11"/>
    </row>
    <row r="3472" spans="4:4" x14ac:dyDescent="0.2">
      <c r="D3472" s="11"/>
    </row>
    <row r="3473" spans="4:4" x14ac:dyDescent="0.2">
      <c r="D3473" s="11"/>
    </row>
    <row r="3474" spans="4:4" x14ac:dyDescent="0.2">
      <c r="D3474" s="11"/>
    </row>
    <row r="3475" spans="4:4" x14ac:dyDescent="0.2">
      <c r="D3475" s="11"/>
    </row>
    <row r="3476" spans="4:4" x14ac:dyDescent="0.2">
      <c r="D3476" s="11"/>
    </row>
    <row r="3477" spans="4:4" x14ac:dyDescent="0.2">
      <c r="D3477" s="11"/>
    </row>
    <row r="3478" spans="4:4" x14ac:dyDescent="0.2">
      <c r="D3478" s="11"/>
    </row>
    <row r="3479" spans="4:4" x14ac:dyDescent="0.2">
      <c r="D3479" s="11"/>
    </row>
    <row r="3480" spans="4:4" x14ac:dyDescent="0.2">
      <c r="D3480" s="11"/>
    </row>
    <row r="3481" spans="4:4" x14ac:dyDescent="0.2">
      <c r="D3481" s="11"/>
    </row>
    <row r="3482" spans="4:4" x14ac:dyDescent="0.2">
      <c r="D3482" s="11"/>
    </row>
    <row r="3483" spans="4:4" x14ac:dyDescent="0.2">
      <c r="D3483" s="11"/>
    </row>
    <row r="3484" spans="4:4" x14ac:dyDescent="0.2">
      <c r="D3484" s="11"/>
    </row>
    <row r="3485" spans="4:4" x14ac:dyDescent="0.2">
      <c r="D3485" s="11"/>
    </row>
    <row r="3486" spans="4:4" x14ac:dyDescent="0.2">
      <c r="D3486" s="11"/>
    </row>
    <row r="3487" spans="4:4" x14ac:dyDescent="0.2">
      <c r="D3487" s="11"/>
    </row>
    <row r="3488" spans="4:4" x14ac:dyDescent="0.2">
      <c r="D3488" s="11"/>
    </row>
    <row r="3489" spans="4:4" x14ac:dyDescent="0.2">
      <c r="D3489" s="11"/>
    </row>
    <row r="3490" spans="4:4" x14ac:dyDescent="0.2">
      <c r="D3490" s="11"/>
    </row>
    <row r="3491" spans="4:4" x14ac:dyDescent="0.2">
      <c r="D3491" s="11"/>
    </row>
    <row r="3492" spans="4:4" x14ac:dyDescent="0.2">
      <c r="D3492" s="11"/>
    </row>
    <row r="3493" spans="4:4" x14ac:dyDescent="0.2">
      <c r="D3493" s="11"/>
    </row>
    <row r="3494" spans="4:4" x14ac:dyDescent="0.2">
      <c r="D3494" s="11"/>
    </row>
    <row r="3495" spans="4:4" x14ac:dyDescent="0.2">
      <c r="D3495" s="11"/>
    </row>
    <row r="3496" spans="4:4" x14ac:dyDescent="0.2">
      <c r="D3496" s="11"/>
    </row>
    <row r="3497" spans="4:4" x14ac:dyDescent="0.2">
      <c r="D3497" s="11"/>
    </row>
    <row r="3498" spans="4:4" x14ac:dyDescent="0.2">
      <c r="D3498" s="11"/>
    </row>
    <row r="3499" spans="4:4" x14ac:dyDescent="0.2">
      <c r="D3499" s="11"/>
    </row>
    <row r="3500" spans="4:4" x14ac:dyDescent="0.2">
      <c r="D3500" s="11"/>
    </row>
    <row r="3501" spans="4:4" x14ac:dyDescent="0.2">
      <c r="D3501" s="11"/>
    </row>
    <row r="3502" spans="4:4" x14ac:dyDescent="0.2">
      <c r="D3502" s="11"/>
    </row>
    <row r="3503" spans="4:4" x14ac:dyDescent="0.2">
      <c r="D3503" s="11"/>
    </row>
    <row r="3504" spans="4:4" x14ac:dyDescent="0.2">
      <c r="D3504" s="11"/>
    </row>
    <row r="3505" spans="4:4" x14ac:dyDescent="0.2">
      <c r="D3505" s="11"/>
    </row>
    <row r="3506" spans="4:4" x14ac:dyDescent="0.2">
      <c r="D3506" s="11"/>
    </row>
    <row r="3507" spans="4:4" x14ac:dyDescent="0.2">
      <c r="D3507" s="11"/>
    </row>
    <row r="3508" spans="4:4" x14ac:dyDescent="0.2">
      <c r="D3508" s="11"/>
    </row>
    <row r="3509" spans="4:4" x14ac:dyDescent="0.2">
      <c r="D3509" s="11"/>
    </row>
    <row r="3510" spans="4:4" x14ac:dyDescent="0.2">
      <c r="D3510" s="11"/>
    </row>
    <row r="3511" spans="4:4" x14ac:dyDescent="0.2">
      <c r="D3511" s="11"/>
    </row>
    <row r="3512" spans="4:4" x14ac:dyDescent="0.2">
      <c r="D3512" s="11"/>
    </row>
    <row r="3513" spans="4:4" x14ac:dyDescent="0.2">
      <c r="D3513" s="11"/>
    </row>
    <row r="3514" spans="4:4" x14ac:dyDescent="0.2">
      <c r="D3514" s="11"/>
    </row>
    <row r="3515" spans="4:4" x14ac:dyDescent="0.2">
      <c r="D3515" s="11"/>
    </row>
    <row r="3516" spans="4:4" x14ac:dyDescent="0.2">
      <c r="D3516" s="11"/>
    </row>
    <row r="3517" spans="4:4" x14ac:dyDescent="0.2">
      <c r="D3517" s="11"/>
    </row>
    <row r="3518" spans="4:4" x14ac:dyDescent="0.2">
      <c r="D3518" s="11"/>
    </row>
    <row r="3519" spans="4:4" x14ac:dyDescent="0.2">
      <c r="D3519" s="11"/>
    </row>
    <row r="3520" spans="4:4" x14ac:dyDescent="0.2">
      <c r="D3520" s="11"/>
    </row>
    <row r="3521" spans="4:4" x14ac:dyDescent="0.2">
      <c r="D3521" s="11"/>
    </row>
    <row r="3522" spans="4:4" x14ac:dyDescent="0.2">
      <c r="D3522" s="11"/>
    </row>
    <row r="3523" spans="4:4" x14ac:dyDescent="0.2">
      <c r="D3523" s="11"/>
    </row>
    <row r="3524" spans="4:4" x14ac:dyDescent="0.2">
      <c r="D3524" s="11"/>
    </row>
    <row r="3525" spans="4:4" x14ac:dyDescent="0.2">
      <c r="D3525" s="11"/>
    </row>
    <row r="3526" spans="4:4" x14ac:dyDescent="0.2">
      <c r="D3526" s="11"/>
    </row>
    <row r="3527" spans="4:4" x14ac:dyDescent="0.2">
      <c r="D3527" s="11"/>
    </row>
    <row r="3528" spans="4:4" x14ac:dyDescent="0.2">
      <c r="D3528" s="11"/>
    </row>
    <row r="3529" spans="4:4" x14ac:dyDescent="0.2">
      <c r="D3529" s="11"/>
    </row>
    <row r="3530" spans="4:4" x14ac:dyDescent="0.2">
      <c r="D3530" s="11"/>
    </row>
    <row r="3531" spans="4:4" x14ac:dyDescent="0.2">
      <c r="D3531" s="11"/>
    </row>
    <row r="3532" spans="4:4" x14ac:dyDescent="0.2">
      <c r="D3532" s="11"/>
    </row>
    <row r="3533" spans="4:4" x14ac:dyDescent="0.2">
      <c r="D3533" s="11"/>
    </row>
    <row r="3534" spans="4:4" x14ac:dyDescent="0.2">
      <c r="D3534" s="11"/>
    </row>
    <row r="3535" spans="4:4" x14ac:dyDescent="0.2">
      <c r="D3535" s="11"/>
    </row>
    <row r="3536" spans="4:4" x14ac:dyDescent="0.2">
      <c r="D3536" s="11"/>
    </row>
    <row r="3537" spans="4:4" x14ac:dyDescent="0.2">
      <c r="D3537" s="11"/>
    </row>
    <row r="3538" spans="4:4" x14ac:dyDescent="0.2">
      <c r="D3538" s="11"/>
    </row>
    <row r="3539" spans="4:4" x14ac:dyDescent="0.2">
      <c r="D3539" s="11"/>
    </row>
    <row r="3540" spans="4:4" x14ac:dyDescent="0.2">
      <c r="D3540" s="11"/>
    </row>
    <row r="3541" spans="4:4" x14ac:dyDescent="0.2">
      <c r="D3541" s="11"/>
    </row>
    <row r="3542" spans="4:4" x14ac:dyDescent="0.2">
      <c r="D3542" s="11"/>
    </row>
    <row r="3543" spans="4:4" x14ac:dyDescent="0.2">
      <c r="D3543" s="11"/>
    </row>
    <row r="3544" spans="4:4" x14ac:dyDescent="0.2">
      <c r="D3544" s="11"/>
    </row>
    <row r="3545" spans="4:4" x14ac:dyDescent="0.2">
      <c r="D3545" s="11"/>
    </row>
    <row r="3546" spans="4:4" x14ac:dyDescent="0.2">
      <c r="D3546" s="11"/>
    </row>
    <row r="3547" spans="4:4" x14ac:dyDescent="0.2">
      <c r="D3547" s="11"/>
    </row>
    <row r="3548" spans="4:4" x14ac:dyDescent="0.2">
      <c r="D3548" s="11"/>
    </row>
    <row r="3549" spans="4:4" x14ac:dyDescent="0.2">
      <c r="D3549" s="11"/>
    </row>
    <row r="3550" spans="4:4" x14ac:dyDescent="0.2">
      <c r="D3550" s="11"/>
    </row>
    <row r="3551" spans="4:4" x14ac:dyDescent="0.2">
      <c r="D3551" s="11"/>
    </row>
    <row r="3552" spans="4:4" x14ac:dyDescent="0.2">
      <c r="D3552" s="11"/>
    </row>
    <row r="3553" spans="4:4" x14ac:dyDescent="0.2">
      <c r="D3553" s="11"/>
    </row>
    <row r="3554" spans="4:4" x14ac:dyDescent="0.2">
      <c r="D3554" s="11"/>
    </row>
    <row r="3555" spans="4:4" x14ac:dyDescent="0.2">
      <c r="D3555" s="11"/>
    </row>
    <row r="3556" spans="4:4" x14ac:dyDescent="0.2">
      <c r="D3556" s="11"/>
    </row>
    <row r="3557" spans="4:4" x14ac:dyDescent="0.2">
      <c r="D3557" s="11"/>
    </row>
    <row r="3558" spans="4:4" x14ac:dyDescent="0.2">
      <c r="D3558" s="11"/>
    </row>
    <row r="3559" spans="4:4" x14ac:dyDescent="0.2">
      <c r="D3559" s="11"/>
    </row>
    <row r="3560" spans="4:4" x14ac:dyDescent="0.2">
      <c r="D3560" s="11"/>
    </row>
    <row r="3561" spans="4:4" x14ac:dyDescent="0.2">
      <c r="D3561" s="11"/>
    </row>
    <row r="3562" spans="4:4" x14ac:dyDescent="0.2">
      <c r="D3562" s="11"/>
    </row>
    <row r="3563" spans="4:4" x14ac:dyDescent="0.2">
      <c r="D3563" s="11"/>
    </row>
    <row r="3564" spans="4:4" x14ac:dyDescent="0.2">
      <c r="D3564" s="11"/>
    </row>
    <row r="3565" spans="4:4" x14ac:dyDescent="0.2">
      <c r="D3565" s="11"/>
    </row>
    <row r="3566" spans="4:4" x14ac:dyDescent="0.2">
      <c r="D3566" s="11"/>
    </row>
    <row r="3567" spans="4:4" x14ac:dyDescent="0.2">
      <c r="D3567" s="11"/>
    </row>
    <row r="3568" spans="4:4" x14ac:dyDescent="0.2">
      <c r="D3568" s="11"/>
    </row>
    <row r="3569" spans="4:4" x14ac:dyDescent="0.2">
      <c r="D3569" s="11"/>
    </row>
    <row r="3570" spans="4:4" x14ac:dyDescent="0.2">
      <c r="D3570" s="11"/>
    </row>
    <row r="3571" spans="4:4" x14ac:dyDescent="0.2">
      <c r="D3571" s="11"/>
    </row>
    <row r="3572" spans="4:4" x14ac:dyDescent="0.2">
      <c r="D3572" s="11"/>
    </row>
    <row r="3573" spans="4:4" x14ac:dyDescent="0.2">
      <c r="D3573" s="11"/>
    </row>
    <row r="3574" spans="4:4" x14ac:dyDescent="0.2">
      <c r="D3574" s="11"/>
    </row>
    <row r="3575" spans="4:4" x14ac:dyDescent="0.2">
      <c r="D3575" s="11"/>
    </row>
    <row r="3576" spans="4:4" x14ac:dyDescent="0.2">
      <c r="D3576" s="11"/>
    </row>
    <row r="3577" spans="4:4" x14ac:dyDescent="0.2">
      <c r="D3577" s="11"/>
    </row>
    <row r="3578" spans="4:4" x14ac:dyDescent="0.2">
      <c r="D3578" s="11"/>
    </row>
    <row r="3579" spans="4:4" x14ac:dyDescent="0.2">
      <c r="D3579" s="11"/>
    </row>
    <row r="3580" spans="4:4" x14ac:dyDescent="0.2">
      <c r="D3580" s="11"/>
    </row>
    <row r="3581" spans="4:4" x14ac:dyDescent="0.2">
      <c r="D3581" s="11"/>
    </row>
    <row r="3582" spans="4:4" x14ac:dyDescent="0.2">
      <c r="D3582" s="11"/>
    </row>
    <row r="3583" spans="4:4" x14ac:dyDescent="0.2">
      <c r="D3583" s="11"/>
    </row>
    <row r="3584" spans="4:4" x14ac:dyDescent="0.2">
      <c r="D3584" s="11"/>
    </row>
    <row r="3585" spans="4:4" x14ac:dyDescent="0.2">
      <c r="D3585" s="11"/>
    </row>
    <row r="3586" spans="4:4" x14ac:dyDescent="0.2">
      <c r="D3586" s="11"/>
    </row>
    <row r="3587" spans="4:4" x14ac:dyDescent="0.2">
      <c r="D3587" s="11"/>
    </row>
    <row r="3588" spans="4:4" x14ac:dyDescent="0.2">
      <c r="D3588" s="11"/>
    </row>
    <row r="3589" spans="4:4" x14ac:dyDescent="0.2">
      <c r="D3589" s="11"/>
    </row>
    <row r="3590" spans="4:4" x14ac:dyDescent="0.2">
      <c r="D3590" s="11"/>
    </row>
    <row r="3591" spans="4:4" x14ac:dyDescent="0.2">
      <c r="D3591" s="11"/>
    </row>
    <row r="3592" spans="4:4" x14ac:dyDescent="0.2">
      <c r="D3592" s="11"/>
    </row>
    <row r="3593" spans="4:4" x14ac:dyDescent="0.2">
      <c r="D3593" s="11"/>
    </row>
    <row r="3594" spans="4:4" x14ac:dyDescent="0.2">
      <c r="D3594" s="11"/>
    </row>
    <row r="3595" spans="4:4" x14ac:dyDescent="0.2">
      <c r="D3595" s="11"/>
    </row>
    <row r="3596" spans="4:4" x14ac:dyDescent="0.2">
      <c r="D3596" s="11"/>
    </row>
    <row r="3597" spans="4:4" x14ac:dyDescent="0.2">
      <c r="D3597" s="11"/>
    </row>
    <row r="3598" spans="4:4" x14ac:dyDescent="0.2">
      <c r="D3598" s="11"/>
    </row>
    <row r="3599" spans="4:4" x14ac:dyDescent="0.2">
      <c r="D3599" s="11"/>
    </row>
    <row r="3600" spans="4:4" x14ac:dyDescent="0.2">
      <c r="D3600" s="11"/>
    </row>
    <row r="3601" spans="4:4" x14ac:dyDescent="0.2">
      <c r="D3601" s="11"/>
    </row>
    <row r="3602" spans="4:4" x14ac:dyDescent="0.2">
      <c r="D3602" s="11"/>
    </row>
    <row r="3603" spans="4:4" x14ac:dyDescent="0.2">
      <c r="D3603" s="11"/>
    </row>
    <row r="3604" spans="4:4" x14ac:dyDescent="0.2">
      <c r="D3604" s="11"/>
    </row>
    <row r="3605" spans="4:4" x14ac:dyDescent="0.2">
      <c r="D3605" s="11"/>
    </row>
    <row r="3606" spans="4:4" x14ac:dyDescent="0.2">
      <c r="D3606" s="11"/>
    </row>
    <row r="3607" spans="4:4" x14ac:dyDescent="0.2">
      <c r="D3607" s="11"/>
    </row>
    <row r="3608" spans="4:4" x14ac:dyDescent="0.2">
      <c r="D3608" s="11"/>
    </row>
    <row r="3609" spans="4:4" x14ac:dyDescent="0.2">
      <c r="D3609" s="11"/>
    </row>
    <row r="3610" spans="4:4" x14ac:dyDescent="0.2">
      <c r="D3610" s="11"/>
    </row>
    <row r="3611" spans="4:4" x14ac:dyDescent="0.2">
      <c r="D3611" s="11"/>
    </row>
    <row r="3612" spans="4:4" x14ac:dyDescent="0.2">
      <c r="D3612" s="11"/>
    </row>
    <row r="3613" spans="4:4" x14ac:dyDescent="0.2">
      <c r="D3613" s="11"/>
    </row>
    <row r="3614" spans="4:4" x14ac:dyDescent="0.2">
      <c r="D3614" s="11"/>
    </row>
    <row r="3615" spans="4:4" x14ac:dyDescent="0.2">
      <c r="D3615" s="11"/>
    </row>
    <row r="3616" spans="4:4" x14ac:dyDescent="0.2">
      <c r="D3616" s="11"/>
    </row>
    <row r="3617" spans="4:4" x14ac:dyDescent="0.2">
      <c r="D3617" s="11"/>
    </row>
    <row r="3618" spans="4:4" x14ac:dyDescent="0.2">
      <c r="D3618" s="11"/>
    </row>
    <row r="3619" spans="4:4" x14ac:dyDescent="0.2">
      <c r="D3619" s="11"/>
    </row>
    <row r="3620" spans="4:4" x14ac:dyDescent="0.2">
      <c r="D3620" s="11"/>
    </row>
    <row r="3621" spans="4:4" x14ac:dyDescent="0.2">
      <c r="D3621" s="11"/>
    </row>
    <row r="3622" spans="4:4" x14ac:dyDescent="0.2">
      <c r="D3622" s="11"/>
    </row>
    <row r="3623" spans="4:4" x14ac:dyDescent="0.2">
      <c r="D3623" s="11"/>
    </row>
    <row r="3624" spans="4:4" x14ac:dyDescent="0.2">
      <c r="D3624" s="11"/>
    </row>
    <row r="3625" spans="4:4" x14ac:dyDescent="0.2">
      <c r="D3625" s="11"/>
    </row>
    <row r="3626" spans="4:4" x14ac:dyDescent="0.2">
      <c r="D3626" s="11"/>
    </row>
    <row r="3627" spans="4:4" x14ac:dyDescent="0.2">
      <c r="D3627" s="11"/>
    </row>
    <row r="3628" spans="4:4" x14ac:dyDescent="0.2">
      <c r="D3628" s="11"/>
    </row>
    <row r="3629" spans="4:4" x14ac:dyDescent="0.2">
      <c r="D3629" s="11"/>
    </row>
    <row r="3630" spans="4:4" x14ac:dyDescent="0.2">
      <c r="D3630" s="11"/>
    </row>
    <row r="3631" spans="4:4" x14ac:dyDescent="0.2">
      <c r="D3631" s="11"/>
    </row>
    <row r="3632" spans="4:4" x14ac:dyDescent="0.2">
      <c r="D3632" s="11"/>
    </row>
    <row r="3633" spans="4:4" x14ac:dyDescent="0.2">
      <c r="D3633" s="11"/>
    </row>
    <row r="3634" spans="4:4" x14ac:dyDescent="0.2">
      <c r="D3634" s="11"/>
    </row>
    <row r="3635" spans="4:4" x14ac:dyDescent="0.2">
      <c r="D3635" s="11"/>
    </row>
    <row r="3636" spans="4:4" x14ac:dyDescent="0.2">
      <c r="D3636" s="11"/>
    </row>
    <row r="3637" spans="4:4" x14ac:dyDescent="0.2">
      <c r="D3637" s="11"/>
    </row>
    <row r="3638" spans="4:4" x14ac:dyDescent="0.2">
      <c r="D3638" s="11"/>
    </row>
    <row r="3639" spans="4:4" x14ac:dyDescent="0.2">
      <c r="D3639" s="11"/>
    </row>
    <row r="3640" spans="4:4" x14ac:dyDescent="0.2">
      <c r="D3640" s="11"/>
    </row>
    <row r="3641" spans="4:4" x14ac:dyDescent="0.2">
      <c r="D3641" s="11"/>
    </row>
    <row r="3642" spans="4:4" x14ac:dyDescent="0.2">
      <c r="D3642" s="11"/>
    </row>
    <row r="3643" spans="4:4" x14ac:dyDescent="0.2">
      <c r="D3643" s="11"/>
    </row>
    <row r="3644" spans="4:4" x14ac:dyDescent="0.2">
      <c r="D3644" s="11"/>
    </row>
    <row r="3645" spans="4:4" x14ac:dyDescent="0.2">
      <c r="D3645" s="11"/>
    </row>
    <row r="3646" spans="4:4" x14ac:dyDescent="0.2">
      <c r="D3646" s="11"/>
    </row>
    <row r="3647" spans="4:4" x14ac:dyDescent="0.2">
      <c r="D3647" s="11"/>
    </row>
    <row r="3648" spans="4:4" x14ac:dyDescent="0.2">
      <c r="D3648" s="11"/>
    </row>
    <row r="3649" spans="4:4" x14ac:dyDescent="0.2">
      <c r="D3649" s="11"/>
    </row>
    <row r="3650" spans="4:4" x14ac:dyDescent="0.2">
      <c r="D3650" s="11"/>
    </row>
    <row r="3651" spans="4:4" x14ac:dyDescent="0.2">
      <c r="D3651" s="11"/>
    </row>
    <row r="3652" spans="4:4" x14ac:dyDescent="0.2">
      <c r="D3652" s="11"/>
    </row>
    <row r="3653" spans="4:4" x14ac:dyDescent="0.2">
      <c r="D3653" s="11"/>
    </row>
    <row r="3654" spans="4:4" x14ac:dyDescent="0.2">
      <c r="D3654" s="11"/>
    </row>
    <row r="3655" spans="4:4" x14ac:dyDescent="0.2">
      <c r="D3655" s="11"/>
    </row>
    <row r="3656" spans="4:4" x14ac:dyDescent="0.2">
      <c r="D3656" s="11"/>
    </row>
    <row r="3657" spans="4:4" x14ac:dyDescent="0.2">
      <c r="D3657" s="11"/>
    </row>
    <row r="3658" spans="4:4" x14ac:dyDescent="0.2">
      <c r="D3658" s="11"/>
    </row>
    <row r="3659" spans="4:4" x14ac:dyDescent="0.2">
      <c r="D3659" s="11"/>
    </row>
    <row r="3660" spans="4:4" x14ac:dyDescent="0.2">
      <c r="D3660" s="11"/>
    </row>
    <row r="3661" spans="4:4" x14ac:dyDescent="0.2">
      <c r="D3661" s="11"/>
    </row>
    <row r="3662" spans="4:4" x14ac:dyDescent="0.2">
      <c r="D3662" s="11"/>
    </row>
    <row r="3663" spans="4:4" x14ac:dyDescent="0.2">
      <c r="D3663" s="11"/>
    </row>
    <row r="3664" spans="4:4" x14ac:dyDescent="0.2">
      <c r="D3664" s="11"/>
    </row>
    <row r="3665" spans="4:4" x14ac:dyDescent="0.2">
      <c r="D3665" s="11"/>
    </row>
    <row r="3666" spans="4:4" x14ac:dyDescent="0.2">
      <c r="D3666" s="11"/>
    </row>
    <row r="3667" spans="4:4" x14ac:dyDescent="0.2">
      <c r="D3667" s="11"/>
    </row>
    <row r="3668" spans="4:4" x14ac:dyDescent="0.2">
      <c r="D3668" s="11"/>
    </row>
    <row r="3669" spans="4:4" x14ac:dyDescent="0.2">
      <c r="D3669" s="11"/>
    </row>
    <row r="3670" spans="4:4" x14ac:dyDescent="0.2">
      <c r="D3670" s="11"/>
    </row>
    <row r="3671" spans="4:4" x14ac:dyDescent="0.2">
      <c r="D3671" s="11"/>
    </row>
    <row r="3672" spans="4:4" x14ac:dyDescent="0.2">
      <c r="D3672" s="11"/>
    </row>
    <row r="3673" spans="4:4" x14ac:dyDescent="0.2">
      <c r="D3673" s="11"/>
    </row>
    <row r="3674" spans="4:4" x14ac:dyDescent="0.2">
      <c r="D3674" s="11"/>
    </row>
    <row r="3675" spans="4:4" x14ac:dyDescent="0.2">
      <c r="D3675" s="11"/>
    </row>
    <row r="3676" spans="4:4" x14ac:dyDescent="0.2">
      <c r="D3676" s="11"/>
    </row>
    <row r="3677" spans="4:4" x14ac:dyDescent="0.2">
      <c r="D3677" s="11"/>
    </row>
    <row r="3678" spans="4:4" x14ac:dyDescent="0.2">
      <c r="D3678" s="11"/>
    </row>
    <row r="3679" spans="4:4" x14ac:dyDescent="0.2">
      <c r="D3679" s="11"/>
    </row>
    <row r="3680" spans="4:4" x14ac:dyDescent="0.2">
      <c r="D3680" s="11"/>
    </row>
    <row r="3681" spans="4:4" x14ac:dyDescent="0.2">
      <c r="D3681" s="11"/>
    </row>
    <row r="3682" spans="4:4" x14ac:dyDescent="0.2">
      <c r="D3682" s="11"/>
    </row>
    <row r="3683" spans="4:4" x14ac:dyDescent="0.2">
      <c r="D3683" s="11"/>
    </row>
    <row r="3684" spans="4:4" x14ac:dyDescent="0.2">
      <c r="D3684" s="11"/>
    </row>
    <row r="3685" spans="4:4" x14ac:dyDescent="0.2">
      <c r="D3685" s="11"/>
    </row>
    <row r="3686" spans="4:4" x14ac:dyDescent="0.2">
      <c r="D3686" s="11"/>
    </row>
    <row r="3687" spans="4:4" x14ac:dyDescent="0.2">
      <c r="D3687" s="11"/>
    </row>
    <row r="3688" spans="4:4" x14ac:dyDescent="0.2">
      <c r="D3688" s="11"/>
    </row>
    <row r="3689" spans="4:4" x14ac:dyDescent="0.2">
      <c r="D3689" s="11"/>
    </row>
    <row r="3690" spans="4:4" x14ac:dyDescent="0.2">
      <c r="D3690" s="11"/>
    </row>
    <row r="3691" spans="4:4" x14ac:dyDescent="0.2">
      <c r="D3691" s="11"/>
    </row>
    <row r="3692" spans="4:4" x14ac:dyDescent="0.2">
      <c r="D3692" s="11"/>
    </row>
    <row r="3693" spans="4:4" x14ac:dyDescent="0.2">
      <c r="D3693" s="11"/>
    </row>
    <row r="3694" spans="4:4" x14ac:dyDescent="0.2">
      <c r="D3694" s="11"/>
    </row>
    <row r="3695" spans="4:4" x14ac:dyDescent="0.2">
      <c r="D3695" s="11"/>
    </row>
    <row r="3696" spans="4:4" x14ac:dyDescent="0.2">
      <c r="D3696" s="11"/>
    </row>
    <row r="3697" spans="4:4" x14ac:dyDescent="0.2">
      <c r="D3697" s="11"/>
    </row>
    <row r="3698" spans="4:4" x14ac:dyDescent="0.2">
      <c r="D3698" s="11"/>
    </row>
    <row r="3699" spans="4:4" x14ac:dyDescent="0.2">
      <c r="D3699" s="11"/>
    </row>
    <row r="3700" spans="4:4" x14ac:dyDescent="0.2">
      <c r="D3700" s="11"/>
    </row>
    <row r="3701" spans="4:4" x14ac:dyDescent="0.2">
      <c r="D3701" s="11"/>
    </row>
    <row r="3702" spans="4:4" x14ac:dyDescent="0.2">
      <c r="D3702" s="11"/>
    </row>
    <row r="3703" spans="4:4" x14ac:dyDescent="0.2">
      <c r="D3703" s="11"/>
    </row>
    <row r="3704" spans="4:4" x14ac:dyDescent="0.2">
      <c r="D3704" s="11"/>
    </row>
    <row r="3705" spans="4:4" x14ac:dyDescent="0.2">
      <c r="D3705" s="11"/>
    </row>
    <row r="3706" spans="4:4" x14ac:dyDescent="0.2">
      <c r="D3706" s="11"/>
    </row>
    <row r="3707" spans="4:4" x14ac:dyDescent="0.2">
      <c r="D3707" s="11"/>
    </row>
    <row r="3708" spans="4:4" x14ac:dyDescent="0.2">
      <c r="D3708" s="11"/>
    </row>
    <row r="3709" spans="4:4" x14ac:dyDescent="0.2">
      <c r="D3709" s="11"/>
    </row>
    <row r="3710" spans="4:4" x14ac:dyDescent="0.2">
      <c r="D3710" s="11"/>
    </row>
    <row r="3711" spans="4:4" x14ac:dyDescent="0.2">
      <c r="D3711" s="11"/>
    </row>
    <row r="3712" spans="4:4" x14ac:dyDescent="0.2">
      <c r="D3712" s="11"/>
    </row>
    <row r="3713" spans="4:4" x14ac:dyDescent="0.2">
      <c r="D3713" s="11"/>
    </row>
    <row r="3714" spans="4:4" x14ac:dyDescent="0.2">
      <c r="D3714" s="11"/>
    </row>
    <row r="3715" spans="4:4" x14ac:dyDescent="0.2">
      <c r="D3715" s="11"/>
    </row>
    <row r="3716" spans="4:4" x14ac:dyDescent="0.2">
      <c r="D3716" s="11"/>
    </row>
    <row r="3717" spans="4:4" x14ac:dyDescent="0.2">
      <c r="D3717" s="11"/>
    </row>
    <row r="3718" spans="4:4" x14ac:dyDescent="0.2">
      <c r="D3718" s="11"/>
    </row>
    <row r="3719" spans="4:4" x14ac:dyDescent="0.2">
      <c r="D3719" s="11"/>
    </row>
    <row r="3720" spans="4:4" x14ac:dyDescent="0.2">
      <c r="D3720" s="11"/>
    </row>
    <row r="3721" spans="4:4" x14ac:dyDescent="0.2">
      <c r="D3721" s="11"/>
    </row>
    <row r="3722" spans="4:4" x14ac:dyDescent="0.2">
      <c r="D3722" s="11"/>
    </row>
    <row r="3723" spans="4:4" x14ac:dyDescent="0.2">
      <c r="D3723" s="11"/>
    </row>
    <row r="3724" spans="4:4" x14ac:dyDescent="0.2">
      <c r="D3724" s="11"/>
    </row>
    <row r="3725" spans="4:4" x14ac:dyDescent="0.2">
      <c r="D3725" s="11"/>
    </row>
    <row r="3726" spans="4:4" x14ac:dyDescent="0.2">
      <c r="D3726" s="11"/>
    </row>
    <row r="3727" spans="4:4" x14ac:dyDescent="0.2">
      <c r="D3727" s="11"/>
    </row>
    <row r="3728" spans="4:4" x14ac:dyDescent="0.2">
      <c r="D3728" s="11"/>
    </row>
    <row r="3729" spans="4:4" x14ac:dyDescent="0.2">
      <c r="D3729" s="11"/>
    </row>
    <row r="3730" spans="4:4" x14ac:dyDescent="0.2">
      <c r="D3730" s="11"/>
    </row>
    <row r="3731" spans="4:4" x14ac:dyDescent="0.2">
      <c r="D3731" s="11"/>
    </row>
    <row r="3732" spans="4:4" x14ac:dyDescent="0.2">
      <c r="D3732" s="11"/>
    </row>
    <row r="3733" spans="4:4" x14ac:dyDescent="0.2">
      <c r="D3733" s="11"/>
    </row>
    <row r="3734" spans="4:4" x14ac:dyDescent="0.2">
      <c r="D3734" s="11"/>
    </row>
    <row r="3735" spans="4:4" x14ac:dyDescent="0.2">
      <c r="D3735" s="11"/>
    </row>
    <row r="3736" spans="4:4" x14ac:dyDescent="0.2">
      <c r="D3736" s="11"/>
    </row>
    <row r="3737" spans="4:4" x14ac:dyDescent="0.2">
      <c r="D3737" s="11"/>
    </row>
    <row r="3738" spans="4:4" x14ac:dyDescent="0.2">
      <c r="D3738" s="11"/>
    </row>
    <row r="3739" spans="4:4" x14ac:dyDescent="0.2">
      <c r="D3739" s="11"/>
    </row>
    <row r="3740" spans="4:4" x14ac:dyDescent="0.2">
      <c r="D3740" s="11"/>
    </row>
    <row r="3741" spans="4:4" x14ac:dyDescent="0.2">
      <c r="D3741" s="11"/>
    </row>
    <row r="3742" spans="4:4" x14ac:dyDescent="0.2">
      <c r="D3742" s="11"/>
    </row>
    <row r="3743" spans="4:4" x14ac:dyDescent="0.2">
      <c r="D3743" s="11"/>
    </row>
    <row r="3744" spans="4:4" x14ac:dyDescent="0.2">
      <c r="D3744" s="11"/>
    </row>
    <row r="3745" spans="4:4" x14ac:dyDescent="0.2">
      <c r="D3745" s="11"/>
    </row>
    <row r="3746" spans="4:4" x14ac:dyDescent="0.2">
      <c r="D3746" s="11"/>
    </row>
    <row r="3747" spans="4:4" x14ac:dyDescent="0.2">
      <c r="D3747" s="11"/>
    </row>
    <row r="3748" spans="4:4" x14ac:dyDescent="0.2">
      <c r="D3748" s="11"/>
    </row>
    <row r="3749" spans="4:4" x14ac:dyDescent="0.2">
      <c r="D3749" s="11"/>
    </row>
    <row r="3750" spans="4:4" x14ac:dyDescent="0.2">
      <c r="D3750" s="11"/>
    </row>
    <row r="3751" spans="4:4" x14ac:dyDescent="0.2">
      <c r="D3751" s="11"/>
    </row>
    <row r="3752" spans="4:4" x14ac:dyDescent="0.2">
      <c r="D3752" s="11"/>
    </row>
    <row r="3753" spans="4:4" x14ac:dyDescent="0.2">
      <c r="D3753" s="11"/>
    </row>
    <row r="3754" spans="4:4" x14ac:dyDescent="0.2">
      <c r="D3754" s="11"/>
    </row>
    <row r="3755" spans="4:4" x14ac:dyDescent="0.2">
      <c r="D3755" s="11"/>
    </row>
    <row r="3756" spans="4:4" x14ac:dyDescent="0.2">
      <c r="D3756" s="11"/>
    </row>
    <row r="3757" spans="4:4" x14ac:dyDescent="0.2">
      <c r="D3757" s="11"/>
    </row>
    <row r="3758" spans="4:4" x14ac:dyDescent="0.2">
      <c r="D3758" s="11"/>
    </row>
    <row r="3759" spans="4:4" x14ac:dyDescent="0.2">
      <c r="D3759" s="11"/>
    </row>
    <row r="3760" spans="4:4" x14ac:dyDescent="0.2">
      <c r="D3760" s="11"/>
    </row>
    <row r="3761" spans="4:4" x14ac:dyDescent="0.2">
      <c r="D3761" s="11"/>
    </row>
    <row r="3762" spans="4:4" x14ac:dyDescent="0.2">
      <c r="D3762" s="11"/>
    </row>
    <row r="3763" spans="4:4" x14ac:dyDescent="0.2">
      <c r="D3763" s="11"/>
    </row>
    <row r="3764" spans="4:4" x14ac:dyDescent="0.2">
      <c r="D3764" s="11"/>
    </row>
    <row r="3765" spans="4:4" x14ac:dyDescent="0.2">
      <c r="D3765" s="11"/>
    </row>
    <row r="3766" spans="4:4" x14ac:dyDescent="0.2">
      <c r="D3766" s="11"/>
    </row>
    <row r="3767" spans="4:4" x14ac:dyDescent="0.2">
      <c r="D3767" s="11"/>
    </row>
    <row r="3768" spans="4:4" x14ac:dyDescent="0.2">
      <c r="D3768" s="11"/>
    </row>
    <row r="3769" spans="4:4" x14ac:dyDescent="0.2">
      <c r="D3769" s="11"/>
    </row>
    <row r="3770" spans="4:4" x14ac:dyDescent="0.2">
      <c r="D3770" s="11"/>
    </row>
    <row r="3771" spans="4:4" x14ac:dyDescent="0.2">
      <c r="D3771" s="11"/>
    </row>
    <row r="3772" spans="4:4" x14ac:dyDescent="0.2">
      <c r="D3772" s="11"/>
    </row>
    <row r="3773" spans="4:4" x14ac:dyDescent="0.2">
      <c r="D3773" s="11"/>
    </row>
    <row r="3774" spans="4:4" x14ac:dyDescent="0.2">
      <c r="D3774" s="11"/>
    </row>
    <row r="3775" spans="4:4" x14ac:dyDescent="0.2">
      <c r="D3775" s="11"/>
    </row>
    <row r="3776" spans="4:4" x14ac:dyDescent="0.2">
      <c r="D3776" s="11"/>
    </row>
    <row r="3777" spans="4:4" x14ac:dyDescent="0.2">
      <c r="D3777" s="11"/>
    </row>
    <row r="3778" spans="4:4" x14ac:dyDescent="0.2">
      <c r="D3778" s="11"/>
    </row>
    <row r="3779" spans="4:4" x14ac:dyDescent="0.2">
      <c r="D3779" s="11"/>
    </row>
    <row r="3780" spans="4:4" x14ac:dyDescent="0.2">
      <c r="D3780" s="11"/>
    </row>
    <row r="3781" spans="4:4" x14ac:dyDescent="0.2">
      <c r="D3781" s="11"/>
    </row>
    <row r="3782" spans="4:4" x14ac:dyDescent="0.2">
      <c r="D3782" s="11"/>
    </row>
    <row r="3783" spans="4:4" x14ac:dyDescent="0.2">
      <c r="D3783" s="11"/>
    </row>
    <row r="3784" spans="4:4" x14ac:dyDescent="0.2">
      <c r="D3784" s="11"/>
    </row>
    <row r="3785" spans="4:4" x14ac:dyDescent="0.2">
      <c r="D3785" s="11"/>
    </row>
    <row r="3786" spans="4:4" x14ac:dyDescent="0.2">
      <c r="D3786" s="11"/>
    </row>
    <row r="3787" spans="4:4" x14ac:dyDescent="0.2">
      <c r="D3787" s="11"/>
    </row>
    <row r="3788" spans="4:4" x14ac:dyDescent="0.2">
      <c r="D3788" s="11"/>
    </row>
    <row r="3789" spans="4:4" x14ac:dyDescent="0.2">
      <c r="D3789" s="11"/>
    </row>
    <row r="3790" spans="4:4" x14ac:dyDescent="0.2">
      <c r="D3790" s="11"/>
    </row>
    <row r="3791" spans="4:4" x14ac:dyDescent="0.2">
      <c r="D3791" s="11"/>
    </row>
    <row r="3792" spans="4:4" x14ac:dyDescent="0.2">
      <c r="D3792" s="11"/>
    </row>
    <row r="3793" spans="4:4" x14ac:dyDescent="0.2">
      <c r="D3793" s="11"/>
    </row>
    <row r="3794" spans="4:4" x14ac:dyDescent="0.2">
      <c r="D3794" s="11"/>
    </row>
    <row r="3795" spans="4:4" x14ac:dyDescent="0.2">
      <c r="D3795" s="11"/>
    </row>
    <row r="3796" spans="4:4" x14ac:dyDescent="0.2">
      <c r="D3796" s="11"/>
    </row>
    <row r="3797" spans="4:4" x14ac:dyDescent="0.2">
      <c r="D3797" s="11"/>
    </row>
    <row r="3798" spans="4:4" x14ac:dyDescent="0.2">
      <c r="D3798" s="11"/>
    </row>
    <row r="3799" spans="4:4" x14ac:dyDescent="0.2">
      <c r="D3799" s="11"/>
    </row>
    <row r="3800" spans="4:4" x14ac:dyDescent="0.2">
      <c r="D3800" s="11"/>
    </row>
    <row r="3801" spans="4:4" x14ac:dyDescent="0.2">
      <c r="D3801" s="11"/>
    </row>
    <row r="3802" spans="4:4" x14ac:dyDescent="0.2">
      <c r="D3802" s="11"/>
    </row>
    <row r="3803" spans="4:4" x14ac:dyDescent="0.2">
      <c r="D3803" s="11"/>
    </row>
    <row r="3804" spans="4:4" x14ac:dyDescent="0.2">
      <c r="D3804" s="11"/>
    </row>
    <row r="3805" spans="4:4" x14ac:dyDescent="0.2">
      <c r="D3805" s="11"/>
    </row>
    <row r="3806" spans="4:4" x14ac:dyDescent="0.2">
      <c r="D3806" s="11"/>
    </row>
    <row r="3807" spans="4:4" x14ac:dyDescent="0.2">
      <c r="D3807" s="11"/>
    </row>
    <row r="3808" spans="4:4" x14ac:dyDescent="0.2">
      <c r="D3808" s="11"/>
    </row>
    <row r="3809" spans="4:4" x14ac:dyDescent="0.2">
      <c r="D3809" s="11"/>
    </row>
    <row r="3810" spans="4:4" x14ac:dyDescent="0.2">
      <c r="D3810" s="11"/>
    </row>
    <row r="3811" spans="4:4" x14ac:dyDescent="0.2">
      <c r="D3811" s="11"/>
    </row>
    <row r="3812" spans="4:4" x14ac:dyDescent="0.2">
      <c r="D3812" s="11"/>
    </row>
    <row r="3813" spans="4:4" x14ac:dyDescent="0.2">
      <c r="D3813" s="11"/>
    </row>
    <row r="3814" spans="4:4" x14ac:dyDescent="0.2">
      <c r="D3814" s="11"/>
    </row>
    <row r="3815" spans="4:4" x14ac:dyDescent="0.2">
      <c r="D3815" s="11"/>
    </row>
    <row r="3816" spans="4:4" x14ac:dyDescent="0.2">
      <c r="D3816" s="11"/>
    </row>
    <row r="3817" spans="4:4" x14ac:dyDescent="0.2">
      <c r="D3817" s="11"/>
    </row>
    <row r="3818" spans="4:4" x14ac:dyDescent="0.2">
      <c r="D3818" s="11"/>
    </row>
    <row r="3819" spans="4:4" x14ac:dyDescent="0.2">
      <c r="D3819" s="11"/>
    </row>
    <row r="3820" spans="4:4" x14ac:dyDescent="0.2">
      <c r="D3820" s="11"/>
    </row>
    <row r="3821" spans="4:4" x14ac:dyDescent="0.2">
      <c r="D3821" s="11"/>
    </row>
    <row r="3822" spans="4:4" x14ac:dyDescent="0.2">
      <c r="D3822" s="11"/>
    </row>
    <row r="3823" spans="4:4" x14ac:dyDescent="0.2">
      <c r="D3823" s="11"/>
    </row>
    <row r="3824" spans="4:4" x14ac:dyDescent="0.2">
      <c r="D3824" s="11"/>
    </row>
    <row r="3825" spans="4:4" x14ac:dyDescent="0.2">
      <c r="D3825" s="11"/>
    </row>
    <row r="3826" spans="4:4" x14ac:dyDescent="0.2">
      <c r="D3826" s="11"/>
    </row>
    <row r="3827" spans="4:4" x14ac:dyDescent="0.2">
      <c r="D3827" s="11"/>
    </row>
    <row r="3828" spans="4:4" x14ac:dyDescent="0.2">
      <c r="D3828" s="11"/>
    </row>
    <row r="3829" spans="4:4" x14ac:dyDescent="0.2">
      <c r="D3829" s="11"/>
    </row>
    <row r="3830" spans="4:4" x14ac:dyDescent="0.2">
      <c r="D3830" s="11"/>
    </row>
    <row r="3831" spans="4:4" x14ac:dyDescent="0.2">
      <c r="D3831" s="11"/>
    </row>
    <row r="3832" spans="4:4" x14ac:dyDescent="0.2">
      <c r="D3832" s="11"/>
    </row>
    <row r="3833" spans="4:4" x14ac:dyDescent="0.2">
      <c r="D3833" s="11"/>
    </row>
    <row r="3834" spans="4:4" x14ac:dyDescent="0.2">
      <c r="D3834" s="11"/>
    </row>
    <row r="3835" spans="4:4" x14ac:dyDescent="0.2">
      <c r="D3835" s="11"/>
    </row>
    <row r="3836" spans="4:4" x14ac:dyDescent="0.2">
      <c r="D3836" s="11"/>
    </row>
    <row r="3837" spans="4:4" x14ac:dyDescent="0.2">
      <c r="D3837" s="11"/>
    </row>
    <row r="3838" spans="4:4" x14ac:dyDescent="0.2">
      <c r="D3838" s="11"/>
    </row>
    <row r="3839" spans="4:4" x14ac:dyDescent="0.2">
      <c r="D3839" s="11"/>
    </row>
    <row r="3840" spans="4:4" x14ac:dyDescent="0.2">
      <c r="D3840" s="11"/>
    </row>
    <row r="3841" spans="4:4" x14ac:dyDescent="0.2">
      <c r="D3841" s="11"/>
    </row>
    <row r="3842" spans="4:4" x14ac:dyDescent="0.2">
      <c r="D3842" s="11"/>
    </row>
    <row r="3843" spans="4:4" x14ac:dyDescent="0.2">
      <c r="D3843" s="11"/>
    </row>
    <row r="3844" spans="4:4" x14ac:dyDescent="0.2">
      <c r="D3844" s="11"/>
    </row>
    <row r="3845" spans="4:4" x14ac:dyDescent="0.2">
      <c r="D3845" s="11"/>
    </row>
    <row r="3846" spans="4:4" x14ac:dyDescent="0.2">
      <c r="D3846" s="11"/>
    </row>
    <row r="3847" spans="4:4" x14ac:dyDescent="0.2">
      <c r="D3847" s="11"/>
    </row>
    <row r="3848" spans="4:4" x14ac:dyDescent="0.2">
      <c r="D3848" s="11"/>
    </row>
    <row r="3849" spans="4:4" x14ac:dyDescent="0.2">
      <c r="D3849" s="11"/>
    </row>
    <row r="3850" spans="4:4" x14ac:dyDescent="0.2">
      <c r="D3850" s="11"/>
    </row>
    <row r="3851" spans="4:4" x14ac:dyDescent="0.2">
      <c r="D3851" s="11"/>
    </row>
    <row r="3852" spans="4:4" x14ac:dyDescent="0.2">
      <c r="D3852" s="11"/>
    </row>
    <row r="3853" spans="4:4" x14ac:dyDescent="0.2">
      <c r="D3853" s="11"/>
    </row>
    <row r="3854" spans="4:4" x14ac:dyDescent="0.2">
      <c r="D3854" s="11"/>
    </row>
    <row r="3855" spans="4:4" x14ac:dyDescent="0.2">
      <c r="D3855" s="11"/>
    </row>
    <row r="3856" spans="4:4" x14ac:dyDescent="0.2">
      <c r="D3856" s="11"/>
    </row>
    <row r="3857" spans="4:4" x14ac:dyDescent="0.2">
      <c r="D3857" s="11"/>
    </row>
    <row r="3858" spans="4:4" x14ac:dyDescent="0.2">
      <c r="D3858" s="11"/>
    </row>
    <row r="3859" spans="4:4" x14ac:dyDescent="0.2">
      <c r="D3859" s="11"/>
    </row>
    <row r="3860" spans="4:4" x14ac:dyDescent="0.2">
      <c r="D3860" s="11"/>
    </row>
    <row r="3861" spans="4:4" x14ac:dyDescent="0.2">
      <c r="D3861" s="11"/>
    </row>
    <row r="3862" spans="4:4" x14ac:dyDescent="0.2">
      <c r="D3862" s="11"/>
    </row>
    <row r="3863" spans="4:4" x14ac:dyDescent="0.2">
      <c r="D3863" s="11"/>
    </row>
    <row r="3864" spans="4:4" x14ac:dyDescent="0.2">
      <c r="D3864" s="11"/>
    </row>
    <row r="3865" spans="4:4" x14ac:dyDescent="0.2">
      <c r="D3865" s="11"/>
    </row>
    <row r="3866" spans="4:4" x14ac:dyDescent="0.2">
      <c r="D3866" s="11"/>
    </row>
    <row r="3867" spans="4:4" x14ac:dyDescent="0.2">
      <c r="D3867" s="11"/>
    </row>
    <row r="3868" spans="4:4" x14ac:dyDescent="0.2">
      <c r="D3868" s="11"/>
    </row>
    <row r="3869" spans="4:4" x14ac:dyDescent="0.2">
      <c r="D3869" s="11"/>
    </row>
    <row r="3870" spans="4:4" x14ac:dyDescent="0.2">
      <c r="D3870" s="11"/>
    </row>
    <row r="3871" spans="4:4" x14ac:dyDescent="0.2">
      <c r="D3871" s="11"/>
    </row>
    <row r="3872" spans="4:4" x14ac:dyDescent="0.2">
      <c r="D3872" s="11"/>
    </row>
    <row r="3873" spans="4:4" x14ac:dyDescent="0.2">
      <c r="D3873" s="11"/>
    </row>
    <row r="3874" spans="4:4" x14ac:dyDescent="0.2">
      <c r="D3874" s="11"/>
    </row>
    <row r="3875" spans="4:4" x14ac:dyDescent="0.2">
      <c r="D3875" s="11"/>
    </row>
    <row r="3876" spans="4:4" x14ac:dyDescent="0.2">
      <c r="D3876" s="11"/>
    </row>
    <row r="3877" spans="4:4" x14ac:dyDescent="0.2">
      <c r="D3877" s="11"/>
    </row>
    <row r="3878" spans="4:4" x14ac:dyDescent="0.2">
      <c r="D3878" s="11"/>
    </row>
    <row r="3879" spans="4:4" x14ac:dyDescent="0.2">
      <c r="D3879" s="11"/>
    </row>
    <row r="3880" spans="4:4" x14ac:dyDescent="0.2">
      <c r="D3880" s="11"/>
    </row>
    <row r="3881" spans="4:4" x14ac:dyDescent="0.2">
      <c r="D3881" s="11"/>
    </row>
    <row r="3882" spans="4:4" x14ac:dyDescent="0.2">
      <c r="D3882" s="11"/>
    </row>
    <row r="3883" spans="4:4" x14ac:dyDescent="0.2">
      <c r="D3883" s="11"/>
    </row>
    <row r="3884" spans="4:4" x14ac:dyDescent="0.2">
      <c r="D3884" s="11"/>
    </row>
    <row r="3885" spans="4:4" x14ac:dyDescent="0.2">
      <c r="D3885" s="11"/>
    </row>
    <row r="3886" spans="4:4" x14ac:dyDescent="0.2">
      <c r="D3886" s="11"/>
    </row>
    <row r="3887" spans="4:4" x14ac:dyDescent="0.2">
      <c r="D3887" s="11"/>
    </row>
    <row r="3888" spans="4:4" x14ac:dyDescent="0.2">
      <c r="D3888" s="11"/>
    </row>
    <row r="3889" spans="4:4" x14ac:dyDescent="0.2">
      <c r="D3889" s="11"/>
    </row>
    <row r="3890" spans="4:4" x14ac:dyDescent="0.2">
      <c r="D3890" s="11"/>
    </row>
    <row r="3891" spans="4:4" x14ac:dyDescent="0.2">
      <c r="D3891" s="11"/>
    </row>
    <row r="3892" spans="4:4" x14ac:dyDescent="0.2">
      <c r="D3892" s="11"/>
    </row>
    <row r="3893" spans="4:4" x14ac:dyDescent="0.2">
      <c r="D3893" s="11"/>
    </row>
    <row r="3894" spans="4:4" x14ac:dyDescent="0.2">
      <c r="D3894" s="11"/>
    </row>
    <row r="3895" spans="4:4" x14ac:dyDescent="0.2">
      <c r="D3895" s="11"/>
    </row>
    <row r="3896" spans="4:4" x14ac:dyDescent="0.2">
      <c r="D3896" s="11"/>
    </row>
    <row r="3897" spans="4:4" x14ac:dyDescent="0.2">
      <c r="D3897" s="11"/>
    </row>
    <row r="3898" spans="4:4" x14ac:dyDescent="0.2">
      <c r="D3898" s="11"/>
    </row>
    <row r="3899" spans="4:4" x14ac:dyDescent="0.2">
      <c r="D3899" s="11"/>
    </row>
    <row r="3900" spans="4:4" x14ac:dyDescent="0.2">
      <c r="D3900" s="11"/>
    </row>
    <row r="3901" spans="4:4" x14ac:dyDescent="0.2">
      <c r="D3901" s="11"/>
    </row>
    <row r="3902" spans="4:4" x14ac:dyDescent="0.2">
      <c r="D3902" s="11"/>
    </row>
    <row r="3903" spans="4:4" x14ac:dyDescent="0.2">
      <c r="D3903" s="11"/>
    </row>
    <row r="3904" spans="4:4" x14ac:dyDescent="0.2">
      <c r="D3904" s="11"/>
    </row>
    <row r="3905" spans="4:4" x14ac:dyDescent="0.2">
      <c r="D3905" s="11"/>
    </row>
    <row r="3906" spans="4:4" x14ac:dyDescent="0.2">
      <c r="D3906" s="11"/>
    </row>
    <row r="3907" spans="4:4" x14ac:dyDescent="0.2">
      <c r="D3907" s="11"/>
    </row>
    <row r="3908" spans="4:4" x14ac:dyDescent="0.2">
      <c r="D3908" s="11"/>
    </row>
    <row r="3909" spans="4:4" x14ac:dyDescent="0.2">
      <c r="D3909" s="11"/>
    </row>
    <row r="3910" spans="4:4" x14ac:dyDescent="0.2">
      <c r="D3910" s="11"/>
    </row>
    <row r="3911" spans="4:4" x14ac:dyDescent="0.2">
      <c r="D3911" s="11"/>
    </row>
    <row r="3912" spans="4:4" x14ac:dyDescent="0.2">
      <c r="D3912" s="11"/>
    </row>
    <row r="3913" spans="4:4" x14ac:dyDescent="0.2">
      <c r="D3913" s="11"/>
    </row>
    <row r="3914" spans="4:4" x14ac:dyDescent="0.2">
      <c r="D3914" s="11"/>
    </row>
    <row r="3915" spans="4:4" x14ac:dyDescent="0.2">
      <c r="D3915" s="11"/>
    </row>
    <row r="3916" spans="4:4" x14ac:dyDescent="0.2">
      <c r="D3916" s="11"/>
    </row>
    <row r="3917" spans="4:4" x14ac:dyDescent="0.2">
      <c r="D3917" s="11"/>
    </row>
    <row r="3918" spans="4:4" x14ac:dyDescent="0.2">
      <c r="D3918" s="11"/>
    </row>
    <row r="3919" spans="4:4" x14ac:dyDescent="0.2">
      <c r="D3919" s="11"/>
    </row>
    <row r="3920" spans="4:4" x14ac:dyDescent="0.2">
      <c r="D3920" s="11"/>
    </row>
    <row r="3921" spans="4:4" x14ac:dyDescent="0.2">
      <c r="D3921" s="11"/>
    </row>
    <row r="3922" spans="4:4" x14ac:dyDescent="0.2">
      <c r="D3922" s="11"/>
    </row>
    <row r="3923" spans="4:4" x14ac:dyDescent="0.2">
      <c r="D3923" s="11"/>
    </row>
    <row r="3924" spans="4:4" x14ac:dyDescent="0.2">
      <c r="D3924" s="11"/>
    </row>
    <row r="3925" spans="4:4" x14ac:dyDescent="0.2">
      <c r="D3925" s="11"/>
    </row>
    <row r="3926" spans="4:4" x14ac:dyDescent="0.2">
      <c r="D3926" s="11"/>
    </row>
    <row r="3927" spans="4:4" x14ac:dyDescent="0.2">
      <c r="D3927" s="11"/>
    </row>
    <row r="3928" spans="4:4" x14ac:dyDescent="0.2">
      <c r="D3928" s="11"/>
    </row>
    <row r="3929" spans="4:4" x14ac:dyDescent="0.2">
      <c r="D3929" s="11"/>
    </row>
    <row r="3930" spans="4:4" x14ac:dyDescent="0.2">
      <c r="D3930" s="11"/>
    </row>
    <row r="3931" spans="4:4" x14ac:dyDescent="0.2">
      <c r="D3931" s="11"/>
    </row>
    <row r="3932" spans="4:4" x14ac:dyDescent="0.2">
      <c r="D3932" s="11"/>
    </row>
    <row r="3933" spans="4:4" x14ac:dyDescent="0.2">
      <c r="D3933" s="11"/>
    </row>
    <row r="3934" spans="4:4" x14ac:dyDescent="0.2">
      <c r="D3934" s="11"/>
    </row>
    <row r="3935" spans="4:4" x14ac:dyDescent="0.2">
      <c r="D3935" s="11"/>
    </row>
    <row r="3936" spans="4:4" x14ac:dyDescent="0.2">
      <c r="D3936" s="11"/>
    </row>
    <row r="3937" spans="4:4" x14ac:dyDescent="0.2">
      <c r="D3937" s="11"/>
    </row>
    <row r="3938" spans="4:4" x14ac:dyDescent="0.2">
      <c r="D3938" s="11"/>
    </row>
    <row r="3939" spans="4:4" x14ac:dyDescent="0.2">
      <c r="D3939" s="11"/>
    </row>
    <row r="3940" spans="4:4" x14ac:dyDescent="0.2">
      <c r="D3940" s="11"/>
    </row>
    <row r="3941" spans="4:4" x14ac:dyDescent="0.2">
      <c r="D3941" s="11"/>
    </row>
    <row r="3942" spans="4:4" x14ac:dyDescent="0.2">
      <c r="D3942" s="11"/>
    </row>
    <row r="3943" spans="4:4" x14ac:dyDescent="0.2">
      <c r="D3943" s="11"/>
    </row>
    <row r="3944" spans="4:4" x14ac:dyDescent="0.2">
      <c r="D3944" s="11"/>
    </row>
    <row r="3945" spans="4:4" x14ac:dyDescent="0.2">
      <c r="D3945" s="11"/>
    </row>
    <row r="3946" spans="4:4" x14ac:dyDescent="0.2">
      <c r="D3946" s="11"/>
    </row>
    <row r="3947" spans="4:4" x14ac:dyDescent="0.2">
      <c r="D3947" s="11"/>
    </row>
    <row r="3948" spans="4:4" x14ac:dyDescent="0.2">
      <c r="D3948" s="11"/>
    </row>
    <row r="3949" spans="4:4" x14ac:dyDescent="0.2">
      <c r="D3949" s="11"/>
    </row>
    <row r="3950" spans="4:4" x14ac:dyDescent="0.2">
      <c r="D3950" s="11"/>
    </row>
    <row r="3951" spans="4:4" x14ac:dyDescent="0.2">
      <c r="D3951" s="11"/>
    </row>
    <row r="3952" spans="4:4" x14ac:dyDescent="0.2">
      <c r="D3952" s="11"/>
    </row>
    <row r="3953" spans="4:4" x14ac:dyDescent="0.2">
      <c r="D3953" s="11"/>
    </row>
    <row r="3954" spans="4:4" x14ac:dyDescent="0.2">
      <c r="D3954" s="11"/>
    </row>
    <row r="3955" spans="4:4" x14ac:dyDescent="0.2">
      <c r="D3955" s="11"/>
    </row>
    <row r="3956" spans="4:4" x14ac:dyDescent="0.2">
      <c r="D3956" s="11"/>
    </row>
    <row r="3957" spans="4:4" x14ac:dyDescent="0.2">
      <c r="D3957" s="11"/>
    </row>
    <row r="3958" spans="4:4" x14ac:dyDescent="0.2">
      <c r="D3958" s="11"/>
    </row>
    <row r="3959" spans="4:4" x14ac:dyDescent="0.2">
      <c r="D3959" s="11"/>
    </row>
    <row r="3960" spans="4:4" x14ac:dyDescent="0.2">
      <c r="D3960" s="11"/>
    </row>
    <row r="3961" spans="4:4" x14ac:dyDescent="0.2">
      <c r="D3961" s="11"/>
    </row>
    <row r="3962" spans="4:4" x14ac:dyDescent="0.2">
      <c r="D3962" s="11"/>
    </row>
    <row r="3963" spans="4:4" x14ac:dyDescent="0.2">
      <c r="D3963" s="11"/>
    </row>
    <row r="3964" spans="4:4" x14ac:dyDescent="0.2">
      <c r="D3964" s="11"/>
    </row>
    <row r="3965" spans="4:4" x14ac:dyDescent="0.2">
      <c r="D3965" s="11"/>
    </row>
    <row r="3966" spans="4:4" x14ac:dyDescent="0.2">
      <c r="D3966" s="11"/>
    </row>
    <row r="3967" spans="4:4" x14ac:dyDescent="0.2">
      <c r="D3967" s="11"/>
    </row>
    <row r="3968" spans="4:4" x14ac:dyDescent="0.2">
      <c r="D3968" s="11"/>
    </row>
    <row r="3969" spans="4:4" x14ac:dyDescent="0.2">
      <c r="D3969" s="11"/>
    </row>
    <row r="3970" spans="4:4" x14ac:dyDescent="0.2">
      <c r="D3970" s="11"/>
    </row>
    <row r="3971" spans="4:4" x14ac:dyDescent="0.2">
      <c r="D3971" s="11"/>
    </row>
    <row r="3972" spans="4:4" x14ac:dyDescent="0.2">
      <c r="D3972" s="11"/>
    </row>
    <row r="3973" spans="4:4" x14ac:dyDescent="0.2">
      <c r="D3973" s="11"/>
    </row>
    <row r="3974" spans="4:4" x14ac:dyDescent="0.2">
      <c r="D3974" s="11"/>
    </row>
    <row r="3975" spans="4:4" x14ac:dyDescent="0.2">
      <c r="D3975" s="11"/>
    </row>
    <row r="3976" spans="4:4" x14ac:dyDescent="0.2">
      <c r="D3976" s="11"/>
    </row>
    <row r="3977" spans="4:4" x14ac:dyDescent="0.2">
      <c r="D3977" s="11"/>
    </row>
    <row r="3978" spans="4:4" x14ac:dyDescent="0.2">
      <c r="D3978" s="11"/>
    </row>
    <row r="3979" spans="4:4" x14ac:dyDescent="0.2">
      <c r="D3979" s="11"/>
    </row>
    <row r="3980" spans="4:4" x14ac:dyDescent="0.2">
      <c r="D3980" s="11"/>
    </row>
    <row r="3981" spans="4:4" x14ac:dyDescent="0.2">
      <c r="D3981" s="11"/>
    </row>
    <row r="3982" spans="4:4" x14ac:dyDescent="0.2">
      <c r="D3982" s="11"/>
    </row>
    <row r="3983" spans="4:4" x14ac:dyDescent="0.2">
      <c r="D3983" s="11"/>
    </row>
    <row r="3984" spans="4:4" x14ac:dyDescent="0.2">
      <c r="D3984" s="11"/>
    </row>
    <row r="3985" spans="4:4" x14ac:dyDescent="0.2">
      <c r="D3985" s="11"/>
    </row>
    <row r="3986" spans="4:4" x14ac:dyDescent="0.2">
      <c r="D3986" s="11"/>
    </row>
    <row r="3987" spans="4:4" x14ac:dyDescent="0.2">
      <c r="D3987" s="11"/>
    </row>
    <row r="3988" spans="4:4" x14ac:dyDescent="0.2">
      <c r="D3988" s="11"/>
    </row>
    <row r="3989" spans="4:4" x14ac:dyDescent="0.2">
      <c r="D3989" s="11"/>
    </row>
    <row r="3990" spans="4:4" x14ac:dyDescent="0.2">
      <c r="D3990" s="11"/>
    </row>
    <row r="3991" spans="4:4" x14ac:dyDescent="0.2">
      <c r="D3991" s="11"/>
    </row>
    <row r="3992" spans="4:4" x14ac:dyDescent="0.2">
      <c r="D3992" s="11"/>
    </row>
    <row r="3993" spans="4:4" x14ac:dyDescent="0.2">
      <c r="D3993" s="11"/>
    </row>
    <row r="3994" spans="4:4" x14ac:dyDescent="0.2">
      <c r="D3994" s="11"/>
    </row>
    <row r="3995" spans="4:4" x14ac:dyDescent="0.2">
      <c r="D3995" s="11"/>
    </row>
    <row r="3996" spans="4:4" x14ac:dyDescent="0.2">
      <c r="D3996" s="11"/>
    </row>
    <row r="3997" spans="4:4" x14ac:dyDescent="0.2">
      <c r="D3997" s="11"/>
    </row>
    <row r="3998" spans="4:4" x14ac:dyDescent="0.2">
      <c r="D3998" s="11"/>
    </row>
    <row r="3999" spans="4:4" x14ac:dyDescent="0.2">
      <c r="D3999" s="11"/>
    </row>
    <row r="4000" spans="4:4" x14ac:dyDescent="0.2">
      <c r="D4000" s="11"/>
    </row>
    <row r="4001" spans="4:4" x14ac:dyDescent="0.2">
      <c r="D4001" s="11"/>
    </row>
    <row r="4002" spans="4:4" x14ac:dyDescent="0.2">
      <c r="D4002" s="11"/>
    </row>
    <row r="4003" spans="4:4" x14ac:dyDescent="0.2">
      <c r="D4003" s="11"/>
    </row>
    <row r="4004" spans="4:4" x14ac:dyDescent="0.2">
      <c r="D4004" s="11"/>
    </row>
    <row r="4005" spans="4:4" x14ac:dyDescent="0.2">
      <c r="D4005" s="11"/>
    </row>
    <row r="4006" spans="4:4" x14ac:dyDescent="0.2">
      <c r="D4006" s="11"/>
    </row>
    <row r="4007" spans="4:4" x14ac:dyDescent="0.2">
      <c r="D4007" s="11"/>
    </row>
    <row r="4008" spans="4:4" x14ac:dyDescent="0.2">
      <c r="D4008" s="11"/>
    </row>
    <row r="4009" spans="4:4" x14ac:dyDescent="0.2">
      <c r="D4009" s="11"/>
    </row>
    <row r="4010" spans="4:4" x14ac:dyDescent="0.2">
      <c r="D4010" s="11"/>
    </row>
    <row r="4011" spans="4:4" x14ac:dyDescent="0.2">
      <c r="D4011" s="11"/>
    </row>
    <row r="4012" spans="4:4" x14ac:dyDescent="0.2">
      <c r="D4012" s="11"/>
    </row>
    <row r="4013" spans="4:4" x14ac:dyDescent="0.2">
      <c r="D4013" s="11"/>
    </row>
    <row r="4014" spans="4:4" x14ac:dyDescent="0.2">
      <c r="D4014" s="11"/>
    </row>
    <row r="4015" spans="4:4" x14ac:dyDescent="0.2">
      <c r="D4015" s="11"/>
    </row>
    <row r="4016" spans="4:4" x14ac:dyDescent="0.2">
      <c r="D4016" s="11"/>
    </row>
    <row r="4017" spans="4:4" x14ac:dyDescent="0.2">
      <c r="D4017" s="11"/>
    </row>
    <row r="4018" spans="4:4" x14ac:dyDescent="0.2">
      <c r="D4018" s="11"/>
    </row>
    <row r="4019" spans="4:4" x14ac:dyDescent="0.2">
      <c r="D4019" s="11"/>
    </row>
    <row r="4020" spans="4:4" x14ac:dyDescent="0.2">
      <c r="D4020" s="11"/>
    </row>
    <row r="4021" spans="4:4" x14ac:dyDescent="0.2">
      <c r="D4021" s="11"/>
    </row>
    <row r="4022" spans="4:4" x14ac:dyDescent="0.2">
      <c r="D4022" s="11"/>
    </row>
    <row r="4023" spans="4:4" x14ac:dyDescent="0.2">
      <c r="D4023" s="11"/>
    </row>
    <row r="4024" spans="4:4" x14ac:dyDescent="0.2">
      <c r="D4024" s="11"/>
    </row>
    <row r="4025" spans="4:4" x14ac:dyDescent="0.2">
      <c r="D4025" s="11"/>
    </row>
    <row r="4026" spans="4:4" x14ac:dyDescent="0.2">
      <c r="D4026" s="11"/>
    </row>
    <row r="4027" spans="4:4" x14ac:dyDescent="0.2">
      <c r="D4027" s="11"/>
    </row>
    <row r="4028" spans="4:4" x14ac:dyDescent="0.2">
      <c r="D4028" s="11"/>
    </row>
    <row r="4029" spans="4:4" x14ac:dyDescent="0.2">
      <c r="D4029" s="11"/>
    </row>
    <row r="4030" spans="4:4" x14ac:dyDescent="0.2">
      <c r="D4030" s="11"/>
    </row>
    <row r="4031" spans="4:4" x14ac:dyDescent="0.2">
      <c r="D4031" s="11"/>
    </row>
    <row r="4032" spans="4:4" x14ac:dyDescent="0.2">
      <c r="D4032" s="11"/>
    </row>
    <row r="4033" spans="4:4" x14ac:dyDescent="0.2">
      <c r="D4033" s="11"/>
    </row>
    <row r="4034" spans="4:4" x14ac:dyDescent="0.2">
      <c r="D4034" s="11"/>
    </row>
    <row r="4035" spans="4:4" x14ac:dyDescent="0.2">
      <c r="D4035" s="11"/>
    </row>
    <row r="4036" spans="4:4" x14ac:dyDescent="0.2">
      <c r="D4036" s="11"/>
    </row>
    <row r="4037" spans="4:4" x14ac:dyDescent="0.2">
      <c r="D4037" s="11"/>
    </row>
    <row r="4038" spans="4:4" x14ac:dyDescent="0.2">
      <c r="D4038" s="11"/>
    </row>
    <row r="4039" spans="4:4" x14ac:dyDescent="0.2">
      <c r="D4039" s="11"/>
    </row>
    <row r="4040" spans="4:4" x14ac:dyDescent="0.2">
      <c r="D4040" s="11"/>
    </row>
    <row r="4041" spans="4:4" x14ac:dyDescent="0.2">
      <c r="D4041" s="11"/>
    </row>
    <row r="4042" spans="4:4" x14ac:dyDescent="0.2">
      <c r="D4042" s="11"/>
    </row>
    <row r="4043" spans="4:4" x14ac:dyDescent="0.2">
      <c r="D4043" s="11"/>
    </row>
    <row r="4044" spans="4:4" x14ac:dyDescent="0.2">
      <c r="D4044" s="11"/>
    </row>
    <row r="4045" spans="4:4" x14ac:dyDescent="0.2">
      <c r="D4045" s="11"/>
    </row>
    <row r="4046" spans="4:4" x14ac:dyDescent="0.2">
      <c r="D4046" s="11"/>
    </row>
    <row r="4047" spans="4:4" x14ac:dyDescent="0.2">
      <c r="D4047" s="11"/>
    </row>
    <row r="4048" spans="4:4" x14ac:dyDescent="0.2">
      <c r="D4048" s="11"/>
    </row>
    <row r="4049" spans="4:4" x14ac:dyDescent="0.2">
      <c r="D4049" s="11"/>
    </row>
    <row r="4050" spans="4:4" x14ac:dyDescent="0.2">
      <c r="D4050" s="11"/>
    </row>
    <row r="4051" spans="4:4" x14ac:dyDescent="0.2">
      <c r="D4051" s="11"/>
    </row>
    <row r="4052" spans="4:4" x14ac:dyDescent="0.2">
      <c r="D4052" s="11"/>
    </row>
    <row r="4053" spans="4:4" x14ac:dyDescent="0.2">
      <c r="D4053" s="11"/>
    </row>
    <row r="4054" spans="4:4" x14ac:dyDescent="0.2">
      <c r="D4054" s="11"/>
    </row>
    <row r="4055" spans="4:4" x14ac:dyDescent="0.2">
      <c r="D4055" s="11"/>
    </row>
    <row r="4056" spans="4:4" x14ac:dyDescent="0.2">
      <c r="D4056" s="11"/>
    </row>
    <row r="4057" spans="4:4" x14ac:dyDescent="0.2">
      <c r="D4057" s="11"/>
    </row>
    <row r="4058" spans="4:4" x14ac:dyDescent="0.2">
      <c r="D4058" s="11"/>
    </row>
    <row r="4059" spans="4:4" x14ac:dyDescent="0.2">
      <c r="D4059" s="11"/>
    </row>
    <row r="4060" spans="4:4" x14ac:dyDescent="0.2">
      <c r="D4060" s="11"/>
    </row>
    <row r="4061" spans="4:4" x14ac:dyDescent="0.2">
      <c r="D4061" s="11"/>
    </row>
    <row r="4062" spans="4:4" x14ac:dyDescent="0.2">
      <c r="D4062" s="11"/>
    </row>
    <row r="4063" spans="4:4" x14ac:dyDescent="0.2">
      <c r="D4063" s="11"/>
    </row>
    <row r="4064" spans="4:4" x14ac:dyDescent="0.2">
      <c r="D4064" s="11"/>
    </row>
    <row r="4065" spans="4:4" x14ac:dyDescent="0.2">
      <c r="D4065" s="11"/>
    </row>
    <row r="4066" spans="4:4" x14ac:dyDescent="0.2">
      <c r="D4066" s="11"/>
    </row>
    <row r="4067" spans="4:4" x14ac:dyDescent="0.2">
      <c r="D4067" s="11"/>
    </row>
    <row r="4068" spans="4:4" x14ac:dyDescent="0.2">
      <c r="D4068" s="11"/>
    </row>
    <row r="4069" spans="4:4" x14ac:dyDescent="0.2">
      <c r="D4069" s="11"/>
    </row>
    <row r="4070" spans="4:4" x14ac:dyDescent="0.2">
      <c r="D4070" s="11"/>
    </row>
    <row r="4071" spans="4:4" x14ac:dyDescent="0.2">
      <c r="D4071" s="11"/>
    </row>
    <row r="4072" spans="4:4" x14ac:dyDescent="0.2">
      <c r="D4072" s="11"/>
    </row>
    <row r="4073" spans="4:4" x14ac:dyDescent="0.2">
      <c r="D4073" s="11"/>
    </row>
    <row r="4074" spans="4:4" x14ac:dyDescent="0.2">
      <c r="D4074" s="11"/>
    </row>
    <row r="4075" spans="4:4" x14ac:dyDescent="0.2">
      <c r="D4075" s="11"/>
    </row>
    <row r="4076" spans="4:4" x14ac:dyDescent="0.2">
      <c r="D4076" s="11"/>
    </row>
    <row r="4077" spans="4:4" x14ac:dyDescent="0.2">
      <c r="D4077" s="11"/>
    </row>
    <row r="4078" spans="4:4" x14ac:dyDescent="0.2">
      <c r="D4078" s="11"/>
    </row>
    <row r="4079" spans="4:4" x14ac:dyDescent="0.2">
      <c r="D4079" s="11"/>
    </row>
    <row r="4080" spans="4:4" x14ac:dyDescent="0.2">
      <c r="D4080" s="11"/>
    </row>
    <row r="4081" spans="4:4" x14ac:dyDescent="0.2">
      <c r="D4081" s="11"/>
    </row>
    <row r="4082" spans="4:4" x14ac:dyDescent="0.2">
      <c r="D4082" s="11"/>
    </row>
    <row r="4083" spans="4:4" x14ac:dyDescent="0.2">
      <c r="D4083" s="11"/>
    </row>
    <row r="4084" spans="4:4" x14ac:dyDescent="0.2">
      <c r="D4084" s="11"/>
    </row>
    <row r="4085" spans="4:4" x14ac:dyDescent="0.2">
      <c r="D4085" s="11"/>
    </row>
    <row r="4086" spans="4:4" x14ac:dyDescent="0.2">
      <c r="D4086" s="11"/>
    </row>
    <row r="4087" spans="4:4" x14ac:dyDescent="0.2">
      <c r="D4087" s="11"/>
    </row>
    <row r="4088" spans="4:4" x14ac:dyDescent="0.2">
      <c r="D4088" s="11"/>
    </row>
    <row r="4089" spans="4:4" x14ac:dyDescent="0.2">
      <c r="D4089" s="11"/>
    </row>
    <row r="4090" spans="4:4" x14ac:dyDescent="0.2">
      <c r="D4090" s="11"/>
    </row>
    <row r="4091" spans="4:4" x14ac:dyDescent="0.2">
      <c r="D4091" s="11"/>
    </row>
    <row r="4092" spans="4:4" x14ac:dyDescent="0.2">
      <c r="D4092" s="11"/>
    </row>
    <row r="4093" spans="4:4" x14ac:dyDescent="0.2">
      <c r="D4093" s="11"/>
    </row>
    <row r="4094" spans="4:4" x14ac:dyDescent="0.2">
      <c r="D4094" s="11"/>
    </row>
    <row r="4095" spans="4:4" x14ac:dyDescent="0.2">
      <c r="D4095" s="11"/>
    </row>
    <row r="4096" spans="4:4" x14ac:dyDescent="0.2">
      <c r="D4096" s="11"/>
    </row>
    <row r="4097" spans="4:4" x14ac:dyDescent="0.2">
      <c r="D4097" s="11"/>
    </row>
    <row r="4098" spans="4:4" x14ac:dyDescent="0.2">
      <c r="D4098" s="11"/>
    </row>
    <row r="4099" spans="4:4" x14ac:dyDescent="0.2">
      <c r="D4099" s="11"/>
    </row>
    <row r="4100" spans="4:4" x14ac:dyDescent="0.2">
      <c r="D4100" s="11"/>
    </row>
    <row r="4101" spans="4:4" x14ac:dyDescent="0.2">
      <c r="D4101" s="11"/>
    </row>
    <row r="4102" spans="4:4" x14ac:dyDescent="0.2">
      <c r="D4102" s="11"/>
    </row>
    <row r="4103" spans="4:4" x14ac:dyDescent="0.2">
      <c r="D4103" s="11"/>
    </row>
    <row r="4104" spans="4:4" x14ac:dyDescent="0.2">
      <c r="D4104" s="11"/>
    </row>
    <row r="4105" spans="4:4" x14ac:dyDescent="0.2">
      <c r="D4105" s="11"/>
    </row>
    <row r="4106" spans="4:4" x14ac:dyDescent="0.2">
      <c r="D4106" s="11"/>
    </row>
    <row r="4107" spans="4:4" x14ac:dyDescent="0.2">
      <c r="D4107" s="11"/>
    </row>
    <row r="4108" spans="4:4" x14ac:dyDescent="0.2">
      <c r="D4108" s="11"/>
    </row>
    <row r="4109" spans="4:4" x14ac:dyDescent="0.2">
      <c r="D4109" s="11"/>
    </row>
    <row r="4110" spans="4:4" x14ac:dyDescent="0.2">
      <c r="D4110" s="11"/>
    </row>
    <row r="4111" spans="4:4" x14ac:dyDescent="0.2">
      <c r="D4111" s="11"/>
    </row>
    <row r="4112" spans="4:4" x14ac:dyDescent="0.2">
      <c r="D4112" s="11"/>
    </row>
    <row r="4113" spans="4:4" x14ac:dyDescent="0.2">
      <c r="D4113" s="11"/>
    </row>
    <row r="4114" spans="4:4" x14ac:dyDescent="0.2">
      <c r="D4114" s="11"/>
    </row>
    <row r="4115" spans="4:4" x14ac:dyDescent="0.2">
      <c r="D4115" s="11"/>
    </row>
    <row r="4116" spans="4:4" x14ac:dyDescent="0.2">
      <c r="D4116" s="11"/>
    </row>
    <row r="4117" spans="4:4" x14ac:dyDescent="0.2">
      <c r="D4117" s="11"/>
    </row>
    <row r="4118" spans="4:4" x14ac:dyDescent="0.2">
      <c r="D4118" s="11"/>
    </row>
    <row r="4119" spans="4:4" x14ac:dyDescent="0.2">
      <c r="D4119" s="11"/>
    </row>
    <row r="4120" spans="4:4" x14ac:dyDescent="0.2">
      <c r="D4120" s="11"/>
    </row>
    <row r="4121" spans="4:4" x14ac:dyDescent="0.2">
      <c r="D4121" s="11"/>
    </row>
    <row r="4122" spans="4:4" x14ac:dyDescent="0.2">
      <c r="D4122" s="11"/>
    </row>
    <row r="4123" spans="4:4" x14ac:dyDescent="0.2">
      <c r="D4123" s="11"/>
    </row>
    <row r="4124" spans="4:4" x14ac:dyDescent="0.2">
      <c r="D4124" s="11"/>
    </row>
    <row r="4125" spans="4:4" x14ac:dyDescent="0.2">
      <c r="D4125" s="11"/>
    </row>
    <row r="4126" spans="4:4" x14ac:dyDescent="0.2">
      <c r="D4126" s="11"/>
    </row>
    <row r="4127" spans="4:4" x14ac:dyDescent="0.2">
      <c r="D4127" s="11"/>
    </row>
    <row r="4128" spans="4:4" x14ac:dyDescent="0.2">
      <c r="D4128" s="11"/>
    </row>
    <row r="4129" spans="4:4" x14ac:dyDescent="0.2">
      <c r="D4129" s="11"/>
    </row>
    <row r="4130" spans="4:4" x14ac:dyDescent="0.2">
      <c r="D4130" s="11"/>
    </row>
    <row r="4131" spans="4:4" x14ac:dyDescent="0.2">
      <c r="D4131" s="11"/>
    </row>
    <row r="4132" spans="4:4" x14ac:dyDescent="0.2">
      <c r="D4132" s="11"/>
    </row>
    <row r="4133" spans="4:4" x14ac:dyDescent="0.2">
      <c r="D4133" s="11"/>
    </row>
    <row r="4134" spans="4:4" x14ac:dyDescent="0.2">
      <c r="D4134" s="11"/>
    </row>
    <row r="4135" spans="4:4" x14ac:dyDescent="0.2">
      <c r="D4135" s="11"/>
    </row>
    <row r="4136" spans="4:4" x14ac:dyDescent="0.2">
      <c r="D4136" s="11"/>
    </row>
    <row r="4137" spans="4:4" x14ac:dyDescent="0.2">
      <c r="D4137" s="11"/>
    </row>
    <row r="4138" spans="4:4" x14ac:dyDescent="0.2">
      <c r="D4138" s="11"/>
    </row>
    <row r="4139" spans="4:4" x14ac:dyDescent="0.2">
      <c r="D4139" s="11"/>
    </row>
    <row r="4140" spans="4:4" x14ac:dyDescent="0.2">
      <c r="D4140" s="11"/>
    </row>
    <row r="4141" spans="4:4" x14ac:dyDescent="0.2">
      <c r="D4141" s="11"/>
    </row>
    <row r="4142" spans="4:4" x14ac:dyDescent="0.2">
      <c r="D4142" s="11"/>
    </row>
    <row r="4143" spans="4:4" x14ac:dyDescent="0.2">
      <c r="D4143" s="11"/>
    </row>
    <row r="4144" spans="4:4" x14ac:dyDescent="0.2">
      <c r="D4144" s="11"/>
    </row>
    <row r="4145" spans="4:4" x14ac:dyDescent="0.2">
      <c r="D4145" s="11"/>
    </row>
    <row r="4146" spans="4:4" x14ac:dyDescent="0.2">
      <c r="D4146" s="11"/>
    </row>
    <row r="4147" spans="4:4" x14ac:dyDescent="0.2">
      <c r="D4147" s="11"/>
    </row>
    <row r="4148" spans="4:4" x14ac:dyDescent="0.2">
      <c r="D4148" s="11"/>
    </row>
    <row r="4149" spans="4:4" x14ac:dyDescent="0.2">
      <c r="D4149" s="11"/>
    </row>
    <row r="4150" spans="4:4" x14ac:dyDescent="0.2">
      <c r="D4150" s="11"/>
    </row>
    <row r="4151" spans="4:4" x14ac:dyDescent="0.2">
      <c r="D4151" s="11"/>
    </row>
    <row r="4152" spans="4:4" x14ac:dyDescent="0.2">
      <c r="D4152" s="11"/>
    </row>
    <row r="4153" spans="4:4" x14ac:dyDescent="0.2">
      <c r="D4153" s="11"/>
    </row>
    <row r="4154" spans="4:4" x14ac:dyDescent="0.2">
      <c r="D4154" s="11"/>
    </row>
    <row r="4155" spans="4:4" x14ac:dyDescent="0.2">
      <c r="D4155" s="11"/>
    </row>
    <row r="4156" spans="4:4" x14ac:dyDescent="0.2">
      <c r="D4156" s="11"/>
    </row>
    <row r="4157" spans="4:4" x14ac:dyDescent="0.2">
      <c r="D4157" s="11"/>
    </row>
    <row r="4158" spans="4:4" x14ac:dyDescent="0.2">
      <c r="D4158" s="11"/>
    </row>
    <row r="4159" spans="4:4" x14ac:dyDescent="0.2">
      <c r="D4159" s="11"/>
    </row>
    <row r="4160" spans="4:4" x14ac:dyDescent="0.2">
      <c r="D4160" s="11"/>
    </row>
    <row r="4161" spans="4:4" x14ac:dyDescent="0.2">
      <c r="D4161" s="11"/>
    </row>
    <row r="4162" spans="4:4" x14ac:dyDescent="0.2">
      <c r="D4162" s="11"/>
    </row>
    <row r="4163" spans="4:4" x14ac:dyDescent="0.2">
      <c r="D4163" s="11"/>
    </row>
    <row r="4164" spans="4:4" x14ac:dyDescent="0.2">
      <c r="D4164" s="11"/>
    </row>
    <row r="4165" spans="4:4" x14ac:dyDescent="0.2">
      <c r="D4165" s="11"/>
    </row>
    <row r="4166" spans="4:4" x14ac:dyDescent="0.2">
      <c r="D4166" s="11"/>
    </row>
    <row r="4167" spans="4:4" x14ac:dyDescent="0.2">
      <c r="D4167" s="11"/>
    </row>
    <row r="4168" spans="4:4" x14ac:dyDescent="0.2">
      <c r="D4168" s="11"/>
    </row>
    <row r="4169" spans="4:4" x14ac:dyDescent="0.2">
      <c r="D4169" s="11"/>
    </row>
    <row r="4170" spans="4:4" x14ac:dyDescent="0.2">
      <c r="D4170" s="11"/>
    </row>
    <row r="4171" spans="4:4" x14ac:dyDescent="0.2">
      <c r="D4171" s="11"/>
    </row>
    <row r="4172" spans="4:4" x14ac:dyDescent="0.2">
      <c r="D4172" s="11"/>
    </row>
    <row r="4173" spans="4:4" x14ac:dyDescent="0.2">
      <c r="D4173" s="11"/>
    </row>
    <row r="4174" spans="4:4" x14ac:dyDescent="0.2">
      <c r="D4174" s="11"/>
    </row>
    <row r="4175" spans="4:4" x14ac:dyDescent="0.2">
      <c r="D4175" s="11"/>
    </row>
    <row r="4176" spans="4:4" x14ac:dyDescent="0.2">
      <c r="D4176" s="11"/>
    </row>
    <row r="4177" spans="4:4" x14ac:dyDescent="0.2">
      <c r="D4177" s="11"/>
    </row>
    <row r="4178" spans="4:4" x14ac:dyDescent="0.2">
      <c r="D4178" s="11"/>
    </row>
    <row r="4179" spans="4:4" x14ac:dyDescent="0.2">
      <c r="D4179" s="11"/>
    </row>
    <row r="4180" spans="4:4" x14ac:dyDescent="0.2">
      <c r="D4180" s="11"/>
    </row>
    <row r="4181" spans="4:4" x14ac:dyDescent="0.2">
      <c r="D4181" s="11"/>
    </row>
    <row r="4182" spans="4:4" x14ac:dyDescent="0.2">
      <c r="D4182" s="11"/>
    </row>
    <row r="4183" spans="4:4" x14ac:dyDescent="0.2">
      <c r="D4183" s="11"/>
    </row>
    <row r="4184" spans="4:4" x14ac:dyDescent="0.2">
      <c r="D4184" s="11"/>
    </row>
    <row r="4185" spans="4:4" x14ac:dyDescent="0.2">
      <c r="D4185" s="11"/>
    </row>
    <row r="4186" spans="4:4" x14ac:dyDescent="0.2">
      <c r="D4186" s="11"/>
    </row>
    <row r="4187" spans="4:4" x14ac:dyDescent="0.2">
      <c r="D4187" s="11"/>
    </row>
    <row r="4188" spans="4:4" x14ac:dyDescent="0.2">
      <c r="D4188" s="11"/>
    </row>
    <row r="4189" spans="4:4" x14ac:dyDescent="0.2">
      <c r="D4189" s="11"/>
    </row>
    <row r="4190" spans="4:4" x14ac:dyDescent="0.2">
      <c r="D4190" s="11"/>
    </row>
    <row r="4191" spans="4:4" x14ac:dyDescent="0.2">
      <c r="D4191" s="11"/>
    </row>
    <row r="4192" spans="4:4" x14ac:dyDescent="0.2">
      <c r="D4192" s="11"/>
    </row>
    <row r="4193" spans="4:4" x14ac:dyDescent="0.2">
      <c r="D4193" s="11"/>
    </row>
    <row r="4194" spans="4:4" x14ac:dyDescent="0.2">
      <c r="D4194" s="11"/>
    </row>
    <row r="4195" spans="4:4" x14ac:dyDescent="0.2">
      <c r="D4195" s="11"/>
    </row>
    <row r="4196" spans="4:4" x14ac:dyDescent="0.2">
      <c r="D4196" s="11"/>
    </row>
    <row r="4197" spans="4:4" x14ac:dyDescent="0.2">
      <c r="D4197" s="11"/>
    </row>
    <row r="4198" spans="4:4" x14ac:dyDescent="0.2">
      <c r="D4198" s="11"/>
    </row>
    <row r="4199" spans="4:4" x14ac:dyDescent="0.2">
      <c r="D4199" s="11"/>
    </row>
    <row r="4200" spans="4:4" x14ac:dyDescent="0.2">
      <c r="D4200" s="11"/>
    </row>
    <row r="4201" spans="4:4" x14ac:dyDescent="0.2">
      <c r="D4201" s="11"/>
    </row>
    <row r="4202" spans="4:4" x14ac:dyDescent="0.2">
      <c r="D4202" s="11"/>
    </row>
    <row r="4203" spans="4:4" x14ac:dyDescent="0.2">
      <c r="D4203" s="11"/>
    </row>
    <row r="4204" spans="4:4" x14ac:dyDescent="0.2">
      <c r="D4204" s="11"/>
    </row>
    <row r="4205" spans="4:4" x14ac:dyDescent="0.2">
      <c r="D4205" s="11"/>
    </row>
    <row r="4206" spans="4:4" x14ac:dyDescent="0.2">
      <c r="D4206" s="11"/>
    </row>
    <row r="4207" spans="4:4" x14ac:dyDescent="0.2">
      <c r="D4207" s="11"/>
    </row>
    <row r="4208" spans="4:4" x14ac:dyDescent="0.2">
      <c r="D4208" s="11"/>
    </row>
    <row r="4209" spans="4:4" x14ac:dyDescent="0.2">
      <c r="D4209" s="11"/>
    </row>
    <row r="4210" spans="4:4" x14ac:dyDescent="0.2">
      <c r="D4210" s="11"/>
    </row>
    <row r="4211" spans="4:4" x14ac:dyDescent="0.2">
      <c r="D4211" s="11"/>
    </row>
    <row r="4212" spans="4:4" x14ac:dyDescent="0.2">
      <c r="D4212" s="11"/>
    </row>
    <row r="4213" spans="4:4" x14ac:dyDescent="0.2">
      <c r="D4213" s="11"/>
    </row>
    <row r="4214" spans="4:4" x14ac:dyDescent="0.2">
      <c r="D4214" s="11"/>
    </row>
    <row r="4215" spans="4:4" x14ac:dyDescent="0.2">
      <c r="D4215" s="11"/>
    </row>
    <row r="4216" spans="4:4" x14ac:dyDescent="0.2">
      <c r="D4216" s="11"/>
    </row>
    <row r="4217" spans="4:4" x14ac:dyDescent="0.2">
      <c r="D4217" s="11"/>
    </row>
    <row r="4218" spans="4:4" x14ac:dyDescent="0.2">
      <c r="D4218" s="11"/>
    </row>
    <row r="4219" spans="4:4" x14ac:dyDescent="0.2">
      <c r="D4219" s="11"/>
    </row>
    <row r="4220" spans="4:4" x14ac:dyDescent="0.2">
      <c r="D4220" s="11"/>
    </row>
    <row r="4221" spans="4:4" x14ac:dyDescent="0.2">
      <c r="D4221" s="11"/>
    </row>
    <row r="4222" spans="4:4" x14ac:dyDescent="0.2">
      <c r="D4222" s="11"/>
    </row>
    <row r="4223" spans="4:4" x14ac:dyDescent="0.2">
      <c r="D4223" s="11"/>
    </row>
    <row r="4224" spans="4:4" x14ac:dyDescent="0.2">
      <c r="D4224" s="11"/>
    </row>
    <row r="4225" spans="4:4" x14ac:dyDescent="0.2">
      <c r="D4225" s="11"/>
    </row>
    <row r="4226" spans="4:4" x14ac:dyDescent="0.2">
      <c r="D4226" s="11"/>
    </row>
    <row r="4227" spans="4:4" x14ac:dyDescent="0.2">
      <c r="D4227" s="11"/>
    </row>
    <row r="4228" spans="4:4" x14ac:dyDescent="0.2">
      <c r="D4228" s="11"/>
    </row>
    <row r="4229" spans="4:4" x14ac:dyDescent="0.2">
      <c r="D4229" s="11"/>
    </row>
    <row r="4230" spans="4:4" x14ac:dyDescent="0.2">
      <c r="D4230" s="11"/>
    </row>
    <row r="4231" spans="4:4" x14ac:dyDescent="0.2">
      <c r="D4231" s="11"/>
    </row>
    <row r="4232" spans="4:4" x14ac:dyDescent="0.2">
      <c r="D4232" s="11"/>
    </row>
    <row r="4233" spans="4:4" x14ac:dyDescent="0.2">
      <c r="D4233" s="11"/>
    </row>
    <row r="4234" spans="4:4" x14ac:dyDescent="0.2">
      <c r="D4234" s="11"/>
    </row>
    <row r="4235" spans="4:4" x14ac:dyDescent="0.2">
      <c r="D4235" s="11"/>
    </row>
    <row r="4236" spans="4:4" x14ac:dyDescent="0.2">
      <c r="D4236" s="11"/>
    </row>
    <row r="4237" spans="4:4" x14ac:dyDescent="0.2">
      <c r="D4237" s="11"/>
    </row>
    <row r="4238" spans="4:4" x14ac:dyDescent="0.2">
      <c r="D4238" s="11"/>
    </row>
    <row r="4239" spans="4:4" x14ac:dyDescent="0.2">
      <c r="D4239" s="11"/>
    </row>
    <row r="4240" spans="4:4" x14ac:dyDescent="0.2">
      <c r="D4240" s="11"/>
    </row>
    <row r="4241" spans="4:4" x14ac:dyDescent="0.2">
      <c r="D4241" s="11"/>
    </row>
    <row r="4242" spans="4:4" x14ac:dyDescent="0.2">
      <c r="D4242" s="11"/>
    </row>
    <row r="4243" spans="4:4" x14ac:dyDescent="0.2">
      <c r="D4243" s="11"/>
    </row>
    <row r="4244" spans="4:4" x14ac:dyDescent="0.2">
      <c r="D4244" s="11"/>
    </row>
    <row r="4245" spans="4:4" x14ac:dyDescent="0.2">
      <c r="D4245" s="11"/>
    </row>
    <row r="4246" spans="4:4" x14ac:dyDescent="0.2">
      <c r="D4246" s="11"/>
    </row>
    <row r="4247" spans="4:4" x14ac:dyDescent="0.2">
      <c r="D4247" s="11"/>
    </row>
    <row r="4248" spans="4:4" x14ac:dyDescent="0.2">
      <c r="D4248" s="11"/>
    </row>
    <row r="4249" spans="4:4" x14ac:dyDescent="0.2">
      <c r="D4249" s="11"/>
    </row>
    <row r="4250" spans="4:4" x14ac:dyDescent="0.2">
      <c r="D4250" s="11"/>
    </row>
    <row r="4251" spans="4:4" x14ac:dyDescent="0.2">
      <c r="D4251" s="11"/>
    </row>
    <row r="4252" spans="4:4" x14ac:dyDescent="0.2">
      <c r="D4252" s="11"/>
    </row>
    <row r="4253" spans="4:4" x14ac:dyDescent="0.2">
      <c r="D4253" s="11"/>
    </row>
    <row r="4254" spans="4:4" x14ac:dyDescent="0.2">
      <c r="D4254" s="11"/>
    </row>
    <row r="4255" spans="4:4" x14ac:dyDescent="0.2">
      <c r="D4255" s="11"/>
    </row>
    <row r="4256" spans="4:4" x14ac:dyDescent="0.2">
      <c r="D4256" s="11"/>
    </row>
    <row r="4257" spans="4:4" x14ac:dyDescent="0.2">
      <c r="D4257" s="11"/>
    </row>
    <row r="4258" spans="4:4" x14ac:dyDescent="0.2">
      <c r="D4258" s="11"/>
    </row>
    <row r="4259" spans="4:4" x14ac:dyDescent="0.2">
      <c r="D4259" s="11"/>
    </row>
    <row r="4260" spans="4:4" x14ac:dyDescent="0.2">
      <c r="D4260" s="11"/>
    </row>
    <row r="4261" spans="4:4" x14ac:dyDescent="0.2">
      <c r="D4261" s="11"/>
    </row>
    <row r="4262" spans="4:4" x14ac:dyDescent="0.2">
      <c r="D4262" s="11"/>
    </row>
    <row r="4263" spans="4:4" x14ac:dyDescent="0.2">
      <c r="D4263" s="11"/>
    </row>
    <row r="4264" spans="4:4" x14ac:dyDescent="0.2">
      <c r="D4264" s="11"/>
    </row>
    <row r="4265" spans="4:4" x14ac:dyDescent="0.2">
      <c r="D4265" s="11"/>
    </row>
    <row r="4266" spans="4:4" x14ac:dyDescent="0.2">
      <c r="D4266" s="11"/>
    </row>
    <row r="4267" spans="4:4" x14ac:dyDescent="0.2">
      <c r="D4267" s="11"/>
    </row>
    <row r="4268" spans="4:4" x14ac:dyDescent="0.2">
      <c r="D4268" s="11"/>
    </row>
    <row r="4269" spans="4:4" x14ac:dyDescent="0.2">
      <c r="D4269" s="11"/>
    </row>
    <row r="4270" spans="4:4" x14ac:dyDescent="0.2">
      <c r="D4270" s="11"/>
    </row>
    <row r="4271" spans="4:4" x14ac:dyDescent="0.2">
      <c r="D4271" s="11"/>
    </row>
    <row r="4272" spans="4:4" x14ac:dyDescent="0.2">
      <c r="D4272" s="11"/>
    </row>
    <row r="4273" spans="4:4" x14ac:dyDescent="0.2">
      <c r="D4273" s="11"/>
    </row>
    <row r="4274" spans="4:4" x14ac:dyDescent="0.2">
      <c r="D4274" s="11"/>
    </row>
    <row r="4275" spans="4:4" x14ac:dyDescent="0.2">
      <c r="D4275" s="11"/>
    </row>
    <row r="4276" spans="4:4" x14ac:dyDescent="0.2">
      <c r="D4276" s="11"/>
    </row>
    <row r="4277" spans="4:4" x14ac:dyDescent="0.2">
      <c r="D4277" s="11"/>
    </row>
    <row r="4278" spans="4:4" x14ac:dyDescent="0.2">
      <c r="D4278" s="11"/>
    </row>
    <row r="4279" spans="4:4" x14ac:dyDescent="0.2">
      <c r="D4279" s="11"/>
    </row>
    <row r="4280" spans="4:4" x14ac:dyDescent="0.2">
      <c r="D4280" s="11"/>
    </row>
    <row r="4281" spans="4:4" x14ac:dyDescent="0.2">
      <c r="D4281" s="11"/>
    </row>
    <row r="4282" spans="4:4" x14ac:dyDescent="0.2">
      <c r="D4282" s="11"/>
    </row>
    <row r="4283" spans="4:4" x14ac:dyDescent="0.2">
      <c r="D4283" s="11"/>
    </row>
    <row r="4284" spans="4:4" x14ac:dyDescent="0.2">
      <c r="D4284" s="11"/>
    </row>
    <row r="4285" spans="4:4" x14ac:dyDescent="0.2">
      <c r="D4285" s="11"/>
    </row>
    <row r="4286" spans="4:4" x14ac:dyDescent="0.2">
      <c r="D4286" s="11"/>
    </row>
    <row r="4287" spans="4:4" x14ac:dyDescent="0.2">
      <c r="D4287" s="11"/>
    </row>
    <row r="4288" spans="4:4" x14ac:dyDescent="0.2">
      <c r="D4288" s="11"/>
    </row>
    <row r="4289" spans="4:4" x14ac:dyDescent="0.2">
      <c r="D4289" s="11"/>
    </row>
    <row r="4290" spans="4:4" x14ac:dyDescent="0.2">
      <c r="D4290" s="11"/>
    </row>
    <row r="4291" spans="4:4" x14ac:dyDescent="0.2">
      <c r="D4291" s="11"/>
    </row>
    <row r="4292" spans="4:4" x14ac:dyDescent="0.2">
      <c r="D4292" s="11"/>
    </row>
    <row r="4293" spans="4:4" x14ac:dyDescent="0.2">
      <c r="D4293" s="11"/>
    </row>
    <row r="4294" spans="4:4" x14ac:dyDescent="0.2">
      <c r="D4294" s="11"/>
    </row>
    <row r="4295" spans="4:4" x14ac:dyDescent="0.2">
      <c r="D4295" s="11"/>
    </row>
    <row r="4296" spans="4:4" x14ac:dyDescent="0.2">
      <c r="D4296" s="11"/>
    </row>
    <row r="4297" spans="4:4" x14ac:dyDescent="0.2">
      <c r="D4297" s="11"/>
    </row>
    <row r="4298" spans="4:4" x14ac:dyDescent="0.2">
      <c r="D4298" s="11"/>
    </row>
    <row r="4299" spans="4:4" x14ac:dyDescent="0.2">
      <c r="D4299" s="11"/>
    </row>
    <row r="4300" spans="4:4" x14ac:dyDescent="0.2">
      <c r="D4300" s="11"/>
    </row>
    <row r="4301" spans="4:4" x14ac:dyDescent="0.2">
      <c r="D4301" s="11"/>
    </row>
    <row r="4302" spans="4:4" x14ac:dyDescent="0.2">
      <c r="D4302" s="11"/>
    </row>
    <row r="4303" spans="4:4" x14ac:dyDescent="0.2">
      <c r="D4303" s="11"/>
    </row>
    <row r="4304" spans="4:4" x14ac:dyDescent="0.2">
      <c r="D4304" s="11"/>
    </row>
    <row r="4305" spans="4:4" x14ac:dyDescent="0.2">
      <c r="D4305" s="11"/>
    </row>
    <row r="4306" spans="4:4" x14ac:dyDescent="0.2">
      <c r="D4306" s="11"/>
    </row>
    <row r="4307" spans="4:4" x14ac:dyDescent="0.2">
      <c r="D4307" s="11"/>
    </row>
    <row r="4308" spans="4:4" x14ac:dyDescent="0.2">
      <c r="D4308" s="11"/>
    </row>
    <row r="4309" spans="4:4" x14ac:dyDescent="0.2">
      <c r="D4309" s="11"/>
    </row>
    <row r="4310" spans="4:4" x14ac:dyDescent="0.2">
      <c r="D4310" s="11"/>
    </row>
    <row r="4311" spans="4:4" x14ac:dyDescent="0.2">
      <c r="D4311" s="11"/>
    </row>
    <row r="4312" spans="4:4" x14ac:dyDescent="0.2">
      <c r="D4312" s="11"/>
    </row>
    <row r="4313" spans="4:4" x14ac:dyDescent="0.2">
      <c r="D4313" s="11"/>
    </row>
    <row r="4314" spans="4:4" x14ac:dyDescent="0.2">
      <c r="D4314" s="11"/>
    </row>
    <row r="4315" spans="4:4" x14ac:dyDescent="0.2">
      <c r="D4315" s="11"/>
    </row>
    <row r="4316" spans="4:4" x14ac:dyDescent="0.2">
      <c r="D4316" s="11"/>
    </row>
    <row r="4317" spans="4:4" x14ac:dyDescent="0.2">
      <c r="D4317" s="11"/>
    </row>
    <row r="4318" spans="4:4" x14ac:dyDescent="0.2">
      <c r="D4318" s="11"/>
    </row>
    <row r="4319" spans="4:4" x14ac:dyDescent="0.2">
      <c r="D4319" s="11"/>
    </row>
    <row r="4320" spans="4:4" x14ac:dyDescent="0.2">
      <c r="D4320" s="11"/>
    </row>
    <row r="4321" spans="4:4" x14ac:dyDescent="0.2">
      <c r="D4321" s="11"/>
    </row>
    <row r="4322" spans="4:4" x14ac:dyDescent="0.2">
      <c r="D4322" s="11"/>
    </row>
    <row r="4323" spans="4:4" x14ac:dyDescent="0.2">
      <c r="D4323" s="11"/>
    </row>
    <row r="4324" spans="4:4" x14ac:dyDescent="0.2">
      <c r="D4324" s="11"/>
    </row>
    <row r="4325" spans="4:4" x14ac:dyDescent="0.2">
      <c r="D4325" s="11"/>
    </row>
    <row r="4326" spans="4:4" x14ac:dyDescent="0.2">
      <c r="D4326" s="11"/>
    </row>
    <row r="4327" spans="4:4" x14ac:dyDescent="0.2">
      <c r="D4327" s="11"/>
    </row>
    <row r="4328" spans="4:4" x14ac:dyDescent="0.2">
      <c r="D4328" s="11"/>
    </row>
    <row r="4329" spans="4:4" x14ac:dyDescent="0.2">
      <c r="D4329" s="11"/>
    </row>
    <row r="4330" spans="4:4" x14ac:dyDescent="0.2">
      <c r="D4330" s="11"/>
    </row>
    <row r="4331" spans="4:4" x14ac:dyDescent="0.2">
      <c r="D4331" s="11"/>
    </row>
    <row r="4332" spans="4:4" x14ac:dyDescent="0.2">
      <c r="D4332" s="11"/>
    </row>
    <row r="4333" spans="4:4" x14ac:dyDescent="0.2">
      <c r="D4333" s="11"/>
    </row>
    <row r="4334" spans="4:4" x14ac:dyDescent="0.2">
      <c r="D4334" s="11"/>
    </row>
    <row r="4335" spans="4:4" x14ac:dyDescent="0.2">
      <c r="D4335" s="11"/>
    </row>
    <row r="4336" spans="4:4" x14ac:dyDescent="0.2">
      <c r="D4336" s="11"/>
    </row>
    <row r="4337" spans="4:4" x14ac:dyDescent="0.2">
      <c r="D4337" s="11"/>
    </row>
    <row r="4338" spans="4:4" x14ac:dyDescent="0.2">
      <c r="D4338" s="11"/>
    </row>
    <row r="4339" spans="4:4" x14ac:dyDescent="0.2">
      <c r="D4339" s="11"/>
    </row>
    <row r="4340" spans="4:4" x14ac:dyDescent="0.2">
      <c r="D4340" s="11"/>
    </row>
    <row r="4341" spans="4:4" x14ac:dyDescent="0.2">
      <c r="D4341" s="11"/>
    </row>
    <row r="4342" spans="4:4" x14ac:dyDescent="0.2">
      <c r="D4342" s="11"/>
    </row>
    <row r="4343" spans="4:4" x14ac:dyDescent="0.2">
      <c r="D4343" s="11"/>
    </row>
    <row r="4344" spans="4:4" x14ac:dyDescent="0.2">
      <c r="D4344" s="11"/>
    </row>
    <row r="4345" spans="4:4" x14ac:dyDescent="0.2">
      <c r="D4345" s="11"/>
    </row>
    <row r="4346" spans="4:4" x14ac:dyDescent="0.2">
      <c r="D4346" s="11"/>
    </row>
    <row r="4347" spans="4:4" x14ac:dyDescent="0.2">
      <c r="D4347" s="11"/>
    </row>
    <row r="4348" spans="4:4" x14ac:dyDescent="0.2">
      <c r="D4348" s="11"/>
    </row>
    <row r="4349" spans="4:4" x14ac:dyDescent="0.2">
      <c r="D4349" s="11"/>
    </row>
    <row r="4350" spans="4:4" x14ac:dyDescent="0.2">
      <c r="D4350" s="11"/>
    </row>
    <row r="4351" spans="4:4" x14ac:dyDescent="0.2">
      <c r="D4351" s="11"/>
    </row>
    <row r="4352" spans="4:4" x14ac:dyDescent="0.2">
      <c r="D4352" s="11"/>
    </row>
    <row r="4353" spans="4:4" x14ac:dyDescent="0.2">
      <c r="D4353" s="11"/>
    </row>
    <row r="4354" spans="4:4" x14ac:dyDescent="0.2">
      <c r="D4354" s="11"/>
    </row>
    <row r="4355" spans="4:4" x14ac:dyDescent="0.2">
      <c r="D4355" s="11"/>
    </row>
    <row r="4356" spans="4:4" x14ac:dyDescent="0.2">
      <c r="D4356" s="11"/>
    </row>
    <row r="4357" spans="4:4" x14ac:dyDescent="0.2">
      <c r="D4357" s="11"/>
    </row>
    <row r="4358" spans="4:4" x14ac:dyDescent="0.2">
      <c r="D4358" s="11"/>
    </row>
    <row r="4359" spans="4:4" x14ac:dyDescent="0.2">
      <c r="D4359" s="11"/>
    </row>
    <row r="4360" spans="4:4" x14ac:dyDescent="0.2">
      <c r="D4360" s="11"/>
    </row>
    <row r="4361" spans="4:4" x14ac:dyDescent="0.2">
      <c r="D4361" s="11"/>
    </row>
    <row r="4362" spans="4:4" x14ac:dyDescent="0.2">
      <c r="D4362" s="11"/>
    </row>
    <row r="4363" spans="4:4" x14ac:dyDescent="0.2">
      <c r="D4363" s="11"/>
    </row>
    <row r="4364" spans="4:4" x14ac:dyDescent="0.2">
      <c r="D4364" s="11"/>
    </row>
    <row r="4365" spans="4:4" x14ac:dyDescent="0.2">
      <c r="D4365" s="11"/>
    </row>
    <row r="4366" spans="4:4" x14ac:dyDescent="0.2">
      <c r="D4366" s="11"/>
    </row>
    <row r="4367" spans="4:4" x14ac:dyDescent="0.2">
      <c r="D4367" s="11"/>
    </row>
    <row r="4368" spans="4:4" x14ac:dyDescent="0.2">
      <c r="D4368" s="11"/>
    </row>
    <row r="4369" spans="4:4" x14ac:dyDescent="0.2">
      <c r="D4369" s="11"/>
    </row>
    <row r="4370" spans="4:4" x14ac:dyDescent="0.2">
      <c r="D4370" s="11"/>
    </row>
    <row r="4371" spans="4:4" x14ac:dyDescent="0.2">
      <c r="D4371" s="11"/>
    </row>
    <row r="4372" spans="4:4" x14ac:dyDescent="0.2">
      <c r="D4372" s="11"/>
    </row>
    <row r="4373" spans="4:4" x14ac:dyDescent="0.2">
      <c r="D4373" s="11"/>
    </row>
    <row r="4374" spans="4:4" x14ac:dyDescent="0.2">
      <c r="D4374" s="11"/>
    </row>
    <row r="4375" spans="4:4" x14ac:dyDescent="0.2">
      <c r="D4375" s="11"/>
    </row>
    <row r="4376" spans="4:4" x14ac:dyDescent="0.2">
      <c r="D4376" s="11"/>
    </row>
    <row r="4377" spans="4:4" x14ac:dyDescent="0.2">
      <c r="D4377" s="11"/>
    </row>
    <row r="4378" spans="4:4" x14ac:dyDescent="0.2">
      <c r="D4378" s="11"/>
    </row>
    <row r="4379" spans="4:4" x14ac:dyDescent="0.2">
      <c r="D4379" s="11"/>
    </row>
    <row r="4380" spans="4:4" x14ac:dyDescent="0.2">
      <c r="D4380" s="11"/>
    </row>
    <row r="4381" spans="4:4" x14ac:dyDescent="0.2">
      <c r="D4381" s="11"/>
    </row>
    <row r="4382" spans="4:4" x14ac:dyDescent="0.2">
      <c r="D4382" s="11"/>
    </row>
    <row r="4383" spans="4:4" x14ac:dyDescent="0.2">
      <c r="D4383" s="11"/>
    </row>
    <row r="4384" spans="4:4" x14ac:dyDescent="0.2">
      <c r="D4384" s="11"/>
    </row>
    <row r="4385" spans="4:4" x14ac:dyDescent="0.2">
      <c r="D4385" s="11"/>
    </row>
    <row r="4386" spans="4:4" x14ac:dyDescent="0.2">
      <c r="D4386" s="11"/>
    </row>
    <row r="4387" spans="4:4" x14ac:dyDescent="0.2">
      <c r="D4387" s="11"/>
    </row>
    <row r="4388" spans="4:4" x14ac:dyDescent="0.2">
      <c r="D4388" s="11"/>
    </row>
    <row r="4389" spans="4:4" x14ac:dyDescent="0.2">
      <c r="D4389" s="11"/>
    </row>
    <row r="4390" spans="4:4" x14ac:dyDescent="0.2">
      <c r="D4390" s="11"/>
    </row>
    <row r="4391" spans="4:4" x14ac:dyDescent="0.2">
      <c r="D4391" s="11"/>
    </row>
    <row r="4392" spans="4:4" x14ac:dyDescent="0.2">
      <c r="D4392" s="11"/>
    </row>
    <row r="4393" spans="4:4" x14ac:dyDescent="0.2">
      <c r="D4393" s="11"/>
    </row>
    <row r="4394" spans="4:4" x14ac:dyDescent="0.2">
      <c r="D4394" s="11"/>
    </row>
    <row r="4395" spans="4:4" x14ac:dyDescent="0.2">
      <c r="D4395" s="11"/>
    </row>
    <row r="4396" spans="4:4" x14ac:dyDescent="0.2">
      <c r="D4396" s="11"/>
    </row>
    <row r="4397" spans="4:4" x14ac:dyDescent="0.2">
      <c r="D4397" s="11"/>
    </row>
    <row r="4398" spans="4:4" x14ac:dyDescent="0.2">
      <c r="D4398" s="11"/>
    </row>
    <row r="4399" spans="4:4" x14ac:dyDescent="0.2">
      <c r="D4399" s="11"/>
    </row>
    <row r="4400" spans="4:4" x14ac:dyDescent="0.2">
      <c r="D4400" s="11"/>
    </row>
    <row r="4401" spans="4:4" x14ac:dyDescent="0.2">
      <c r="D4401" s="11"/>
    </row>
    <row r="4402" spans="4:4" x14ac:dyDescent="0.2">
      <c r="D4402" s="11"/>
    </row>
    <row r="4403" spans="4:4" x14ac:dyDescent="0.2">
      <c r="D4403" s="11"/>
    </row>
    <row r="4404" spans="4:4" x14ac:dyDescent="0.2">
      <c r="D4404" s="11"/>
    </row>
    <row r="4405" spans="4:4" x14ac:dyDescent="0.2">
      <c r="D4405" s="11"/>
    </row>
    <row r="4406" spans="4:4" x14ac:dyDescent="0.2">
      <c r="D4406" s="11"/>
    </row>
    <row r="4407" spans="4:4" x14ac:dyDescent="0.2">
      <c r="D4407" s="11"/>
    </row>
    <row r="4408" spans="4:4" x14ac:dyDescent="0.2">
      <c r="D4408" s="11"/>
    </row>
    <row r="4409" spans="4:4" x14ac:dyDescent="0.2">
      <c r="D4409" s="11"/>
    </row>
    <row r="4410" spans="4:4" x14ac:dyDescent="0.2">
      <c r="D4410" s="11"/>
    </row>
    <row r="4411" spans="4:4" x14ac:dyDescent="0.2">
      <c r="D4411" s="11"/>
    </row>
    <row r="4412" spans="4:4" x14ac:dyDescent="0.2">
      <c r="D4412" s="11"/>
    </row>
    <row r="4413" spans="4:4" x14ac:dyDescent="0.2">
      <c r="D4413" s="11"/>
    </row>
    <row r="4414" spans="4:4" x14ac:dyDescent="0.2">
      <c r="D4414" s="11"/>
    </row>
    <row r="4415" spans="4:4" x14ac:dyDescent="0.2">
      <c r="D4415" s="11"/>
    </row>
    <row r="4416" spans="4:4" x14ac:dyDescent="0.2">
      <c r="D4416" s="11"/>
    </row>
    <row r="4417" spans="4:4" x14ac:dyDescent="0.2">
      <c r="D4417" s="11"/>
    </row>
    <row r="4418" spans="4:4" x14ac:dyDescent="0.2">
      <c r="D4418" s="11"/>
    </row>
    <row r="4419" spans="4:4" x14ac:dyDescent="0.2">
      <c r="D4419" s="11"/>
    </row>
    <row r="4420" spans="4:4" x14ac:dyDescent="0.2">
      <c r="D4420" s="11"/>
    </row>
    <row r="4421" spans="4:4" x14ac:dyDescent="0.2">
      <c r="D4421" s="11"/>
    </row>
    <row r="4422" spans="4:4" x14ac:dyDescent="0.2">
      <c r="D4422" s="11"/>
    </row>
    <row r="4423" spans="4:4" x14ac:dyDescent="0.2">
      <c r="D4423" s="11"/>
    </row>
    <row r="4424" spans="4:4" x14ac:dyDescent="0.2">
      <c r="D4424" s="11"/>
    </row>
    <row r="4425" spans="4:4" x14ac:dyDescent="0.2">
      <c r="D4425" s="11"/>
    </row>
    <row r="4426" spans="4:4" x14ac:dyDescent="0.2">
      <c r="D4426" s="11"/>
    </row>
    <row r="4427" spans="4:4" x14ac:dyDescent="0.2">
      <c r="D4427" s="11"/>
    </row>
    <row r="4428" spans="4:4" x14ac:dyDescent="0.2">
      <c r="D4428" s="11"/>
    </row>
    <row r="4429" spans="4:4" x14ac:dyDescent="0.2">
      <c r="D4429" s="11"/>
    </row>
    <row r="4430" spans="4:4" x14ac:dyDescent="0.2">
      <c r="D4430" s="11"/>
    </row>
    <row r="4431" spans="4:4" x14ac:dyDescent="0.2">
      <c r="D4431" s="11"/>
    </row>
    <row r="4432" spans="4:4" x14ac:dyDescent="0.2">
      <c r="D4432" s="11"/>
    </row>
    <row r="4433" spans="4:4" x14ac:dyDescent="0.2">
      <c r="D4433" s="11"/>
    </row>
    <row r="4434" spans="4:4" x14ac:dyDescent="0.2">
      <c r="D4434" s="11"/>
    </row>
    <row r="4435" spans="4:4" x14ac:dyDescent="0.2">
      <c r="D4435" s="11"/>
    </row>
    <row r="4436" spans="4:4" x14ac:dyDescent="0.2">
      <c r="D4436" s="11"/>
    </row>
    <row r="4437" spans="4:4" x14ac:dyDescent="0.2">
      <c r="D4437" s="11"/>
    </row>
    <row r="4438" spans="4:4" x14ac:dyDescent="0.2">
      <c r="D4438" s="11"/>
    </row>
    <row r="4439" spans="4:4" x14ac:dyDescent="0.2">
      <c r="D4439" s="11"/>
    </row>
    <row r="4440" spans="4:4" x14ac:dyDescent="0.2">
      <c r="D4440" s="11"/>
    </row>
    <row r="4441" spans="4:4" x14ac:dyDescent="0.2">
      <c r="D4441" s="11"/>
    </row>
    <row r="4442" spans="4:4" x14ac:dyDescent="0.2">
      <c r="D4442" s="11"/>
    </row>
    <row r="4443" spans="4:4" x14ac:dyDescent="0.2">
      <c r="D4443" s="11"/>
    </row>
    <row r="4444" spans="4:4" x14ac:dyDescent="0.2">
      <c r="D4444" s="11"/>
    </row>
    <row r="4445" spans="4:4" x14ac:dyDescent="0.2">
      <c r="D4445" s="11"/>
    </row>
    <row r="4446" spans="4:4" x14ac:dyDescent="0.2">
      <c r="D4446" s="11"/>
    </row>
    <row r="4447" spans="4:4" x14ac:dyDescent="0.2">
      <c r="D4447" s="11"/>
    </row>
    <row r="4448" spans="4:4" x14ac:dyDescent="0.2">
      <c r="D4448" s="11"/>
    </row>
    <row r="4449" spans="4:4" x14ac:dyDescent="0.2">
      <c r="D4449" s="11"/>
    </row>
    <row r="4450" spans="4:4" x14ac:dyDescent="0.2">
      <c r="D4450" s="11"/>
    </row>
    <row r="4451" spans="4:4" x14ac:dyDescent="0.2">
      <c r="D4451" s="11"/>
    </row>
    <row r="4452" spans="4:4" x14ac:dyDescent="0.2">
      <c r="D4452" s="11"/>
    </row>
    <row r="4453" spans="4:4" x14ac:dyDescent="0.2">
      <c r="D4453" s="11"/>
    </row>
    <row r="4454" spans="4:4" x14ac:dyDescent="0.2">
      <c r="D4454" s="11"/>
    </row>
    <row r="4455" spans="4:4" x14ac:dyDescent="0.2">
      <c r="D4455" s="11"/>
    </row>
    <row r="4456" spans="4:4" x14ac:dyDescent="0.2">
      <c r="D4456" s="11"/>
    </row>
    <row r="4457" spans="4:4" x14ac:dyDescent="0.2">
      <c r="D4457" s="11"/>
    </row>
    <row r="4458" spans="4:4" x14ac:dyDescent="0.2">
      <c r="D4458" s="11"/>
    </row>
    <row r="4459" spans="4:4" x14ac:dyDescent="0.2">
      <c r="D4459" s="11"/>
    </row>
    <row r="4460" spans="4:4" x14ac:dyDescent="0.2">
      <c r="D4460" s="11"/>
    </row>
    <row r="4461" spans="4:4" x14ac:dyDescent="0.2">
      <c r="D4461" s="11"/>
    </row>
    <row r="4462" spans="4:4" x14ac:dyDescent="0.2">
      <c r="D4462" s="11"/>
    </row>
    <row r="4463" spans="4:4" x14ac:dyDescent="0.2">
      <c r="D4463" s="11"/>
    </row>
    <row r="4464" spans="4:4" x14ac:dyDescent="0.2">
      <c r="D4464" s="11"/>
    </row>
    <row r="4465" spans="4:4" x14ac:dyDescent="0.2">
      <c r="D4465" s="11"/>
    </row>
    <row r="4466" spans="4:4" x14ac:dyDescent="0.2">
      <c r="D4466" s="11"/>
    </row>
    <row r="4467" spans="4:4" x14ac:dyDescent="0.2">
      <c r="D4467" s="11"/>
    </row>
    <row r="4468" spans="4:4" x14ac:dyDescent="0.2">
      <c r="D4468" s="11"/>
    </row>
    <row r="4469" spans="4:4" x14ac:dyDescent="0.2">
      <c r="D4469" s="11"/>
    </row>
    <row r="4470" spans="4:4" x14ac:dyDescent="0.2">
      <c r="D4470" s="11"/>
    </row>
    <row r="4471" spans="4:4" x14ac:dyDescent="0.2">
      <c r="D4471" s="11"/>
    </row>
    <row r="4472" spans="4:4" x14ac:dyDescent="0.2">
      <c r="D4472" s="11"/>
    </row>
    <row r="4473" spans="4:4" x14ac:dyDescent="0.2">
      <c r="D4473" s="11"/>
    </row>
    <row r="4474" spans="4:4" x14ac:dyDescent="0.2">
      <c r="D4474" s="11"/>
    </row>
    <row r="4475" spans="4:4" x14ac:dyDescent="0.2">
      <c r="D4475" s="11"/>
    </row>
    <row r="4476" spans="4:4" x14ac:dyDescent="0.2">
      <c r="D4476" s="11"/>
    </row>
    <row r="4477" spans="4:4" x14ac:dyDescent="0.2">
      <c r="D4477" s="11"/>
    </row>
    <row r="4478" spans="4:4" x14ac:dyDescent="0.2">
      <c r="D4478" s="11"/>
    </row>
    <row r="4479" spans="4:4" x14ac:dyDescent="0.2">
      <c r="D4479" s="11"/>
    </row>
    <row r="4480" spans="4:4" x14ac:dyDescent="0.2">
      <c r="D4480" s="11"/>
    </row>
    <row r="4481" spans="4:4" x14ac:dyDescent="0.2">
      <c r="D4481" s="11"/>
    </row>
    <row r="4482" spans="4:4" x14ac:dyDescent="0.2">
      <c r="D4482" s="11"/>
    </row>
    <row r="4483" spans="4:4" x14ac:dyDescent="0.2">
      <c r="D4483" s="11"/>
    </row>
    <row r="4484" spans="4:4" x14ac:dyDescent="0.2">
      <c r="D4484" s="11"/>
    </row>
    <row r="4485" spans="4:4" x14ac:dyDescent="0.2">
      <c r="D4485" s="11"/>
    </row>
    <row r="4486" spans="4:4" x14ac:dyDescent="0.2">
      <c r="D4486" s="11"/>
    </row>
    <row r="4487" spans="4:4" x14ac:dyDescent="0.2">
      <c r="D4487" s="11"/>
    </row>
    <row r="4488" spans="4:4" x14ac:dyDescent="0.2">
      <c r="D4488" s="11"/>
    </row>
    <row r="4489" spans="4:4" x14ac:dyDescent="0.2">
      <c r="D4489" s="11"/>
    </row>
    <row r="4490" spans="4:4" x14ac:dyDescent="0.2">
      <c r="D4490" s="11"/>
    </row>
    <row r="4491" spans="4:4" x14ac:dyDescent="0.2">
      <c r="D4491" s="11"/>
    </row>
    <row r="4492" spans="4:4" x14ac:dyDescent="0.2">
      <c r="D4492" s="11"/>
    </row>
    <row r="4493" spans="4:4" x14ac:dyDescent="0.2">
      <c r="D4493" s="11"/>
    </row>
    <row r="4494" spans="4:4" x14ac:dyDescent="0.2">
      <c r="D4494" s="11"/>
    </row>
    <row r="4495" spans="4:4" x14ac:dyDescent="0.2">
      <c r="D4495" s="11"/>
    </row>
    <row r="4496" spans="4:4" x14ac:dyDescent="0.2">
      <c r="D4496" s="11"/>
    </row>
    <row r="4497" spans="4:4" x14ac:dyDescent="0.2">
      <c r="D4497" s="11"/>
    </row>
    <row r="4498" spans="4:4" x14ac:dyDescent="0.2">
      <c r="D4498" s="11"/>
    </row>
    <row r="4499" spans="4:4" x14ac:dyDescent="0.2">
      <c r="D4499" s="11"/>
    </row>
    <row r="4500" spans="4:4" x14ac:dyDescent="0.2">
      <c r="D4500" s="11"/>
    </row>
    <row r="4501" spans="4:4" x14ac:dyDescent="0.2">
      <c r="D4501" s="11"/>
    </row>
    <row r="4502" spans="4:4" x14ac:dyDescent="0.2">
      <c r="D4502" s="11"/>
    </row>
    <row r="4503" spans="4:4" x14ac:dyDescent="0.2">
      <c r="D4503" s="11"/>
    </row>
    <row r="4504" spans="4:4" x14ac:dyDescent="0.2">
      <c r="D4504" s="11"/>
    </row>
    <row r="4505" spans="4:4" x14ac:dyDescent="0.2">
      <c r="D4505" s="11"/>
    </row>
    <row r="4506" spans="4:4" x14ac:dyDescent="0.2">
      <c r="D4506" s="11"/>
    </row>
    <row r="4507" spans="4:4" x14ac:dyDescent="0.2">
      <c r="D4507" s="11"/>
    </row>
    <row r="4508" spans="4:4" x14ac:dyDescent="0.2">
      <c r="D4508" s="11"/>
    </row>
    <row r="4509" spans="4:4" x14ac:dyDescent="0.2">
      <c r="D4509" s="11"/>
    </row>
    <row r="4510" spans="4:4" x14ac:dyDescent="0.2">
      <c r="D4510" s="11"/>
    </row>
    <row r="4511" spans="4:4" x14ac:dyDescent="0.2">
      <c r="D4511" s="11"/>
    </row>
    <row r="4512" spans="4:4" x14ac:dyDescent="0.2">
      <c r="D4512" s="11"/>
    </row>
    <row r="4513" spans="4:4" x14ac:dyDescent="0.2">
      <c r="D4513" s="11"/>
    </row>
    <row r="4514" spans="4:4" x14ac:dyDescent="0.2">
      <c r="D4514" s="11"/>
    </row>
    <row r="4515" spans="4:4" x14ac:dyDescent="0.2">
      <c r="D4515" s="11"/>
    </row>
    <row r="4516" spans="4:4" x14ac:dyDescent="0.2">
      <c r="D4516" s="11"/>
    </row>
    <row r="4517" spans="4:4" x14ac:dyDescent="0.2">
      <c r="D4517" s="11"/>
    </row>
    <row r="4518" spans="4:4" x14ac:dyDescent="0.2">
      <c r="D4518" s="11"/>
    </row>
    <row r="4519" spans="4:4" x14ac:dyDescent="0.2">
      <c r="D4519" s="11"/>
    </row>
    <row r="4520" spans="4:4" x14ac:dyDescent="0.2">
      <c r="D4520" s="11"/>
    </row>
    <row r="4521" spans="4:4" x14ac:dyDescent="0.2">
      <c r="D4521" s="11"/>
    </row>
    <row r="4522" spans="4:4" x14ac:dyDescent="0.2">
      <c r="D4522" s="11"/>
    </row>
    <row r="4523" spans="4:4" x14ac:dyDescent="0.2">
      <c r="D4523" s="11"/>
    </row>
    <row r="4524" spans="4:4" x14ac:dyDescent="0.2">
      <c r="D4524" s="11"/>
    </row>
    <row r="4525" spans="4:4" x14ac:dyDescent="0.2">
      <c r="D4525" s="11"/>
    </row>
    <row r="4526" spans="4:4" x14ac:dyDescent="0.2">
      <c r="D4526" s="11"/>
    </row>
    <row r="4527" spans="4:4" x14ac:dyDescent="0.2">
      <c r="D4527" s="11"/>
    </row>
    <row r="4528" spans="4:4" x14ac:dyDescent="0.2">
      <c r="D4528" s="11"/>
    </row>
    <row r="4529" spans="4:4" x14ac:dyDescent="0.2">
      <c r="D4529" s="11"/>
    </row>
    <row r="4530" spans="4:4" x14ac:dyDescent="0.2">
      <c r="D4530" s="11"/>
    </row>
    <row r="4531" spans="4:4" x14ac:dyDescent="0.2">
      <c r="D4531" s="11"/>
    </row>
    <row r="4532" spans="4:4" x14ac:dyDescent="0.2">
      <c r="D4532" s="11"/>
    </row>
    <row r="4533" spans="4:4" x14ac:dyDescent="0.2">
      <c r="D4533" s="11"/>
    </row>
    <row r="4534" spans="4:4" x14ac:dyDescent="0.2">
      <c r="D4534" s="11"/>
    </row>
    <row r="4535" spans="4:4" x14ac:dyDescent="0.2">
      <c r="D4535" s="11"/>
    </row>
    <row r="4536" spans="4:4" x14ac:dyDescent="0.2">
      <c r="D4536" s="11"/>
    </row>
    <row r="4537" spans="4:4" x14ac:dyDescent="0.2">
      <c r="D4537" s="11"/>
    </row>
    <row r="4538" spans="4:4" x14ac:dyDescent="0.2">
      <c r="D4538" s="11"/>
    </row>
    <row r="4539" spans="4:4" x14ac:dyDescent="0.2">
      <c r="D4539" s="11"/>
    </row>
    <row r="4540" spans="4:4" x14ac:dyDescent="0.2">
      <c r="D4540" s="11"/>
    </row>
    <row r="4541" spans="4:4" x14ac:dyDescent="0.2">
      <c r="D4541" s="11"/>
    </row>
    <row r="4542" spans="4:4" x14ac:dyDescent="0.2">
      <c r="D4542" s="11"/>
    </row>
    <row r="4543" spans="4:4" x14ac:dyDescent="0.2">
      <c r="D4543" s="11"/>
    </row>
    <row r="4544" spans="4:4" x14ac:dyDescent="0.2">
      <c r="D4544" s="11"/>
    </row>
    <row r="4545" spans="4:4" x14ac:dyDescent="0.2">
      <c r="D4545" s="11"/>
    </row>
    <row r="4546" spans="4:4" x14ac:dyDescent="0.2">
      <c r="D4546" s="11"/>
    </row>
    <row r="4547" spans="4:4" x14ac:dyDescent="0.2">
      <c r="D4547" s="11"/>
    </row>
    <row r="4548" spans="4:4" x14ac:dyDescent="0.2">
      <c r="D4548" s="11"/>
    </row>
    <row r="4549" spans="4:4" x14ac:dyDescent="0.2">
      <c r="D4549" s="11"/>
    </row>
    <row r="4550" spans="4:4" x14ac:dyDescent="0.2">
      <c r="D4550" s="11"/>
    </row>
    <row r="4551" spans="4:4" x14ac:dyDescent="0.2">
      <c r="D4551" s="11"/>
    </row>
    <row r="4552" spans="4:4" x14ac:dyDescent="0.2">
      <c r="D4552" s="11"/>
    </row>
    <row r="4553" spans="4:4" x14ac:dyDescent="0.2">
      <c r="D4553" s="11"/>
    </row>
    <row r="4554" spans="4:4" x14ac:dyDescent="0.2">
      <c r="D4554" s="11"/>
    </row>
    <row r="4555" spans="4:4" x14ac:dyDescent="0.2">
      <c r="D4555" s="11"/>
    </row>
    <row r="4556" spans="4:4" x14ac:dyDescent="0.2">
      <c r="D4556" s="11"/>
    </row>
    <row r="4557" spans="4:4" x14ac:dyDescent="0.2">
      <c r="D4557" s="11"/>
    </row>
    <row r="4558" spans="4:4" x14ac:dyDescent="0.2">
      <c r="D4558" s="11"/>
    </row>
    <row r="4559" spans="4:4" x14ac:dyDescent="0.2">
      <c r="D4559" s="11"/>
    </row>
    <row r="4560" spans="4:4" x14ac:dyDescent="0.2">
      <c r="D4560" s="11"/>
    </row>
    <row r="4561" spans="4:4" x14ac:dyDescent="0.2">
      <c r="D4561" s="11"/>
    </row>
    <row r="4562" spans="4:4" x14ac:dyDescent="0.2">
      <c r="D4562" s="11"/>
    </row>
    <row r="4563" spans="4:4" x14ac:dyDescent="0.2">
      <c r="D4563" s="11"/>
    </row>
    <row r="4564" spans="4:4" x14ac:dyDescent="0.2">
      <c r="D4564" s="11"/>
    </row>
    <row r="4565" spans="4:4" x14ac:dyDescent="0.2">
      <c r="D4565" s="11"/>
    </row>
    <row r="4566" spans="4:4" x14ac:dyDescent="0.2">
      <c r="D4566" s="11"/>
    </row>
    <row r="4567" spans="4:4" x14ac:dyDescent="0.2">
      <c r="D4567" s="11"/>
    </row>
    <row r="4568" spans="4:4" x14ac:dyDescent="0.2">
      <c r="D4568" s="11"/>
    </row>
    <row r="4569" spans="4:4" x14ac:dyDescent="0.2">
      <c r="D4569" s="11"/>
    </row>
    <row r="4570" spans="4:4" x14ac:dyDescent="0.2">
      <c r="D4570" s="11"/>
    </row>
    <row r="4571" spans="4:4" x14ac:dyDescent="0.2">
      <c r="D4571" s="11"/>
    </row>
    <row r="4572" spans="4:4" x14ac:dyDescent="0.2">
      <c r="D4572" s="11"/>
    </row>
    <row r="4573" spans="4:4" x14ac:dyDescent="0.2">
      <c r="D4573" s="11"/>
    </row>
    <row r="4574" spans="4:4" x14ac:dyDescent="0.2">
      <c r="D4574" s="11"/>
    </row>
    <row r="4575" spans="4:4" x14ac:dyDescent="0.2">
      <c r="D4575" s="11"/>
    </row>
    <row r="4576" spans="4:4" x14ac:dyDescent="0.2">
      <c r="D4576" s="11"/>
    </row>
    <row r="4577" spans="4:4" x14ac:dyDescent="0.2">
      <c r="D4577" s="11"/>
    </row>
    <row r="4578" spans="4:4" x14ac:dyDescent="0.2">
      <c r="D4578" s="11"/>
    </row>
    <row r="4579" spans="4:4" x14ac:dyDescent="0.2">
      <c r="D4579" s="11"/>
    </row>
    <row r="4580" spans="4:4" x14ac:dyDescent="0.2">
      <c r="D4580" s="11"/>
    </row>
    <row r="4581" spans="4:4" x14ac:dyDescent="0.2">
      <c r="D4581" s="11"/>
    </row>
    <row r="4582" spans="4:4" x14ac:dyDescent="0.2">
      <c r="D4582" s="11"/>
    </row>
    <row r="4583" spans="4:4" x14ac:dyDescent="0.2">
      <c r="D4583" s="11"/>
    </row>
    <row r="4584" spans="4:4" x14ac:dyDescent="0.2">
      <c r="D4584" s="11"/>
    </row>
    <row r="4585" spans="4:4" x14ac:dyDescent="0.2">
      <c r="D4585" s="11"/>
    </row>
    <row r="4586" spans="4:4" x14ac:dyDescent="0.2">
      <c r="D4586" s="11"/>
    </row>
    <row r="4587" spans="4:4" x14ac:dyDescent="0.2">
      <c r="D4587" s="11"/>
    </row>
    <row r="4588" spans="4:4" x14ac:dyDescent="0.2">
      <c r="D4588" s="11"/>
    </row>
    <row r="4589" spans="4:4" x14ac:dyDescent="0.2">
      <c r="D4589" s="11"/>
    </row>
    <row r="4590" spans="4:4" x14ac:dyDescent="0.2">
      <c r="D4590" s="11"/>
    </row>
    <row r="4591" spans="4:4" x14ac:dyDescent="0.2">
      <c r="D4591" s="11"/>
    </row>
    <row r="4592" spans="4:4" x14ac:dyDescent="0.2">
      <c r="D4592" s="11"/>
    </row>
    <row r="4593" spans="4:4" x14ac:dyDescent="0.2">
      <c r="D4593" s="11"/>
    </row>
    <row r="4594" spans="4:4" x14ac:dyDescent="0.2">
      <c r="D4594" s="11"/>
    </row>
    <row r="4595" spans="4:4" x14ac:dyDescent="0.2">
      <c r="D4595" s="11"/>
    </row>
    <row r="4596" spans="4:4" x14ac:dyDescent="0.2">
      <c r="D4596" s="11"/>
    </row>
    <row r="4597" spans="4:4" x14ac:dyDescent="0.2">
      <c r="D4597" s="11"/>
    </row>
    <row r="4598" spans="4:4" x14ac:dyDescent="0.2">
      <c r="D4598" s="11"/>
    </row>
    <row r="4599" spans="4:4" x14ac:dyDescent="0.2">
      <c r="D4599" s="11"/>
    </row>
    <row r="4600" spans="4:4" x14ac:dyDescent="0.2">
      <c r="D4600" s="11"/>
    </row>
    <row r="4601" spans="4:4" x14ac:dyDescent="0.2">
      <c r="D4601" s="11"/>
    </row>
    <row r="4602" spans="4:4" x14ac:dyDescent="0.2">
      <c r="D4602" s="11"/>
    </row>
    <row r="4603" spans="4:4" x14ac:dyDescent="0.2">
      <c r="D4603" s="11"/>
    </row>
    <row r="4604" spans="4:4" x14ac:dyDescent="0.2">
      <c r="D4604" s="11"/>
    </row>
    <row r="4605" spans="4:4" x14ac:dyDescent="0.2">
      <c r="D4605" s="11"/>
    </row>
    <row r="4606" spans="4:4" x14ac:dyDescent="0.2">
      <c r="D4606" s="11"/>
    </row>
    <row r="4607" spans="4:4" x14ac:dyDescent="0.2">
      <c r="D4607" s="11"/>
    </row>
    <row r="4608" spans="4:4" x14ac:dyDescent="0.2">
      <c r="D4608" s="11"/>
    </row>
    <row r="4609" spans="4:4" x14ac:dyDescent="0.2">
      <c r="D4609" s="11"/>
    </row>
    <row r="4610" spans="4:4" x14ac:dyDescent="0.2">
      <c r="D4610" s="11"/>
    </row>
    <row r="4611" spans="4:4" x14ac:dyDescent="0.2">
      <c r="D4611" s="11"/>
    </row>
    <row r="4612" spans="4:4" x14ac:dyDescent="0.2">
      <c r="D4612" s="11"/>
    </row>
    <row r="4613" spans="4:4" x14ac:dyDescent="0.2">
      <c r="D4613" s="11"/>
    </row>
    <row r="4614" spans="4:4" x14ac:dyDescent="0.2">
      <c r="D4614" s="11"/>
    </row>
    <row r="4615" spans="4:4" x14ac:dyDescent="0.2">
      <c r="D4615" s="11"/>
    </row>
    <row r="4616" spans="4:4" x14ac:dyDescent="0.2">
      <c r="D4616" s="11"/>
    </row>
    <row r="4617" spans="4:4" x14ac:dyDescent="0.2">
      <c r="D4617" s="11"/>
    </row>
    <row r="4618" spans="4:4" x14ac:dyDescent="0.2">
      <c r="D4618" s="11"/>
    </row>
    <row r="4619" spans="4:4" x14ac:dyDescent="0.2">
      <c r="D4619" s="11"/>
    </row>
    <row r="4620" spans="4:4" x14ac:dyDescent="0.2">
      <c r="D4620" s="11"/>
    </row>
    <row r="4621" spans="4:4" x14ac:dyDescent="0.2">
      <c r="D4621" s="11"/>
    </row>
    <row r="4622" spans="4:4" x14ac:dyDescent="0.2">
      <c r="D4622" s="11"/>
    </row>
    <row r="4623" spans="4:4" x14ac:dyDescent="0.2">
      <c r="D4623" s="11"/>
    </row>
    <row r="4624" spans="4:4" x14ac:dyDescent="0.2">
      <c r="D4624" s="11"/>
    </row>
    <row r="4625" spans="4:4" x14ac:dyDescent="0.2">
      <c r="D4625" s="11"/>
    </row>
    <row r="4626" spans="4:4" x14ac:dyDescent="0.2">
      <c r="D4626" s="11"/>
    </row>
    <row r="4627" spans="4:4" x14ac:dyDescent="0.2">
      <c r="D4627" s="11"/>
    </row>
    <row r="4628" spans="4:4" x14ac:dyDescent="0.2">
      <c r="D4628" s="11"/>
    </row>
    <row r="4629" spans="4:4" x14ac:dyDescent="0.2">
      <c r="D4629" s="11"/>
    </row>
    <row r="4630" spans="4:4" x14ac:dyDescent="0.2">
      <c r="D4630" s="11"/>
    </row>
    <row r="4631" spans="4:4" x14ac:dyDescent="0.2">
      <c r="D4631" s="11"/>
    </row>
    <row r="4632" spans="4:4" x14ac:dyDescent="0.2">
      <c r="D4632" s="11"/>
    </row>
    <row r="4633" spans="4:4" x14ac:dyDescent="0.2">
      <c r="D4633" s="11"/>
    </row>
    <row r="4634" spans="4:4" x14ac:dyDescent="0.2">
      <c r="D4634" s="11"/>
    </row>
    <row r="4635" spans="4:4" x14ac:dyDescent="0.2">
      <c r="D4635" s="11"/>
    </row>
    <row r="4636" spans="4:4" x14ac:dyDescent="0.2">
      <c r="D4636" s="11"/>
    </row>
    <row r="4637" spans="4:4" x14ac:dyDescent="0.2">
      <c r="D4637" s="11"/>
    </row>
    <row r="4638" spans="4:4" x14ac:dyDescent="0.2">
      <c r="D4638" s="11"/>
    </row>
    <row r="4639" spans="4:4" x14ac:dyDescent="0.2">
      <c r="D4639" s="11"/>
    </row>
    <row r="4640" spans="4:4" x14ac:dyDescent="0.2">
      <c r="D4640" s="11"/>
    </row>
    <row r="4641" spans="4:4" x14ac:dyDescent="0.2">
      <c r="D4641" s="11"/>
    </row>
    <row r="4642" spans="4:4" x14ac:dyDescent="0.2">
      <c r="D4642" s="11"/>
    </row>
    <row r="4643" spans="4:4" x14ac:dyDescent="0.2">
      <c r="D4643" s="11"/>
    </row>
    <row r="4644" spans="4:4" x14ac:dyDescent="0.2">
      <c r="D4644" s="11"/>
    </row>
    <row r="4645" spans="4:4" x14ac:dyDescent="0.2">
      <c r="D4645" s="11"/>
    </row>
    <row r="4646" spans="4:4" x14ac:dyDescent="0.2">
      <c r="D4646" s="11"/>
    </row>
    <row r="4647" spans="4:4" x14ac:dyDescent="0.2">
      <c r="D4647" s="11"/>
    </row>
    <row r="4648" spans="4:4" x14ac:dyDescent="0.2">
      <c r="D4648" s="11"/>
    </row>
    <row r="4649" spans="4:4" x14ac:dyDescent="0.2">
      <c r="D4649" s="11"/>
    </row>
    <row r="4650" spans="4:4" x14ac:dyDescent="0.2">
      <c r="D4650" s="11"/>
    </row>
    <row r="4651" spans="4:4" x14ac:dyDescent="0.2">
      <c r="D4651" s="11"/>
    </row>
    <row r="4652" spans="4:4" x14ac:dyDescent="0.2">
      <c r="D4652" s="11"/>
    </row>
    <row r="4653" spans="4:4" x14ac:dyDescent="0.2">
      <c r="D4653" s="11"/>
    </row>
    <row r="4654" spans="4:4" x14ac:dyDescent="0.2">
      <c r="D4654" s="11"/>
    </row>
    <row r="4655" spans="4:4" x14ac:dyDescent="0.2">
      <c r="D4655" s="11"/>
    </row>
    <row r="4656" spans="4:4" x14ac:dyDescent="0.2">
      <c r="D4656" s="11"/>
    </row>
    <row r="4657" spans="4:4" x14ac:dyDescent="0.2">
      <c r="D4657" s="11"/>
    </row>
    <row r="4658" spans="4:4" x14ac:dyDescent="0.2">
      <c r="D4658" s="11"/>
    </row>
    <row r="4659" spans="4:4" x14ac:dyDescent="0.2">
      <c r="D4659" s="11"/>
    </row>
    <row r="4660" spans="4:4" x14ac:dyDescent="0.2">
      <c r="D4660" s="11"/>
    </row>
    <row r="4661" spans="4:4" x14ac:dyDescent="0.2">
      <c r="D4661" s="11"/>
    </row>
    <row r="4662" spans="4:4" x14ac:dyDescent="0.2">
      <c r="D4662" s="11"/>
    </row>
    <row r="4663" spans="4:4" x14ac:dyDescent="0.2">
      <c r="D4663" s="11"/>
    </row>
    <row r="4664" spans="4:4" x14ac:dyDescent="0.2">
      <c r="D4664" s="11"/>
    </row>
    <row r="4665" spans="4:4" x14ac:dyDescent="0.2">
      <c r="D4665" s="11"/>
    </row>
    <row r="4666" spans="4:4" x14ac:dyDescent="0.2">
      <c r="D4666" s="11"/>
    </row>
    <row r="4667" spans="4:4" x14ac:dyDescent="0.2">
      <c r="D4667" s="11"/>
    </row>
    <row r="4668" spans="4:4" x14ac:dyDescent="0.2">
      <c r="D4668" s="11"/>
    </row>
    <row r="4669" spans="4:4" x14ac:dyDescent="0.2">
      <c r="D4669" s="11"/>
    </row>
    <row r="4670" spans="4:4" x14ac:dyDescent="0.2">
      <c r="D4670" s="11"/>
    </row>
    <row r="4671" spans="4:4" x14ac:dyDescent="0.2">
      <c r="D4671" s="11"/>
    </row>
    <row r="4672" spans="4:4" x14ac:dyDescent="0.2">
      <c r="D4672" s="11"/>
    </row>
    <row r="4673" spans="4:4" x14ac:dyDescent="0.2">
      <c r="D4673" s="11"/>
    </row>
    <row r="4674" spans="4:4" x14ac:dyDescent="0.2">
      <c r="D4674" s="11"/>
    </row>
    <row r="4675" spans="4:4" x14ac:dyDescent="0.2">
      <c r="D4675" s="11"/>
    </row>
    <row r="4676" spans="4:4" x14ac:dyDescent="0.2">
      <c r="D4676" s="11"/>
    </row>
    <row r="4677" spans="4:4" x14ac:dyDescent="0.2">
      <c r="D4677" s="11"/>
    </row>
    <row r="4678" spans="4:4" x14ac:dyDescent="0.2">
      <c r="D4678" s="11"/>
    </row>
    <row r="4679" spans="4:4" x14ac:dyDescent="0.2">
      <c r="D4679" s="11"/>
    </row>
    <row r="4680" spans="4:4" x14ac:dyDescent="0.2">
      <c r="D4680" s="11"/>
    </row>
    <row r="4681" spans="4:4" x14ac:dyDescent="0.2">
      <c r="D4681" s="11"/>
    </row>
    <row r="4682" spans="4:4" x14ac:dyDescent="0.2">
      <c r="D4682" s="11"/>
    </row>
    <row r="4683" spans="4:4" x14ac:dyDescent="0.2">
      <c r="D4683" s="11"/>
    </row>
    <row r="4684" spans="4:4" x14ac:dyDescent="0.2">
      <c r="D4684" s="11"/>
    </row>
    <row r="4685" spans="4:4" x14ac:dyDescent="0.2">
      <c r="D4685" s="11"/>
    </row>
    <row r="4686" spans="4:4" x14ac:dyDescent="0.2">
      <c r="D4686" s="11"/>
    </row>
    <row r="4687" spans="4:4" x14ac:dyDescent="0.2">
      <c r="D4687" s="11"/>
    </row>
    <row r="4688" spans="4:4" x14ac:dyDescent="0.2">
      <c r="D4688" s="11"/>
    </row>
    <row r="4689" spans="4:4" x14ac:dyDescent="0.2">
      <c r="D4689" s="11"/>
    </row>
    <row r="4690" spans="4:4" x14ac:dyDescent="0.2">
      <c r="D4690" s="11"/>
    </row>
    <row r="4691" spans="4:4" x14ac:dyDescent="0.2">
      <c r="D4691" s="11"/>
    </row>
    <row r="4692" spans="4:4" x14ac:dyDescent="0.2">
      <c r="D4692" s="11"/>
    </row>
    <row r="4693" spans="4:4" x14ac:dyDescent="0.2">
      <c r="D4693" s="11"/>
    </row>
    <row r="4694" spans="4:4" x14ac:dyDescent="0.2">
      <c r="D4694" s="11"/>
    </row>
    <row r="4695" spans="4:4" x14ac:dyDescent="0.2">
      <c r="D4695" s="11"/>
    </row>
    <row r="4696" spans="4:4" x14ac:dyDescent="0.2">
      <c r="D4696" s="11"/>
    </row>
    <row r="4697" spans="4:4" x14ac:dyDescent="0.2">
      <c r="D4697" s="11"/>
    </row>
    <row r="4698" spans="4:4" x14ac:dyDescent="0.2">
      <c r="D4698" s="11"/>
    </row>
    <row r="4699" spans="4:4" x14ac:dyDescent="0.2">
      <c r="D4699" s="11"/>
    </row>
    <row r="4700" spans="4:4" x14ac:dyDescent="0.2">
      <c r="D4700" s="11"/>
    </row>
    <row r="4701" spans="4:4" x14ac:dyDescent="0.2">
      <c r="D4701" s="11"/>
    </row>
    <row r="4702" spans="4:4" x14ac:dyDescent="0.2">
      <c r="D4702" s="11"/>
    </row>
    <row r="4703" spans="4:4" x14ac:dyDescent="0.2">
      <c r="D4703" s="11"/>
    </row>
    <row r="4704" spans="4:4" x14ac:dyDescent="0.2">
      <c r="D4704" s="11"/>
    </row>
    <row r="4705" spans="4:4" x14ac:dyDescent="0.2">
      <c r="D4705" s="11"/>
    </row>
    <row r="4706" spans="4:4" x14ac:dyDescent="0.2">
      <c r="D4706" s="11"/>
    </row>
    <row r="4707" spans="4:4" x14ac:dyDescent="0.2">
      <c r="D4707" s="11"/>
    </row>
    <row r="4708" spans="4:4" x14ac:dyDescent="0.2">
      <c r="D4708" s="11"/>
    </row>
    <row r="4709" spans="4:4" x14ac:dyDescent="0.2">
      <c r="D4709" s="11"/>
    </row>
    <row r="4710" spans="4:4" x14ac:dyDescent="0.2">
      <c r="D4710" s="11"/>
    </row>
    <row r="4711" spans="4:4" x14ac:dyDescent="0.2">
      <c r="D4711" s="11"/>
    </row>
    <row r="4712" spans="4:4" x14ac:dyDescent="0.2">
      <c r="D4712" s="11"/>
    </row>
    <row r="4713" spans="4:4" x14ac:dyDescent="0.2">
      <c r="D4713" s="11"/>
    </row>
    <row r="4714" spans="4:4" x14ac:dyDescent="0.2">
      <c r="D4714" s="11"/>
    </row>
    <row r="4715" spans="4:4" x14ac:dyDescent="0.2">
      <c r="D4715" s="11"/>
    </row>
    <row r="4716" spans="4:4" x14ac:dyDescent="0.2">
      <c r="D4716" s="11"/>
    </row>
    <row r="4717" spans="4:4" x14ac:dyDescent="0.2">
      <c r="D4717" s="11"/>
    </row>
    <row r="4718" spans="4:4" x14ac:dyDescent="0.2">
      <c r="D4718" s="11"/>
    </row>
    <row r="4719" spans="4:4" x14ac:dyDescent="0.2">
      <c r="D4719" s="11"/>
    </row>
    <row r="4720" spans="4:4" x14ac:dyDescent="0.2">
      <c r="D4720" s="11"/>
    </row>
    <row r="4721" spans="4:4" x14ac:dyDescent="0.2">
      <c r="D4721" s="11"/>
    </row>
    <row r="4722" spans="4:4" x14ac:dyDescent="0.2">
      <c r="D4722" s="11"/>
    </row>
    <row r="4723" spans="4:4" x14ac:dyDescent="0.2">
      <c r="D4723" s="11"/>
    </row>
    <row r="4724" spans="4:4" x14ac:dyDescent="0.2">
      <c r="D4724" s="11"/>
    </row>
    <row r="4725" spans="4:4" x14ac:dyDescent="0.2">
      <c r="D4725" s="11"/>
    </row>
    <row r="4726" spans="4:4" x14ac:dyDescent="0.2">
      <c r="D4726" s="11"/>
    </row>
    <row r="4727" spans="4:4" x14ac:dyDescent="0.2">
      <c r="D4727" s="11"/>
    </row>
    <row r="4728" spans="4:4" x14ac:dyDescent="0.2">
      <c r="D4728" s="11"/>
    </row>
    <row r="4729" spans="4:4" x14ac:dyDescent="0.2">
      <c r="D4729" s="11"/>
    </row>
    <row r="4730" spans="4:4" x14ac:dyDescent="0.2">
      <c r="D4730" s="11"/>
    </row>
    <row r="4731" spans="4:4" x14ac:dyDescent="0.2">
      <c r="D4731" s="11"/>
    </row>
    <row r="4732" spans="4:4" x14ac:dyDescent="0.2">
      <c r="D4732" s="11"/>
    </row>
    <row r="4733" spans="4:4" x14ac:dyDescent="0.2">
      <c r="D4733" s="11"/>
    </row>
    <row r="4734" spans="4:4" x14ac:dyDescent="0.2">
      <c r="D4734" s="11"/>
    </row>
    <row r="4735" spans="4:4" x14ac:dyDescent="0.2">
      <c r="D4735" s="11"/>
    </row>
    <row r="4736" spans="4:4" x14ac:dyDescent="0.2">
      <c r="D4736" s="11"/>
    </row>
    <row r="4737" spans="4:4" x14ac:dyDescent="0.2">
      <c r="D4737" s="11"/>
    </row>
    <row r="4738" spans="4:4" x14ac:dyDescent="0.2">
      <c r="D4738" s="11"/>
    </row>
    <row r="4739" spans="4:4" x14ac:dyDescent="0.2">
      <c r="D4739" s="11"/>
    </row>
    <row r="4740" spans="4:4" x14ac:dyDescent="0.2">
      <c r="D4740" s="11"/>
    </row>
    <row r="4741" spans="4:4" x14ac:dyDescent="0.2">
      <c r="D4741" s="11"/>
    </row>
    <row r="4742" spans="4:4" x14ac:dyDescent="0.2">
      <c r="D4742" s="11"/>
    </row>
    <row r="4743" spans="4:4" x14ac:dyDescent="0.2">
      <c r="D4743" s="11"/>
    </row>
    <row r="4744" spans="4:4" x14ac:dyDescent="0.2">
      <c r="D4744" s="11"/>
    </row>
    <row r="4745" spans="4:4" x14ac:dyDescent="0.2">
      <c r="D4745" s="11"/>
    </row>
    <row r="4746" spans="4:4" x14ac:dyDescent="0.2">
      <c r="D4746" s="11"/>
    </row>
    <row r="4747" spans="4:4" x14ac:dyDescent="0.2">
      <c r="D4747" s="11"/>
    </row>
    <row r="4748" spans="4:4" x14ac:dyDescent="0.2">
      <c r="D4748" s="11"/>
    </row>
    <row r="4749" spans="4:4" x14ac:dyDescent="0.2">
      <c r="D4749" s="11"/>
    </row>
    <row r="4750" spans="4:4" x14ac:dyDescent="0.2">
      <c r="D4750" s="11"/>
    </row>
    <row r="4751" spans="4:4" x14ac:dyDescent="0.2">
      <c r="D4751" s="11"/>
    </row>
    <row r="4752" spans="4:4" x14ac:dyDescent="0.2">
      <c r="D4752" s="11"/>
    </row>
    <row r="4753" spans="4:4" x14ac:dyDescent="0.2">
      <c r="D4753" s="11"/>
    </row>
    <row r="4754" spans="4:4" x14ac:dyDescent="0.2">
      <c r="D4754" s="11"/>
    </row>
    <row r="4755" spans="4:4" x14ac:dyDescent="0.2">
      <c r="D4755" s="11"/>
    </row>
    <row r="4756" spans="4:4" x14ac:dyDescent="0.2">
      <c r="D4756" s="11"/>
    </row>
    <row r="4757" spans="4:4" x14ac:dyDescent="0.2">
      <c r="D4757" s="11"/>
    </row>
    <row r="4758" spans="4:4" x14ac:dyDescent="0.2">
      <c r="D4758" s="11"/>
    </row>
    <row r="4759" spans="4:4" x14ac:dyDescent="0.2">
      <c r="D4759" s="11"/>
    </row>
    <row r="4760" spans="4:4" x14ac:dyDescent="0.2">
      <c r="D4760" s="11"/>
    </row>
    <row r="4761" spans="4:4" x14ac:dyDescent="0.2">
      <c r="D4761" s="11"/>
    </row>
    <row r="4762" spans="4:4" x14ac:dyDescent="0.2">
      <c r="D4762" s="11"/>
    </row>
    <row r="4763" spans="4:4" x14ac:dyDescent="0.2">
      <c r="D4763" s="11"/>
    </row>
    <row r="4764" spans="4:4" x14ac:dyDescent="0.2">
      <c r="D4764" s="11"/>
    </row>
    <row r="4765" spans="4:4" x14ac:dyDescent="0.2">
      <c r="D4765" s="11"/>
    </row>
    <row r="4766" spans="4:4" x14ac:dyDescent="0.2">
      <c r="D4766" s="11"/>
    </row>
    <row r="4767" spans="4:4" x14ac:dyDescent="0.2">
      <c r="D4767" s="11"/>
    </row>
    <row r="4768" spans="4:4" x14ac:dyDescent="0.2">
      <c r="D4768" s="11"/>
    </row>
    <row r="4769" spans="4:4" x14ac:dyDescent="0.2">
      <c r="D4769" s="11"/>
    </row>
    <row r="4770" spans="4:4" x14ac:dyDescent="0.2">
      <c r="D4770" s="11"/>
    </row>
    <row r="4771" spans="4:4" x14ac:dyDescent="0.2">
      <c r="D4771" s="11"/>
    </row>
    <row r="4772" spans="4:4" x14ac:dyDescent="0.2">
      <c r="D4772" s="11"/>
    </row>
    <row r="4773" spans="4:4" x14ac:dyDescent="0.2">
      <c r="D4773" s="11"/>
    </row>
    <row r="4774" spans="4:4" x14ac:dyDescent="0.2">
      <c r="D4774" s="11"/>
    </row>
    <row r="4775" spans="4:4" x14ac:dyDescent="0.2">
      <c r="D4775" s="11"/>
    </row>
    <row r="4776" spans="4:4" x14ac:dyDescent="0.2">
      <c r="D4776" s="11"/>
    </row>
    <row r="4777" spans="4:4" x14ac:dyDescent="0.2">
      <c r="D4777" s="11"/>
    </row>
    <row r="4778" spans="4:4" x14ac:dyDescent="0.2">
      <c r="D4778" s="11"/>
    </row>
    <row r="4779" spans="4:4" x14ac:dyDescent="0.2">
      <c r="D4779" s="11"/>
    </row>
    <row r="4780" spans="4:4" x14ac:dyDescent="0.2">
      <c r="D4780" s="11"/>
    </row>
    <row r="4781" spans="4:4" x14ac:dyDescent="0.2">
      <c r="D4781" s="11"/>
    </row>
    <row r="4782" spans="4:4" x14ac:dyDescent="0.2">
      <c r="D4782" s="11"/>
    </row>
    <row r="4783" spans="4:4" x14ac:dyDescent="0.2">
      <c r="D4783" s="11"/>
    </row>
    <row r="4784" spans="4:4" x14ac:dyDescent="0.2">
      <c r="D4784" s="11"/>
    </row>
    <row r="4785" spans="4:4" x14ac:dyDescent="0.2">
      <c r="D4785" s="11"/>
    </row>
    <row r="4786" spans="4:4" x14ac:dyDescent="0.2">
      <c r="D4786" s="11"/>
    </row>
    <row r="4787" spans="4:4" x14ac:dyDescent="0.2">
      <c r="D4787" s="11"/>
    </row>
    <row r="4788" spans="4:4" x14ac:dyDescent="0.2">
      <c r="D4788" s="11"/>
    </row>
    <row r="4789" spans="4:4" x14ac:dyDescent="0.2">
      <c r="D4789" s="11"/>
    </row>
    <row r="4790" spans="4:4" x14ac:dyDescent="0.2">
      <c r="D4790" s="11"/>
    </row>
    <row r="4791" spans="4:4" x14ac:dyDescent="0.2">
      <c r="D4791" s="11"/>
    </row>
    <row r="4792" spans="4:4" x14ac:dyDescent="0.2">
      <c r="D4792" s="11"/>
    </row>
    <row r="4793" spans="4:4" x14ac:dyDescent="0.2">
      <c r="D4793" s="11"/>
    </row>
    <row r="4794" spans="4:4" x14ac:dyDescent="0.2">
      <c r="D4794" s="11"/>
    </row>
    <row r="4795" spans="4:4" x14ac:dyDescent="0.2">
      <c r="D4795" s="11"/>
    </row>
    <row r="4796" spans="4:4" x14ac:dyDescent="0.2">
      <c r="D4796" s="11"/>
    </row>
    <row r="4797" spans="4:4" x14ac:dyDescent="0.2">
      <c r="D4797" s="11"/>
    </row>
    <row r="4798" spans="4:4" x14ac:dyDescent="0.2">
      <c r="D4798" s="11"/>
    </row>
    <row r="4799" spans="4:4" x14ac:dyDescent="0.2">
      <c r="D4799" s="11"/>
    </row>
    <row r="4800" spans="4:4" x14ac:dyDescent="0.2">
      <c r="D4800" s="11"/>
    </row>
    <row r="4801" spans="4:4" x14ac:dyDescent="0.2">
      <c r="D4801" s="11"/>
    </row>
    <row r="4802" spans="4:4" x14ac:dyDescent="0.2">
      <c r="D4802" s="11"/>
    </row>
    <row r="4803" spans="4:4" x14ac:dyDescent="0.2">
      <c r="D4803" s="11"/>
    </row>
    <row r="4804" spans="4:4" x14ac:dyDescent="0.2">
      <c r="D4804" s="11"/>
    </row>
    <row r="4805" spans="4:4" x14ac:dyDescent="0.2">
      <c r="D4805" s="11"/>
    </row>
    <row r="4806" spans="4:4" x14ac:dyDescent="0.2">
      <c r="D4806" s="11"/>
    </row>
    <row r="4807" spans="4:4" x14ac:dyDescent="0.2">
      <c r="D4807" s="11"/>
    </row>
    <row r="4808" spans="4:4" x14ac:dyDescent="0.2">
      <c r="D4808" s="11"/>
    </row>
    <row r="4809" spans="4:4" x14ac:dyDescent="0.2">
      <c r="D4809" s="11"/>
    </row>
    <row r="4810" spans="4:4" x14ac:dyDescent="0.2">
      <c r="D4810" s="11"/>
    </row>
    <row r="4811" spans="4:4" x14ac:dyDescent="0.2">
      <c r="D4811" s="11"/>
    </row>
    <row r="4812" spans="4:4" x14ac:dyDescent="0.2">
      <c r="D4812" s="11"/>
    </row>
    <row r="4813" spans="4:4" x14ac:dyDescent="0.2">
      <c r="D4813" s="11"/>
    </row>
    <row r="4814" spans="4:4" x14ac:dyDescent="0.2">
      <c r="D4814" s="11"/>
    </row>
    <row r="4815" spans="4:4" x14ac:dyDescent="0.2">
      <c r="D4815" s="11"/>
    </row>
    <row r="4816" spans="4:4" x14ac:dyDescent="0.2">
      <c r="D4816" s="11"/>
    </row>
    <row r="4817" spans="4:4" x14ac:dyDescent="0.2">
      <c r="D4817" s="11"/>
    </row>
    <row r="4818" spans="4:4" x14ac:dyDescent="0.2">
      <c r="D4818" s="11"/>
    </row>
    <row r="4819" spans="4:4" x14ac:dyDescent="0.2">
      <c r="D4819" s="11"/>
    </row>
    <row r="4820" spans="4:4" x14ac:dyDescent="0.2">
      <c r="D4820" s="11"/>
    </row>
    <row r="4821" spans="4:4" x14ac:dyDescent="0.2">
      <c r="D4821" s="11"/>
    </row>
    <row r="4822" spans="4:4" x14ac:dyDescent="0.2">
      <c r="D4822" s="11"/>
    </row>
    <row r="4823" spans="4:4" x14ac:dyDescent="0.2">
      <c r="D4823" s="11"/>
    </row>
    <row r="4824" spans="4:4" x14ac:dyDescent="0.2">
      <c r="D4824" s="11"/>
    </row>
    <row r="4825" spans="4:4" x14ac:dyDescent="0.2">
      <c r="D4825" s="11"/>
    </row>
    <row r="4826" spans="4:4" x14ac:dyDescent="0.2">
      <c r="D4826" s="11"/>
    </row>
    <row r="4827" spans="4:4" x14ac:dyDescent="0.2">
      <c r="D4827" s="11"/>
    </row>
    <row r="4828" spans="4:4" x14ac:dyDescent="0.2">
      <c r="D4828" s="11"/>
    </row>
    <row r="4829" spans="4:4" x14ac:dyDescent="0.2">
      <c r="D4829" s="11"/>
    </row>
    <row r="4830" spans="4:4" x14ac:dyDescent="0.2">
      <c r="D4830" s="11"/>
    </row>
    <row r="4831" spans="4:4" x14ac:dyDescent="0.2">
      <c r="D4831" s="11"/>
    </row>
    <row r="4832" spans="4:4" x14ac:dyDescent="0.2">
      <c r="D4832" s="11"/>
    </row>
    <row r="4833" spans="4:4" x14ac:dyDescent="0.2">
      <c r="D4833" s="11"/>
    </row>
    <row r="4834" spans="4:4" x14ac:dyDescent="0.2">
      <c r="D4834" s="11"/>
    </row>
    <row r="4835" spans="4:4" x14ac:dyDescent="0.2">
      <c r="D4835" s="11"/>
    </row>
    <row r="4836" spans="4:4" x14ac:dyDescent="0.2">
      <c r="D4836" s="11"/>
    </row>
    <row r="4837" spans="4:4" x14ac:dyDescent="0.2">
      <c r="D4837" s="11"/>
    </row>
    <row r="4838" spans="4:4" x14ac:dyDescent="0.2">
      <c r="D4838" s="11"/>
    </row>
    <row r="4839" spans="4:4" x14ac:dyDescent="0.2">
      <c r="D4839" s="11"/>
    </row>
    <row r="4840" spans="4:4" x14ac:dyDescent="0.2">
      <c r="D4840" s="11"/>
    </row>
    <row r="4841" spans="4:4" x14ac:dyDescent="0.2">
      <c r="D4841" s="11"/>
    </row>
    <row r="4842" spans="4:4" x14ac:dyDescent="0.2">
      <c r="D4842" s="11"/>
    </row>
    <row r="4843" spans="4:4" x14ac:dyDescent="0.2">
      <c r="D4843" s="11"/>
    </row>
    <row r="4844" spans="4:4" x14ac:dyDescent="0.2">
      <c r="D4844" s="11"/>
    </row>
    <row r="4845" spans="4:4" x14ac:dyDescent="0.2">
      <c r="D4845" s="11"/>
    </row>
    <row r="4846" spans="4:4" x14ac:dyDescent="0.2">
      <c r="D4846" s="11"/>
    </row>
    <row r="4847" spans="4:4" x14ac:dyDescent="0.2">
      <c r="D4847" s="11"/>
    </row>
    <row r="4848" spans="4:4" x14ac:dyDescent="0.2">
      <c r="D4848" s="11"/>
    </row>
    <row r="4849" spans="4:4" x14ac:dyDescent="0.2">
      <c r="D4849" s="11"/>
    </row>
    <row r="4850" spans="4:4" x14ac:dyDescent="0.2">
      <c r="D4850" s="11"/>
    </row>
    <row r="4851" spans="4:4" x14ac:dyDescent="0.2">
      <c r="D4851" s="11"/>
    </row>
    <row r="4852" spans="4:4" x14ac:dyDescent="0.2">
      <c r="D4852" s="11"/>
    </row>
    <row r="4853" spans="4:4" x14ac:dyDescent="0.2">
      <c r="D4853" s="11"/>
    </row>
    <row r="4854" spans="4:4" x14ac:dyDescent="0.2">
      <c r="D4854" s="11"/>
    </row>
    <row r="4855" spans="4:4" x14ac:dyDescent="0.2">
      <c r="D4855" s="11"/>
    </row>
    <row r="4856" spans="4:4" x14ac:dyDescent="0.2">
      <c r="D4856" s="11"/>
    </row>
    <row r="4857" spans="4:4" x14ac:dyDescent="0.2">
      <c r="D4857" s="11"/>
    </row>
    <row r="4858" spans="4:4" x14ac:dyDescent="0.2">
      <c r="D4858" s="11"/>
    </row>
    <row r="4859" spans="4:4" x14ac:dyDescent="0.2">
      <c r="D4859" s="11"/>
    </row>
    <row r="4860" spans="4:4" x14ac:dyDescent="0.2">
      <c r="D4860" s="11"/>
    </row>
    <row r="4861" spans="4:4" x14ac:dyDescent="0.2">
      <c r="D4861" s="11"/>
    </row>
    <row r="4862" spans="4:4" x14ac:dyDescent="0.2">
      <c r="D4862" s="11"/>
    </row>
    <row r="4863" spans="4:4" x14ac:dyDescent="0.2">
      <c r="D4863" s="11"/>
    </row>
    <row r="4864" spans="4:4" x14ac:dyDescent="0.2">
      <c r="D4864" s="11"/>
    </row>
    <row r="4865" spans="4:4" x14ac:dyDescent="0.2">
      <c r="D4865" s="11"/>
    </row>
    <row r="4866" spans="4:4" x14ac:dyDescent="0.2">
      <c r="D4866" s="11"/>
    </row>
    <row r="4867" spans="4:4" x14ac:dyDescent="0.2">
      <c r="D4867" s="11"/>
    </row>
    <row r="4868" spans="4:4" x14ac:dyDescent="0.2">
      <c r="D4868" s="11"/>
    </row>
    <row r="4869" spans="4:4" x14ac:dyDescent="0.2">
      <c r="D4869" s="11"/>
    </row>
    <row r="4870" spans="4:4" x14ac:dyDescent="0.2">
      <c r="D4870" s="11"/>
    </row>
    <row r="4871" spans="4:4" x14ac:dyDescent="0.2">
      <c r="D4871" s="11"/>
    </row>
    <row r="4872" spans="4:4" x14ac:dyDescent="0.2">
      <c r="D4872" s="11"/>
    </row>
    <row r="4873" spans="4:4" x14ac:dyDescent="0.2">
      <c r="D4873" s="11"/>
    </row>
    <row r="4874" spans="4:4" x14ac:dyDescent="0.2">
      <c r="D4874" s="11"/>
    </row>
    <row r="4875" spans="4:4" x14ac:dyDescent="0.2">
      <c r="D4875" s="11"/>
    </row>
    <row r="4876" spans="4:4" x14ac:dyDescent="0.2">
      <c r="D4876" s="11"/>
    </row>
    <row r="4877" spans="4:4" x14ac:dyDescent="0.2">
      <c r="D4877" s="11"/>
    </row>
    <row r="4878" spans="4:4" x14ac:dyDescent="0.2">
      <c r="D4878" s="11"/>
    </row>
    <row r="4879" spans="4:4" x14ac:dyDescent="0.2">
      <c r="D4879" s="11"/>
    </row>
    <row r="4880" spans="4:4" x14ac:dyDescent="0.2">
      <c r="D4880" s="11"/>
    </row>
    <row r="4881" spans="4:4" x14ac:dyDescent="0.2">
      <c r="D4881" s="11"/>
    </row>
    <row r="4882" spans="4:4" x14ac:dyDescent="0.2">
      <c r="D4882" s="11"/>
    </row>
    <row r="4883" spans="4:4" x14ac:dyDescent="0.2">
      <c r="D4883" s="11"/>
    </row>
    <row r="4884" spans="4:4" x14ac:dyDescent="0.2">
      <c r="D4884" s="11"/>
    </row>
    <row r="4885" spans="4:4" x14ac:dyDescent="0.2">
      <c r="D4885" s="11"/>
    </row>
    <row r="4886" spans="4:4" x14ac:dyDescent="0.2">
      <c r="D4886" s="11"/>
    </row>
    <row r="4887" spans="4:4" x14ac:dyDescent="0.2">
      <c r="D4887" s="11"/>
    </row>
    <row r="4888" spans="4:4" x14ac:dyDescent="0.2">
      <c r="D4888" s="11"/>
    </row>
    <row r="4889" spans="4:4" x14ac:dyDescent="0.2">
      <c r="D4889" s="11"/>
    </row>
    <row r="4890" spans="4:4" x14ac:dyDescent="0.2">
      <c r="D4890" s="11"/>
    </row>
    <row r="4891" spans="4:4" x14ac:dyDescent="0.2">
      <c r="D4891" s="11"/>
    </row>
    <row r="4892" spans="4:4" x14ac:dyDescent="0.2">
      <c r="D4892" s="11"/>
    </row>
    <row r="4893" spans="4:4" x14ac:dyDescent="0.2">
      <c r="D4893" s="11"/>
    </row>
    <row r="4894" spans="4:4" x14ac:dyDescent="0.2">
      <c r="D4894" s="11"/>
    </row>
    <row r="4895" spans="4:4" x14ac:dyDescent="0.2">
      <c r="D4895" s="11"/>
    </row>
    <row r="4896" spans="4:4" x14ac:dyDescent="0.2">
      <c r="D4896" s="11"/>
    </row>
    <row r="4897" spans="4:4" x14ac:dyDescent="0.2">
      <c r="D4897" s="11"/>
    </row>
    <row r="4898" spans="4:4" x14ac:dyDescent="0.2">
      <c r="D4898" s="11"/>
    </row>
    <row r="4899" spans="4:4" x14ac:dyDescent="0.2">
      <c r="D4899" s="11"/>
    </row>
    <row r="4900" spans="4:4" x14ac:dyDescent="0.2">
      <c r="D4900" s="11"/>
    </row>
    <row r="4901" spans="4:4" x14ac:dyDescent="0.2">
      <c r="D4901" s="11"/>
    </row>
    <row r="4902" spans="4:4" x14ac:dyDescent="0.2">
      <c r="D4902" s="11"/>
    </row>
    <row r="4903" spans="4:4" x14ac:dyDescent="0.2">
      <c r="D4903" s="11"/>
    </row>
    <row r="4904" spans="4:4" x14ac:dyDescent="0.2">
      <c r="D4904" s="11"/>
    </row>
    <row r="4905" spans="4:4" x14ac:dyDescent="0.2">
      <c r="D4905" s="11"/>
    </row>
    <row r="4906" spans="4:4" x14ac:dyDescent="0.2">
      <c r="D4906" s="11"/>
    </row>
    <row r="4907" spans="4:4" x14ac:dyDescent="0.2">
      <c r="D4907" s="11"/>
    </row>
    <row r="4908" spans="4:4" x14ac:dyDescent="0.2">
      <c r="D4908" s="11"/>
    </row>
    <row r="4909" spans="4:4" x14ac:dyDescent="0.2">
      <c r="D4909" s="11"/>
    </row>
    <row r="4910" spans="4:4" x14ac:dyDescent="0.2">
      <c r="D4910" s="11"/>
    </row>
    <row r="4911" spans="4:4" x14ac:dyDescent="0.2">
      <c r="D4911" s="11"/>
    </row>
    <row r="4912" spans="4:4" x14ac:dyDescent="0.2">
      <c r="D4912" s="11"/>
    </row>
    <row r="4913" spans="4:4" x14ac:dyDescent="0.2">
      <c r="D4913" s="11"/>
    </row>
    <row r="4914" spans="4:4" x14ac:dyDescent="0.2">
      <c r="D4914" s="11"/>
    </row>
    <row r="4915" spans="4:4" x14ac:dyDescent="0.2">
      <c r="D4915" s="11"/>
    </row>
    <row r="4916" spans="4:4" x14ac:dyDescent="0.2">
      <c r="D4916" s="11"/>
    </row>
    <row r="4917" spans="4:4" x14ac:dyDescent="0.2">
      <c r="D4917" s="11"/>
    </row>
    <row r="4918" spans="4:4" x14ac:dyDescent="0.2">
      <c r="D4918" s="11"/>
    </row>
    <row r="4919" spans="4:4" x14ac:dyDescent="0.2">
      <c r="D4919" s="11"/>
    </row>
    <row r="4920" spans="4:4" x14ac:dyDescent="0.2">
      <c r="D4920" s="11"/>
    </row>
    <row r="4921" spans="4:4" x14ac:dyDescent="0.2">
      <c r="D4921" s="11"/>
    </row>
    <row r="4922" spans="4:4" x14ac:dyDescent="0.2">
      <c r="D4922" s="11"/>
    </row>
    <row r="4923" spans="4:4" x14ac:dyDescent="0.2">
      <c r="D4923" s="11"/>
    </row>
    <row r="4924" spans="4:4" x14ac:dyDescent="0.2">
      <c r="D4924" s="11"/>
    </row>
    <row r="4925" spans="4:4" x14ac:dyDescent="0.2">
      <c r="D4925" s="11"/>
    </row>
    <row r="4926" spans="4:4" x14ac:dyDescent="0.2">
      <c r="D4926" s="11"/>
    </row>
    <row r="4927" spans="4:4" x14ac:dyDescent="0.2">
      <c r="D4927" s="11"/>
    </row>
    <row r="4928" spans="4:4" x14ac:dyDescent="0.2">
      <c r="D4928" s="11"/>
    </row>
    <row r="4929" spans="4:4" x14ac:dyDescent="0.2">
      <c r="D4929" s="11"/>
    </row>
    <row r="4930" spans="4:4" x14ac:dyDescent="0.2">
      <c r="D4930" s="11"/>
    </row>
    <row r="4931" spans="4:4" x14ac:dyDescent="0.2">
      <c r="D4931" s="11"/>
    </row>
    <row r="4932" spans="4:4" x14ac:dyDescent="0.2">
      <c r="D4932" s="11"/>
    </row>
    <row r="4933" spans="4:4" x14ac:dyDescent="0.2">
      <c r="D4933" s="11"/>
    </row>
    <row r="4934" spans="4:4" x14ac:dyDescent="0.2">
      <c r="D4934" s="11"/>
    </row>
    <row r="4935" spans="4:4" x14ac:dyDescent="0.2">
      <c r="D4935" s="11"/>
    </row>
    <row r="4936" spans="4:4" x14ac:dyDescent="0.2">
      <c r="D4936" s="11"/>
    </row>
    <row r="4937" spans="4:4" x14ac:dyDescent="0.2">
      <c r="D4937" s="11"/>
    </row>
    <row r="4938" spans="4:4" x14ac:dyDescent="0.2">
      <c r="D4938" s="11"/>
    </row>
    <row r="4939" spans="4:4" x14ac:dyDescent="0.2">
      <c r="D4939" s="11"/>
    </row>
    <row r="4940" spans="4:4" x14ac:dyDescent="0.2">
      <c r="D4940" s="11"/>
    </row>
    <row r="4941" spans="4:4" x14ac:dyDescent="0.2">
      <c r="D4941" s="11"/>
    </row>
    <row r="4942" spans="4:4" x14ac:dyDescent="0.2">
      <c r="D4942" s="11"/>
    </row>
    <row r="4943" spans="4:4" x14ac:dyDescent="0.2">
      <c r="D4943" s="11"/>
    </row>
    <row r="4944" spans="4:4" x14ac:dyDescent="0.2">
      <c r="D4944" s="11"/>
    </row>
    <row r="4945" spans="4:4" x14ac:dyDescent="0.2">
      <c r="D4945" s="11"/>
    </row>
    <row r="4946" spans="4:4" x14ac:dyDescent="0.2">
      <c r="D4946" s="11"/>
    </row>
    <row r="4947" spans="4:4" x14ac:dyDescent="0.2">
      <c r="D4947" s="11"/>
    </row>
    <row r="4948" spans="4:4" x14ac:dyDescent="0.2">
      <c r="D4948" s="11"/>
    </row>
    <row r="4949" spans="4:4" x14ac:dyDescent="0.2">
      <c r="D4949" s="11"/>
    </row>
    <row r="4950" spans="4:4" x14ac:dyDescent="0.2">
      <c r="D4950" s="11"/>
    </row>
    <row r="4951" spans="4:4" x14ac:dyDescent="0.2">
      <c r="D4951" s="11"/>
    </row>
    <row r="4952" spans="4:4" x14ac:dyDescent="0.2">
      <c r="D4952" s="11"/>
    </row>
    <row r="4953" spans="4:4" x14ac:dyDescent="0.2">
      <c r="D4953" s="11"/>
    </row>
    <row r="4954" spans="4:4" x14ac:dyDescent="0.2">
      <c r="D4954" s="11"/>
    </row>
    <row r="4955" spans="4:4" x14ac:dyDescent="0.2">
      <c r="D4955" s="11"/>
    </row>
    <row r="4956" spans="4:4" x14ac:dyDescent="0.2">
      <c r="D4956" s="11"/>
    </row>
    <row r="4957" spans="4:4" x14ac:dyDescent="0.2">
      <c r="D4957" s="11"/>
    </row>
    <row r="4958" spans="4:4" x14ac:dyDescent="0.2">
      <c r="D4958" s="11"/>
    </row>
    <row r="4959" spans="4:4" x14ac:dyDescent="0.2">
      <c r="D4959" s="11"/>
    </row>
    <row r="4960" spans="4:4" x14ac:dyDescent="0.2">
      <c r="D4960" s="11"/>
    </row>
    <row r="4961" spans="4:4" x14ac:dyDescent="0.2">
      <c r="D4961" s="11"/>
    </row>
    <row r="4962" spans="4:4" x14ac:dyDescent="0.2">
      <c r="D4962" s="11"/>
    </row>
    <row r="4963" spans="4:4" x14ac:dyDescent="0.2">
      <c r="D4963" s="11"/>
    </row>
    <row r="4964" spans="4:4" x14ac:dyDescent="0.2">
      <c r="D4964" s="11"/>
    </row>
    <row r="4965" spans="4:4" x14ac:dyDescent="0.2">
      <c r="D4965" s="11"/>
    </row>
    <row r="4966" spans="4:4" x14ac:dyDescent="0.2">
      <c r="D4966" s="11"/>
    </row>
    <row r="4967" spans="4:4" x14ac:dyDescent="0.2">
      <c r="D4967" s="11"/>
    </row>
    <row r="4968" spans="4:4" x14ac:dyDescent="0.2">
      <c r="D4968" s="11"/>
    </row>
    <row r="4969" spans="4:4" x14ac:dyDescent="0.2">
      <c r="D4969" s="11"/>
    </row>
    <row r="4970" spans="4:4" x14ac:dyDescent="0.2">
      <c r="D4970" s="11"/>
    </row>
    <row r="4971" spans="4:4" x14ac:dyDescent="0.2">
      <c r="D4971" s="11"/>
    </row>
    <row r="4972" spans="4:4" x14ac:dyDescent="0.2">
      <c r="D4972" s="11"/>
    </row>
    <row r="4973" spans="4:4" x14ac:dyDescent="0.2">
      <c r="D4973" s="11"/>
    </row>
    <row r="4974" spans="4:4" x14ac:dyDescent="0.2">
      <c r="D4974" s="11"/>
    </row>
    <row r="4975" spans="4:4" x14ac:dyDescent="0.2">
      <c r="D4975" s="11"/>
    </row>
  </sheetData>
  <mergeCells count="4">
    <mergeCell ref="A1:G1"/>
    <mergeCell ref="C2:G2"/>
    <mergeCell ref="C3:G3"/>
    <mergeCell ref="C4:G4"/>
  </mergeCells>
  <pageMargins left="0.70866141732283472" right="0.31496062992125984" top="0.59055118110236227" bottom="0.59055118110236227" header="0.31496062992125984" footer="0.31496062992125984"/>
  <pageSetup paperSize="9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5FE6-2ED3-41A0-A606-595C7E8B8BA0}">
  <dimension ref="A1:G2"/>
  <sheetViews>
    <sheetView workbookViewId="0">
      <selection activeCell="E6" sqref="E6"/>
    </sheetView>
  </sheetViews>
  <sheetFormatPr defaultRowHeight="12.75" x14ac:dyDescent="0.2"/>
  <sheetData>
    <row r="1" spans="1:7" x14ac:dyDescent="0.2">
      <c r="A1" s="28" t="s">
        <v>41</v>
      </c>
    </row>
    <row r="2" spans="1:7" ht="57.75" customHeight="1" x14ac:dyDescent="0.2">
      <c r="A2" s="332" t="s">
        <v>117</v>
      </c>
      <c r="B2" s="332"/>
      <c r="C2" s="332"/>
      <c r="D2" s="332"/>
      <c r="E2" s="332"/>
      <c r="F2" s="332"/>
      <c r="G2" s="332"/>
    </row>
  </sheetData>
  <mergeCells count="1">
    <mergeCell ref="A2:G2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50"/>
  <sheetViews>
    <sheetView showGridLines="0" tabSelected="1" topLeftCell="B1" zoomScaleNormal="100" zoomScaleSheetLayoutView="75" workbookViewId="0">
      <selection activeCell="G24" sqref="G24:I24"/>
    </sheetView>
  </sheetViews>
  <sheetFormatPr defaultColWidth="9" defaultRowHeight="12.75" x14ac:dyDescent="0.2"/>
  <cols>
    <col min="1" max="1" width="8.42578125" hidden="1" customWidth="1"/>
    <col min="2" max="2" width="9.140625" customWidth="1"/>
    <col min="3" max="3" width="7.42578125" customWidth="1"/>
    <col min="4" max="4" width="13.42578125" customWidth="1"/>
    <col min="5" max="5" width="12.140625" customWidth="1"/>
    <col min="6" max="6" width="11.42578125" customWidth="1"/>
    <col min="7" max="9" width="12.7109375" customWidth="1"/>
    <col min="10" max="10" width="6.7109375" customWidth="1"/>
    <col min="11" max="11" width="4.28515625" customWidth="1"/>
    <col min="12" max="15" width="10.7109375" customWidth="1"/>
  </cols>
  <sheetData>
    <row r="1" spans="1:15" ht="33.75" customHeight="1" x14ac:dyDescent="0.2">
      <c r="A1" s="63" t="s">
        <v>39</v>
      </c>
      <c r="B1" s="349" t="s">
        <v>4</v>
      </c>
      <c r="C1" s="350"/>
      <c r="D1" s="350"/>
      <c r="E1" s="350"/>
      <c r="F1" s="350"/>
      <c r="G1" s="350"/>
      <c r="H1" s="350"/>
      <c r="I1" s="350"/>
      <c r="J1" s="351"/>
    </row>
    <row r="2" spans="1:15" ht="23.25" customHeight="1" x14ac:dyDescent="0.2">
      <c r="A2" s="3"/>
      <c r="B2" s="70" t="s">
        <v>24</v>
      </c>
      <c r="C2" s="71"/>
      <c r="D2" s="72" t="s">
        <v>96</v>
      </c>
      <c r="E2" s="72" t="s">
        <v>157</v>
      </c>
      <c r="F2" s="73"/>
      <c r="G2" s="73"/>
      <c r="H2" s="73"/>
      <c r="I2" s="73"/>
      <c r="J2" s="74"/>
      <c r="O2" s="1"/>
    </row>
    <row r="3" spans="1:15" ht="23.25" hidden="1" customHeight="1" x14ac:dyDescent="0.2">
      <c r="A3" s="3"/>
      <c r="B3" s="75"/>
      <c r="C3" s="71"/>
      <c r="D3" s="76"/>
      <c r="E3" s="76"/>
      <c r="F3" s="77"/>
      <c r="G3" s="77"/>
      <c r="H3" s="71"/>
      <c r="I3" s="78"/>
      <c r="J3" s="79"/>
    </row>
    <row r="4" spans="1:15" ht="23.25" customHeight="1" x14ac:dyDescent="0.2">
      <c r="A4" s="3"/>
      <c r="B4" s="80"/>
      <c r="C4" s="81"/>
      <c r="D4" s="82"/>
      <c r="E4" s="82"/>
      <c r="F4" s="83"/>
      <c r="G4" s="83"/>
      <c r="H4" s="83"/>
      <c r="I4" s="83"/>
      <c r="J4" s="84"/>
    </row>
    <row r="5" spans="1:15" ht="24" customHeight="1" x14ac:dyDescent="0.2">
      <c r="A5" s="3"/>
      <c r="B5" s="40" t="s">
        <v>23</v>
      </c>
      <c r="D5" s="29"/>
      <c r="E5" s="23" t="s">
        <v>118</v>
      </c>
      <c r="F5" s="23"/>
      <c r="G5" s="23"/>
      <c r="H5" s="25" t="s">
        <v>36</v>
      </c>
      <c r="I5" s="139" t="s">
        <v>119</v>
      </c>
      <c r="J5" s="9"/>
    </row>
    <row r="6" spans="1:15" ht="15.75" customHeight="1" x14ac:dyDescent="0.2">
      <c r="A6" s="3"/>
      <c r="B6" s="36"/>
      <c r="C6" s="23"/>
      <c r="D6" s="29"/>
      <c r="E6" s="23" t="s">
        <v>121</v>
      </c>
      <c r="F6" s="23"/>
      <c r="G6" s="23"/>
      <c r="H6" s="25" t="s">
        <v>37</v>
      </c>
      <c r="I6" s="29" t="s">
        <v>120</v>
      </c>
      <c r="J6" s="9"/>
    </row>
    <row r="7" spans="1:15" ht="15.75" customHeight="1" x14ac:dyDescent="0.2">
      <c r="A7" s="3"/>
      <c r="B7" s="37"/>
      <c r="C7" s="24"/>
      <c r="D7" s="30"/>
      <c r="E7" s="31" t="s">
        <v>122</v>
      </c>
      <c r="F7" s="31"/>
      <c r="G7" s="31"/>
      <c r="H7" s="32"/>
      <c r="I7" s="31"/>
      <c r="J7" s="43"/>
    </row>
    <row r="8" spans="1:15" ht="24" hidden="1" customHeight="1" x14ac:dyDescent="0.2">
      <c r="A8" s="3"/>
      <c r="B8" s="40" t="s">
        <v>21</v>
      </c>
      <c r="D8" s="29"/>
      <c r="H8" s="25" t="s">
        <v>36</v>
      </c>
      <c r="I8" s="29"/>
      <c r="J8" s="9"/>
    </row>
    <row r="9" spans="1:15" ht="15.75" hidden="1" customHeight="1" x14ac:dyDescent="0.2">
      <c r="A9" s="3"/>
      <c r="B9" s="3"/>
      <c r="D9" s="29"/>
      <c r="H9" s="25" t="s">
        <v>37</v>
      </c>
      <c r="I9" s="29"/>
      <c r="J9" s="9"/>
    </row>
    <row r="10" spans="1:15" ht="15.75" hidden="1" customHeight="1" x14ac:dyDescent="0.2">
      <c r="A10" s="3"/>
      <c r="B10" s="44"/>
      <c r="C10" s="24"/>
      <c r="D10" s="30"/>
      <c r="E10" s="32"/>
      <c r="F10" s="32"/>
      <c r="G10" s="15"/>
      <c r="H10" s="15"/>
      <c r="I10" s="45"/>
      <c r="J10" s="43"/>
    </row>
    <row r="11" spans="1:15" ht="24" customHeight="1" x14ac:dyDescent="0.2">
      <c r="A11" s="3"/>
      <c r="B11" s="40" t="s">
        <v>20</v>
      </c>
      <c r="D11" s="341"/>
      <c r="E11" s="341"/>
      <c r="F11" s="341"/>
      <c r="G11" s="341"/>
      <c r="H11" s="25" t="s">
        <v>36</v>
      </c>
      <c r="I11" s="148"/>
      <c r="J11" s="9"/>
    </row>
    <row r="12" spans="1:15" ht="15.75" customHeight="1" x14ac:dyDescent="0.2">
      <c r="A12" s="3"/>
      <c r="B12" s="36"/>
      <c r="C12" s="23"/>
      <c r="D12" s="356"/>
      <c r="E12" s="356"/>
      <c r="F12" s="356"/>
      <c r="G12" s="356"/>
      <c r="H12" s="25" t="s">
        <v>37</v>
      </c>
      <c r="I12" s="148"/>
      <c r="J12" s="9"/>
    </row>
    <row r="13" spans="1:15" ht="15.75" customHeight="1" x14ac:dyDescent="0.2">
      <c r="A13" s="3"/>
      <c r="B13" s="37"/>
      <c r="C13" s="24"/>
      <c r="D13" s="339"/>
      <c r="E13" s="339"/>
      <c r="F13" s="339"/>
      <c r="G13" s="339"/>
      <c r="H13" s="26"/>
      <c r="I13" s="31"/>
      <c r="J13" s="43"/>
    </row>
    <row r="14" spans="1:15" ht="24" customHeight="1" x14ac:dyDescent="0.2">
      <c r="A14" s="3"/>
      <c r="B14" s="56" t="s">
        <v>22</v>
      </c>
      <c r="C14" s="57"/>
      <c r="D14" s="58"/>
      <c r="E14" s="59" t="s">
        <v>100</v>
      </c>
      <c r="F14" s="59"/>
      <c r="G14" s="59"/>
      <c r="H14" s="60"/>
      <c r="I14" s="59"/>
      <c r="J14" s="61"/>
    </row>
    <row r="15" spans="1:15" ht="32.25" customHeight="1" x14ac:dyDescent="0.2">
      <c r="A15" s="3"/>
      <c r="B15" s="44" t="s">
        <v>34</v>
      </c>
      <c r="C15" s="62"/>
      <c r="D15" s="15"/>
      <c r="E15" s="340"/>
      <c r="F15" s="340"/>
      <c r="G15" s="335"/>
      <c r="H15" s="335"/>
      <c r="I15" s="335" t="s">
        <v>31</v>
      </c>
      <c r="J15" s="336"/>
    </row>
    <row r="16" spans="1:15" ht="23.25" customHeight="1" x14ac:dyDescent="0.2">
      <c r="A16" s="110" t="s">
        <v>26</v>
      </c>
      <c r="B16" s="111" t="s">
        <v>26</v>
      </c>
      <c r="C16" s="48"/>
      <c r="D16" s="49"/>
      <c r="E16" s="337"/>
      <c r="F16" s="338"/>
      <c r="G16" s="337"/>
      <c r="H16" s="338"/>
      <c r="I16" s="337"/>
      <c r="J16" s="345"/>
    </row>
    <row r="17" spans="1:10" ht="23.25" customHeight="1" x14ac:dyDescent="0.2">
      <c r="A17" s="110" t="s">
        <v>27</v>
      </c>
      <c r="B17" s="111" t="s">
        <v>27</v>
      </c>
      <c r="C17" s="48"/>
      <c r="D17" s="49"/>
      <c r="E17" s="337"/>
      <c r="F17" s="338"/>
      <c r="G17" s="337"/>
      <c r="H17" s="338"/>
      <c r="I17" s="337"/>
      <c r="J17" s="345"/>
    </row>
    <row r="18" spans="1:10" ht="23.25" customHeight="1" x14ac:dyDescent="0.2">
      <c r="A18" s="110" t="s">
        <v>28</v>
      </c>
      <c r="B18" s="111" t="s">
        <v>28</v>
      </c>
      <c r="C18" s="48"/>
      <c r="D18" s="49"/>
      <c r="E18" s="337"/>
      <c r="F18" s="338"/>
      <c r="G18" s="337"/>
      <c r="H18" s="338"/>
      <c r="I18" s="337"/>
      <c r="J18" s="345"/>
    </row>
    <row r="19" spans="1:10" ht="23.25" customHeight="1" x14ac:dyDescent="0.2">
      <c r="A19" s="110" t="s">
        <v>54</v>
      </c>
      <c r="B19" s="111" t="s">
        <v>29</v>
      </c>
      <c r="C19" s="48"/>
      <c r="D19" s="49"/>
      <c r="E19" s="337"/>
      <c r="F19" s="338"/>
      <c r="G19" s="337"/>
      <c r="H19" s="338"/>
      <c r="I19" s="337"/>
      <c r="J19" s="345"/>
    </row>
    <row r="20" spans="1:10" ht="23.25" customHeight="1" x14ac:dyDescent="0.2">
      <c r="A20" s="110" t="s">
        <v>55</v>
      </c>
      <c r="B20" s="111" t="s">
        <v>30</v>
      </c>
      <c r="C20" s="48"/>
      <c r="D20" s="49"/>
      <c r="E20" s="337"/>
      <c r="F20" s="338"/>
      <c r="G20" s="337"/>
      <c r="H20" s="338"/>
      <c r="I20" s="337"/>
      <c r="J20" s="345"/>
    </row>
    <row r="21" spans="1:10" ht="23.25" customHeight="1" x14ac:dyDescent="0.2">
      <c r="A21" s="3"/>
      <c r="B21" s="64" t="s">
        <v>31</v>
      </c>
      <c r="C21" s="65"/>
      <c r="D21" s="66"/>
      <c r="E21" s="333"/>
      <c r="F21" s="334"/>
      <c r="G21" s="333"/>
      <c r="H21" s="334"/>
      <c r="I21" s="333"/>
      <c r="J21" s="360"/>
    </row>
    <row r="22" spans="1:10" ht="33" customHeight="1" x14ac:dyDescent="0.2">
      <c r="A22" s="3"/>
      <c r="B22" s="55" t="s">
        <v>35</v>
      </c>
      <c r="C22" s="48"/>
      <c r="D22" s="49"/>
      <c r="E22" s="54"/>
      <c r="F22" s="51"/>
      <c r="G22" s="42"/>
      <c r="H22" s="42"/>
      <c r="I22" s="42"/>
      <c r="J22" s="52"/>
    </row>
    <row r="23" spans="1:10" ht="23.25" customHeight="1" x14ac:dyDescent="0.2">
      <c r="A23" s="3"/>
      <c r="B23" s="47" t="s">
        <v>13</v>
      </c>
      <c r="C23" s="48"/>
      <c r="D23" s="49"/>
      <c r="E23" s="50">
        <v>12</v>
      </c>
      <c r="F23" s="51" t="s">
        <v>0</v>
      </c>
      <c r="G23" s="358">
        <f>SUM(ZakladDPHZaklVypocet)</f>
        <v>0</v>
      </c>
      <c r="H23" s="359"/>
      <c r="I23" s="359"/>
      <c r="J23" s="52" t="str">
        <f t="shared" ref="J23:J28" si="0">Mena</f>
        <v>CZK</v>
      </c>
    </row>
    <row r="24" spans="1:10" ht="23.25" customHeight="1" x14ac:dyDescent="0.2">
      <c r="A24" s="3"/>
      <c r="B24" s="47" t="s">
        <v>14</v>
      </c>
      <c r="C24" s="48"/>
      <c r="D24" s="49"/>
      <c r="E24" s="50">
        <f>SazbaDPH1</f>
        <v>12</v>
      </c>
      <c r="F24" s="51" t="s">
        <v>0</v>
      </c>
      <c r="G24" s="358">
        <f>SUM(ZakladDPHSni)*0.12</f>
        <v>0</v>
      </c>
      <c r="H24" s="359"/>
      <c r="I24" s="359"/>
      <c r="J24" s="52" t="str">
        <f t="shared" si="0"/>
        <v>CZK</v>
      </c>
    </row>
    <row r="25" spans="1:10" ht="23.25" customHeight="1" x14ac:dyDescent="0.2">
      <c r="A25" s="3"/>
      <c r="B25" s="47" t="s">
        <v>15</v>
      </c>
      <c r="C25" s="48"/>
      <c r="D25" s="49"/>
      <c r="E25" s="50">
        <v>21</v>
      </c>
      <c r="F25" s="51" t="s">
        <v>0</v>
      </c>
      <c r="G25" s="358">
        <v>0</v>
      </c>
      <c r="H25" s="359"/>
      <c r="I25" s="359"/>
      <c r="J25" s="52" t="str">
        <f t="shared" si="0"/>
        <v>CZK</v>
      </c>
    </row>
    <row r="26" spans="1:10" ht="23.25" customHeight="1" x14ac:dyDescent="0.2">
      <c r="A26" s="3"/>
      <c r="B26" s="41" t="s">
        <v>16</v>
      </c>
      <c r="C26" s="19"/>
      <c r="D26" s="15"/>
      <c r="E26" s="38">
        <f>SazbaDPH2</f>
        <v>21</v>
      </c>
      <c r="F26" s="39" t="s">
        <v>0</v>
      </c>
      <c r="G26" s="342">
        <v>0</v>
      </c>
      <c r="H26" s="343"/>
      <c r="I26" s="343"/>
      <c r="J26" s="46" t="str">
        <f t="shared" si="0"/>
        <v>CZK</v>
      </c>
    </row>
    <row r="27" spans="1:10" ht="23.25" customHeight="1" thickBot="1" x14ac:dyDescent="0.25">
      <c r="A27" s="3"/>
      <c r="B27" s="40" t="s">
        <v>5</v>
      </c>
      <c r="C27" s="17"/>
      <c r="D27" s="20"/>
      <c r="E27" s="17"/>
      <c r="F27" s="18"/>
      <c r="G27" s="344"/>
      <c r="H27" s="344"/>
      <c r="I27" s="344"/>
      <c r="J27" s="53" t="str">
        <f t="shared" si="0"/>
        <v>CZK</v>
      </c>
    </row>
    <row r="28" spans="1:10" ht="27.75" hidden="1" customHeight="1" thickBot="1" x14ac:dyDescent="0.25">
      <c r="A28" s="3"/>
      <c r="B28" s="103" t="s">
        <v>25</v>
      </c>
      <c r="C28" s="104"/>
      <c r="D28" s="104"/>
      <c r="E28" s="105"/>
      <c r="F28" s="106"/>
      <c r="G28" s="361">
        <v>14721704.27</v>
      </c>
      <c r="H28" s="362"/>
      <c r="I28" s="362"/>
      <c r="J28" s="107" t="str">
        <f t="shared" si="0"/>
        <v>CZK</v>
      </c>
    </row>
    <row r="29" spans="1:10" ht="27.75" customHeight="1" thickBot="1" x14ac:dyDescent="0.25">
      <c r="A29" s="3"/>
      <c r="B29" s="103" t="s">
        <v>38</v>
      </c>
      <c r="C29" s="108"/>
      <c r="D29" s="108"/>
      <c r="E29" s="108"/>
      <c r="F29" s="108"/>
      <c r="G29" s="361">
        <f>SUM(G23:I26)</f>
        <v>0</v>
      </c>
      <c r="H29" s="361"/>
      <c r="I29" s="361"/>
      <c r="J29" s="109" t="s">
        <v>48</v>
      </c>
    </row>
    <row r="30" spans="1:10" ht="12.75" customHeight="1" x14ac:dyDescent="0.2">
      <c r="A30" s="3"/>
      <c r="B30" s="3"/>
      <c r="J30" s="10"/>
    </row>
    <row r="31" spans="1:10" ht="30" customHeight="1" x14ac:dyDescent="0.2">
      <c r="A31" s="3"/>
      <c r="B31" s="3"/>
      <c r="J31" s="10"/>
    </row>
    <row r="32" spans="1:10" ht="18.75" customHeight="1" x14ac:dyDescent="0.2">
      <c r="A32" s="3"/>
      <c r="B32" s="21"/>
      <c r="C32" s="16" t="s">
        <v>12</v>
      </c>
      <c r="D32" s="34" t="s">
        <v>101</v>
      </c>
      <c r="E32" s="34"/>
      <c r="F32" s="16" t="s">
        <v>11</v>
      </c>
      <c r="G32" s="34"/>
      <c r="H32" s="35">
        <f ca="1">TODAY()</f>
        <v>45558</v>
      </c>
      <c r="I32" s="34"/>
      <c r="J32" s="10"/>
    </row>
    <row r="33" spans="1:10" ht="47.25" customHeight="1" x14ac:dyDescent="0.2">
      <c r="A33" s="3"/>
      <c r="B33" s="3"/>
      <c r="J33" s="10"/>
    </row>
    <row r="34" spans="1:10" s="28" customFormat="1" ht="18.75" customHeight="1" x14ac:dyDescent="0.2">
      <c r="A34" s="27"/>
      <c r="B34" s="27"/>
      <c r="D34" s="22"/>
      <c r="E34" s="22"/>
      <c r="G34" s="22"/>
      <c r="H34" s="22"/>
      <c r="I34" s="22"/>
      <c r="J34" s="33"/>
    </row>
    <row r="35" spans="1:10" ht="12.75" customHeight="1" x14ac:dyDescent="0.2">
      <c r="A35" s="3"/>
      <c r="B35" s="3"/>
      <c r="D35" s="357" t="s">
        <v>2</v>
      </c>
      <c r="E35" s="357"/>
      <c r="H35" s="11" t="s">
        <v>3</v>
      </c>
      <c r="J35" s="10"/>
    </row>
    <row r="36" spans="1:10" ht="13.5" customHeight="1" thickBot="1" x14ac:dyDescent="0.25">
      <c r="A36" s="12"/>
      <c r="B36" s="12"/>
      <c r="C36" s="13"/>
      <c r="D36" s="13"/>
      <c r="E36" s="13"/>
      <c r="F36" s="13"/>
      <c r="G36" s="13"/>
      <c r="H36" s="13"/>
      <c r="I36" s="13"/>
      <c r="J36" s="14"/>
    </row>
    <row r="37" spans="1:10" ht="27" customHeight="1" x14ac:dyDescent="0.25">
      <c r="B37" s="67" t="s">
        <v>17</v>
      </c>
      <c r="C37" s="2"/>
      <c r="D37" s="2"/>
      <c r="E37" s="2"/>
      <c r="F37" s="96"/>
      <c r="G37" s="96"/>
      <c r="H37" s="96"/>
      <c r="I37" s="96"/>
      <c r="J37" s="2"/>
    </row>
    <row r="38" spans="1:10" ht="25.5" customHeight="1" x14ac:dyDescent="0.2">
      <c r="A38" s="88" t="s">
        <v>40</v>
      </c>
      <c r="B38" s="90" t="s">
        <v>18</v>
      </c>
      <c r="C38" s="91" t="s">
        <v>6</v>
      </c>
      <c r="D38" s="92"/>
      <c r="E38" s="92"/>
      <c r="F38" s="97" t="str">
        <f>B23</f>
        <v>Základ pro sníženou DPH</v>
      </c>
      <c r="G38" s="97" t="str">
        <f>B25</f>
        <v>Základ pro základní DPH</v>
      </c>
      <c r="H38" s="98" t="s">
        <v>19</v>
      </c>
      <c r="I38" s="98" t="s">
        <v>1</v>
      </c>
      <c r="J38" s="93" t="s">
        <v>0</v>
      </c>
    </row>
    <row r="39" spans="1:10" ht="4.5" customHeight="1" x14ac:dyDescent="0.2">
      <c r="A39" s="88">
        <v>1</v>
      </c>
      <c r="B39" s="94" t="s">
        <v>96</v>
      </c>
      <c r="C39" s="352"/>
      <c r="D39" s="353"/>
      <c r="E39" s="353"/>
      <c r="F39" s="99" t="s">
        <v>96</v>
      </c>
      <c r="G39" s="100" t="s">
        <v>96</v>
      </c>
      <c r="H39" s="101" t="s">
        <v>96</v>
      </c>
      <c r="I39" s="101" t="s">
        <v>96</v>
      </c>
      <c r="J39" s="95" t="s">
        <v>96</v>
      </c>
    </row>
    <row r="40" spans="1:10" ht="25.5" customHeight="1" x14ac:dyDescent="0.2">
      <c r="A40" s="88">
        <v>2</v>
      </c>
      <c r="B40" s="88" t="s">
        <v>124</v>
      </c>
      <c r="C40" s="354" t="s">
        <v>123</v>
      </c>
      <c r="D40" s="355"/>
      <c r="E40" s="355"/>
      <c r="F40" s="102">
        <v>0</v>
      </c>
      <c r="G40" s="146">
        <f>SUM('VON Náklady'!G29)</f>
        <v>0</v>
      </c>
      <c r="H40" s="146">
        <f t="shared" ref="H40:H45" si="1">G40*0.12</f>
        <v>0</v>
      </c>
      <c r="I40" s="146">
        <f t="shared" ref="I40:I45" si="2">G40+H40</f>
        <v>0</v>
      </c>
      <c r="J40" s="89">
        <v>12</v>
      </c>
    </row>
    <row r="41" spans="1:10" ht="25.5" customHeight="1" x14ac:dyDescent="0.2">
      <c r="A41" s="88"/>
      <c r="B41" s="88" t="s">
        <v>44</v>
      </c>
      <c r="C41" s="87" t="s">
        <v>174</v>
      </c>
      <c r="D41" s="138"/>
      <c r="E41" s="138"/>
      <c r="F41" s="102">
        <v>0</v>
      </c>
      <c r="G41" s="146">
        <f>SUM('SO 01 Zateplení objektu'!G298)</f>
        <v>0</v>
      </c>
      <c r="H41" s="146">
        <f t="shared" si="1"/>
        <v>0</v>
      </c>
      <c r="I41" s="146">
        <f t="shared" si="2"/>
        <v>0</v>
      </c>
      <c r="J41" s="89">
        <v>12</v>
      </c>
    </row>
    <row r="42" spans="1:10" ht="25.5" customHeight="1" x14ac:dyDescent="0.2">
      <c r="A42" s="88"/>
      <c r="B42" s="88" t="s">
        <v>45</v>
      </c>
      <c r="C42" s="87" t="s">
        <v>175</v>
      </c>
      <c r="D42" s="138"/>
      <c r="E42" s="138"/>
      <c r="F42" s="102">
        <v>0</v>
      </c>
      <c r="G42" s="146">
        <f>SUM('SO 02 Stavební úpravy'!G292)</f>
        <v>0</v>
      </c>
      <c r="H42" s="146">
        <f t="shared" si="1"/>
        <v>0</v>
      </c>
      <c r="I42" s="146">
        <f t="shared" si="2"/>
        <v>0</v>
      </c>
      <c r="J42" s="89">
        <v>12</v>
      </c>
    </row>
    <row r="43" spans="1:10" ht="25.5" customHeight="1" x14ac:dyDescent="0.2">
      <c r="A43" s="88"/>
      <c r="B43" s="88" t="s">
        <v>46</v>
      </c>
      <c r="C43" s="87" t="s">
        <v>986</v>
      </c>
      <c r="D43" s="138"/>
      <c r="E43" s="138"/>
      <c r="F43" s="102">
        <v>0</v>
      </c>
      <c r="G43" s="146">
        <f>SUM('SO 03 Elektroinstalace'!J4)</f>
        <v>0</v>
      </c>
      <c r="H43" s="146">
        <f t="shared" si="1"/>
        <v>0</v>
      </c>
      <c r="I43" s="146">
        <f t="shared" si="2"/>
        <v>0</v>
      </c>
      <c r="J43" s="89">
        <v>12</v>
      </c>
    </row>
    <row r="44" spans="1:10" ht="25.5" customHeight="1" x14ac:dyDescent="0.2">
      <c r="A44" s="88"/>
      <c r="B44" s="88" t="s">
        <v>134</v>
      </c>
      <c r="C44" s="87" t="s">
        <v>503</v>
      </c>
      <c r="D44" s="138"/>
      <c r="E44" s="138"/>
      <c r="F44" s="102">
        <v>0</v>
      </c>
      <c r="G44" s="146">
        <f>SUM('SO 04 Plyn + ÚT'!I141)</f>
        <v>0</v>
      </c>
      <c r="H44" s="146">
        <f t="shared" si="1"/>
        <v>0</v>
      </c>
      <c r="I44" s="146">
        <f t="shared" si="2"/>
        <v>0</v>
      </c>
      <c r="J44" s="89">
        <v>12</v>
      </c>
    </row>
    <row r="45" spans="1:10" ht="25.5" customHeight="1" x14ac:dyDescent="0.2">
      <c r="A45" s="88"/>
      <c r="B45" s="88" t="s">
        <v>135</v>
      </c>
      <c r="C45" s="87" t="s">
        <v>502</v>
      </c>
      <c r="D45" s="138"/>
      <c r="E45" s="138"/>
      <c r="F45" s="102">
        <v>0</v>
      </c>
      <c r="G45" s="146">
        <f>SUM('SO 05 Zdravotní instalace'!H6)</f>
        <v>0</v>
      </c>
      <c r="H45" s="146">
        <f t="shared" si="1"/>
        <v>0</v>
      </c>
      <c r="I45" s="146">
        <f t="shared" si="2"/>
        <v>0</v>
      </c>
      <c r="J45" s="89">
        <v>12</v>
      </c>
    </row>
    <row r="46" spans="1:10" ht="25.5" customHeight="1" x14ac:dyDescent="0.2">
      <c r="A46" s="88"/>
      <c r="B46" s="346" t="s">
        <v>47</v>
      </c>
      <c r="C46" s="347"/>
      <c r="D46" s="347"/>
      <c r="E46" s="348"/>
      <c r="F46" s="143">
        <f>SUMIF(A39:A45,"=1",F39:F45)</f>
        <v>0</v>
      </c>
      <c r="G46" s="147">
        <f>SUM(G40:G45)</f>
        <v>0</v>
      </c>
      <c r="H46" s="147">
        <f>SUM(H40:H45)</f>
        <v>0</v>
      </c>
      <c r="I46" s="147">
        <f>SUM(I40:I45)</f>
        <v>0</v>
      </c>
      <c r="J46" s="144">
        <v>12</v>
      </c>
    </row>
    <row r="49" spans="6:10" x14ac:dyDescent="0.2">
      <c r="F49" s="86"/>
      <c r="G49" s="86"/>
      <c r="H49" s="86"/>
      <c r="I49" s="86"/>
      <c r="J49" s="87"/>
    </row>
    <row r="50" spans="6:10" x14ac:dyDescent="0.2">
      <c r="F50" s="86"/>
      <c r="G50" s="86"/>
      <c r="H50" s="86"/>
      <c r="I50" s="86"/>
      <c r="J50" s="87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36">
    <mergeCell ref="B46:E46"/>
    <mergeCell ref="B1:J1"/>
    <mergeCell ref="C39:E39"/>
    <mergeCell ref="C40:E40"/>
    <mergeCell ref="D12:G12"/>
    <mergeCell ref="D35:E35"/>
    <mergeCell ref="G24:I24"/>
    <mergeCell ref="G23:I23"/>
    <mergeCell ref="E19:F19"/>
    <mergeCell ref="E20:F20"/>
    <mergeCell ref="I20:J20"/>
    <mergeCell ref="I21:J21"/>
    <mergeCell ref="G29:I29"/>
    <mergeCell ref="G25:I25"/>
    <mergeCell ref="G28:I28"/>
    <mergeCell ref="G17:H17"/>
    <mergeCell ref="G26:I26"/>
    <mergeCell ref="G27:I27"/>
    <mergeCell ref="I16:J16"/>
    <mergeCell ref="I19:J19"/>
    <mergeCell ref="I17:J17"/>
    <mergeCell ref="I18:J18"/>
    <mergeCell ref="G18:H18"/>
    <mergeCell ref="D13:G13"/>
    <mergeCell ref="E18:F18"/>
    <mergeCell ref="E15:F15"/>
    <mergeCell ref="D11:G11"/>
    <mergeCell ref="G15:H15"/>
    <mergeCell ref="E21:F21"/>
    <mergeCell ref="I15:J15"/>
    <mergeCell ref="E16:F16"/>
    <mergeCell ref="G19:H19"/>
    <mergeCell ref="G20:H20"/>
    <mergeCell ref="E17:F17"/>
    <mergeCell ref="G16:H16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&amp;R&amp;9Stránka &amp;P z &amp;N</oddFooter>
  </headerFooter>
  <rowBreaks count="1" manualBreakCount="1">
    <brk id="36" max="9" man="1"/>
  </rowBreaks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selection activeCell="F8" sqref="F8"/>
    </sheetView>
  </sheetViews>
  <sheetFormatPr defaultRowHeight="12.75" x14ac:dyDescent="0.2"/>
  <cols>
    <col min="1" max="1" width="4.28515625" style="4" customWidth="1"/>
    <col min="2" max="2" width="14.42578125" style="4" customWidth="1"/>
    <col min="3" max="3" width="38.28515625" style="8" customWidth="1"/>
    <col min="4" max="4" width="4.5703125" style="4" customWidth="1"/>
    <col min="5" max="5" width="10.5703125" style="4" customWidth="1"/>
    <col min="6" max="6" width="9.85546875" style="4" customWidth="1"/>
    <col min="7" max="7" width="12.7109375" style="4" customWidth="1"/>
    <col min="8" max="16384" width="9.140625" style="4"/>
  </cols>
  <sheetData>
    <row r="1" spans="1:7" ht="15.75" x14ac:dyDescent="0.2">
      <c r="A1" s="363" t="s">
        <v>7</v>
      </c>
      <c r="B1" s="363"/>
      <c r="C1" s="364"/>
      <c r="D1" s="363"/>
      <c r="E1" s="363"/>
      <c r="F1" s="363"/>
      <c r="G1" s="363"/>
    </row>
    <row r="2" spans="1:7" ht="24.95" customHeight="1" x14ac:dyDescent="0.2">
      <c r="A2" s="69" t="s">
        <v>8</v>
      </c>
      <c r="B2" s="68"/>
      <c r="C2" s="365"/>
      <c r="D2" s="365"/>
      <c r="E2" s="365"/>
      <c r="F2" s="365"/>
      <c r="G2" s="366"/>
    </row>
    <row r="3" spans="1:7" ht="24.95" customHeight="1" x14ac:dyDescent="0.2">
      <c r="A3" s="69" t="s">
        <v>9</v>
      </c>
      <c r="B3" s="68"/>
      <c r="C3" s="365"/>
      <c r="D3" s="365"/>
      <c r="E3" s="365"/>
      <c r="F3" s="365"/>
      <c r="G3" s="366"/>
    </row>
    <row r="4" spans="1:7" ht="24.95" customHeight="1" x14ac:dyDescent="0.2">
      <c r="A4" s="69" t="s">
        <v>10</v>
      </c>
      <c r="B4" s="68"/>
      <c r="C4" s="365"/>
      <c r="D4" s="365"/>
      <c r="E4" s="365"/>
      <c r="F4" s="365"/>
      <c r="G4" s="366"/>
    </row>
    <row r="5" spans="1:7" x14ac:dyDescent="0.2">
      <c r="B5" s="5"/>
      <c r="C5" s="6"/>
      <c r="D5" s="7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/>
  </sheetPr>
  <dimension ref="A1:BH5000"/>
  <sheetViews>
    <sheetView workbookViewId="0">
      <selection activeCell="G26" sqref="G26"/>
    </sheetView>
  </sheetViews>
  <sheetFormatPr defaultRowHeight="12.75" outlineLevelRow="1" x14ac:dyDescent="0.2"/>
  <cols>
    <col min="1" max="1" width="4.28515625" customWidth="1"/>
    <col min="2" max="2" width="12.42578125" style="85" customWidth="1"/>
    <col min="3" max="3" width="48.28515625" style="85" customWidth="1"/>
    <col min="4" max="4" width="4.5703125" customWidth="1"/>
    <col min="5" max="5" width="10.5703125" customWidth="1"/>
    <col min="6" max="6" width="9.85546875" customWidth="1"/>
    <col min="7" max="7" width="12.42578125" customWidth="1"/>
    <col min="8" max="13" width="0" hidden="1" customWidth="1"/>
    <col min="18" max="21" width="0" hidden="1" customWidth="1"/>
    <col min="29" max="39" width="0" hidden="1" customWidth="1"/>
    <col min="53" max="53" width="73.42578125" customWidth="1"/>
  </cols>
  <sheetData>
    <row r="1" spans="1:60" ht="15.75" customHeight="1" x14ac:dyDescent="0.25">
      <c r="A1" s="367" t="s">
        <v>7</v>
      </c>
      <c r="B1" s="367"/>
      <c r="C1" s="367"/>
      <c r="D1" s="367"/>
      <c r="E1" s="367"/>
      <c r="F1" s="367"/>
      <c r="G1" s="367"/>
      <c r="AE1" t="s">
        <v>56</v>
      </c>
    </row>
    <row r="2" spans="1:60" ht="24.95" customHeight="1" x14ac:dyDescent="0.2">
      <c r="A2" s="69" t="s">
        <v>8</v>
      </c>
      <c r="B2" s="68" t="s">
        <v>96</v>
      </c>
      <c r="C2" s="368" t="s">
        <v>157</v>
      </c>
      <c r="D2" s="369"/>
      <c r="E2" s="369"/>
      <c r="F2" s="369"/>
      <c r="G2" s="370"/>
      <c r="AE2" t="s">
        <v>57</v>
      </c>
    </row>
    <row r="3" spans="1:60" ht="24.95" customHeight="1" x14ac:dyDescent="0.2">
      <c r="A3" s="69" t="s">
        <v>9</v>
      </c>
      <c r="B3" s="68" t="s">
        <v>43</v>
      </c>
      <c r="C3" s="368" t="s">
        <v>123</v>
      </c>
      <c r="D3" s="369"/>
      <c r="E3" s="369"/>
      <c r="F3" s="369"/>
      <c r="G3" s="370"/>
      <c r="AC3" s="85" t="s">
        <v>58</v>
      </c>
      <c r="AE3" t="s">
        <v>59</v>
      </c>
    </row>
    <row r="4" spans="1:60" ht="24.95" customHeight="1" x14ac:dyDescent="0.2">
      <c r="A4" s="112" t="s">
        <v>10</v>
      </c>
      <c r="B4" s="113" t="s">
        <v>43</v>
      </c>
      <c r="C4" s="371" t="s">
        <v>123</v>
      </c>
      <c r="D4" s="372"/>
      <c r="E4" s="372"/>
      <c r="F4" s="372"/>
      <c r="G4" s="373"/>
      <c r="AE4" t="s">
        <v>60</v>
      </c>
    </row>
    <row r="5" spans="1:60" x14ac:dyDescent="0.2">
      <c r="D5" s="11"/>
    </row>
    <row r="6" spans="1:60" ht="38.25" x14ac:dyDescent="0.2">
      <c r="A6" s="119" t="s">
        <v>61</v>
      </c>
      <c r="B6" s="117" t="s">
        <v>62</v>
      </c>
      <c r="C6" s="117" t="s">
        <v>63</v>
      </c>
      <c r="D6" s="118" t="s">
        <v>64</v>
      </c>
      <c r="E6" s="119" t="s">
        <v>65</v>
      </c>
      <c r="F6" s="114" t="s">
        <v>66</v>
      </c>
      <c r="G6" s="119" t="s">
        <v>31</v>
      </c>
      <c r="H6" s="120" t="s">
        <v>32</v>
      </c>
      <c r="I6" s="120" t="s">
        <v>67</v>
      </c>
      <c r="J6" s="120" t="s">
        <v>33</v>
      </c>
      <c r="K6" s="120" t="s">
        <v>68</v>
      </c>
      <c r="L6" s="120" t="s">
        <v>69</v>
      </c>
      <c r="M6" s="120" t="s">
        <v>70</v>
      </c>
      <c r="N6" s="120" t="s">
        <v>71</v>
      </c>
      <c r="O6" s="120" t="s">
        <v>72</v>
      </c>
      <c r="P6" s="120" t="s">
        <v>73</v>
      </c>
      <c r="Q6" s="120" t="s">
        <v>74</v>
      </c>
      <c r="R6" s="120" t="s">
        <v>75</v>
      </c>
      <c r="S6" s="120" t="s">
        <v>76</v>
      </c>
      <c r="T6" s="120" t="s">
        <v>77</v>
      </c>
      <c r="U6" s="120" t="s">
        <v>78</v>
      </c>
    </row>
    <row r="7" spans="1:60" x14ac:dyDescent="0.2">
      <c r="A7" s="150" t="s">
        <v>79</v>
      </c>
      <c r="B7" s="151" t="s">
        <v>125</v>
      </c>
      <c r="C7" s="152" t="s">
        <v>126</v>
      </c>
      <c r="D7" s="153"/>
      <c r="E7" s="154"/>
      <c r="F7" s="155"/>
      <c r="G7" s="155">
        <f>SUM(G8:G15)</f>
        <v>0</v>
      </c>
      <c r="H7" s="155"/>
      <c r="I7" s="155">
        <f>SUM(I8:I21)</f>
        <v>0</v>
      </c>
      <c r="J7" s="155"/>
      <c r="K7" s="155">
        <f>SUM(K8:K21)</f>
        <v>75500</v>
      </c>
      <c r="L7" s="155"/>
      <c r="M7" s="155">
        <f>SUM(M8:M21)</f>
        <v>0</v>
      </c>
      <c r="N7" s="155"/>
      <c r="O7" s="155">
        <f>SUM(O8:O21)</f>
        <v>0</v>
      </c>
      <c r="P7" s="155"/>
      <c r="Q7" s="155">
        <f>SUM(Q8:Q21)</f>
        <v>0</v>
      </c>
      <c r="R7" s="127"/>
      <c r="S7" s="127"/>
      <c r="T7" s="128"/>
      <c r="U7" s="127">
        <f>SUM(U8:U21)</f>
        <v>0</v>
      </c>
      <c r="AE7" t="s">
        <v>80</v>
      </c>
    </row>
    <row r="8" spans="1:60" outlineLevel="1" x14ac:dyDescent="0.2">
      <c r="A8" s="184">
        <v>1</v>
      </c>
      <c r="B8" s="156" t="s">
        <v>102</v>
      </c>
      <c r="C8" s="157" t="s">
        <v>83</v>
      </c>
      <c r="D8" s="158" t="s">
        <v>81</v>
      </c>
      <c r="E8" s="159">
        <v>1</v>
      </c>
      <c r="F8" s="160">
        <v>0</v>
      </c>
      <c r="G8" s="161">
        <f>E8*F8</f>
        <v>0</v>
      </c>
      <c r="H8" s="161">
        <v>0</v>
      </c>
      <c r="I8" s="161">
        <f>ROUND(E8*H8,2)</f>
        <v>0</v>
      </c>
      <c r="J8" s="161">
        <v>2500</v>
      </c>
      <c r="K8" s="161">
        <f>ROUND(E8*J8,2)</f>
        <v>2500</v>
      </c>
      <c r="L8" s="161">
        <v>21</v>
      </c>
      <c r="M8" s="161">
        <f>G8*(1+L8/100)</f>
        <v>0</v>
      </c>
      <c r="N8" s="161">
        <v>0</v>
      </c>
      <c r="O8" s="161">
        <f>ROUND(E8*N8,2)</f>
        <v>0</v>
      </c>
      <c r="P8" s="161">
        <v>0</v>
      </c>
      <c r="Q8" s="145">
        <f>ROUND(E8*P8,2)</f>
        <v>0</v>
      </c>
      <c r="R8" s="129"/>
      <c r="S8" s="129"/>
      <c r="T8" s="130">
        <v>0</v>
      </c>
      <c r="U8" s="129">
        <f>ROUND(E8*T8,2)</f>
        <v>0</v>
      </c>
      <c r="V8" s="115"/>
      <c r="W8" s="115"/>
      <c r="X8" s="115"/>
      <c r="Y8" s="115"/>
      <c r="Z8" s="115"/>
      <c r="AA8" s="115"/>
      <c r="AB8" s="115"/>
      <c r="AC8" s="115"/>
      <c r="AD8" s="115"/>
      <c r="AE8" s="115" t="s">
        <v>84</v>
      </c>
      <c r="AF8" s="115"/>
      <c r="AG8" s="115"/>
      <c r="AH8" s="115"/>
      <c r="AI8" s="115"/>
      <c r="AJ8" s="115"/>
      <c r="AK8" s="115"/>
      <c r="AL8" s="115"/>
      <c r="AM8" s="115"/>
      <c r="AN8" s="115"/>
      <c r="AO8" s="115"/>
      <c r="AP8" s="115"/>
      <c r="AQ8" s="115"/>
      <c r="AR8" s="115"/>
      <c r="AS8" s="115"/>
      <c r="AT8" s="115"/>
      <c r="AU8" s="115"/>
      <c r="AV8" s="115"/>
      <c r="AW8" s="115"/>
      <c r="AX8" s="115"/>
      <c r="AY8" s="115"/>
      <c r="AZ8" s="115"/>
      <c r="BA8" s="115"/>
      <c r="BB8" s="115"/>
      <c r="BC8" s="115"/>
      <c r="BD8" s="115"/>
      <c r="BE8" s="115"/>
      <c r="BF8" s="115"/>
      <c r="BG8" s="115"/>
      <c r="BH8" s="115"/>
    </row>
    <row r="9" spans="1:60" ht="12.75" customHeight="1" outlineLevel="1" x14ac:dyDescent="0.2">
      <c r="A9" s="181"/>
      <c r="B9" s="167"/>
      <c r="C9" s="168" t="s">
        <v>133</v>
      </c>
      <c r="D9" s="168"/>
      <c r="E9" s="168"/>
      <c r="F9" s="169"/>
      <c r="G9" s="169"/>
      <c r="H9" s="170"/>
      <c r="I9" s="170"/>
      <c r="J9" s="170"/>
      <c r="K9" s="170"/>
      <c r="L9" s="170"/>
      <c r="M9" s="170"/>
      <c r="N9" s="170"/>
      <c r="O9" s="170"/>
      <c r="P9" s="170"/>
      <c r="Q9" s="171"/>
      <c r="R9" s="145"/>
      <c r="S9" s="129"/>
      <c r="T9" s="130"/>
      <c r="U9" s="129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23"/>
      <c r="BB9" s="115"/>
      <c r="BC9" s="115"/>
      <c r="BD9" s="115"/>
      <c r="BE9" s="115"/>
      <c r="BF9" s="115"/>
      <c r="BG9" s="115"/>
      <c r="BH9" s="115"/>
    </row>
    <row r="10" spans="1:60" outlineLevel="1" x14ac:dyDescent="0.2">
      <c r="A10" s="182">
        <v>2</v>
      </c>
      <c r="B10" s="156" t="s">
        <v>106</v>
      </c>
      <c r="C10" s="157" t="s">
        <v>127</v>
      </c>
      <c r="D10" s="158" t="s">
        <v>81</v>
      </c>
      <c r="E10" s="159">
        <v>1</v>
      </c>
      <c r="F10" s="160">
        <v>0</v>
      </c>
      <c r="G10" s="161">
        <f>ROUND(E10*F10,2)</f>
        <v>0</v>
      </c>
      <c r="H10" s="161">
        <v>0</v>
      </c>
      <c r="I10" s="161">
        <f>ROUND(E10*H10,2)</f>
        <v>0</v>
      </c>
      <c r="J10" s="161">
        <v>2500</v>
      </c>
      <c r="K10" s="161">
        <f>ROUND(E10*J10,2)</f>
        <v>2500</v>
      </c>
      <c r="L10" s="161">
        <v>21</v>
      </c>
      <c r="M10" s="161">
        <f>G10*(1+L10/100)</f>
        <v>0</v>
      </c>
      <c r="N10" s="161">
        <v>0</v>
      </c>
      <c r="O10" s="161">
        <f>ROUND(E10*N10,2)</f>
        <v>0</v>
      </c>
      <c r="P10" s="161">
        <v>0</v>
      </c>
      <c r="Q10" s="172">
        <f>ROUND(E10*P10,2)</f>
        <v>0</v>
      </c>
      <c r="R10" s="145"/>
      <c r="S10" s="129"/>
      <c r="T10" s="130">
        <v>0</v>
      </c>
      <c r="U10" s="129">
        <f>ROUND(E10*T10,2)</f>
        <v>0</v>
      </c>
      <c r="V10" s="115"/>
      <c r="W10" s="115"/>
      <c r="X10" s="115"/>
      <c r="Y10" s="115"/>
      <c r="Z10" s="115"/>
      <c r="AA10" s="115"/>
      <c r="AB10" s="115"/>
      <c r="AC10" s="115"/>
      <c r="AD10" s="115"/>
      <c r="AE10" s="115" t="s">
        <v>84</v>
      </c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</row>
    <row r="11" spans="1:60" ht="12.75" customHeight="1" outlineLevel="1" x14ac:dyDescent="0.2">
      <c r="A11" s="183"/>
      <c r="B11" s="163"/>
      <c r="C11" s="379" t="s">
        <v>131</v>
      </c>
      <c r="D11" s="379"/>
      <c r="E11" s="379"/>
      <c r="F11" s="164"/>
      <c r="G11" s="164"/>
      <c r="H11" s="165"/>
      <c r="I11" s="165"/>
      <c r="J11" s="165"/>
      <c r="K11" s="165"/>
      <c r="L11" s="165"/>
      <c r="M11" s="165"/>
      <c r="N11" s="165"/>
      <c r="O11" s="165"/>
      <c r="P11" s="165"/>
      <c r="Q11" s="166"/>
      <c r="R11" s="129"/>
      <c r="S11" s="129"/>
      <c r="T11" s="130"/>
      <c r="U11" s="129"/>
      <c r="V11" s="115"/>
      <c r="W11" s="115"/>
      <c r="X11" s="115"/>
      <c r="Y11" s="115"/>
      <c r="Z11" s="115"/>
      <c r="AA11" s="115"/>
      <c r="AB11" s="115"/>
      <c r="AC11" s="115"/>
      <c r="AD11" s="115"/>
      <c r="AE11" s="115" t="s">
        <v>82</v>
      </c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23" t="str">
        <f>C11</f>
        <v xml:space="preserve">zaměření skutečného provedení stavby v rozsahu nezbytném pro zápis změny </v>
      </c>
      <c r="BB11" s="115"/>
      <c r="BC11" s="115"/>
      <c r="BD11" s="115"/>
      <c r="BE11" s="115"/>
      <c r="BF11" s="115"/>
      <c r="BG11" s="115"/>
      <c r="BH11" s="115"/>
    </row>
    <row r="12" spans="1:60" ht="12.75" customHeight="1" outlineLevel="1" x14ac:dyDescent="0.2">
      <c r="A12" s="196"/>
      <c r="B12" s="197"/>
      <c r="C12" s="198" t="s">
        <v>132</v>
      </c>
      <c r="D12" s="198"/>
      <c r="E12" s="198"/>
      <c r="F12" s="199"/>
      <c r="G12" s="199"/>
      <c r="H12" s="200"/>
      <c r="I12" s="200"/>
      <c r="J12" s="200"/>
      <c r="K12" s="200"/>
      <c r="L12" s="200"/>
      <c r="M12" s="200"/>
      <c r="N12" s="200"/>
      <c r="O12" s="200"/>
      <c r="P12" s="200"/>
      <c r="Q12" s="201"/>
      <c r="R12" s="129"/>
      <c r="S12" s="129"/>
      <c r="T12" s="130"/>
      <c r="U12" s="129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23"/>
      <c r="BB12" s="115"/>
      <c r="BC12" s="115"/>
      <c r="BD12" s="115"/>
      <c r="BE12" s="115"/>
      <c r="BF12" s="115"/>
      <c r="BG12" s="115"/>
      <c r="BH12" s="115"/>
    </row>
    <row r="13" spans="1:60" outlineLevel="1" x14ac:dyDescent="0.2">
      <c r="A13" s="181">
        <v>3</v>
      </c>
      <c r="B13" s="194" t="s">
        <v>109</v>
      </c>
      <c r="C13" s="157" t="s">
        <v>759</v>
      </c>
      <c r="D13" s="158" t="s">
        <v>81</v>
      </c>
      <c r="E13" s="159">
        <v>1</v>
      </c>
      <c r="F13" s="160">
        <v>0</v>
      </c>
      <c r="G13" s="161">
        <f>E13*F13</f>
        <v>0</v>
      </c>
      <c r="H13" s="161">
        <v>0</v>
      </c>
      <c r="I13" s="161">
        <f>ROUND(E13*H13,2)</f>
        <v>0</v>
      </c>
      <c r="J13" s="161">
        <v>12000</v>
      </c>
      <c r="K13" s="161">
        <f>ROUND(E13*J13,2)</f>
        <v>12000</v>
      </c>
      <c r="L13" s="161">
        <v>21</v>
      </c>
      <c r="M13" s="161">
        <f>G13*(1+L13/100)</f>
        <v>0</v>
      </c>
      <c r="N13" s="161">
        <v>0</v>
      </c>
      <c r="O13" s="161">
        <f>ROUND(E13*N13,2)</f>
        <v>0</v>
      </c>
      <c r="P13" s="195">
        <v>0</v>
      </c>
      <c r="Q13" s="171">
        <f>ROUND(E13*P13,2)</f>
        <v>0</v>
      </c>
      <c r="R13" s="129"/>
      <c r="S13" s="129"/>
      <c r="T13" s="130">
        <v>0</v>
      </c>
      <c r="U13" s="129">
        <f>ROUND(E13*T13,2)</f>
        <v>0</v>
      </c>
      <c r="V13" s="115"/>
      <c r="W13" s="115"/>
      <c r="X13" s="115"/>
      <c r="Y13" s="115"/>
      <c r="Z13" s="115"/>
      <c r="AA13" s="115"/>
      <c r="AB13" s="115"/>
      <c r="AC13" s="115"/>
      <c r="AD13" s="115"/>
      <c r="AE13" s="115" t="s">
        <v>84</v>
      </c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115"/>
      <c r="AU13" s="115"/>
      <c r="AV13" s="115"/>
      <c r="AW13" s="115"/>
      <c r="AX13" s="115"/>
      <c r="AY13" s="115"/>
      <c r="AZ13" s="115"/>
      <c r="BA13" s="115"/>
      <c r="BB13" s="115"/>
      <c r="BC13" s="115"/>
      <c r="BD13" s="115"/>
      <c r="BE13" s="115"/>
      <c r="BF13" s="115"/>
      <c r="BG13" s="115"/>
      <c r="BH13" s="115"/>
    </row>
    <row r="14" spans="1:60" ht="12.75" customHeight="1" outlineLevel="1" x14ac:dyDescent="0.2">
      <c r="A14" s="183"/>
      <c r="B14" s="163"/>
      <c r="C14" s="378" t="s">
        <v>760</v>
      </c>
      <c r="D14" s="378"/>
      <c r="E14" s="378"/>
      <c r="F14" s="164"/>
      <c r="G14" s="164"/>
      <c r="H14" s="165"/>
      <c r="I14" s="165"/>
      <c r="J14" s="165"/>
      <c r="K14" s="165"/>
      <c r="L14" s="165"/>
      <c r="M14" s="165"/>
      <c r="N14" s="165"/>
      <c r="O14" s="165"/>
      <c r="P14" s="165"/>
      <c r="Q14" s="166"/>
      <c r="R14" s="145"/>
      <c r="S14" s="129"/>
      <c r="T14" s="130"/>
      <c r="U14" s="129"/>
      <c r="V14" s="115"/>
      <c r="W14" s="115"/>
      <c r="X14" s="115"/>
      <c r="Y14" s="115"/>
      <c r="Z14" s="115"/>
      <c r="AA14" s="115"/>
      <c r="AB14" s="115"/>
      <c r="AC14" s="115"/>
      <c r="AD14" s="115"/>
      <c r="AE14" s="115"/>
      <c r="AF14" s="115"/>
      <c r="AG14" s="115"/>
      <c r="AH14" s="115"/>
      <c r="AI14" s="115"/>
      <c r="AJ14" s="115"/>
      <c r="AK14" s="115"/>
      <c r="AL14" s="115"/>
      <c r="AM14" s="115"/>
      <c r="AN14" s="115"/>
      <c r="AO14" s="115"/>
      <c r="AP14" s="115"/>
      <c r="AQ14" s="115"/>
      <c r="AR14" s="115"/>
      <c r="AS14" s="115"/>
      <c r="AT14" s="115"/>
      <c r="AU14" s="115"/>
      <c r="AV14" s="115"/>
      <c r="AW14" s="115"/>
      <c r="AX14" s="115"/>
      <c r="AY14" s="115"/>
      <c r="AZ14" s="115"/>
      <c r="BA14" s="123"/>
      <c r="BB14" s="115"/>
      <c r="BC14" s="115"/>
      <c r="BD14" s="115"/>
      <c r="BE14" s="115"/>
      <c r="BF14" s="115"/>
      <c r="BG14" s="115"/>
      <c r="BH14" s="115"/>
    </row>
    <row r="15" spans="1:60" outlineLevel="1" x14ac:dyDescent="0.2">
      <c r="A15" s="182">
        <v>4</v>
      </c>
      <c r="B15" s="156" t="s">
        <v>105</v>
      </c>
      <c r="C15" s="157" t="s">
        <v>116</v>
      </c>
      <c r="D15" s="158" t="s">
        <v>81</v>
      </c>
      <c r="E15" s="159">
        <v>1</v>
      </c>
      <c r="F15" s="160">
        <v>0</v>
      </c>
      <c r="G15" s="161">
        <f>ROUND(E15*F15,2)</f>
        <v>0</v>
      </c>
      <c r="H15" s="161">
        <v>0</v>
      </c>
      <c r="I15" s="161">
        <f>ROUND(E15*H15,2)</f>
        <v>0</v>
      </c>
      <c r="J15" s="161">
        <v>2500</v>
      </c>
      <c r="K15" s="161">
        <f>ROUND(E15*J15,2)</f>
        <v>2500</v>
      </c>
      <c r="L15" s="161">
        <v>21</v>
      </c>
      <c r="M15" s="161">
        <f>G15*(1+L15/100)</f>
        <v>0</v>
      </c>
      <c r="N15" s="161">
        <v>0</v>
      </c>
      <c r="O15" s="161">
        <f>ROUND(E15*N15,2)</f>
        <v>0</v>
      </c>
      <c r="P15" s="161">
        <v>0</v>
      </c>
      <c r="Q15" s="172">
        <f>ROUND(E15*P15,2)</f>
        <v>0</v>
      </c>
      <c r="R15" s="145"/>
      <c r="S15" s="129"/>
      <c r="T15" s="130">
        <v>0</v>
      </c>
      <c r="U15" s="129">
        <f>ROUND(E15*T15,2)</f>
        <v>0</v>
      </c>
      <c r="V15" s="115"/>
      <c r="W15" s="115"/>
      <c r="X15" s="115"/>
      <c r="Y15" s="115"/>
      <c r="Z15" s="115"/>
      <c r="AA15" s="115"/>
      <c r="AB15" s="115"/>
      <c r="AC15" s="115"/>
      <c r="AD15" s="115"/>
      <c r="AE15" s="115" t="s">
        <v>84</v>
      </c>
      <c r="AF15" s="115"/>
      <c r="AG15" s="115"/>
      <c r="AH15" s="115"/>
      <c r="AI15" s="115"/>
      <c r="AJ15" s="115"/>
      <c r="AK15" s="115"/>
      <c r="AL15" s="115"/>
      <c r="AM15" s="115"/>
      <c r="AN15" s="115"/>
      <c r="AO15" s="115"/>
      <c r="AP15" s="115"/>
      <c r="AQ15" s="115"/>
      <c r="AR15" s="115"/>
      <c r="AS15" s="115"/>
      <c r="AT15" s="115"/>
      <c r="AU15" s="115"/>
      <c r="AV15" s="115"/>
      <c r="AW15" s="115"/>
      <c r="AX15" s="115"/>
      <c r="AY15" s="115"/>
      <c r="AZ15" s="115"/>
      <c r="BA15" s="115"/>
      <c r="BB15" s="115"/>
      <c r="BC15" s="115"/>
      <c r="BD15" s="115"/>
      <c r="BE15" s="115"/>
      <c r="BF15" s="115"/>
      <c r="BG15" s="115"/>
      <c r="BH15" s="115"/>
    </row>
    <row r="16" spans="1:60" ht="12.75" customHeight="1" outlineLevel="1" x14ac:dyDescent="0.2">
      <c r="A16" s="183"/>
      <c r="B16" s="163"/>
      <c r="C16" s="379" t="s">
        <v>128</v>
      </c>
      <c r="D16" s="379"/>
      <c r="E16" s="379"/>
      <c r="F16" s="164"/>
      <c r="G16" s="164"/>
      <c r="H16" s="165"/>
      <c r="I16" s="165"/>
      <c r="J16" s="165"/>
      <c r="K16" s="165"/>
      <c r="L16" s="165"/>
      <c r="M16" s="165"/>
      <c r="N16" s="165"/>
      <c r="O16" s="165"/>
      <c r="P16" s="165"/>
      <c r="Q16" s="166"/>
      <c r="R16" s="129"/>
      <c r="S16" s="129"/>
      <c r="T16" s="130"/>
      <c r="U16" s="129"/>
      <c r="V16" s="115"/>
      <c r="W16" s="115"/>
      <c r="X16" s="115"/>
      <c r="Y16" s="115"/>
      <c r="Z16" s="115"/>
      <c r="AA16" s="115"/>
      <c r="AB16" s="115"/>
      <c r="AC16" s="115"/>
      <c r="AD16" s="115"/>
      <c r="AE16" s="115" t="s">
        <v>82</v>
      </c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115"/>
      <c r="AU16" s="115"/>
      <c r="AV16" s="115"/>
      <c r="AW16" s="115"/>
      <c r="AX16" s="115"/>
      <c r="AY16" s="115"/>
      <c r="AZ16" s="115"/>
      <c r="BA16" s="123" t="str">
        <f>C16</f>
        <v>vypracování dokumentace skutečného provedení ve 4 vyhotoveních</v>
      </c>
      <c r="BB16" s="115"/>
      <c r="BC16" s="115"/>
      <c r="BD16" s="115"/>
      <c r="BE16" s="115"/>
      <c r="BF16" s="115"/>
      <c r="BG16" s="115"/>
      <c r="BH16" s="115"/>
    </row>
    <row r="17" spans="1:60" x14ac:dyDescent="0.2">
      <c r="A17" s="122" t="s">
        <v>79</v>
      </c>
      <c r="B17" s="124" t="s">
        <v>129</v>
      </c>
      <c r="C17" s="125" t="s">
        <v>115</v>
      </c>
      <c r="D17" s="121"/>
      <c r="E17" s="126"/>
      <c r="F17" s="127"/>
      <c r="G17" s="127">
        <f>SUM(G18:G20)</f>
        <v>0</v>
      </c>
      <c r="H17" s="127"/>
      <c r="I17" s="127">
        <f>SUM(I18:I28)</f>
        <v>0</v>
      </c>
      <c r="J17" s="127"/>
      <c r="K17" s="127">
        <f>SUM(K18:K28)</f>
        <v>51000</v>
      </c>
      <c r="L17" s="127"/>
      <c r="M17" s="127">
        <f>SUM(M18:M28)</f>
        <v>0</v>
      </c>
      <c r="N17" s="127"/>
      <c r="O17" s="127">
        <f>SUM(O18:O28)</f>
        <v>0</v>
      </c>
      <c r="P17" s="127"/>
      <c r="Q17" s="127">
        <f>SUM(Q18:Q28)</f>
        <v>0</v>
      </c>
      <c r="R17" s="127"/>
      <c r="S17" s="127"/>
      <c r="T17" s="128"/>
      <c r="U17" s="127">
        <f>SUM(U18:U28)</f>
        <v>0</v>
      </c>
      <c r="AE17" t="s">
        <v>80</v>
      </c>
    </row>
    <row r="18" spans="1:60" outlineLevel="1" x14ac:dyDescent="0.2">
      <c r="A18" s="185">
        <v>5</v>
      </c>
      <c r="B18" s="186" t="s">
        <v>103</v>
      </c>
      <c r="C18" s="187" t="s">
        <v>130</v>
      </c>
      <c r="D18" s="188" t="s">
        <v>81</v>
      </c>
      <c r="E18" s="189">
        <v>1</v>
      </c>
      <c r="F18" s="190">
        <v>0</v>
      </c>
      <c r="G18" s="191">
        <f>SUM(E18*F18)</f>
        <v>0</v>
      </c>
      <c r="H18" s="191">
        <v>0</v>
      </c>
      <c r="I18" s="191">
        <f>ROUND(E18*H18,2)</f>
        <v>0</v>
      </c>
      <c r="J18" s="191">
        <v>2500</v>
      </c>
      <c r="K18" s="191">
        <f>ROUND(E18*J18,2)</f>
        <v>2500</v>
      </c>
      <c r="L18" s="191">
        <v>21</v>
      </c>
      <c r="M18" s="191">
        <f>G18*(1+L18/100)</f>
        <v>0</v>
      </c>
      <c r="N18" s="191">
        <v>0</v>
      </c>
      <c r="O18" s="191">
        <f>ROUND(E18*N18,2)</f>
        <v>0</v>
      </c>
      <c r="P18" s="191">
        <v>0</v>
      </c>
      <c r="Q18" s="192">
        <f>ROUND(E18*P18,2)</f>
        <v>0</v>
      </c>
      <c r="R18" s="145"/>
      <c r="S18" s="129"/>
      <c r="T18" s="130">
        <v>0</v>
      </c>
      <c r="U18" s="129">
        <f>ROUND(E18*T18,2)</f>
        <v>0</v>
      </c>
      <c r="V18" s="115"/>
      <c r="W18" s="115"/>
      <c r="X18" s="115"/>
      <c r="Y18" s="115"/>
      <c r="Z18" s="115"/>
      <c r="AA18" s="115"/>
      <c r="AB18" s="115"/>
      <c r="AC18" s="115"/>
      <c r="AD18" s="115"/>
      <c r="AE18" s="115" t="s">
        <v>84</v>
      </c>
      <c r="AF18" s="115"/>
      <c r="AG18" s="115"/>
      <c r="AH18" s="115"/>
      <c r="AI18" s="115"/>
      <c r="AJ18" s="115"/>
      <c r="AK18" s="115"/>
      <c r="AL18" s="115"/>
      <c r="AM18" s="115"/>
      <c r="AN18" s="115"/>
      <c r="AO18" s="115"/>
      <c r="AP18" s="115"/>
      <c r="AQ18" s="115"/>
      <c r="AR18" s="115"/>
      <c r="AS18" s="115"/>
      <c r="AT18" s="115"/>
      <c r="AU18" s="115"/>
      <c r="AV18" s="115"/>
      <c r="AW18" s="115"/>
      <c r="AX18" s="115"/>
      <c r="AY18" s="115"/>
      <c r="AZ18" s="115"/>
      <c r="BA18" s="115"/>
      <c r="BB18" s="115"/>
      <c r="BC18" s="115"/>
      <c r="BD18" s="115"/>
      <c r="BE18" s="115"/>
      <c r="BF18" s="115"/>
      <c r="BG18" s="115"/>
      <c r="BH18" s="115"/>
    </row>
    <row r="19" spans="1:60" ht="71.25" customHeight="1" outlineLevel="1" x14ac:dyDescent="0.2">
      <c r="A19" s="183"/>
      <c r="B19" s="163"/>
      <c r="C19" s="379" t="s">
        <v>155</v>
      </c>
      <c r="D19" s="379"/>
      <c r="E19" s="379"/>
      <c r="F19" s="164"/>
      <c r="G19" s="164"/>
      <c r="H19" s="165"/>
      <c r="I19" s="165"/>
      <c r="J19" s="165"/>
      <c r="K19" s="165"/>
      <c r="L19" s="165"/>
      <c r="M19" s="165"/>
      <c r="N19" s="165"/>
      <c r="O19" s="165"/>
      <c r="P19" s="165"/>
      <c r="Q19" s="166"/>
      <c r="R19" s="129"/>
      <c r="S19" s="129"/>
      <c r="T19" s="130"/>
      <c r="U19" s="129"/>
      <c r="V19" s="115"/>
      <c r="W19" s="115"/>
      <c r="X19" s="115"/>
      <c r="Y19" s="115"/>
      <c r="Z19" s="115"/>
      <c r="AA19" s="115"/>
      <c r="AB19" s="115"/>
      <c r="AC19" s="115"/>
      <c r="AD19" s="115"/>
      <c r="AE19" s="115" t="s">
        <v>82</v>
      </c>
      <c r="AF19" s="115"/>
      <c r="AG19" s="115"/>
      <c r="AH19" s="115"/>
      <c r="AI19" s="115"/>
      <c r="AJ19" s="115"/>
      <c r="AK19" s="115"/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23" t="str">
        <f>C19</f>
        <v>součástí položky je zejména: - náklady na stavební buňky (kanceláře, stavební sklady, mobilní WC atd) - zřízení provozních komunikací (lávky, můstky, zábrany atd.) - skládky na staveništi - zabezpečení staveniště (oplocení prováděných objektů a osvětlení staveniště atd.) - kontejnery na odpad. Součástí je také: - zajištění bezpečnosti (BOZP) během výstavby - zpracování plánu organizace výstavby aj. Návrh zařízení staveniště provede dodavatel stavby, daný návrh zohlední do jednotkové ceny této položky.</v>
      </c>
      <c r="BB19" s="115"/>
      <c r="BC19" s="115"/>
      <c r="BD19" s="115"/>
      <c r="BE19" s="115"/>
      <c r="BF19" s="115"/>
      <c r="BG19" s="115"/>
      <c r="BH19" s="115"/>
    </row>
    <row r="20" spans="1:60" outlineLevel="1" x14ac:dyDescent="0.2">
      <c r="A20" s="185">
        <v>6</v>
      </c>
      <c r="B20" s="186" t="s">
        <v>104</v>
      </c>
      <c r="C20" s="187" t="s">
        <v>85</v>
      </c>
      <c r="D20" s="188" t="s">
        <v>81</v>
      </c>
      <c r="E20" s="189">
        <v>1</v>
      </c>
      <c r="F20" s="190">
        <v>0</v>
      </c>
      <c r="G20" s="191">
        <f>SUM(E20*F20)</f>
        <v>0</v>
      </c>
      <c r="H20" s="191">
        <v>0</v>
      </c>
      <c r="I20" s="191">
        <f>ROUND(E20*H20,2)</f>
        <v>0</v>
      </c>
      <c r="J20" s="191">
        <v>2500</v>
      </c>
      <c r="K20" s="191">
        <f>ROUND(E20*J20,2)</f>
        <v>2500</v>
      </c>
      <c r="L20" s="191">
        <v>21</v>
      </c>
      <c r="M20" s="191">
        <f>G20*(1+L20/100)</f>
        <v>0</v>
      </c>
      <c r="N20" s="191">
        <v>0</v>
      </c>
      <c r="O20" s="191">
        <f>ROUND(E20*N20,2)</f>
        <v>0</v>
      </c>
      <c r="P20" s="191">
        <v>0</v>
      </c>
      <c r="Q20" s="192">
        <f>ROUND(E20*P20,2)</f>
        <v>0</v>
      </c>
      <c r="R20" s="145"/>
      <c r="S20" s="129"/>
      <c r="T20" s="130">
        <v>0</v>
      </c>
      <c r="U20" s="129">
        <f>ROUND(E20*T20,2)</f>
        <v>0</v>
      </c>
      <c r="V20" s="115"/>
      <c r="W20" s="115"/>
      <c r="X20" s="115"/>
      <c r="Y20" s="115"/>
      <c r="Z20" s="115"/>
      <c r="AA20" s="115"/>
      <c r="AB20" s="115"/>
      <c r="AC20" s="115"/>
      <c r="AD20" s="115"/>
      <c r="AE20" s="115" t="s">
        <v>84</v>
      </c>
      <c r="AF20" s="115"/>
      <c r="AG20" s="115"/>
      <c r="AH20" s="115"/>
      <c r="AI20" s="115"/>
      <c r="AJ20" s="115"/>
      <c r="AK20" s="115"/>
      <c r="AL20" s="115"/>
      <c r="AM20" s="115"/>
      <c r="AN20" s="115"/>
      <c r="AO20" s="115"/>
      <c r="AP20" s="115"/>
      <c r="AQ20" s="115"/>
      <c r="AR20" s="115"/>
      <c r="AS20" s="115"/>
      <c r="AT20" s="115"/>
      <c r="AU20" s="115"/>
      <c r="AV20" s="115"/>
      <c r="AW20" s="115"/>
      <c r="AX20" s="115"/>
      <c r="AY20" s="115"/>
      <c r="AZ20" s="115"/>
      <c r="BA20" s="115"/>
      <c r="BB20" s="115"/>
      <c r="BC20" s="115"/>
      <c r="BD20" s="115"/>
      <c r="BE20" s="115"/>
      <c r="BF20" s="115"/>
      <c r="BG20" s="115"/>
      <c r="BH20" s="115"/>
    </row>
    <row r="21" spans="1:60" ht="35.25" customHeight="1" outlineLevel="1" x14ac:dyDescent="0.2">
      <c r="A21" s="183"/>
      <c r="B21" s="163"/>
      <c r="C21" s="379" t="s">
        <v>156</v>
      </c>
      <c r="D21" s="379"/>
      <c r="E21" s="379"/>
      <c r="F21" s="164"/>
      <c r="G21" s="164"/>
      <c r="H21" s="165"/>
      <c r="I21" s="165"/>
      <c r="J21" s="165"/>
      <c r="K21" s="165"/>
      <c r="L21" s="165"/>
      <c r="M21" s="165"/>
      <c r="N21" s="165"/>
      <c r="O21" s="165"/>
      <c r="P21" s="165"/>
      <c r="Q21" s="166"/>
      <c r="R21" s="129"/>
      <c r="S21" s="129"/>
      <c r="T21" s="130"/>
      <c r="U21" s="129"/>
      <c r="V21" s="115"/>
      <c r="W21" s="115"/>
      <c r="X21" s="115"/>
      <c r="Y21" s="115"/>
      <c r="Z21" s="115"/>
      <c r="AA21" s="115"/>
      <c r="AB21" s="115"/>
      <c r="AC21" s="115"/>
      <c r="AD21" s="115"/>
      <c r="AE21" s="115" t="s">
        <v>82</v>
      </c>
      <c r="AF21" s="115"/>
      <c r="AG21" s="115"/>
      <c r="AH21" s="115"/>
      <c r="AI21" s="115"/>
      <c r="AJ21" s="115"/>
      <c r="AK21" s="115"/>
      <c r="AL21" s="115"/>
      <c r="AM21" s="115"/>
      <c r="AN21" s="115"/>
      <c r="AO21" s="115"/>
      <c r="AP21" s="115"/>
      <c r="AQ21" s="115"/>
      <c r="AR21" s="115"/>
      <c r="AS21" s="115"/>
      <c r="AT21" s="115"/>
      <c r="AU21" s="115"/>
      <c r="AV21" s="115"/>
      <c r="AW21" s="115"/>
      <c r="AX21" s="115"/>
      <c r="AY21" s="115"/>
      <c r="AZ21" s="115"/>
      <c r="BA21" s="123" t="str">
        <f>C21</f>
        <v>odstranění objektů zařízení staveniště včetně přípojek energií a jejich odvoz. Položka zahrnuje i náklady na úpravu povrchů po odstranění zařízení staveniště a úklid ploch, na kterých bylo zařízení staveniště provozováno.</v>
      </c>
      <c r="BB21" s="115"/>
      <c r="BC21" s="115"/>
      <c r="BD21" s="115"/>
      <c r="BE21" s="115"/>
      <c r="BF21" s="115"/>
      <c r="BG21" s="115"/>
      <c r="BH21" s="115"/>
    </row>
    <row r="22" spans="1:60" x14ac:dyDescent="0.2">
      <c r="A22" s="122" t="s">
        <v>79</v>
      </c>
      <c r="B22" s="124" t="s">
        <v>145</v>
      </c>
      <c r="C22" s="125" t="s">
        <v>146</v>
      </c>
      <c r="D22" s="121"/>
      <c r="E22" s="126"/>
      <c r="F22" s="127"/>
      <c r="G22" s="127">
        <f>SUM(G23:G24)</f>
        <v>0</v>
      </c>
      <c r="H22" s="127"/>
      <c r="I22" s="127">
        <f>SUM(I23:I35)</f>
        <v>0</v>
      </c>
      <c r="J22" s="127"/>
      <c r="K22" s="127">
        <f>SUM(K23:K35)</f>
        <v>23000</v>
      </c>
      <c r="L22" s="127"/>
      <c r="M22" s="127">
        <f>SUM(M23:M35)</f>
        <v>0</v>
      </c>
      <c r="N22" s="127"/>
      <c r="O22" s="127">
        <f>SUM(O23:O35)</f>
        <v>0</v>
      </c>
      <c r="P22" s="127"/>
      <c r="Q22" s="127">
        <f>SUM(Q23:Q35)</f>
        <v>0</v>
      </c>
      <c r="R22" s="127"/>
      <c r="S22" s="127"/>
      <c r="T22" s="128"/>
      <c r="U22" s="127">
        <f>SUM(U23:U35)</f>
        <v>0</v>
      </c>
      <c r="AE22" t="s">
        <v>80</v>
      </c>
    </row>
    <row r="23" spans="1:60" outlineLevel="1" x14ac:dyDescent="0.2">
      <c r="A23" s="185">
        <v>7</v>
      </c>
      <c r="B23" s="186" t="s">
        <v>147</v>
      </c>
      <c r="C23" s="187" t="s">
        <v>761</v>
      </c>
      <c r="D23" s="188" t="s">
        <v>81</v>
      </c>
      <c r="E23" s="189">
        <v>1</v>
      </c>
      <c r="F23" s="190">
        <v>0</v>
      </c>
      <c r="G23" s="191">
        <f>ROUND(E23*F23,2)</f>
        <v>0</v>
      </c>
      <c r="H23" s="191">
        <v>0</v>
      </c>
      <c r="I23" s="191">
        <f>ROUND(E23*H23,2)</f>
        <v>0</v>
      </c>
      <c r="J23" s="191">
        <v>2500</v>
      </c>
      <c r="K23" s="191">
        <f>ROUND(E23*J23,2)</f>
        <v>2500</v>
      </c>
      <c r="L23" s="191">
        <v>21</v>
      </c>
      <c r="M23" s="191">
        <f>G23*(1+L23/100)</f>
        <v>0</v>
      </c>
      <c r="N23" s="191">
        <v>0</v>
      </c>
      <c r="O23" s="191">
        <f>ROUND(E23*N23,2)</f>
        <v>0</v>
      </c>
      <c r="P23" s="191">
        <v>0</v>
      </c>
      <c r="Q23" s="192">
        <f>ROUND(E23*P23,2)</f>
        <v>0</v>
      </c>
      <c r="R23" s="145"/>
      <c r="S23" s="129"/>
      <c r="T23" s="130">
        <v>0</v>
      </c>
      <c r="U23" s="129">
        <f>ROUND(E23*T23,2)</f>
        <v>0</v>
      </c>
      <c r="V23" s="115"/>
      <c r="W23" s="115"/>
      <c r="X23" s="115"/>
      <c r="Y23" s="115"/>
      <c r="Z23" s="115"/>
      <c r="AA23" s="115"/>
      <c r="AB23" s="115"/>
      <c r="AC23" s="115"/>
      <c r="AD23" s="115"/>
      <c r="AE23" s="115" t="s">
        <v>84</v>
      </c>
      <c r="AF23" s="115"/>
      <c r="AG23" s="115"/>
      <c r="AH23" s="115"/>
      <c r="AI23" s="115"/>
      <c r="AJ23" s="115"/>
      <c r="AK23" s="115"/>
      <c r="AL23" s="115"/>
      <c r="AM23" s="115"/>
      <c r="AN23" s="115"/>
      <c r="AO23" s="115"/>
      <c r="AP23" s="115"/>
      <c r="AQ23" s="115"/>
      <c r="AR23" s="115"/>
      <c r="AS23" s="115"/>
      <c r="AT23" s="115"/>
      <c r="AU23" s="115"/>
      <c r="AV23" s="115"/>
      <c r="AW23" s="115"/>
      <c r="AX23" s="115"/>
      <c r="AY23" s="115"/>
      <c r="AZ23" s="115"/>
      <c r="BA23" s="115"/>
      <c r="BB23" s="115"/>
      <c r="BC23" s="115"/>
      <c r="BD23" s="115"/>
      <c r="BE23" s="115"/>
      <c r="BF23" s="115"/>
      <c r="BG23" s="115"/>
      <c r="BH23" s="115"/>
    </row>
    <row r="24" spans="1:60" ht="12.75" customHeight="1" outlineLevel="1" x14ac:dyDescent="0.2">
      <c r="A24" s="182">
        <v>8</v>
      </c>
      <c r="B24" s="156" t="s">
        <v>148</v>
      </c>
      <c r="C24" s="157" t="s">
        <v>762</v>
      </c>
      <c r="D24" s="158" t="s">
        <v>81</v>
      </c>
      <c r="E24" s="159">
        <v>1</v>
      </c>
      <c r="F24" s="160">
        <v>0</v>
      </c>
      <c r="G24" s="161">
        <f>ROUND(E24*F24,2)</f>
        <v>0</v>
      </c>
      <c r="H24" s="161">
        <v>0</v>
      </c>
      <c r="I24" s="161">
        <f>ROUND(E24*H24,2)</f>
        <v>0</v>
      </c>
      <c r="J24" s="161">
        <v>2500</v>
      </c>
      <c r="K24" s="161">
        <f>ROUND(E24*J24,2)</f>
        <v>2500</v>
      </c>
      <c r="L24" s="161">
        <v>21</v>
      </c>
      <c r="M24" s="161">
        <f>G24*(1+L24/100)</f>
        <v>0</v>
      </c>
      <c r="N24" s="161">
        <v>0</v>
      </c>
      <c r="O24" s="161">
        <f>ROUND(E24*N24,2)</f>
        <v>0</v>
      </c>
      <c r="P24" s="161">
        <v>0</v>
      </c>
      <c r="Q24" s="172">
        <f>ROUND(E24*P24,2)</f>
        <v>0</v>
      </c>
      <c r="R24" s="145"/>
      <c r="S24" s="129"/>
      <c r="T24" s="130">
        <v>0</v>
      </c>
      <c r="U24" s="129">
        <f>ROUND(E24*T24,2)</f>
        <v>0</v>
      </c>
      <c r="V24" s="115"/>
      <c r="W24" s="115"/>
      <c r="X24" s="115"/>
      <c r="Y24" s="115"/>
      <c r="Z24" s="115"/>
      <c r="AA24" s="115"/>
      <c r="AB24" s="115"/>
      <c r="AC24" s="115"/>
      <c r="AD24" s="115"/>
      <c r="AE24" s="115" t="s">
        <v>84</v>
      </c>
      <c r="AF24" s="115"/>
      <c r="AG24" s="115"/>
      <c r="AH24" s="115"/>
      <c r="AI24" s="115"/>
      <c r="AJ24" s="115"/>
      <c r="AK24" s="115"/>
      <c r="AL24" s="115"/>
      <c r="AM24" s="115"/>
      <c r="AN24" s="115"/>
      <c r="AO24" s="115"/>
      <c r="AP24" s="115"/>
      <c r="AQ24" s="115"/>
      <c r="AR24" s="115"/>
      <c r="AS24" s="115"/>
      <c r="AT24" s="115"/>
      <c r="AU24" s="115"/>
      <c r="AV24" s="115"/>
      <c r="AW24" s="115"/>
      <c r="AX24" s="115"/>
      <c r="AY24" s="115"/>
      <c r="AZ24" s="115"/>
      <c r="BA24" s="115"/>
      <c r="BB24" s="115"/>
      <c r="BC24" s="115"/>
      <c r="BD24" s="115"/>
      <c r="BE24" s="115"/>
      <c r="BF24" s="115"/>
      <c r="BG24" s="115"/>
      <c r="BH24" s="115"/>
    </row>
    <row r="25" spans="1:60" x14ac:dyDescent="0.2">
      <c r="A25" s="122" t="s">
        <v>79</v>
      </c>
      <c r="B25" s="122" t="s">
        <v>55</v>
      </c>
      <c r="C25" s="204" t="s">
        <v>30</v>
      </c>
      <c r="D25" s="205"/>
      <c r="E25" s="206"/>
      <c r="F25" s="207"/>
      <c r="G25" s="207">
        <f>SUM(G26)</f>
        <v>0</v>
      </c>
      <c r="H25" s="207"/>
      <c r="I25" s="207">
        <f>SUM(I26:I27)</f>
        <v>0</v>
      </c>
      <c r="J25" s="207"/>
      <c r="K25" s="207">
        <f>SUM(K26:K27)</f>
        <v>9000</v>
      </c>
      <c r="L25" s="207"/>
      <c r="M25" s="207">
        <f>SUM(M26:M27)</f>
        <v>0</v>
      </c>
      <c r="N25" s="207"/>
      <c r="O25" s="207">
        <f>SUM(O26:O27)</f>
        <v>0</v>
      </c>
      <c r="P25" s="207"/>
      <c r="Q25" s="207">
        <f>SUM(Q26:Q27)</f>
        <v>0</v>
      </c>
      <c r="R25" s="131"/>
      <c r="S25" s="131"/>
      <c r="T25" s="132"/>
      <c r="U25" s="131">
        <f>SUM(U26:U27)</f>
        <v>0</v>
      </c>
      <c r="AE25" t="s">
        <v>80</v>
      </c>
    </row>
    <row r="26" spans="1:60" outlineLevel="1" x14ac:dyDescent="0.2">
      <c r="A26" s="180">
        <v>9</v>
      </c>
      <c r="B26" s="173" t="s">
        <v>107</v>
      </c>
      <c r="C26" s="174" t="s">
        <v>108</v>
      </c>
      <c r="D26" s="175" t="s">
        <v>81</v>
      </c>
      <c r="E26" s="176">
        <v>1</v>
      </c>
      <c r="F26" s="177">
        <v>0</v>
      </c>
      <c r="G26" s="161">
        <f>ROUND(E26*F26,2)</f>
        <v>0</v>
      </c>
      <c r="H26" s="178">
        <v>0</v>
      </c>
      <c r="I26" s="178">
        <f>ROUND(E26*H26,2)</f>
        <v>0</v>
      </c>
      <c r="J26" s="178">
        <v>9000</v>
      </c>
      <c r="K26" s="178">
        <f>ROUND(E26*J26,2)</f>
        <v>9000</v>
      </c>
      <c r="L26" s="178">
        <v>21</v>
      </c>
      <c r="M26" s="178">
        <f>G26*(1+L26/100)</f>
        <v>0</v>
      </c>
      <c r="N26" s="178">
        <v>0</v>
      </c>
      <c r="O26" s="178">
        <f>ROUND(E26*N26,2)</f>
        <v>0</v>
      </c>
      <c r="P26" s="178">
        <v>0</v>
      </c>
      <c r="Q26" s="179">
        <f>ROUND(E26*P26,2)</f>
        <v>0</v>
      </c>
      <c r="R26" s="129"/>
      <c r="S26" s="129"/>
      <c r="T26" s="130">
        <v>0</v>
      </c>
      <c r="U26" s="129">
        <f>ROUND(E26*T26,2)</f>
        <v>0</v>
      </c>
      <c r="V26" s="115"/>
      <c r="W26" s="115"/>
      <c r="X26" s="115"/>
      <c r="Y26" s="115"/>
      <c r="Z26" s="115"/>
      <c r="AA26" s="115"/>
      <c r="AB26" s="115"/>
      <c r="AC26" s="115"/>
      <c r="AD26" s="115"/>
      <c r="AE26" s="115" t="s">
        <v>84</v>
      </c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</row>
    <row r="27" spans="1:60" ht="12.75" customHeight="1" outlineLevel="1" x14ac:dyDescent="0.2">
      <c r="A27" s="232"/>
      <c r="B27" s="233"/>
      <c r="C27" s="374" t="s">
        <v>154</v>
      </c>
      <c r="D27" s="375"/>
      <c r="E27" s="376"/>
      <c r="F27" s="377"/>
      <c r="G27" s="377"/>
      <c r="H27" s="234"/>
      <c r="I27" s="234"/>
      <c r="J27" s="234"/>
      <c r="K27" s="234"/>
      <c r="L27" s="234"/>
      <c r="M27" s="234"/>
      <c r="N27" s="234"/>
      <c r="O27" s="234"/>
      <c r="P27" s="234"/>
      <c r="Q27" s="235"/>
      <c r="R27" s="129"/>
      <c r="S27" s="129"/>
      <c r="T27" s="130"/>
      <c r="U27" s="129"/>
      <c r="V27" s="115"/>
      <c r="W27" s="115"/>
      <c r="X27" s="115"/>
      <c r="Y27" s="115"/>
      <c r="Z27" s="115"/>
      <c r="AA27" s="115"/>
      <c r="AB27" s="115"/>
      <c r="AC27" s="115"/>
      <c r="AD27" s="115"/>
      <c r="AE27" s="115" t="s">
        <v>82</v>
      </c>
      <c r="AF27" s="115"/>
      <c r="AG27" s="115"/>
      <c r="AH27" s="115"/>
      <c r="AI27" s="115"/>
      <c r="AJ27" s="115"/>
      <c r="AK27" s="115"/>
      <c r="AL27" s="115"/>
      <c r="AM27" s="115"/>
      <c r="AN27" s="115"/>
      <c r="AO27" s="115"/>
      <c r="AP27" s="115"/>
      <c r="AQ27" s="115"/>
      <c r="AR27" s="115"/>
      <c r="AS27" s="115"/>
      <c r="AT27" s="115"/>
      <c r="AU27" s="115"/>
      <c r="AV27" s="115"/>
      <c r="AW27" s="115"/>
      <c r="AX27" s="115"/>
      <c r="AY27" s="115"/>
      <c r="AZ27" s="115"/>
      <c r="BA27" s="123" t="str">
        <f>C27</f>
        <v xml:space="preserve">fotodokumentace postupného průběhu výstavby vč. předání v digitální podobě ve 2 vyhotovení </v>
      </c>
      <c r="BB27" s="115"/>
      <c r="BC27" s="115"/>
      <c r="BD27" s="115"/>
      <c r="BE27" s="115"/>
      <c r="BF27" s="115"/>
      <c r="BG27" s="115"/>
      <c r="BH27" s="115"/>
    </row>
    <row r="28" spans="1:60" x14ac:dyDescent="0.2">
      <c r="A28" s="4"/>
      <c r="B28" s="5" t="s">
        <v>86</v>
      </c>
      <c r="C28" s="133" t="s">
        <v>86</v>
      </c>
      <c r="D28" s="7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AC28">
        <v>15</v>
      </c>
      <c r="AD28">
        <v>21</v>
      </c>
    </row>
    <row r="29" spans="1:60" x14ac:dyDescent="0.2">
      <c r="B29" s="85" t="s">
        <v>95</v>
      </c>
      <c r="D29" s="11"/>
      <c r="G29" s="135">
        <f>SUM(G7+G17+G22+G25)</f>
        <v>0</v>
      </c>
    </row>
    <row r="30" spans="1:60" x14ac:dyDescent="0.2">
      <c r="D30" s="11"/>
    </row>
    <row r="31" spans="1:60" x14ac:dyDescent="0.2">
      <c r="D31" s="11"/>
    </row>
    <row r="32" spans="1:60" x14ac:dyDescent="0.2">
      <c r="D32" s="11"/>
    </row>
    <row r="33" spans="4:4" x14ac:dyDescent="0.2">
      <c r="D33" s="11"/>
    </row>
    <row r="34" spans="4:4" x14ac:dyDescent="0.2">
      <c r="D34" s="11"/>
    </row>
    <row r="35" spans="4:4" x14ac:dyDescent="0.2">
      <c r="D35" s="11"/>
    </row>
    <row r="36" spans="4:4" x14ac:dyDescent="0.2">
      <c r="D36" s="11"/>
    </row>
    <row r="37" spans="4:4" x14ac:dyDescent="0.2">
      <c r="D37" s="11"/>
    </row>
    <row r="38" spans="4:4" x14ac:dyDescent="0.2">
      <c r="D38" s="11"/>
    </row>
    <row r="39" spans="4:4" x14ac:dyDescent="0.2">
      <c r="D39" s="11"/>
    </row>
    <row r="40" spans="4:4" x14ac:dyDescent="0.2">
      <c r="D40" s="11"/>
    </row>
    <row r="41" spans="4:4" x14ac:dyDescent="0.2">
      <c r="D41" s="11"/>
    </row>
    <row r="42" spans="4:4" x14ac:dyDescent="0.2">
      <c r="D42" s="11"/>
    </row>
    <row r="43" spans="4:4" x14ac:dyDescent="0.2">
      <c r="D43" s="11"/>
    </row>
    <row r="44" spans="4:4" x14ac:dyDescent="0.2">
      <c r="D44" s="11"/>
    </row>
    <row r="45" spans="4:4" x14ac:dyDescent="0.2">
      <c r="D45" s="11"/>
    </row>
    <row r="46" spans="4:4" x14ac:dyDescent="0.2">
      <c r="D46" s="11"/>
    </row>
    <row r="47" spans="4:4" x14ac:dyDescent="0.2">
      <c r="D47" s="11"/>
    </row>
    <row r="48" spans="4:4" x14ac:dyDescent="0.2">
      <c r="D48" s="11"/>
    </row>
    <row r="49" spans="4:4" x14ac:dyDescent="0.2">
      <c r="D49" s="11"/>
    </row>
    <row r="50" spans="4:4" x14ac:dyDescent="0.2">
      <c r="D50" s="11"/>
    </row>
    <row r="51" spans="4:4" x14ac:dyDescent="0.2">
      <c r="D51" s="11"/>
    </row>
    <row r="52" spans="4:4" x14ac:dyDescent="0.2">
      <c r="D52" s="11"/>
    </row>
    <row r="53" spans="4:4" x14ac:dyDescent="0.2">
      <c r="D53" s="11"/>
    </row>
    <row r="54" spans="4:4" x14ac:dyDescent="0.2">
      <c r="D54" s="11"/>
    </row>
    <row r="55" spans="4:4" x14ac:dyDescent="0.2">
      <c r="D55" s="11"/>
    </row>
    <row r="56" spans="4:4" x14ac:dyDescent="0.2">
      <c r="D56" s="11"/>
    </row>
    <row r="57" spans="4:4" x14ac:dyDescent="0.2">
      <c r="D57" s="11"/>
    </row>
    <row r="58" spans="4:4" x14ac:dyDescent="0.2">
      <c r="D58" s="11"/>
    </row>
    <row r="59" spans="4:4" x14ac:dyDescent="0.2">
      <c r="D59" s="11"/>
    </row>
    <row r="60" spans="4:4" x14ac:dyDescent="0.2">
      <c r="D60" s="11"/>
    </row>
    <row r="61" spans="4:4" x14ac:dyDescent="0.2">
      <c r="D61" s="11"/>
    </row>
    <row r="62" spans="4:4" x14ac:dyDescent="0.2">
      <c r="D62" s="11"/>
    </row>
    <row r="63" spans="4:4" x14ac:dyDescent="0.2">
      <c r="D63" s="11"/>
    </row>
    <row r="64" spans="4:4" x14ac:dyDescent="0.2">
      <c r="D64" s="11"/>
    </row>
    <row r="65" spans="4:4" x14ac:dyDescent="0.2">
      <c r="D65" s="11"/>
    </row>
    <row r="66" spans="4:4" x14ac:dyDescent="0.2">
      <c r="D66" s="11"/>
    </row>
    <row r="67" spans="4:4" x14ac:dyDescent="0.2">
      <c r="D67" s="11"/>
    </row>
    <row r="68" spans="4:4" x14ac:dyDescent="0.2">
      <c r="D68" s="11"/>
    </row>
    <row r="69" spans="4:4" x14ac:dyDescent="0.2">
      <c r="D69" s="11"/>
    </row>
    <row r="70" spans="4:4" x14ac:dyDescent="0.2">
      <c r="D70" s="11"/>
    </row>
    <row r="71" spans="4:4" x14ac:dyDescent="0.2">
      <c r="D71" s="11"/>
    </row>
    <row r="72" spans="4:4" x14ac:dyDescent="0.2">
      <c r="D72" s="11"/>
    </row>
    <row r="73" spans="4:4" x14ac:dyDescent="0.2">
      <c r="D73" s="11"/>
    </row>
    <row r="74" spans="4:4" x14ac:dyDescent="0.2">
      <c r="D74" s="11"/>
    </row>
    <row r="75" spans="4:4" x14ac:dyDescent="0.2">
      <c r="D75" s="11"/>
    </row>
    <row r="76" spans="4:4" x14ac:dyDescent="0.2">
      <c r="D76" s="11"/>
    </row>
    <row r="77" spans="4:4" x14ac:dyDescent="0.2">
      <c r="D77" s="11"/>
    </row>
    <row r="78" spans="4:4" x14ac:dyDescent="0.2">
      <c r="D78" s="11"/>
    </row>
    <row r="79" spans="4:4" x14ac:dyDescent="0.2">
      <c r="D79" s="11"/>
    </row>
    <row r="80" spans="4:4" x14ac:dyDescent="0.2">
      <c r="D80" s="11"/>
    </row>
    <row r="81" spans="4:4" x14ac:dyDescent="0.2">
      <c r="D81" s="11"/>
    </row>
    <row r="82" spans="4:4" x14ac:dyDescent="0.2">
      <c r="D82" s="11"/>
    </row>
    <row r="83" spans="4:4" x14ac:dyDescent="0.2">
      <c r="D83" s="11"/>
    </row>
    <row r="84" spans="4:4" x14ac:dyDescent="0.2">
      <c r="D84" s="11"/>
    </row>
    <row r="85" spans="4:4" x14ac:dyDescent="0.2">
      <c r="D85" s="11"/>
    </row>
    <row r="86" spans="4:4" x14ac:dyDescent="0.2">
      <c r="D86" s="11"/>
    </row>
    <row r="87" spans="4:4" x14ac:dyDescent="0.2">
      <c r="D87" s="11"/>
    </row>
    <row r="88" spans="4:4" x14ac:dyDescent="0.2">
      <c r="D88" s="11"/>
    </row>
    <row r="89" spans="4:4" x14ac:dyDescent="0.2">
      <c r="D89" s="11"/>
    </row>
    <row r="90" spans="4:4" x14ac:dyDescent="0.2">
      <c r="D90" s="11"/>
    </row>
    <row r="91" spans="4:4" x14ac:dyDescent="0.2">
      <c r="D91" s="11"/>
    </row>
    <row r="92" spans="4:4" x14ac:dyDescent="0.2">
      <c r="D92" s="11"/>
    </row>
    <row r="93" spans="4:4" x14ac:dyDescent="0.2">
      <c r="D93" s="11"/>
    </row>
    <row r="94" spans="4:4" x14ac:dyDescent="0.2">
      <c r="D94" s="11"/>
    </row>
    <row r="95" spans="4:4" x14ac:dyDescent="0.2">
      <c r="D95" s="11"/>
    </row>
    <row r="96" spans="4:4" x14ac:dyDescent="0.2">
      <c r="D96" s="11"/>
    </row>
    <row r="97" spans="4:4" x14ac:dyDescent="0.2">
      <c r="D97" s="11"/>
    </row>
    <row r="98" spans="4:4" x14ac:dyDescent="0.2">
      <c r="D98" s="11"/>
    </row>
    <row r="99" spans="4:4" x14ac:dyDescent="0.2">
      <c r="D99" s="11"/>
    </row>
    <row r="100" spans="4:4" x14ac:dyDescent="0.2">
      <c r="D100" s="11"/>
    </row>
    <row r="101" spans="4:4" x14ac:dyDescent="0.2">
      <c r="D101" s="11"/>
    </row>
    <row r="102" spans="4:4" x14ac:dyDescent="0.2">
      <c r="D102" s="11"/>
    </row>
    <row r="103" spans="4:4" x14ac:dyDescent="0.2">
      <c r="D103" s="11"/>
    </row>
    <row r="104" spans="4:4" x14ac:dyDescent="0.2">
      <c r="D104" s="11"/>
    </row>
    <row r="105" spans="4:4" x14ac:dyDescent="0.2">
      <c r="D105" s="11"/>
    </row>
    <row r="106" spans="4:4" x14ac:dyDescent="0.2">
      <c r="D106" s="11"/>
    </row>
    <row r="107" spans="4:4" x14ac:dyDescent="0.2">
      <c r="D107" s="11"/>
    </row>
    <row r="108" spans="4:4" x14ac:dyDescent="0.2">
      <c r="D108" s="11"/>
    </row>
    <row r="109" spans="4:4" x14ac:dyDescent="0.2">
      <c r="D109" s="11"/>
    </row>
    <row r="110" spans="4:4" x14ac:dyDescent="0.2">
      <c r="D110" s="11"/>
    </row>
    <row r="111" spans="4:4" x14ac:dyDescent="0.2">
      <c r="D111" s="11"/>
    </row>
    <row r="112" spans="4:4" x14ac:dyDescent="0.2">
      <c r="D112" s="11"/>
    </row>
    <row r="113" spans="4:4" x14ac:dyDescent="0.2">
      <c r="D113" s="11"/>
    </row>
    <row r="114" spans="4:4" x14ac:dyDescent="0.2">
      <c r="D114" s="11"/>
    </row>
    <row r="115" spans="4:4" x14ac:dyDescent="0.2">
      <c r="D115" s="11"/>
    </row>
    <row r="116" spans="4:4" x14ac:dyDescent="0.2">
      <c r="D116" s="11"/>
    </row>
    <row r="117" spans="4:4" x14ac:dyDescent="0.2">
      <c r="D117" s="11"/>
    </row>
    <row r="118" spans="4:4" x14ac:dyDescent="0.2">
      <c r="D118" s="11"/>
    </row>
    <row r="119" spans="4:4" x14ac:dyDescent="0.2">
      <c r="D119" s="11"/>
    </row>
    <row r="120" spans="4:4" x14ac:dyDescent="0.2">
      <c r="D120" s="11"/>
    </row>
    <row r="121" spans="4:4" x14ac:dyDescent="0.2">
      <c r="D121" s="11"/>
    </row>
    <row r="122" spans="4:4" x14ac:dyDescent="0.2">
      <c r="D122" s="11"/>
    </row>
    <row r="123" spans="4:4" x14ac:dyDescent="0.2">
      <c r="D123" s="11"/>
    </row>
    <row r="124" spans="4:4" x14ac:dyDescent="0.2">
      <c r="D124" s="11"/>
    </row>
    <row r="125" spans="4:4" x14ac:dyDescent="0.2">
      <c r="D125" s="11"/>
    </row>
    <row r="126" spans="4:4" x14ac:dyDescent="0.2">
      <c r="D126" s="11"/>
    </row>
    <row r="127" spans="4:4" x14ac:dyDescent="0.2">
      <c r="D127" s="11"/>
    </row>
    <row r="128" spans="4:4" x14ac:dyDescent="0.2">
      <c r="D128" s="11"/>
    </row>
    <row r="129" spans="4:4" x14ac:dyDescent="0.2">
      <c r="D129" s="11"/>
    </row>
    <row r="130" spans="4:4" x14ac:dyDescent="0.2">
      <c r="D130" s="11"/>
    </row>
    <row r="131" spans="4:4" x14ac:dyDescent="0.2">
      <c r="D131" s="11"/>
    </row>
    <row r="132" spans="4:4" x14ac:dyDescent="0.2">
      <c r="D132" s="11"/>
    </row>
    <row r="133" spans="4:4" x14ac:dyDescent="0.2">
      <c r="D133" s="11"/>
    </row>
    <row r="134" spans="4:4" x14ac:dyDescent="0.2">
      <c r="D134" s="11"/>
    </row>
    <row r="135" spans="4:4" x14ac:dyDescent="0.2">
      <c r="D135" s="11"/>
    </row>
    <row r="136" spans="4:4" x14ac:dyDescent="0.2">
      <c r="D136" s="11"/>
    </row>
    <row r="137" spans="4:4" x14ac:dyDescent="0.2">
      <c r="D137" s="11"/>
    </row>
    <row r="138" spans="4:4" x14ac:dyDescent="0.2">
      <c r="D138" s="11"/>
    </row>
    <row r="139" spans="4:4" x14ac:dyDescent="0.2">
      <c r="D139" s="11"/>
    </row>
    <row r="140" spans="4:4" x14ac:dyDescent="0.2">
      <c r="D140" s="11"/>
    </row>
    <row r="141" spans="4:4" x14ac:dyDescent="0.2">
      <c r="D141" s="11"/>
    </row>
    <row r="142" spans="4:4" x14ac:dyDescent="0.2">
      <c r="D142" s="11"/>
    </row>
    <row r="143" spans="4:4" x14ac:dyDescent="0.2">
      <c r="D143" s="11"/>
    </row>
    <row r="144" spans="4:4" x14ac:dyDescent="0.2">
      <c r="D144" s="11"/>
    </row>
    <row r="145" spans="4:4" x14ac:dyDescent="0.2">
      <c r="D145" s="11"/>
    </row>
    <row r="146" spans="4:4" x14ac:dyDescent="0.2">
      <c r="D146" s="11"/>
    </row>
    <row r="147" spans="4:4" x14ac:dyDescent="0.2">
      <c r="D147" s="11"/>
    </row>
    <row r="148" spans="4:4" x14ac:dyDescent="0.2">
      <c r="D148" s="11"/>
    </row>
    <row r="149" spans="4:4" x14ac:dyDescent="0.2">
      <c r="D149" s="11"/>
    </row>
    <row r="150" spans="4:4" x14ac:dyDescent="0.2">
      <c r="D150" s="11"/>
    </row>
    <row r="151" spans="4:4" x14ac:dyDescent="0.2">
      <c r="D151" s="11"/>
    </row>
    <row r="152" spans="4:4" x14ac:dyDescent="0.2">
      <c r="D152" s="11"/>
    </row>
    <row r="153" spans="4:4" x14ac:dyDescent="0.2">
      <c r="D153" s="11"/>
    </row>
    <row r="154" spans="4:4" x14ac:dyDescent="0.2">
      <c r="D154" s="11"/>
    </row>
    <row r="155" spans="4:4" x14ac:dyDescent="0.2">
      <c r="D155" s="11"/>
    </row>
    <row r="156" spans="4:4" x14ac:dyDescent="0.2">
      <c r="D156" s="11"/>
    </row>
    <row r="157" spans="4:4" x14ac:dyDescent="0.2">
      <c r="D157" s="11"/>
    </row>
    <row r="158" spans="4:4" x14ac:dyDescent="0.2">
      <c r="D158" s="11"/>
    </row>
    <row r="159" spans="4:4" x14ac:dyDescent="0.2">
      <c r="D159" s="11"/>
    </row>
    <row r="160" spans="4:4" x14ac:dyDescent="0.2">
      <c r="D160" s="11"/>
    </row>
    <row r="161" spans="4:4" x14ac:dyDescent="0.2">
      <c r="D161" s="11"/>
    </row>
    <row r="162" spans="4:4" x14ac:dyDescent="0.2">
      <c r="D162" s="11"/>
    </row>
    <row r="163" spans="4:4" x14ac:dyDescent="0.2">
      <c r="D163" s="11"/>
    </row>
    <row r="164" spans="4:4" x14ac:dyDescent="0.2">
      <c r="D164" s="11"/>
    </row>
    <row r="165" spans="4:4" x14ac:dyDescent="0.2">
      <c r="D165" s="11"/>
    </row>
    <row r="166" spans="4:4" x14ac:dyDescent="0.2">
      <c r="D166" s="11"/>
    </row>
    <row r="167" spans="4:4" x14ac:dyDescent="0.2">
      <c r="D167" s="11"/>
    </row>
    <row r="168" spans="4:4" x14ac:dyDescent="0.2">
      <c r="D168" s="11"/>
    </row>
    <row r="169" spans="4:4" x14ac:dyDescent="0.2">
      <c r="D169" s="11"/>
    </row>
    <row r="170" spans="4:4" x14ac:dyDescent="0.2">
      <c r="D170" s="11"/>
    </row>
    <row r="171" spans="4:4" x14ac:dyDescent="0.2">
      <c r="D171" s="11"/>
    </row>
    <row r="172" spans="4:4" x14ac:dyDescent="0.2">
      <c r="D172" s="11"/>
    </row>
    <row r="173" spans="4:4" x14ac:dyDescent="0.2">
      <c r="D173" s="11"/>
    </row>
    <row r="174" spans="4:4" x14ac:dyDescent="0.2">
      <c r="D174" s="11"/>
    </row>
    <row r="175" spans="4:4" x14ac:dyDescent="0.2">
      <c r="D175" s="11"/>
    </row>
    <row r="176" spans="4:4" x14ac:dyDescent="0.2">
      <c r="D176" s="11"/>
    </row>
    <row r="177" spans="4:4" x14ac:dyDescent="0.2">
      <c r="D177" s="11"/>
    </row>
    <row r="178" spans="4:4" x14ac:dyDescent="0.2">
      <c r="D178" s="11"/>
    </row>
    <row r="179" spans="4:4" x14ac:dyDescent="0.2">
      <c r="D179" s="11"/>
    </row>
    <row r="180" spans="4:4" x14ac:dyDescent="0.2">
      <c r="D180" s="11"/>
    </row>
    <row r="181" spans="4:4" x14ac:dyDescent="0.2">
      <c r="D181" s="11"/>
    </row>
    <row r="182" spans="4:4" x14ac:dyDescent="0.2">
      <c r="D182" s="11"/>
    </row>
    <row r="183" spans="4:4" x14ac:dyDescent="0.2">
      <c r="D183" s="11"/>
    </row>
    <row r="184" spans="4:4" x14ac:dyDescent="0.2">
      <c r="D184" s="11"/>
    </row>
    <row r="185" spans="4:4" x14ac:dyDescent="0.2">
      <c r="D185" s="11"/>
    </row>
    <row r="186" spans="4:4" x14ac:dyDescent="0.2">
      <c r="D186" s="11"/>
    </row>
    <row r="187" spans="4:4" x14ac:dyDescent="0.2">
      <c r="D187" s="11"/>
    </row>
    <row r="188" spans="4:4" x14ac:dyDescent="0.2">
      <c r="D188" s="11"/>
    </row>
    <row r="189" spans="4:4" x14ac:dyDescent="0.2">
      <c r="D189" s="11"/>
    </row>
    <row r="190" spans="4:4" x14ac:dyDescent="0.2">
      <c r="D190" s="11"/>
    </row>
    <row r="191" spans="4:4" x14ac:dyDescent="0.2">
      <c r="D191" s="11"/>
    </row>
    <row r="192" spans="4:4" x14ac:dyDescent="0.2">
      <c r="D192" s="11"/>
    </row>
    <row r="193" spans="4:4" x14ac:dyDescent="0.2">
      <c r="D193" s="11"/>
    </row>
    <row r="194" spans="4:4" x14ac:dyDescent="0.2">
      <c r="D194" s="11"/>
    </row>
    <row r="195" spans="4:4" x14ac:dyDescent="0.2">
      <c r="D195" s="11"/>
    </row>
    <row r="196" spans="4:4" x14ac:dyDescent="0.2">
      <c r="D196" s="11"/>
    </row>
    <row r="197" spans="4:4" x14ac:dyDescent="0.2">
      <c r="D197" s="11"/>
    </row>
    <row r="198" spans="4:4" x14ac:dyDescent="0.2">
      <c r="D198" s="11"/>
    </row>
    <row r="199" spans="4:4" x14ac:dyDescent="0.2">
      <c r="D199" s="11"/>
    </row>
    <row r="200" spans="4:4" x14ac:dyDescent="0.2">
      <c r="D200" s="11"/>
    </row>
    <row r="201" spans="4:4" x14ac:dyDescent="0.2">
      <c r="D201" s="11"/>
    </row>
    <row r="202" spans="4:4" x14ac:dyDescent="0.2">
      <c r="D202" s="11"/>
    </row>
    <row r="203" spans="4:4" x14ac:dyDescent="0.2">
      <c r="D203" s="11"/>
    </row>
    <row r="204" spans="4:4" x14ac:dyDescent="0.2">
      <c r="D204" s="11"/>
    </row>
    <row r="205" spans="4:4" x14ac:dyDescent="0.2">
      <c r="D205" s="11"/>
    </row>
    <row r="206" spans="4:4" x14ac:dyDescent="0.2">
      <c r="D206" s="11"/>
    </row>
    <row r="207" spans="4:4" x14ac:dyDescent="0.2">
      <c r="D207" s="11"/>
    </row>
    <row r="208" spans="4:4" x14ac:dyDescent="0.2">
      <c r="D208" s="11"/>
    </row>
    <row r="209" spans="4:4" x14ac:dyDescent="0.2">
      <c r="D209" s="11"/>
    </row>
    <row r="210" spans="4:4" x14ac:dyDescent="0.2">
      <c r="D210" s="11"/>
    </row>
    <row r="211" spans="4:4" x14ac:dyDescent="0.2">
      <c r="D211" s="11"/>
    </row>
    <row r="212" spans="4:4" x14ac:dyDescent="0.2">
      <c r="D212" s="11"/>
    </row>
    <row r="213" spans="4:4" x14ac:dyDescent="0.2">
      <c r="D213" s="11"/>
    </row>
    <row r="214" spans="4:4" x14ac:dyDescent="0.2">
      <c r="D214" s="11"/>
    </row>
    <row r="215" spans="4:4" x14ac:dyDescent="0.2">
      <c r="D215" s="11"/>
    </row>
    <row r="216" spans="4:4" x14ac:dyDescent="0.2">
      <c r="D216" s="11"/>
    </row>
    <row r="217" spans="4:4" x14ac:dyDescent="0.2">
      <c r="D217" s="11"/>
    </row>
    <row r="218" spans="4:4" x14ac:dyDescent="0.2">
      <c r="D218" s="11"/>
    </row>
    <row r="219" spans="4:4" x14ac:dyDescent="0.2">
      <c r="D219" s="11"/>
    </row>
    <row r="220" spans="4:4" x14ac:dyDescent="0.2">
      <c r="D220" s="11"/>
    </row>
    <row r="221" spans="4:4" x14ac:dyDescent="0.2">
      <c r="D221" s="11"/>
    </row>
    <row r="222" spans="4:4" x14ac:dyDescent="0.2">
      <c r="D222" s="11"/>
    </row>
    <row r="223" spans="4:4" x14ac:dyDescent="0.2">
      <c r="D223" s="11"/>
    </row>
    <row r="224" spans="4:4" x14ac:dyDescent="0.2">
      <c r="D224" s="11"/>
    </row>
    <row r="225" spans="4:4" x14ac:dyDescent="0.2">
      <c r="D225" s="11"/>
    </row>
    <row r="226" spans="4:4" x14ac:dyDescent="0.2">
      <c r="D226" s="11"/>
    </row>
    <row r="227" spans="4:4" x14ac:dyDescent="0.2">
      <c r="D227" s="11"/>
    </row>
    <row r="228" spans="4:4" x14ac:dyDescent="0.2">
      <c r="D228" s="11"/>
    </row>
    <row r="229" spans="4:4" x14ac:dyDescent="0.2">
      <c r="D229" s="11"/>
    </row>
    <row r="230" spans="4:4" x14ac:dyDescent="0.2">
      <c r="D230" s="11"/>
    </row>
    <row r="231" spans="4:4" x14ac:dyDescent="0.2">
      <c r="D231" s="11"/>
    </row>
    <row r="232" spans="4:4" x14ac:dyDescent="0.2">
      <c r="D232" s="11"/>
    </row>
    <row r="233" spans="4:4" x14ac:dyDescent="0.2">
      <c r="D233" s="11"/>
    </row>
    <row r="234" spans="4:4" x14ac:dyDescent="0.2">
      <c r="D234" s="11"/>
    </row>
    <row r="235" spans="4:4" x14ac:dyDescent="0.2">
      <c r="D235" s="11"/>
    </row>
    <row r="236" spans="4:4" x14ac:dyDescent="0.2">
      <c r="D236" s="11"/>
    </row>
    <row r="237" spans="4:4" x14ac:dyDescent="0.2">
      <c r="D237" s="11"/>
    </row>
    <row r="238" spans="4:4" x14ac:dyDescent="0.2">
      <c r="D238" s="11"/>
    </row>
    <row r="239" spans="4:4" x14ac:dyDescent="0.2">
      <c r="D239" s="11"/>
    </row>
    <row r="240" spans="4:4" x14ac:dyDescent="0.2">
      <c r="D240" s="11"/>
    </row>
    <row r="241" spans="4:4" x14ac:dyDescent="0.2">
      <c r="D241" s="11"/>
    </row>
    <row r="242" spans="4:4" x14ac:dyDescent="0.2">
      <c r="D242" s="11"/>
    </row>
    <row r="243" spans="4:4" x14ac:dyDescent="0.2">
      <c r="D243" s="11"/>
    </row>
    <row r="244" spans="4:4" x14ac:dyDescent="0.2">
      <c r="D244" s="11"/>
    </row>
    <row r="245" spans="4:4" x14ac:dyDescent="0.2">
      <c r="D245" s="11"/>
    </row>
    <row r="246" spans="4:4" x14ac:dyDescent="0.2">
      <c r="D246" s="11"/>
    </row>
    <row r="247" spans="4:4" x14ac:dyDescent="0.2">
      <c r="D247" s="11"/>
    </row>
    <row r="248" spans="4:4" x14ac:dyDescent="0.2">
      <c r="D248" s="11"/>
    </row>
    <row r="249" spans="4:4" x14ac:dyDescent="0.2">
      <c r="D249" s="11"/>
    </row>
    <row r="250" spans="4:4" x14ac:dyDescent="0.2">
      <c r="D250" s="11"/>
    </row>
    <row r="251" spans="4:4" x14ac:dyDescent="0.2">
      <c r="D251" s="11"/>
    </row>
    <row r="252" spans="4:4" x14ac:dyDescent="0.2">
      <c r="D252" s="11"/>
    </row>
    <row r="253" spans="4:4" x14ac:dyDescent="0.2">
      <c r="D253" s="11"/>
    </row>
    <row r="254" spans="4:4" x14ac:dyDescent="0.2">
      <c r="D254" s="11"/>
    </row>
    <row r="255" spans="4:4" x14ac:dyDescent="0.2">
      <c r="D255" s="11"/>
    </row>
    <row r="256" spans="4:4" x14ac:dyDescent="0.2">
      <c r="D256" s="11"/>
    </row>
    <row r="257" spans="4:4" x14ac:dyDescent="0.2">
      <c r="D257" s="11"/>
    </row>
    <row r="258" spans="4:4" x14ac:dyDescent="0.2">
      <c r="D258" s="11"/>
    </row>
    <row r="259" spans="4:4" x14ac:dyDescent="0.2">
      <c r="D259" s="11"/>
    </row>
    <row r="260" spans="4:4" x14ac:dyDescent="0.2">
      <c r="D260" s="11"/>
    </row>
    <row r="261" spans="4:4" x14ac:dyDescent="0.2">
      <c r="D261" s="11"/>
    </row>
    <row r="262" spans="4:4" x14ac:dyDescent="0.2">
      <c r="D262" s="11"/>
    </row>
    <row r="263" spans="4:4" x14ac:dyDescent="0.2">
      <c r="D263" s="11"/>
    </row>
    <row r="264" spans="4:4" x14ac:dyDescent="0.2">
      <c r="D264" s="11"/>
    </row>
    <row r="265" spans="4:4" x14ac:dyDescent="0.2">
      <c r="D265" s="11"/>
    </row>
    <row r="266" spans="4:4" x14ac:dyDescent="0.2">
      <c r="D266" s="11"/>
    </row>
    <row r="267" spans="4:4" x14ac:dyDescent="0.2">
      <c r="D267" s="11"/>
    </row>
    <row r="268" spans="4:4" x14ac:dyDescent="0.2">
      <c r="D268" s="11"/>
    </row>
    <row r="269" spans="4:4" x14ac:dyDescent="0.2">
      <c r="D269" s="11"/>
    </row>
    <row r="270" spans="4:4" x14ac:dyDescent="0.2">
      <c r="D270" s="11"/>
    </row>
    <row r="271" spans="4:4" x14ac:dyDescent="0.2">
      <c r="D271" s="11"/>
    </row>
    <row r="272" spans="4:4" x14ac:dyDescent="0.2">
      <c r="D272" s="11"/>
    </row>
    <row r="273" spans="4:4" x14ac:dyDescent="0.2">
      <c r="D273" s="11"/>
    </row>
    <row r="274" spans="4:4" x14ac:dyDescent="0.2">
      <c r="D274" s="11"/>
    </row>
    <row r="275" spans="4:4" x14ac:dyDescent="0.2">
      <c r="D275" s="11"/>
    </row>
    <row r="276" spans="4:4" x14ac:dyDescent="0.2">
      <c r="D276" s="11"/>
    </row>
    <row r="277" spans="4:4" x14ac:dyDescent="0.2">
      <c r="D277" s="11"/>
    </row>
    <row r="278" spans="4:4" x14ac:dyDescent="0.2">
      <c r="D278" s="11"/>
    </row>
    <row r="279" spans="4:4" x14ac:dyDescent="0.2">
      <c r="D279" s="11"/>
    </row>
    <row r="280" spans="4:4" x14ac:dyDescent="0.2">
      <c r="D280" s="11"/>
    </row>
    <row r="281" spans="4:4" x14ac:dyDescent="0.2">
      <c r="D281" s="11"/>
    </row>
    <row r="282" spans="4:4" x14ac:dyDescent="0.2">
      <c r="D282" s="11"/>
    </row>
    <row r="283" spans="4:4" x14ac:dyDescent="0.2">
      <c r="D283" s="11"/>
    </row>
    <row r="284" spans="4:4" x14ac:dyDescent="0.2">
      <c r="D284" s="11"/>
    </row>
    <row r="285" spans="4:4" x14ac:dyDescent="0.2">
      <c r="D285" s="11"/>
    </row>
    <row r="286" spans="4:4" x14ac:dyDescent="0.2">
      <c r="D286" s="11"/>
    </row>
    <row r="287" spans="4:4" x14ac:dyDescent="0.2">
      <c r="D287" s="11"/>
    </row>
    <row r="288" spans="4:4" x14ac:dyDescent="0.2">
      <c r="D288" s="11"/>
    </row>
    <row r="289" spans="4:4" x14ac:dyDescent="0.2">
      <c r="D289" s="11"/>
    </row>
    <row r="290" spans="4:4" x14ac:dyDescent="0.2">
      <c r="D290" s="11"/>
    </row>
    <row r="291" spans="4:4" x14ac:dyDescent="0.2">
      <c r="D291" s="11"/>
    </row>
    <row r="292" spans="4:4" x14ac:dyDescent="0.2">
      <c r="D292" s="11"/>
    </row>
    <row r="293" spans="4:4" x14ac:dyDescent="0.2">
      <c r="D293" s="11"/>
    </row>
    <row r="294" spans="4:4" x14ac:dyDescent="0.2">
      <c r="D294" s="11"/>
    </row>
    <row r="295" spans="4:4" x14ac:dyDescent="0.2">
      <c r="D295" s="11"/>
    </row>
    <row r="296" spans="4:4" x14ac:dyDescent="0.2">
      <c r="D296" s="11"/>
    </row>
    <row r="297" spans="4:4" x14ac:dyDescent="0.2">
      <c r="D297" s="11"/>
    </row>
    <row r="298" spans="4:4" x14ac:dyDescent="0.2">
      <c r="D298" s="11"/>
    </row>
    <row r="299" spans="4:4" x14ac:dyDescent="0.2">
      <c r="D299" s="11"/>
    </row>
    <row r="300" spans="4:4" x14ac:dyDescent="0.2">
      <c r="D300" s="11"/>
    </row>
    <row r="301" spans="4:4" x14ac:dyDescent="0.2">
      <c r="D301" s="11"/>
    </row>
    <row r="302" spans="4:4" x14ac:dyDescent="0.2">
      <c r="D302" s="11"/>
    </row>
    <row r="303" spans="4:4" x14ac:dyDescent="0.2">
      <c r="D303" s="11"/>
    </row>
    <row r="304" spans="4:4" x14ac:dyDescent="0.2">
      <c r="D304" s="11"/>
    </row>
    <row r="305" spans="4:4" x14ac:dyDescent="0.2">
      <c r="D305" s="11"/>
    </row>
    <row r="306" spans="4:4" x14ac:dyDescent="0.2">
      <c r="D306" s="11"/>
    </row>
    <row r="307" spans="4:4" x14ac:dyDescent="0.2">
      <c r="D307" s="11"/>
    </row>
    <row r="308" spans="4:4" x14ac:dyDescent="0.2">
      <c r="D308" s="11"/>
    </row>
    <row r="309" spans="4:4" x14ac:dyDescent="0.2">
      <c r="D309" s="11"/>
    </row>
    <row r="310" spans="4:4" x14ac:dyDescent="0.2">
      <c r="D310" s="11"/>
    </row>
    <row r="311" spans="4:4" x14ac:dyDescent="0.2">
      <c r="D311" s="11"/>
    </row>
    <row r="312" spans="4:4" x14ac:dyDescent="0.2">
      <c r="D312" s="11"/>
    </row>
    <row r="313" spans="4:4" x14ac:dyDescent="0.2">
      <c r="D313" s="11"/>
    </row>
    <row r="314" spans="4:4" x14ac:dyDescent="0.2">
      <c r="D314" s="11"/>
    </row>
    <row r="315" spans="4:4" x14ac:dyDescent="0.2">
      <c r="D315" s="11"/>
    </row>
    <row r="316" spans="4:4" x14ac:dyDescent="0.2">
      <c r="D316" s="11"/>
    </row>
    <row r="317" spans="4:4" x14ac:dyDescent="0.2">
      <c r="D317" s="11"/>
    </row>
    <row r="318" spans="4:4" x14ac:dyDescent="0.2">
      <c r="D318" s="11"/>
    </row>
    <row r="319" spans="4:4" x14ac:dyDescent="0.2">
      <c r="D319" s="11"/>
    </row>
    <row r="320" spans="4:4" x14ac:dyDescent="0.2">
      <c r="D320" s="11"/>
    </row>
    <row r="321" spans="4:4" x14ac:dyDescent="0.2">
      <c r="D321" s="11"/>
    </row>
    <row r="322" spans="4:4" x14ac:dyDescent="0.2">
      <c r="D322" s="11"/>
    </row>
    <row r="323" spans="4:4" x14ac:dyDescent="0.2">
      <c r="D323" s="11"/>
    </row>
    <row r="324" spans="4:4" x14ac:dyDescent="0.2">
      <c r="D324" s="11"/>
    </row>
    <row r="325" spans="4:4" x14ac:dyDescent="0.2">
      <c r="D325" s="11"/>
    </row>
    <row r="326" spans="4:4" x14ac:dyDescent="0.2">
      <c r="D326" s="11"/>
    </row>
    <row r="327" spans="4:4" x14ac:dyDescent="0.2">
      <c r="D327" s="11"/>
    </row>
    <row r="328" spans="4:4" x14ac:dyDescent="0.2">
      <c r="D328" s="11"/>
    </row>
    <row r="329" spans="4:4" x14ac:dyDescent="0.2">
      <c r="D329" s="11"/>
    </row>
    <row r="330" spans="4:4" x14ac:dyDescent="0.2">
      <c r="D330" s="11"/>
    </row>
    <row r="331" spans="4:4" x14ac:dyDescent="0.2">
      <c r="D331" s="11"/>
    </row>
    <row r="332" spans="4:4" x14ac:dyDescent="0.2">
      <c r="D332" s="11"/>
    </row>
    <row r="333" spans="4:4" x14ac:dyDescent="0.2">
      <c r="D333" s="11"/>
    </row>
    <row r="334" spans="4:4" x14ac:dyDescent="0.2">
      <c r="D334" s="11"/>
    </row>
    <row r="335" spans="4:4" x14ac:dyDescent="0.2">
      <c r="D335" s="11"/>
    </row>
    <row r="336" spans="4:4" x14ac:dyDescent="0.2">
      <c r="D336" s="11"/>
    </row>
    <row r="337" spans="4:4" x14ac:dyDescent="0.2">
      <c r="D337" s="11"/>
    </row>
    <row r="338" spans="4:4" x14ac:dyDescent="0.2">
      <c r="D338" s="11"/>
    </row>
    <row r="339" spans="4:4" x14ac:dyDescent="0.2">
      <c r="D339" s="11"/>
    </row>
    <row r="340" spans="4:4" x14ac:dyDescent="0.2">
      <c r="D340" s="11"/>
    </row>
    <row r="341" spans="4:4" x14ac:dyDescent="0.2">
      <c r="D341" s="11"/>
    </row>
    <row r="342" spans="4:4" x14ac:dyDescent="0.2">
      <c r="D342" s="11"/>
    </row>
    <row r="343" spans="4:4" x14ac:dyDescent="0.2">
      <c r="D343" s="11"/>
    </row>
    <row r="344" spans="4:4" x14ac:dyDescent="0.2">
      <c r="D344" s="11"/>
    </row>
    <row r="345" spans="4:4" x14ac:dyDescent="0.2">
      <c r="D345" s="11"/>
    </row>
    <row r="346" spans="4:4" x14ac:dyDescent="0.2">
      <c r="D346" s="11"/>
    </row>
    <row r="347" spans="4:4" x14ac:dyDescent="0.2">
      <c r="D347" s="11"/>
    </row>
    <row r="348" spans="4:4" x14ac:dyDescent="0.2">
      <c r="D348" s="11"/>
    </row>
    <row r="349" spans="4:4" x14ac:dyDescent="0.2">
      <c r="D349" s="11"/>
    </row>
    <row r="350" spans="4:4" x14ac:dyDescent="0.2">
      <c r="D350" s="11"/>
    </row>
    <row r="351" spans="4:4" x14ac:dyDescent="0.2">
      <c r="D351" s="11"/>
    </row>
    <row r="352" spans="4:4" x14ac:dyDescent="0.2">
      <c r="D352" s="11"/>
    </row>
    <row r="353" spans="4:4" x14ac:dyDescent="0.2">
      <c r="D353" s="11"/>
    </row>
    <row r="354" spans="4:4" x14ac:dyDescent="0.2">
      <c r="D354" s="11"/>
    </row>
    <row r="355" spans="4:4" x14ac:dyDescent="0.2">
      <c r="D355" s="11"/>
    </row>
    <row r="356" spans="4:4" x14ac:dyDescent="0.2">
      <c r="D356" s="11"/>
    </row>
    <row r="357" spans="4:4" x14ac:dyDescent="0.2">
      <c r="D357" s="11"/>
    </row>
    <row r="358" spans="4:4" x14ac:dyDescent="0.2">
      <c r="D358" s="11"/>
    </row>
    <row r="359" spans="4:4" x14ac:dyDescent="0.2">
      <c r="D359" s="11"/>
    </row>
    <row r="360" spans="4:4" x14ac:dyDescent="0.2">
      <c r="D360" s="11"/>
    </row>
    <row r="361" spans="4:4" x14ac:dyDescent="0.2">
      <c r="D361" s="11"/>
    </row>
    <row r="362" spans="4:4" x14ac:dyDescent="0.2">
      <c r="D362" s="11"/>
    </row>
    <row r="363" spans="4:4" x14ac:dyDescent="0.2">
      <c r="D363" s="11"/>
    </row>
    <row r="364" spans="4:4" x14ac:dyDescent="0.2">
      <c r="D364" s="11"/>
    </row>
    <row r="365" spans="4:4" x14ac:dyDescent="0.2">
      <c r="D365" s="11"/>
    </row>
    <row r="366" spans="4:4" x14ac:dyDescent="0.2">
      <c r="D366" s="11"/>
    </row>
    <row r="367" spans="4:4" x14ac:dyDescent="0.2">
      <c r="D367" s="11"/>
    </row>
    <row r="368" spans="4:4" x14ac:dyDescent="0.2">
      <c r="D368" s="11"/>
    </row>
    <row r="369" spans="4:4" x14ac:dyDescent="0.2">
      <c r="D369" s="11"/>
    </row>
    <row r="370" spans="4:4" x14ac:dyDescent="0.2">
      <c r="D370" s="11"/>
    </row>
    <row r="371" spans="4:4" x14ac:dyDescent="0.2">
      <c r="D371" s="11"/>
    </row>
    <row r="372" spans="4:4" x14ac:dyDescent="0.2">
      <c r="D372" s="11"/>
    </row>
    <row r="373" spans="4:4" x14ac:dyDescent="0.2">
      <c r="D373" s="11"/>
    </row>
    <row r="374" spans="4:4" x14ac:dyDescent="0.2">
      <c r="D374" s="11"/>
    </row>
    <row r="375" spans="4:4" x14ac:dyDescent="0.2">
      <c r="D375" s="11"/>
    </row>
    <row r="376" spans="4:4" x14ac:dyDescent="0.2">
      <c r="D376" s="11"/>
    </row>
    <row r="377" spans="4:4" x14ac:dyDescent="0.2">
      <c r="D377" s="11"/>
    </row>
    <row r="378" spans="4:4" x14ac:dyDescent="0.2">
      <c r="D378" s="11"/>
    </row>
    <row r="379" spans="4:4" x14ac:dyDescent="0.2">
      <c r="D379" s="11"/>
    </row>
    <row r="380" spans="4:4" x14ac:dyDescent="0.2">
      <c r="D380" s="11"/>
    </row>
    <row r="381" spans="4:4" x14ac:dyDescent="0.2">
      <c r="D381" s="11"/>
    </row>
    <row r="382" spans="4:4" x14ac:dyDescent="0.2">
      <c r="D382" s="11"/>
    </row>
    <row r="383" spans="4:4" x14ac:dyDescent="0.2">
      <c r="D383" s="11"/>
    </row>
    <row r="384" spans="4:4" x14ac:dyDescent="0.2">
      <c r="D384" s="11"/>
    </row>
    <row r="385" spans="4:4" x14ac:dyDescent="0.2">
      <c r="D385" s="11"/>
    </row>
    <row r="386" spans="4:4" x14ac:dyDescent="0.2">
      <c r="D386" s="11"/>
    </row>
    <row r="387" spans="4:4" x14ac:dyDescent="0.2">
      <c r="D387" s="11"/>
    </row>
    <row r="388" spans="4:4" x14ac:dyDescent="0.2">
      <c r="D388" s="11"/>
    </row>
    <row r="389" spans="4:4" x14ac:dyDescent="0.2">
      <c r="D389" s="11"/>
    </row>
    <row r="390" spans="4:4" x14ac:dyDescent="0.2">
      <c r="D390" s="11"/>
    </row>
    <row r="391" spans="4:4" x14ac:dyDescent="0.2">
      <c r="D391" s="11"/>
    </row>
    <row r="392" spans="4:4" x14ac:dyDescent="0.2">
      <c r="D392" s="11"/>
    </row>
    <row r="393" spans="4:4" x14ac:dyDescent="0.2">
      <c r="D393" s="11"/>
    </row>
    <row r="394" spans="4:4" x14ac:dyDescent="0.2">
      <c r="D394" s="11"/>
    </row>
    <row r="395" spans="4:4" x14ac:dyDescent="0.2">
      <c r="D395" s="11"/>
    </row>
    <row r="396" spans="4:4" x14ac:dyDescent="0.2">
      <c r="D396" s="11"/>
    </row>
    <row r="397" spans="4:4" x14ac:dyDescent="0.2">
      <c r="D397" s="11"/>
    </row>
    <row r="398" spans="4:4" x14ac:dyDescent="0.2">
      <c r="D398" s="11"/>
    </row>
    <row r="399" spans="4:4" x14ac:dyDescent="0.2">
      <c r="D399" s="11"/>
    </row>
    <row r="400" spans="4:4" x14ac:dyDescent="0.2">
      <c r="D400" s="11"/>
    </row>
    <row r="401" spans="4:4" x14ac:dyDescent="0.2">
      <c r="D401" s="11"/>
    </row>
    <row r="402" spans="4:4" x14ac:dyDescent="0.2">
      <c r="D402" s="11"/>
    </row>
    <row r="403" spans="4:4" x14ac:dyDescent="0.2">
      <c r="D403" s="11"/>
    </row>
    <row r="404" spans="4:4" x14ac:dyDescent="0.2">
      <c r="D404" s="11"/>
    </row>
    <row r="405" spans="4:4" x14ac:dyDescent="0.2">
      <c r="D405" s="11"/>
    </row>
    <row r="406" spans="4:4" x14ac:dyDescent="0.2">
      <c r="D406" s="11"/>
    </row>
    <row r="407" spans="4:4" x14ac:dyDescent="0.2">
      <c r="D407" s="11"/>
    </row>
    <row r="408" spans="4:4" x14ac:dyDescent="0.2">
      <c r="D408" s="11"/>
    </row>
    <row r="409" spans="4:4" x14ac:dyDescent="0.2">
      <c r="D409" s="11"/>
    </row>
    <row r="410" spans="4:4" x14ac:dyDescent="0.2">
      <c r="D410" s="11"/>
    </row>
    <row r="411" spans="4:4" x14ac:dyDescent="0.2">
      <c r="D411" s="11"/>
    </row>
    <row r="412" spans="4:4" x14ac:dyDescent="0.2">
      <c r="D412" s="11"/>
    </row>
    <row r="413" spans="4:4" x14ac:dyDescent="0.2">
      <c r="D413" s="11"/>
    </row>
    <row r="414" spans="4:4" x14ac:dyDescent="0.2">
      <c r="D414" s="11"/>
    </row>
    <row r="415" spans="4:4" x14ac:dyDescent="0.2">
      <c r="D415" s="11"/>
    </row>
    <row r="416" spans="4:4" x14ac:dyDescent="0.2">
      <c r="D416" s="11"/>
    </row>
    <row r="417" spans="4:4" x14ac:dyDescent="0.2">
      <c r="D417" s="11"/>
    </row>
    <row r="418" spans="4:4" x14ac:dyDescent="0.2">
      <c r="D418" s="11"/>
    </row>
    <row r="419" spans="4:4" x14ac:dyDescent="0.2">
      <c r="D419" s="11"/>
    </row>
    <row r="420" spans="4:4" x14ac:dyDescent="0.2">
      <c r="D420" s="11"/>
    </row>
    <row r="421" spans="4:4" x14ac:dyDescent="0.2">
      <c r="D421" s="11"/>
    </row>
    <row r="422" spans="4:4" x14ac:dyDescent="0.2">
      <c r="D422" s="11"/>
    </row>
    <row r="423" spans="4:4" x14ac:dyDescent="0.2">
      <c r="D423" s="11"/>
    </row>
    <row r="424" spans="4:4" x14ac:dyDescent="0.2">
      <c r="D424" s="11"/>
    </row>
    <row r="425" spans="4:4" x14ac:dyDescent="0.2">
      <c r="D425" s="11"/>
    </row>
    <row r="426" spans="4:4" x14ac:dyDescent="0.2">
      <c r="D426" s="11"/>
    </row>
    <row r="427" spans="4:4" x14ac:dyDescent="0.2">
      <c r="D427" s="11"/>
    </row>
    <row r="428" spans="4:4" x14ac:dyDescent="0.2">
      <c r="D428" s="11"/>
    </row>
    <row r="429" spans="4:4" x14ac:dyDescent="0.2">
      <c r="D429" s="11"/>
    </row>
    <row r="430" spans="4:4" x14ac:dyDescent="0.2">
      <c r="D430" s="11"/>
    </row>
    <row r="431" spans="4:4" x14ac:dyDescent="0.2">
      <c r="D431" s="11"/>
    </row>
    <row r="432" spans="4:4" x14ac:dyDescent="0.2">
      <c r="D432" s="11"/>
    </row>
    <row r="433" spans="4:4" x14ac:dyDescent="0.2">
      <c r="D433" s="11"/>
    </row>
    <row r="434" spans="4:4" x14ac:dyDescent="0.2">
      <c r="D434" s="11"/>
    </row>
    <row r="435" spans="4:4" x14ac:dyDescent="0.2">
      <c r="D435" s="11"/>
    </row>
    <row r="436" spans="4:4" x14ac:dyDescent="0.2">
      <c r="D436" s="11"/>
    </row>
    <row r="437" spans="4:4" x14ac:dyDescent="0.2">
      <c r="D437" s="11"/>
    </row>
    <row r="438" spans="4:4" x14ac:dyDescent="0.2">
      <c r="D438" s="11"/>
    </row>
    <row r="439" spans="4:4" x14ac:dyDescent="0.2">
      <c r="D439" s="11"/>
    </row>
    <row r="440" spans="4:4" x14ac:dyDescent="0.2">
      <c r="D440" s="11"/>
    </row>
    <row r="441" spans="4:4" x14ac:dyDescent="0.2">
      <c r="D441" s="11"/>
    </row>
    <row r="442" spans="4:4" x14ac:dyDescent="0.2">
      <c r="D442" s="11"/>
    </row>
    <row r="443" spans="4:4" x14ac:dyDescent="0.2">
      <c r="D443" s="11"/>
    </row>
    <row r="444" spans="4:4" x14ac:dyDescent="0.2">
      <c r="D444" s="11"/>
    </row>
    <row r="445" spans="4:4" x14ac:dyDescent="0.2">
      <c r="D445" s="11"/>
    </row>
    <row r="446" spans="4:4" x14ac:dyDescent="0.2">
      <c r="D446" s="11"/>
    </row>
    <row r="447" spans="4:4" x14ac:dyDescent="0.2">
      <c r="D447" s="11"/>
    </row>
    <row r="448" spans="4:4" x14ac:dyDescent="0.2">
      <c r="D448" s="11"/>
    </row>
    <row r="449" spans="4:4" x14ac:dyDescent="0.2">
      <c r="D449" s="11"/>
    </row>
    <row r="450" spans="4:4" x14ac:dyDescent="0.2">
      <c r="D450" s="11"/>
    </row>
    <row r="451" spans="4:4" x14ac:dyDescent="0.2">
      <c r="D451" s="11"/>
    </row>
    <row r="452" spans="4:4" x14ac:dyDescent="0.2">
      <c r="D452" s="11"/>
    </row>
    <row r="453" spans="4:4" x14ac:dyDescent="0.2">
      <c r="D453" s="11"/>
    </row>
    <row r="454" spans="4:4" x14ac:dyDescent="0.2">
      <c r="D454" s="11"/>
    </row>
    <row r="455" spans="4:4" x14ac:dyDescent="0.2">
      <c r="D455" s="11"/>
    </row>
    <row r="456" spans="4:4" x14ac:dyDescent="0.2">
      <c r="D456" s="11"/>
    </row>
    <row r="457" spans="4:4" x14ac:dyDescent="0.2">
      <c r="D457" s="11"/>
    </row>
    <row r="458" spans="4:4" x14ac:dyDescent="0.2">
      <c r="D458" s="11"/>
    </row>
    <row r="459" spans="4:4" x14ac:dyDescent="0.2">
      <c r="D459" s="11"/>
    </row>
    <row r="460" spans="4:4" x14ac:dyDescent="0.2">
      <c r="D460" s="11"/>
    </row>
    <row r="461" spans="4:4" x14ac:dyDescent="0.2">
      <c r="D461" s="11"/>
    </row>
    <row r="462" spans="4:4" x14ac:dyDescent="0.2">
      <c r="D462" s="11"/>
    </row>
    <row r="463" spans="4:4" x14ac:dyDescent="0.2">
      <c r="D463" s="11"/>
    </row>
    <row r="464" spans="4:4" x14ac:dyDescent="0.2">
      <c r="D464" s="11"/>
    </row>
    <row r="465" spans="4:4" x14ac:dyDescent="0.2">
      <c r="D465" s="11"/>
    </row>
    <row r="466" spans="4:4" x14ac:dyDescent="0.2">
      <c r="D466" s="11"/>
    </row>
    <row r="467" spans="4:4" x14ac:dyDescent="0.2">
      <c r="D467" s="11"/>
    </row>
    <row r="468" spans="4:4" x14ac:dyDescent="0.2">
      <c r="D468" s="11"/>
    </row>
    <row r="469" spans="4:4" x14ac:dyDescent="0.2">
      <c r="D469" s="11"/>
    </row>
    <row r="470" spans="4:4" x14ac:dyDescent="0.2">
      <c r="D470" s="11"/>
    </row>
    <row r="471" spans="4:4" x14ac:dyDescent="0.2">
      <c r="D471" s="11"/>
    </row>
    <row r="472" spans="4:4" x14ac:dyDescent="0.2">
      <c r="D472" s="11"/>
    </row>
    <row r="473" spans="4:4" x14ac:dyDescent="0.2">
      <c r="D473" s="11"/>
    </row>
    <row r="474" spans="4:4" x14ac:dyDescent="0.2">
      <c r="D474" s="11"/>
    </row>
    <row r="475" spans="4:4" x14ac:dyDescent="0.2">
      <c r="D475" s="11"/>
    </row>
    <row r="476" spans="4:4" x14ac:dyDescent="0.2">
      <c r="D476" s="11"/>
    </row>
    <row r="477" spans="4:4" x14ac:dyDescent="0.2">
      <c r="D477" s="11"/>
    </row>
    <row r="478" spans="4:4" x14ac:dyDescent="0.2">
      <c r="D478" s="11"/>
    </row>
    <row r="479" spans="4:4" x14ac:dyDescent="0.2">
      <c r="D479" s="11"/>
    </row>
    <row r="480" spans="4:4" x14ac:dyDescent="0.2">
      <c r="D480" s="11"/>
    </row>
    <row r="481" spans="4:4" x14ac:dyDescent="0.2">
      <c r="D481" s="11"/>
    </row>
    <row r="482" spans="4:4" x14ac:dyDescent="0.2">
      <c r="D482" s="11"/>
    </row>
    <row r="483" spans="4:4" x14ac:dyDescent="0.2">
      <c r="D483" s="11"/>
    </row>
    <row r="484" spans="4:4" x14ac:dyDescent="0.2">
      <c r="D484" s="11"/>
    </row>
    <row r="485" spans="4:4" x14ac:dyDescent="0.2">
      <c r="D485" s="11"/>
    </row>
    <row r="486" spans="4:4" x14ac:dyDescent="0.2">
      <c r="D486" s="11"/>
    </row>
    <row r="487" spans="4:4" x14ac:dyDescent="0.2">
      <c r="D487" s="11"/>
    </row>
    <row r="488" spans="4:4" x14ac:dyDescent="0.2">
      <c r="D488" s="11"/>
    </row>
    <row r="489" spans="4:4" x14ac:dyDescent="0.2">
      <c r="D489" s="11"/>
    </row>
    <row r="490" spans="4:4" x14ac:dyDescent="0.2">
      <c r="D490" s="11"/>
    </row>
    <row r="491" spans="4:4" x14ac:dyDescent="0.2">
      <c r="D491" s="11"/>
    </row>
    <row r="492" spans="4:4" x14ac:dyDescent="0.2">
      <c r="D492" s="11"/>
    </row>
    <row r="493" spans="4:4" x14ac:dyDescent="0.2">
      <c r="D493" s="11"/>
    </row>
    <row r="494" spans="4:4" x14ac:dyDescent="0.2">
      <c r="D494" s="11"/>
    </row>
    <row r="495" spans="4:4" x14ac:dyDescent="0.2">
      <c r="D495" s="11"/>
    </row>
    <row r="496" spans="4:4" x14ac:dyDescent="0.2">
      <c r="D496" s="11"/>
    </row>
    <row r="497" spans="4:4" x14ac:dyDescent="0.2">
      <c r="D497" s="11"/>
    </row>
    <row r="498" spans="4:4" x14ac:dyDescent="0.2">
      <c r="D498" s="11"/>
    </row>
    <row r="499" spans="4:4" x14ac:dyDescent="0.2">
      <c r="D499" s="11"/>
    </row>
    <row r="500" spans="4:4" x14ac:dyDescent="0.2">
      <c r="D500" s="11"/>
    </row>
    <row r="501" spans="4:4" x14ac:dyDescent="0.2">
      <c r="D501" s="11"/>
    </row>
    <row r="502" spans="4:4" x14ac:dyDescent="0.2">
      <c r="D502" s="11"/>
    </row>
    <row r="503" spans="4:4" x14ac:dyDescent="0.2">
      <c r="D503" s="11"/>
    </row>
    <row r="504" spans="4:4" x14ac:dyDescent="0.2">
      <c r="D504" s="11"/>
    </row>
    <row r="505" spans="4:4" x14ac:dyDescent="0.2">
      <c r="D505" s="11"/>
    </row>
    <row r="506" spans="4:4" x14ac:dyDescent="0.2">
      <c r="D506" s="11"/>
    </row>
    <row r="507" spans="4:4" x14ac:dyDescent="0.2">
      <c r="D507" s="11"/>
    </row>
    <row r="508" spans="4:4" x14ac:dyDescent="0.2">
      <c r="D508" s="11"/>
    </row>
    <row r="509" spans="4:4" x14ac:dyDescent="0.2">
      <c r="D509" s="11"/>
    </row>
    <row r="510" spans="4:4" x14ac:dyDescent="0.2">
      <c r="D510" s="11"/>
    </row>
    <row r="511" spans="4:4" x14ac:dyDescent="0.2">
      <c r="D511" s="11"/>
    </row>
    <row r="512" spans="4:4" x14ac:dyDescent="0.2">
      <c r="D512" s="11"/>
    </row>
    <row r="513" spans="4:4" x14ac:dyDescent="0.2">
      <c r="D513" s="11"/>
    </row>
    <row r="514" spans="4:4" x14ac:dyDescent="0.2">
      <c r="D514" s="11"/>
    </row>
    <row r="515" spans="4:4" x14ac:dyDescent="0.2">
      <c r="D515" s="11"/>
    </row>
    <row r="516" spans="4:4" x14ac:dyDescent="0.2">
      <c r="D516" s="11"/>
    </row>
    <row r="517" spans="4:4" x14ac:dyDescent="0.2">
      <c r="D517" s="11"/>
    </row>
    <row r="518" spans="4:4" x14ac:dyDescent="0.2">
      <c r="D518" s="11"/>
    </row>
    <row r="519" spans="4:4" x14ac:dyDescent="0.2">
      <c r="D519" s="11"/>
    </row>
    <row r="520" spans="4:4" x14ac:dyDescent="0.2">
      <c r="D520" s="11"/>
    </row>
    <row r="521" spans="4:4" x14ac:dyDescent="0.2">
      <c r="D521" s="11"/>
    </row>
    <row r="522" spans="4:4" x14ac:dyDescent="0.2">
      <c r="D522" s="11"/>
    </row>
    <row r="523" spans="4:4" x14ac:dyDescent="0.2">
      <c r="D523" s="11"/>
    </row>
    <row r="524" spans="4:4" x14ac:dyDescent="0.2">
      <c r="D524" s="11"/>
    </row>
    <row r="525" spans="4:4" x14ac:dyDescent="0.2">
      <c r="D525" s="11"/>
    </row>
    <row r="526" spans="4:4" x14ac:dyDescent="0.2">
      <c r="D526" s="11"/>
    </row>
    <row r="527" spans="4:4" x14ac:dyDescent="0.2">
      <c r="D527" s="11"/>
    </row>
    <row r="528" spans="4:4" x14ac:dyDescent="0.2">
      <c r="D528" s="11"/>
    </row>
    <row r="529" spans="4:4" x14ac:dyDescent="0.2">
      <c r="D529" s="11"/>
    </row>
    <row r="530" spans="4:4" x14ac:dyDescent="0.2">
      <c r="D530" s="11"/>
    </row>
    <row r="531" spans="4:4" x14ac:dyDescent="0.2">
      <c r="D531" s="11"/>
    </row>
    <row r="532" spans="4:4" x14ac:dyDescent="0.2">
      <c r="D532" s="11"/>
    </row>
    <row r="533" spans="4:4" x14ac:dyDescent="0.2">
      <c r="D533" s="11"/>
    </row>
    <row r="534" spans="4:4" x14ac:dyDescent="0.2">
      <c r="D534" s="11"/>
    </row>
    <row r="535" spans="4:4" x14ac:dyDescent="0.2">
      <c r="D535" s="11"/>
    </row>
    <row r="536" spans="4:4" x14ac:dyDescent="0.2">
      <c r="D536" s="11"/>
    </row>
    <row r="537" spans="4:4" x14ac:dyDescent="0.2">
      <c r="D537" s="11"/>
    </row>
    <row r="538" spans="4:4" x14ac:dyDescent="0.2">
      <c r="D538" s="11"/>
    </row>
    <row r="539" spans="4:4" x14ac:dyDescent="0.2">
      <c r="D539" s="11"/>
    </row>
    <row r="540" spans="4:4" x14ac:dyDescent="0.2">
      <c r="D540" s="11"/>
    </row>
    <row r="541" spans="4:4" x14ac:dyDescent="0.2">
      <c r="D541" s="11"/>
    </row>
    <row r="542" spans="4:4" x14ac:dyDescent="0.2">
      <c r="D542" s="11"/>
    </row>
    <row r="543" spans="4:4" x14ac:dyDescent="0.2">
      <c r="D543" s="11"/>
    </row>
    <row r="544" spans="4:4" x14ac:dyDescent="0.2">
      <c r="D544" s="11"/>
    </row>
    <row r="545" spans="4:4" x14ac:dyDescent="0.2">
      <c r="D545" s="11"/>
    </row>
    <row r="546" spans="4:4" x14ac:dyDescent="0.2">
      <c r="D546" s="11"/>
    </row>
    <row r="547" spans="4:4" x14ac:dyDescent="0.2">
      <c r="D547" s="11"/>
    </row>
    <row r="548" spans="4:4" x14ac:dyDescent="0.2">
      <c r="D548" s="11"/>
    </row>
    <row r="549" spans="4:4" x14ac:dyDescent="0.2">
      <c r="D549" s="11"/>
    </row>
    <row r="550" spans="4:4" x14ac:dyDescent="0.2">
      <c r="D550" s="11"/>
    </row>
    <row r="551" spans="4:4" x14ac:dyDescent="0.2">
      <c r="D551" s="11"/>
    </row>
    <row r="552" spans="4:4" x14ac:dyDescent="0.2">
      <c r="D552" s="11"/>
    </row>
    <row r="553" spans="4:4" x14ac:dyDescent="0.2">
      <c r="D553" s="11"/>
    </row>
    <row r="554" spans="4:4" x14ac:dyDescent="0.2">
      <c r="D554" s="11"/>
    </row>
    <row r="555" spans="4:4" x14ac:dyDescent="0.2">
      <c r="D555" s="11"/>
    </row>
    <row r="556" spans="4:4" x14ac:dyDescent="0.2">
      <c r="D556" s="11"/>
    </row>
    <row r="557" spans="4:4" x14ac:dyDescent="0.2">
      <c r="D557" s="11"/>
    </row>
    <row r="558" spans="4:4" x14ac:dyDescent="0.2">
      <c r="D558" s="11"/>
    </row>
    <row r="559" spans="4:4" x14ac:dyDescent="0.2">
      <c r="D559" s="11"/>
    </row>
    <row r="560" spans="4:4" x14ac:dyDescent="0.2">
      <c r="D560" s="11"/>
    </row>
    <row r="561" spans="4:4" x14ac:dyDescent="0.2">
      <c r="D561" s="11"/>
    </row>
    <row r="562" spans="4:4" x14ac:dyDescent="0.2">
      <c r="D562" s="11"/>
    </row>
    <row r="563" spans="4:4" x14ac:dyDescent="0.2">
      <c r="D563" s="11"/>
    </row>
    <row r="564" spans="4:4" x14ac:dyDescent="0.2">
      <c r="D564" s="11"/>
    </row>
    <row r="565" spans="4:4" x14ac:dyDescent="0.2">
      <c r="D565" s="11"/>
    </row>
    <row r="566" spans="4:4" x14ac:dyDescent="0.2">
      <c r="D566" s="11"/>
    </row>
    <row r="567" spans="4:4" x14ac:dyDescent="0.2">
      <c r="D567" s="11"/>
    </row>
    <row r="568" spans="4:4" x14ac:dyDescent="0.2">
      <c r="D568" s="11"/>
    </row>
    <row r="569" spans="4:4" x14ac:dyDescent="0.2">
      <c r="D569" s="11"/>
    </row>
    <row r="570" spans="4:4" x14ac:dyDescent="0.2">
      <c r="D570" s="11"/>
    </row>
    <row r="571" spans="4:4" x14ac:dyDescent="0.2">
      <c r="D571" s="11"/>
    </row>
    <row r="572" spans="4:4" x14ac:dyDescent="0.2">
      <c r="D572" s="11"/>
    </row>
    <row r="573" spans="4:4" x14ac:dyDescent="0.2">
      <c r="D573" s="11"/>
    </row>
    <row r="574" spans="4:4" x14ac:dyDescent="0.2">
      <c r="D574" s="11"/>
    </row>
    <row r="575" spans="4:4" x14ac:dyDescent="0.2">
      <c r="D575" s="11"/>
    </row>
    <row r="576" spans="4:4" x14ac:dyDescent="0.2">
      <c r="D576" s="11"/>
    </row>
    <row r="577" spans="4:4" x14ac:dyDescent="0.2">
      <c r="D577" s="11"/>
    </row>
    <row r="578" spans="4:4" x14ac:dyDescent="0.2">
      <c r="D578" s="11"/>
    </row>
    <row r="579" spans="4:4" x14ac:dyDescent="0.2">
      <c r="D579" s="11"/>
    </row>
    <row r="580" spans="4:4" x14ac:dyDescent="0.2">
      <c r="D580" s="11"/>
    </row>
    <row r="581" spans="4:4" x14ac:dyDescent="0.2">
      <c r="D581" s="11"/>
    </row>
    <row r="582" spans="4:4" x14ac:dyDescent="0.2">
      <c r="D582" s="11"/>
    </row>
    <row r="583" spans="4:4" x14ac:dyDescent="0.2">
      <c r="D583" s="11"/>
    </row>
    <row r="584" spans="4:4" x14ac:dyDescent="0.2">
      <c r="D584" s="11"/>
    </row>
    <row r="585" spans="4:4" x14ac:dyDescent="0.2">
      <c r="D585" s="11"/>
    </row>
    <row r="586" spans="4:4" x14ac:dyDescent="0.2">
      <c r="D586" s="11"/>
    </row>
    <row r="587" spans="4:4" x14ac:dyDescent="0.2">
      <c r="D587" s="11"/>
    </row>
    <row r="588" spans="4:4" x14ac:dyDescent="0.2">
      <c r="D588" s="11"/>
    </row>
    <row r="589" spans="4:4" x14ac:dyDescent="0.2">
      <c r="D589" s="11"/>
    </row>
    <row r="590" spans="4:4" x14ac:dyDescent="0.2">
      <c r="D590" s="11"/>
    </row>
    <row r="591" spans="4:4" x14ac:dyDescent="0.2">
      <c r="D591" s="11"/>
    </row>
    <row r="592" spans="4:4" x14ac:dyDescent="0.2">
      <c r="D592" s="11"/>
    </row>
    <row r="593" spans="4:4" x14ac:dyDescent="0.2">
      <c r="D593" s="11"/>
    </row>
    <row r="594" spans="4:4" x14ac:dyDescent="0.2">
      <c r="D594" s="11"/>
    </row>
    <row r="595" spans="4:4" x14ac:dyDescent="0.2">
      <c r="D595" s="11"/>
    </row>
    <row r="596" spans="4:4" x14ac:dyDescent="0.2">
      <c r="D596" s="11"/>
    </row>
    <row r="597" spans="4:4" x14ac:dyDescent="0.2">
      <c r="D597" s="11"/>
    </row>
    <row r="598" spans="4:4" x14ac:dyDescent="0.2">
      <c r="D598" s="11"/>
    </row>
    <row r="599" spans="4:4" x14ac:dyDescent="0.2">
      <c r="D599" s="11"/>
    </row>
    <row r="600" spans="4:4" x14ac:dyDescent="0.2">
      <c r="D600" s="11"/>
    </row>
    <row r="601" spans="4:4" x14ac:dyDescent="0.2">
      <c r="D601" s="11"/>
    </row>
    <row r="602" spans="4:4" x14ac:dyDescent="0.2">
      <c r="D602" s="11"/>
    </row>
    <row r="603" spans="4:4" x14ac:dyDescent="0.2">
      <c r="D603" s="11"/>
    </row>
    <row r="604" spans="4:4" x14ac:dyDescent="0.2">
      <c r="D604" s="11"/>
    </row>
    <row r="605" spans="4:4" x14ac:dyDescent="0.2">
      <c r="D605" s="11"/>
    </row>
    <row r="606" spans="4:4" x14ac:dyDescent="0.2">
      <c r="D606" s="11"/>
    </row>
    <row r="607" spans="4:4" x14ac:dyDescent="0.2">
      <c r="D607" s="11"/>
    </row>
    <row r="608" spans="4:4" x14ac:dyDescent="0.2">
      <c r="D608" s="11"/>
    </row>
    <row r="609" spans="4:4" x14ac:dyDescent="0.2">
      <c r="D609" s="11"/>
    </row>
    <row r="610" spans="4:4" x14ac:dyDescent="0.2">
      <c r="D610" s="11"/>
    </row>
    <row r="611" spans="4:4" x14ac:dyDescent="0.2">
      <c r="D611" s="11"/>
    </row>
    <row r="612" spans="4:4" x14ac:dyDescent="0.2">
      <c r="D612" s="11"/>
    </row>
    <row r="613" spans="4:4" x14ac:dyDescent="0.2">
      <c r="D613" s="11"/>
    </row>
    <row r="614" spans="4:4" x14ac:dyDescent="0.2">
      <c r="D614" s="11"/>
    </row>
    <row r="615" spans="4:4" x14ac:dyDescent="0.2">
      <c r="D615" s="11"/>
    </row>
    <row r="616" spans="4:4" x14ac:dyDescent="0.2">
      <c r="D616" s="11"/>
    </row>
    <row r="617" spans="4:4" x14ac:dyDescent="0.2">
      <c r="D617" s="11"/>
    </row>
    <row r="618" spans="4:4" x14ac:dyDescent="0.2">
      <c r="D618" s="11"/>
    </row>
    <row r="619" spans="4:4" x14ac:dyDescent="0.2">
      <c r="D619" s="11"/>
    </row>
    <row r="620" spans="4:4" x14ac:dyDescent="0.2">
      <c r="D620" s="11"/>
    </row>
    <row r="621" spans="4:4" x14ac:dyDescent="0.2">
      <c r="D621" s="11"/>
    </row>
    <row r="622" spans="4:4" x14ac:dyDescent="0.2">
      <c r="D622" s="11"/>
    </row>
    <row r="623" spans="4:4" x14ac:dyDescent="0.2">
      <c r="D623" s="11"/>
    </row>
    <row r="624" spans="4:4" x14ac:dyDescent="0.2">
      <c r="D624" s="11"/>
    </row>
    <row r="625" spans="4:4" x14ac:dyDescent="0.2">
      <c r="D625" s="11"/>
    </row>
    <row r="626" spans="4:4" x14ac:dyDescent="0.2">
      <c r="D626" s="11"/>
    </row>
    <row r="627" spans="4:4" x14ac:dyDescent="0.2">
      <c r="D627" s="11"/>
    </row>
    <row r="628" spans="4:4" x14ac:dyDescent="0.2">
      <c r="D628" s="11"/>
    </row>
    <row r="629" spans="4:4" x14ac:dyDescent="0.2">
      <c r="D629" s="11"/>
    </row>
    <row r="630" spans="4:4" x14ac:dyDescent="0.2">
      <c r="D630" s="11"/>
    </row>
    <row r="631" spans="4:4" x14ac:dyDescent="0.2">
      <c r="D631" s="11"/>
    </row>
    <row r="632" spans="4:4" x14ac:dyDescent="0.2">
      <c r="D632" s="11"/>
    </row>
    <row r="633" spans="4:4" x14ac:dyDescent="0.2">
      <c r="D633" s="11"/>
    </row>
    <row r="634" spans="4:4" x14ac:dyDescent="0.2">
      <c r="D634" s="11"/>
    </row>
    <row r="635" spans="4:4" x14ac:dyDescent="0.2">
      <c r="D635" s="11"/>
    </row>
    <row r="636" spans="4:4" x14ac:dyDescent="0.2">
      <c r="D636" s="11"/>
    </row>
    <row r="637" spans="4:4" x14ac:dyDescent="0.2">
      <c r="D637" s="11"/>
    </row>
    <row r="638" spans="4:4" x14ac:dyDescent="0.2">
      <c r="D638" s="11"/>
    </row>
    <row r="639" spans="4:4" x14ac:dyDescent="0.2">
      <c r="D639" s="11"/>
    </row>
    <row r="640" spans="4:4" x14ac:dyDescent="0.2">
      <c r="D640" s="11"/>
    </row>
    <row r="641" spans="4:4" x14ac:dyDescent="0.2">
      <c r="D641" s="11"/>
    </row>
    <row r="642" spans="4:4" x14ac:dyDescent="0.2">
      <c r="D642" s="11"/>
    </row>
    <row r="643" spans="4:4" x14ac:dyDescent="0.2">
      <c r="D643" s="11"/>
    </row>
    <row r="644" spans="4:4" x14ac:dyDescent="0.2">
      <c r="D644" s="11"/>
    </row>
    <row r="645" spans="4:4" x14ac:dyDescent="0.2">
      <c r="D645" s="11"/>
    </row>
    <row r="646" spans="4:4" x14ac:dyDescent="0.2">
      <c r="D646" s="11"/>
    </row>
    <row r="647" spans="4:4" x14ac:dyDescent="0.2">
      <c r="D647" s="11"/>
    </row>
    <row r="648" spans="4:4" x14ac:dyDescent="0.2">
      <c r="D648" s="11"/>
    </row>
    <row r="649" spans="4:4" x14ac:dyDescent="0.2">
      <c r="D649" s="11"/>
    </row>
    <row r="650" spans="4:4" x14ac:dyDescent="0.2">
      <c r="D650" s="11"/>
    </row>
    <row r="651" spans="4:4" x14ac:dyDescent="0.2">
      <c r="D651" s="11"/>
    </row>
    <row r="652" spans="4:4" x14ac:dyDescent="0.2">
      <c r="D652" s="11"/>
    </row>
    <row r="653" spans="4:4" x14ac:dyDescent="0.2">
      <c r="D653" s="11"/>
    </row>
    <row r="654" spans="4:4" x14ac:dyDescent="0.2">
      <c r="D654" s="11"/>
    </row>
    <row r="655" spans="4:4" x14ac:dyDescent="0.2">
      <c r="D655" s="11"/>
    </row>
    <row r="656" spans="4:4" x14ac:dyDescent="0.2">
      <c r="D656" s="11"/>
    </row>
    <row r="657" spans="4:4" x14ac:dyDescent="0.2">
      <c r="D657" s="11"/>
    </row>
    <row r="658" spans="4:4" x14ac:dyDescent="0.2">
      <c r="D658" s="11"/>
    </row>
    <row r="659" spans="4:4" x14ac:dyDescent="0.2">
      <c r="D659" s="11"/>
    </row>
    <row r="660" spans="4:4" x14ac:dyDescent="0.2">
      <c r="D660" s="11"/>
    </row>
    <row r="661" spans="4:4" x14ac:dyDescent="0.2">
      <c r="D661" s="11"/>
    </row>
    <row r="662" spans="4:4" x14ac:dyDescent="0.2">
      <c r="D662" s="11"/>
    </row>
    <row r="663" spans="4:4" x14ac:dyDescent="0.2">
      <c r="D663" s="11"/>
    </row>
    <row r="664" spans="4:4" x14ac:dyDescent="0.2">
      <c r="D664" s="11"/>
    </row>
    <row r="665" spans="4:4" x14ac:dyDescent="0.2">
      <c r="D665" s="11"/>
    </row>
    <row r="666" spans="4:4" x14ac:dyDescent="0.2">
      <c r="D666" s="11"/>
    </row>
    <row r="667" spans="4:4" x14ac:dyDescent="0.2">
      <c r="D667" s="11"/>
    </row>
    <row r="668" spans="4:4" x14ac:dyDescent="0.2">
      <c r="D668" s="11"/>
    </row>
    <row r="669" spans="4:4" x14ac:dyDescent="0.2">
      <c r="D669" s="11"/>
    </row>
    <row r="670" spans="4:4" x14ac:dyDescent="0.2">
      <c r="D670" s="11"/>
    </row>
    <row r="671" spans="4:4" x14ac:dyDescent="0.2">
      <c r="D671" s="11"/>
    </row>
    <row r="672" spans="4:4" x14ac:dyDescent="0.2">
      <c r="D672" s="11"/>
    </row>
    <row r="673" spans="4:4" x14ac:dyDescent="0.2">
      <c r="D673" s="11"/>
    </row>
    <row r="674" spans="4:4" x14ac:dyDescent="0.2">
      <c r="D674" s="11"/>
    </row>
    <row r="675" spans="4:4" x14ac:dyDescent="0.2">
      <c r="D675" s="11"/>
    </row>
    <row r="676" spans="4:4" x14ac:dyDescent="0.2">
      <c r="D676" s="11"/>
    </row>
    <row r="677" spans="4:4" x14ac:dyDescent="0.2">
      <c r="D677" s="11"/>
    </row>
    <row r="678" spans="4:4" x14ac:dyDescent="0.2">
      <c r="D678" s="11"/>
    </row>
    <row r="679" spans="4:4" x14ac:dyDescent="0.2">
      <c r="D679" s="11"/>
    </row>
    <row r="680" spans="4:4" x14ac:dyDescent="0.2">
      <c r="D680" s="11"/>
    </row>
    <row r="681" spans="4:4" x14ac:dyDescent="0.2">
      <c r="D681" s="11"/>
    </row>
    <row r="682" spans="4:4" x14ac:dyDescent="0.2">
      <c r="D682" s="11"/>
    </row>
    <row r="683" spans="4:4" x14ac:dyDescent="0.2">
      <c r="D683" s="11"/>
    </row>
    <row r="684" spans="4:4" x14ac:dyDescent="0.2">
      <c r="D684" s="11"/>
    </row>
    <row r="685" spans="4:4" x14ac:dyDescent="0.2">
      <c r="D685" s="11"/>
    </row>
    <row r="686" spans="4:4" x14ac:dyDescent="0.2">
      <c r="D686" s="11"/>
    </row>
    <row r="687" spans="4:4" x14ac:dyDescent="0.2">
      <c r="D687" s="11"/>
    </row>
    <row r="688" spans="4:4" x14ac:dyDescent="0.2">
      <c r="D688" s="11"/>
    </row>
    <row r="689" spans="4:4" x14ac:dyDescent="0.2">
      <c r="D689" s="11"/>
    </row>
    <row r="690" spans="4:4" x14ac:dyDescent="0.2">
      <c r="D690" s="11"/>
    </row>
    <row r="691" spans="4:4" x14ac:dyDescent="0.2">
      <c r="D691" s="11"/>
    </row>
    <row r="692" spans="4:4" x14ac:dyDescent="0.2">
      <c r="D692" s="11"/>
    </row>
    <row r="693" spans="4:4" x14ac:dyDescent="0.2">
      <c r="D693" s="11"/>
    </row>
    <row r="694" spans="4:4" x14ac:dyDescent="0.2">
      <c r="D694" s="11"/>
    </row>
    <row r="695" spans="4:4" x14ac:dyDescent="0.2">
      <c r="D695" s="11"/>
    </row>
    <row r="696" spans="4:4" x14ac:dyDescent="0.2">
      <c r="D696" s="11"/>
    </row>
    <row r="697" spans="4:4" x14ac:dyDescent="0.2">
      <c r="D697" s="11"/>
    </row>
    <row r="698" spans="4:4" x14ac:dyDescent="0.2">
      <c r="D698" s="11"/>
    </row>
    <row r="699" spans="4:4" x14ac:dyDescent="0.2">
      <c r="D699" s="11"/>
    </row>
    <row r="700" spans="4:4" x14ac:dyDescent="0.2">
      <c r="D700" s="11"/>
    </row>
    <row r="701" spans="4:4" x14ac:dyDescent="0.2">
      <c r="D701" s="11"/>
    </row>
    <row r="702" spans="4:4" x14ac:dyDescent="0.2">
      <c r="D702" s="11"/>
    </row>
    <row r="703" spans="4:4" x14ac:dyDescent="0.2">
      <c r="D703" s="11"/>
    </row>
    <row r="704" spans="4:4" x14ac:dyDescent="0.2">
      <c r="D704" s="11"/>
    </row>
    <row r="705" spans="4:4" x14ac:dyDescent="0.2">
      <c r="D705" s="11"/>
    </row>
    <row r="706" spans="4:4" x14ac:dyDescent="0.2">
      <c r="D706" s="11"/>
    </row>
    <row r="707" spans="4:4" x14ac:dyDescent="0.2">
      <c r="D707" s="11"/>
    </row>
    <row r="708" spans="4:4" x14ac:dyDescent="0.2">
      <c r="D708" s="11"/>
    </row>
    <row r="709" spans="4:4" x14ac:dyDescent="0.2">
      <c r="D709" s="11"/>
    </row>
    <row r="710" spans="4:4" x14ac:dyDescent="0.2">
      <c r="D710" s="11"/>
    </row>
    <row r="711" spans="4:4" x14ac:dyDescent="0.2">
      <c r="D711" s="11"/>
    </row>
    <row r="712" spans="4:4" x14ac:dyDescent="0.2">
      <c r="D712" s="11"/>
    </row>
    <row r="713" spans="4:4" x14ac:dyDescent="0.2">
      <c r="D713" s="11"/>
    </row>
    <row r="714" spans="4:4" x14ac:dyDescent="0.2">
      <c r="D714" s="11"/>
    </row>
    <row r="715" spans="4:4" x14ac:dyDescent="0.2">
      <c r="D715" s="11"/>
    </row>
    <row r="716" spans="4:4" x14ac:dyDescent="0.2">
      <c r="D716" s="11"/>
    </row>
    <row r="717" spans="4:4" x14ac:dyDescent="0.2">
      <c r="D717" s="11"/>
    </row>
    <row r="718" spans="4:4" x14ac:dyDescent="0.2">
      <c r="D718" s="11"/>
    </row>
    <row r="719" spans="4:4" x14ac:dyDescent="0.2">
      <c r="D719" s="11"/>
    </row>
    <row r="720" spans="4:4" x14ac:dyDescent="0.2">
      <c r="D720" s="11"/>
    </row>
    <row r="721" spans="4:4" x14ac:dyDescent="0.2">
      <c r="D721" s="11"/>
    </row>
    <row r="722" spans="4:4" x14ac:dyDescent="0.2">
      <c r="D722" s="11"/>
    </row>
    <row r="723" spans="4:4" x14ac:dyDescent="0.2">
      <c r="D723" s="11"/>
    </row>
    <row r="724" spans="4:4" x14ac:dyDescent="0.2">
      <c r="D724" s="11"/>
    </row>
    <row r="725" spans="4:4" x14ac:dyDescent="0.2">
      <c r="D725" s="11"/>
    </row>
    <row r="726" spans="4:4" x14ac:dyDescent="0.2">
      <c r="D726" s="11"/>
    </row>
    <row r="727" spans="4:4" x14ac:dyDescent="0.2">
      <c r="D727" s="11"/>
    </row>
    <row r="728" spans="4:4" x14ac:dyDescent="0.2">
      <c r="D728" s="11"/>
    </row>
    <row r="729" spans="4:4" x14ac:dyDescent="0.2">
      <c r="D729" s="11"/>
    </row>
    <row r="730" spans="4:4" x14ac:dyDescent="0.2">
      <c r="D730" s="11"/>
    </row>
    <row r="731" spans="4:4" x14ac:dyDescent="0.2">
      <c r="D731" s="11"/>
    </row>
    <row r="732" spans="4:4" x14ac:dyDescent="0.2">
      <c r="D732" s="11"/>
    </row>
    <row r="733" spans="4:4" x14ac:dyDescent="0.2">
      <c r="D733" s="11"/>
    </row>
    <row r="734" spans="4:4" x14ac:dyDescent="0.2">
      <c r="D734" s="11"/>
    </row>
    <row r="735" spans="4:4" x14ac:dyDescent="0.2">
      <c r="D735" s="11"/>
    </row>
    <row r="736" spans="4:4" x14ac:dyDescent="0.2">
      <c r="D736" s="11"/>
    </row>
    <row r="737" spans="4:4" x14ac:dyDescent="0.2">
      <c r="D737" s="11"/>
    </row>
    <row r="738" spans="4:4" x14ac:dyDescent="0.2">
      <c r="D738" s="11"/>
    </row>
    <row r="739" spans="4:4" x14ac:dyDescent="0.2">
      <c r="D739" s="11"/>
    </row>
    <row r="740" spans="4:4" x14ac:dyDescent="0.2">
      <c r="D740" s="11"/>
    </row>
    <row r="741" spans="4:4" x14ac:dyDescent="0.2">
      <c r="D741" s="11"/>
    </row>
    <row r="742" spans="4:4" x14ac:dyDescent="0.2">
      <c r="D742" s="11"/>
    </row>
    <row r="743" spans="4:4" x14ac:dyDescent="0.2">
      <c r="D743" s="11"/>
    </row>
    <row r="744" spans="4:4" x14ac:dyDescent="0.2">
      <c r="D744" s="11"/>
    </row>
    <row r="745" spans="4:4" x14ac:dyDescent="0.2">
      <c r="D745" s="11"/>
    </row>
    <row r="746" spans="4:4" x14ac:dyDescent="0.2">
      <c r="D746" s="11"/>
    </row>
    <row r="747" spans="4:4" x14ac:dyDescent="0.2">
      <c r="D747" s="11"/>
    </row>
    <row r="748" spans="4:4" x14ac:dyDescent="0.2">
      <c r="D748" s="11"/>
    </row>
    <row r="749" spans="4:4" x14ac:dyDescent="0.2">
      <c r="D749" s="11"/>
    </row>
    <row r="750" spans="4:4" x14ac:dyDescent="0.2">
      <c r="D750" s="11"/>
    </row>
    <row r="751" spans="4:4" x14ac:dyDescent="0.2">
      <c r="D751" s="11"/>
    </row>
    <row r="752" spans="4:4" x14ac:dyDescent="0.2">
      <c r="D752" s="11"/>
    </row>
    <row r="753" spans="4:4" x14ac:dyDescent="0.2">
      <c r="D753" s="11"/>
    </row>
    <row r="754" spans="4:4" x14ac:dyDescent="0.2">
      <c r="D754" s="11"/>
    </row>
    <row r="755" spans="4:4" x14ac:dyDescent="0.2">
      <c r="D755" s="11"/>
    </row>
    <row r="756" spans="4:4" x14ac:dyDescent="0.2">
      <c r="D756" s="11"/>
    </row>
    <row r="757" spans="4:4" x14ac:dyDescent="0.2">
      <c r="D757" s="11"/>
    </row>
    <row r="758" spans="4:4" x14ac:dyDescent="0.2">
      <c r="D758" s="11"/>
    </row>
    <row r="759" spans="4:4" x14ac:dyDescent="0.2">
      <c r="D759" s="11"/>
    </row>
    <row r="760" spans="4:4" x14ac:dyDescent="0.2">
      <c r="D760" s="11"/>
    </row>
    <row r="761" spans="4:4" x14ac:dyDescent="0.2">
      <c r="D761" s="11"/>
    </row>
    <row r="762" spans="4:4" x14ac:dyDescent="0.2">
      <c r="D762" s="11"/>
    </row>
    <row r="763" spans="4:4" x14ac:dyDescent="0.2">
      <c r="D763" s="11"/>
    </row>
    <row r="764" spans="4:4" x14ac:dyDescent="0.2">
      <c r="D764" s="11"/>
    </row>
    <row r="765" spans="4:4" x14ac:dyDescent="0.2">
      <c r="D765" s="11"/>
    </row>
    <row r="766" spans="4:4" x14ac:dyDescent="0.2">
      <c r="D766" s="11"/>
    </row>
    <row r="767" spans="4:4" x14ac:dyDescent="0.2">
      <c r="D767" s="11"/>
    </row>
    <row r="768" spans="4:4" x14ac:dyDescent="0.2">
      <c r="D768" s="11"/>
    </row>
    <row r="769" spans="4:4" x14ac:dyDescent="0.2">
      <c r="D769" s="11"/>
    </row>
    <row r="770" spans="4:4" x14ac:dyDescent="0.2">
      <c r="D770" s="11"/>
    </row>
    <row r="771" spans="4:4" x14ac:dyDescent="0.2">
      <c r="D771" s="11"/>
    </row>
    <row r="772" spans="4:4" x14ac:dyDescent="0.2">
      <c r="D772" s="11"/>
    </row>
    <row r="773" spans="4:4" x14ac:dyDescent="0.2">
      <c r="D773" s="11"/>
    </row>
    <row r="774" spans="4:4" x14ac:dyDescent="0.2">
      <c r="D774" s="11"/>
    </row>
    <row r="775" spans="4:4" x14ac:dyDescent="0.2">
      <c r="D775" s="11"/>
    </row>
    <row r="776" spans="4:4" x14ac:dyDescent="0.2">
      <c r="D776" s="11"/>
    </row>
    <row r="777" spans="4:4" x14ac:dyDescent="0.2">
      <c r="D777" s="11"/>
    </row>
    <row r="778" spans="4:4" x14ac:dyDescent="0.2">
      <c r="D778" s="11"/>
    </row>
    <row r="779" spans="4:4" x14ac:dyDescent="0.2">
      <c r="D779" s="11"/>
    </row>
    <row r="780" spans="4:4" x14ac:dyDescent="0.2">
      <c r="D780" s="11"/>
    </row>
    <row r="781" spans="4:4" x14ac:dyDescent="0.2">
      <c r="D781" s="11"/>
    </row>
    <row r="782" spans="4:4" x14ac:dyDescent="0.2">
      <c r="D782" s="11"/>
    </row>
    <row r="783" spans="4:4" x14ac:dyDescent="0.2">
      <c r="D783" s="11"/>
    </row>
    <row r="784" spans="4:4" x14ac:dyDescent="0.2">
      <c r="D784" s="11"/>
    </row>
    <row r="785" spans="4:4" x14ac:dyDescent="0.2">
      <c r="D785" s="11"/>
    </row>
    <row r="786" spans="4:4" x14ac:dyDescent="0.2">
      <c r="D786" s="11"/>
    </row>
    <row r="787" spans="4:4" x14ac:dyDescent="0.2">
      <c r="D787" s="11"/>
    </row>
    <row r="788" spans="4:4" x14ac:dyDescent="0.2">
      <c r="D788" s="11"/>
    </row>
    <row r="789" spans="4:4" x14ac:dyDescent="0.2">
      <c r="D789" s="11"/>
    </row>
    <row r="790" spans="4:4" x14ac:dyDescent="0.2">
      <c r="D790" s="11"/>
    </row>
    <row r="791" spans="4:4" x14ac:dyDescent="0.2">
      <c r="D791" s="11"/>
    </row>
    <row r="792" spans="4:4" x14ac:dyDescent="0.2">
      <c r="D792" s="11"/>
    </row>
    <row r="793" spans="4:4" x14ac:dyDescent="0.2">
      <c r="D793" s="11"/>
    </row>
    <row r="794" spans="4:4" x14ac:dyDescent="0.2">
      <c r="D794" s="11"/>
    </row>
    <row r="795" spans="4:4" x14ac:dyDescent="0.2">
      <c r="D795" s="11"/>
    </row>
    <row r="796" spans="4:4" x14ac:dyDescent="0.2">
      <c r="D796" s="11"/>
    </row>
    <row r="797" spans="4:4" x14ac:dyDescent="0.2">
      <c r="D797" s="11"/>
    </row>
    <row r="798" spans="4:4" x14ac:dyDescent="0.2">
      <c r="D798" s="11"/>
    </row>
    <row r="799" spans="4:4" x14ac:dyDescent="0.2">
      <c r="D799" s="11"/>
    </row>
    <row r="800" spans="4:4" x14ac:dyDescent="0.2">
      <c r="D800" s="11"/>
    </row>
    <row r="801" spans="4:4" x14ac:dyDescent="0.2">
      <c r="D801" s="11"/>
    </row>
    <row r="802" spans="4:4" x14ac:dyDescent="0.2">
      <c r="D802" s="11"/>
    </row>
    <row r="803" spans="4:4" x14ac:dyDescent="0.2">
      <c r="D803" s="11"/>
    </row>
    <row r="804" spans="4:4" x14ac:dyDescent="0.2">
      <c r="D804" s="11"/>
    </row>
    <row r="805" spans="4:4" x14ac:dyDescent="0.2">
      <c r="D805" s="11"/>
    </row>
    <row r="806" spans="4:4" x14ac:dyDescent="0.2">
      <c r="D806" s="11"/>
    </row>
    <row r="807" spans="4:4" x14ac:dyDescent="0.2">
      <c r="D807" s="11"/>
    </row>
    <row r="808" spans="4:4" x14ac:dyDescent="0.2">
      <c r="D808" s="11"/>
    </row>
    <row r="809" spans="4:4" x14ac:dyDescent="0.2">
      <c r="D809" s="11"/>
    </row>
    <row r="810" spans="4:4" x14ac:dyDescent="0.2">
      <c r="D810" s="11"/>
    </row>
    <row r="811" spans="4:4" x14ac:dyDescent="0.2">
      <c r="D811" s="11"/>
    </row>
    <row r="812" spans="4:4" x14ac:dyDescent="0.2">
      <c r="D812" s="11"/>
    </row>
    <row r="813" spans="4:4" x14ac:dyDescent="0.2">
      <c r="D813" s="11"/>
    </row>
    <row r="814" spans="4:4" x14ac:dyDescent="0.2">
      <c r="D814" s="11"/>
    </row>
    <row r="815" spans="4:4" x14ac:dyDescent="0.2">
      <c r="D815" s="11"/>
    </row>
    <row r="816" spans="4:4" x14ac:dyDescent="0.2">
      <c r="D816" s="11"/>
    </row>
    <row r="817" spans="4:4" x14ac:dyDescent="0.2">
      <c r="D817" s="11"/>
    </row>
    <row r="818" spans="4:4" x14ac:dyDescent="0.2">
      <c r="D818" s="11"/>
    </row>
    <row r="819" spans="4:4" x14ac:dyDescent="0.2">
      <c r="D819" s="11"/>
    </row>
    <row r="820" spans="4:4" x14ac:dyDescent="0.2">
      <c r="D820" s="11"/>
    </row>
    <row r="821" spans="4:4" x14ac:dyDescent="0.2">
      <c r="D821" s="11"/>
    </row>
    <row r="822" spans="4:4" x14ac:dyDescent="0.2">
      <c r="D822" s="11"/>
    </row>
    <row r="823" spans="4:4" x14ac:dyDescent="0.2">
      <c r="D823" s="11"/>
    </row>
    <row r="824" spans="4:4" x14ac:dyDescent="0.2">
      <c r="D824" s="11"/>
    </row>
    <row r="825" spans="4:4" x14ac:dyDescent="0.2">
      <c r="D825" s="11"/>
    </row>
    <row r="826" spans="4:4" x14ac:dyDescent="0.2">
      <c r="D826" s="11"/>
    </row>
    <row r="827" spans="4:4" x14ac:dyDescent="0.2">
      <c r="D827" s="11"/>
    </row>
    <row r="828" spans="4:4" x14ac:dyDescent="0.2">
      <c r="D828" s="11"/>
    </row>
    <row r="829" spans="4:4" x14ac:dyDescent="0.2">
      <c r="D829" s="11"/>
    </row>
    <row r="830" spans="4:4" x14ac:dyDescent="0.2">
      <c r="D830" s="11"/>
    </row>
    <row r="831" spans="4:4" x14ac:dyDescent="0.2">
      <c r="D831" s="11"/>
    </row>
    <row r="832" spans="4:4" x14ac:dyDescent="0.2">
      <c r="D832" s="11"/>
    </row>
    <row r="833" spans="4:4" x14ac:dyDescent="0.2">
      <c r="D833" s="11"/>
    </row>
    <row r="834" spans="4:4" x14ac:dyDescent="0.2">
      <c r="D834" s="11"/>
    </row>
    <row r="835" spans="4:4" x14ac:dyDescent="0.2">
      <c r="D835" s="11"/>
    </row>
    <row r="836" spans="4:4" x14ac:dyDescent="0.2">
      <c r="D836" s="11"/>
    </row>
    <row r="837" spans="4:4" x14ac:dyDescent="0.2">
      <c r="D837" s="11"/>
    </row>
    <row r="838" spans="4:4" x14ac:dyDescent="0.2">
      <c r="D838" s="11"/>
    </row>
    <row r="839" spans="4:4" x14ac:dyDescent="0.2">
      <c r="D839" s="11"/>
    </row>
    <row r="840" spans="4:4" x14ac:dyDescent="0.2">
      <c r="D840" s="11"/>
    </row>
    <row r="841" spans="4:4" x14ac:dyDescent="0.2">
      <c r="D841" s="11"/>
    </row>
    <row r="842" spans="4:4" x14ac:dyDescent="0.2">
      <c r="D842" s="11"/>
    </row>
    <row r="843" spans="4:4" x14ac:dyDescent="0.2">
      <c r="D843" s="11"/>
    </row>
    <row r="844" spans="4:4" x14ac:dyDescent="0.2">
      <c r="D844" s="11"/>
    </row>
    <row r="845" spans="4:4" x14ac:dyDescent="0.2">
      <c r="D845" s="11"/>
    </row>
    <row r="846" spans="4:4" x14ac:dyDescent="0.2">
      <c r="D846" s="11"/>
    </row>
    <row r="847" spans="4:4" x14ac:dyDescent="0.2">
      <c r="D847" s="11"/>
    </row>
    <row r="848" spans="4:4" x14ac:dyDescent="0.2">
      <c r="D848" s="11"/>
    </row>
    <row r="849" spans="4:4" x14ac:dyDescent="0.2">
      <c r="D849" s="11"/>
    </row>
    <row r="850" spans="4:4" x14ac:dyDescent="0.2">
      <c r="D850" s="11"/>
    </row>
    <row r="851" spans="4:4" x14ac:dyDescent="0.2">
      <c r="D851" s="11"/>
    </row>
    <row r="852" spans="4:4" x14ac:dyDescent="0.2">
      <c r="D852" s="11"/>
    </row>
    <row r="853" spans="4:4" x14ac:dyDescent="0.2">
      <c r="D853" s="11"/>
    </row>
    <row r="854" spans="4:4" x14ac:dyDescent="0.2">
      <c r="D854" s="11"/>
    </row>
    <row r="855" spans="4:4" x14ac:dyDescent="0.2">
      <c r="D855" s="11"/>
    </row>
    <row r="856" spans="4:4" x14ac:dyDescent="0.2">
      <c r="D856" s="11"/>
    </row>
    <row r="857" spans="4:4" x14ac:dyDescent="0.2">
      <c r="D857" s="11"/>
    </row>
    <row r="858" spans="4:4" x14ac:dyDescent="0.2">
      <c r="D858" s="11"/>
    </row>
    <row r="859" spans="4:4" x14ac:dyDescent="0.2">
      <c r="D859" s="11"/>
    </row>
    <row r="860" spans="4:4" x14ac:dyDescent="0.2">
      <c r="D860" s="11"/>
    </row>
    <row r="861" spans="4:4" x14ac:dyDescent="0.2">
      <c r="D861" s="11"/>
    </row>
    <row r="862" spans="4:4" x14ac:dyDescent="0.2">
      <c r="D862" s="11"/>
    </row>
    <row r="863" spans="4:4" x14ac:dyDescent="0.2">
      <c r="D863" s="11"/>
    </row>
    <row r="864" spans="4:4" x14ac:dyDescent="0.2">
      <c r="D864" s="11"/>
    </row>
    <row r="865" spans="4:4" x14ac:dyDescent="0.2">
      <c r="D865" s="11"/>
    </row>
    <row r="866" spans="4:4" x14ac:dyDescent="0.2">
      <c r="D866" s="11"/>
    </row>
    <row r="867" spans="4:4" x14ac:dyDescent="0.2">
      <c r="D867" s="11"/>
    </row>
    <row r="868" spans="4:4" x14ac:dyDescent="0.2">
      <c r="D868" s="11"/>
    </row>
    <row r="869" spans="4:4" x14ac:dyDescent="0.2">
      <c r="D869" s="11"/>
    </row>
    <row r="870" spans="4:4" x14ac:dyDescent="0.2">
      <c r="D870" s="11"/>
    </row>
    <row r="871" spans="4:4" x14ac:dyDescent="0.2">
      <c r="D871" s="11"/>
    </row>
    <row r="872" spans="4:4" x14ac:dyDescent="0.2">
      <c r="D872" s="11"/>
    </row>
    <row r="873" spans="4:4" x14ac:dyDescent="0.2">
      <c r="D873" s="11"/>
    </row>
    <row r="874" spans="4:4" x14ac:dyDescent="0.2">
      <c r="D874" s="11"/>
    </row>
    <row r="875" spans="4:4" x14ac:dyDescent="0.2">
      <c r="D875" s="11"/>
    </row>
    <row r="876" spans="4:4" x14ac:dyDescent="0.2">
      <c r="D876" s="11"/>
    </row>
    <row r="877" spans="4:4" x14ac:dyDescent="0.2">
      <c r="D877" s="11"/>
    </row>
    <row r="878" spans="4:4" x14ac:dyDescent="0.2">
      <c r="D878" s="11"/>
    </row>
    <row r="879" spans="4:4" x14ac:dyDescent="0.2">
      <c r="D879" s="11"/>
    </row>
    <row r="880" spans="4:4" x14ac:dyDescent="0.2">
      <c r="D880" s="11"/>
    </row>
    <row r="881" spans="4:4" x14ac:dyDescent="0.2">
      <c r="D881" s="11"/>
    </row>
    <row r="882" spans="4:4" x14ac:dyDescent="0.2">
      <c r="D882" s="11"/>
    </row>
    <row r="883" spans="4:4" x14ac:dyDescent="0.2">
      <c r="D883" s="11"/>
    </row>
    <row r="884" spans="4:4" x14ac:dyDescent="0.2">
      <c r="D884" s="11"/>
    </row>
    <row r="885" spans="4:4" x14ac:dyDescent="0.2">
      <c r="D885" s="11"/>
    </row>
    <row r="886" spans="4:4" x14ac:dyDescent="0.2">
      <c r="D886" s="11"/>
    </row>
    <row r="887" spans="4:4" x14ac:dyDescent="0.2">
      <c r="D887" s="11"/>
    </row>
    <row r="888" spans="4:4" x14ac:dyDescent="0.2">
      <c r="D888" s="11"/>
    </row>
    <row r="889" spans="4:4" x14ac:dyDescent="0.2">
      <c r="D889" s="11"/>
    </row>
    <row r="890" spans="4:4" x14ac:dyDescent="0.2">
      <c r="D890" s="11"/>
    </row>
    <row r="891" spans="4:4" x14ac:dyDescent="0.2">
      <c r="D891" s="11"/>
    </row>
    <row r="892" spans="4:4" x14ac:dyDescent="0.2">
      <c r="D892" s="11"/>
    </row>
    <row r="893" spans="4:4" x14ac:dyDescent="0.2">
      <c r="D893" s="11"/>
    </row>
    <row r="894" spans="4:4" x14ac:dyDescent="0.2">
      <c r="D894" s="11"/>
    </row>
    <row r="895" spans="4:4" x14ac:dyDescent="0.2">
      <c r="D895" s="11"/>
    </row>
    <row r="896" spans="4:4" x14ac:dyDescent="0.2">
      <c r="D896" s="11"/>
    </row>
    <row r="897" spans="4:4" x14ac:dyDescent="0.2">
      <c r="D897" s="11"/>
    </row>
    <row r="898" spans="4:4" x14ac:dyDescent="0.2">
      <c r="D898" s="11"/>
    </row>
    <row r="899" spans="4:4" x14ac:dyDescent="0.2">
      <c r="D899" s="11"/>
    </row>
    <row r="900" spans="4:4" x14ac:dyDescent="0.2">
      <c r="D900" s="11"/>
    </row>
    <row r="901" spans="4:4" x14ac:dyDescent="0.2">
      <c r="D901" s="11"/>
    </row>
    <row r="902" spans="4:4" x14ac:dyDescent="0.2">
      <c r="D902" s="11"/>
    </row>
    <row r="903" spans="4:4" x14ac:dyDescent="0.2">
      <c r="D903" s="11"/>
    </row>
    <row r="904" spans="4:4" x14ac:dyDescent="0.2">
      <c r="D904" s="11"/>
    </row>
    <row r="905" spans="4:4" x14ac:dyDescent="0.2">
      <c r="D905" s="11"/>
    </row>
    <row r="906" spans="4:4" x14ac:dyDescent="0.2">
      <c r="D906" s="11"/>
    </row>
    <row r="907" spans="4:4" x14ac:dyDescent="0.2">
      <c r="D907" s="11"/>
    </row>
    <row r="908" spans="4:4" x14ac:dyDescent="0.2">
      <c r="D908" s="11"/>
    </row>
    <row r="909" spans="4:4" x14ac:dyDescent="0.2">
      <c r="D909" s="11"/>
    </row>
    <row r="910" spans="4:4" x14ac:dyDescent="0.2">
      <c r="D910" s="11"/>
    </row>
    <row r="911" spans="4:4" x14ac:dyDescent="0.2">
      <c r="D911" s="11"/>
    </row>
    <row r="912" spans="4:4" x14ac:dyDescent="0.2">
      <c r="D912" s="11"/>
    </row>
    <row r="913" spans="4:4" x14ac:dyDescent="0.2">
      <c r="D913" s="11"/>
    </row>
    <row r="914" spans="4:4" x14ac:dyDescent="0.2">
      <c r="D914" s="11"/>
    </row>
    <row r="915" spans="4:4" x14ac:dyDescent="0.2">
      <c r="D915" s="11"/>
    </row>
    <row r="916" spans="4:4" x14ac:dyDescent="0.2">
      <c r="D916" s="11"/>
    </row>
    <row r="917" spans="4:4" x14ac:dyDescent="0.2">
      <c r="D917" s="11"/>
    </row>
    <row r="918" spans="4:4" x14ac:dyDescent="0.2">
      <c r="D918" s="11"/>
    </row>
    <row r="919" spans="4:4" x14ac:dyDescent="0.2">
      <c r="D919" s="11"/>
    </row>
    <row r="920" spans="4:4" x14ac:dyDescent="0.2">
      <c r="D920" s="11"/>
    </row>
    <row r="921" spans="4:4" x14ac:dyDescent="0.2">
      <c r="D921" s="11"/>
    </row>
    <row r="922" spans="4:4" x14ac:dyDescent="0.2">
      <c r="D922" s="11"/>
    </row>
    <row r="923" spans="4:4" x14ac:dyDescent="0.2">
      <c r="D923" s="11"/>
    </row>
    <row r="924" spans="4:4" x14ac:dyDescent="0.2">
      <c r="D924" s="11"/>
    </row>
    <row r="925" spans="4:4" x14ac:dyDescent="0.2">
      <c r="D925" s="11"/>
    </row>
    <row r="926" spans="4:4" x14ac:dyDescent="0.2">
      <c r="D926" s="11"/>
    </row>
    <row r="927" spans="4:4" x14ac:dyDescent="0.2">
      <c r="D927" s="11"/>
    </row>
    <row r="928" spans="4:4" x14ac:dyDescent="0.2">
      <c r="D928" s="11"/>
    </row>
    <row r="929" spans="4:4" x14ac:dyDescent="0.2">
      <c r="D929" s="11"/>
    </row>
    <row r="930" spans="4:4" x14ac:dyDescent="0.2">
      <c r="D930" s="11"/>
    </row>
    <row r="931" spans="4:4" x14ac:dyDescent="0.2">
      <c r="D931" s="11"/>
    </row>
    <row r="932" spans="4:4" x14ac:dyDescent="0.2">
      <c r="D932" s="11"/>
    </row>
    <row r="933" spans="4:4" x14ac:dyDescent="0.2">
      <c r="D933" s="11"/>
    </row>
    <row r="934" spans="4:4" x14ac:dyDescent="0.2">
      <c r="D934" s="11"/>
    </row>
    <row r="935" spans="4:4" x14ac:dyDescent="0.2">
      <c r="D935" s="11"/>
    </row>
    <row r="936" spans="4:4" x14ac:dyDescent="0.2">
      <c r="D936" s="11"/>
    </row>
    <row r="937" spans="4:4" x14ac:dyDescent="0.2">
      <c r="D937" s="11"/>
    </row>
    <row r="938" spans="4:4" x14ac:dyDescent="0.2">
      <c r="D938" s="11"/>
    </row>
    <row r="939" spans="4:4" x14ac:dyDescent="0.2">
      <c r="D939" s="11"/>
    </row>
    <row r="940" spans="4:4" x14ac:dyDescent="0.2">
      <c r="D940" s="11"/>
    </row>
    <row r="941" spans="4:4" x14ac:dyDescent="0.2">
      <c r="D941" s="11"/>
    </row>
    <row r="942" spans="4:4" x14ac:dyDescent="0.2">
      <c r="D942" s="11"/>
    </row>
    <row r="943" spans="4:4" x14ac:dyDescent="0.2">
      <c r="D943" s="11"/>
    </row>
    <row r="944" spans="4:4" x14ac:dyDescent="0.2">
      <c r="D944" s="11"/>
    </row>
    <row r="945" spans="4:4" x14ac:dyDescent="0.2">
      <c r="D945" s="11"/>
    </row>
    <row r="946" spans="4:4" x14ac:dyDescent="0.2">
      <c r="D946" s="11"/>
    </row>
    <row r="947" spans="4:4" x14ac:dyDescent="0.2">
      <c r="D947" s="11"/>
    </row>
    <row r="948" spans="4:4" x14ac:dyDescent="0.2">
      <c r="D948" s="11"/>
    </row>
    <row r="949" spans="4:4" x14ac:dyDescent="0.2">
      <c r="D949" s="11"/>
    </row>
    <row r="950" spans="4:4" x14ac:dyDescent="0.2">
      <c r="D950" s="11"/>
    </row>
    <row r="951" spans="4:4" x14ac:dyDescent="0.2">
      <c r="D951" s="11"/>
    </row>
    <row r="952" spans="4:4" x14ac:dyDescent="0.2">
      <c r="D952" s="11"/>
    </row>
    <row r="953" spans="4:4" x14ac:dyDescent="0.2">
      <c r="D953" s="11"/>
    </row>
    <row r="954" spans="4:4" x14ac:dyDescent="0.2">
      <c r="D954" s="11"/>
    </row>
    <row r="955" spans="4:4" x14ac:dyDescent="0.2">
      <c r="D955" s="11"/>
    </row>
    <row r="956" spans="4:4" x14ac:dyDescent="0.2">
      <c r="D956" s="11"/>
    </row>
    <row r="957" spans="4:4" x14ac:dyDescent="0.2">
      <c r="D957" s="11"/>
    </row>
    <row r="958" spans="4:4" x14ac:dyDescent="0.2">
      <c r="D958" s="11"/>
    </row>
    <row r="959" spans="4:4" x14ac:dyDescent="0.2">
      <c r="D959" s="11"/>
    </row>
    <row r="960" spans="4:4" x14ac:dyDescent="0.2">
      <c r="D960" s="11"/>
    </row>
    <row r="961" spans="4:4" x14ac:dyDescent="0.2">
      <c r="D961" s="11"/>
    </row>
    <row r="962" spans="4:4" x14ac:dyDescent="0.2">
      <c r="D962" s="11"/>
    </row>
    <row r="963" spans="4:4" x14ac:dyDescent="0.2">
      <c r="D963" s="11"/>
    </row>
    <row r="964" spans="4:4" x14ac:dyDescent="0.2">
      <c r="D964" s="11"/>
    </row>
    <row r="965" spans="4:4" x14ac:dyDescent="0.2">
      <c r="D965" s="11"/>
    </row>
    <row r="966" spans="4:4" x14ac:dyDescent="0.2">
      <c r="D966" s="11"/>
    </row>
    <row r="967" spans="4:4" x14ac:dyDescent="0.2">
      <c r="D967" s="11"/>
    </row>
    <row r="968" spans="4:4" x14ac:dyDescent="0.2">
      <c r="D968" s="11"/>
    </row>
    <row r="969" spans="4:4" x14ac:dyDescent="0.2">
      <c r="D969" s="11"/>
    </row>
    <row r="970" spans="4:4" x14ac:dyDescent="0.2">
      <c r="D970" s="11"/>
    </row>
    <row r="971" spans="4:4" x14ac:dyDescent="0.2">
      <c r="D971" s="11"/>
    </row>
    <row r="972" spans="4:4" x14ac:dyDescent="0.2">
      <c r="D972" s="11"/>
    </row>
    <row r="973" spans="4:4" x14ac:dyDescent="0.2">
      <c r="D973" s="11"/>
    </row>
    <row r="974" spans="4:4" x14ac:dyDescent="0.2">
      <c r="D974" s="11"/>
    </row>
    <row r="975" spans="4:4" x14ac:dyDescent="0.2">
      <c r="D975" s="11"/>
    </row>
    <row r="976" spans="4:4" x14ac:dyDescent="0.2">
      <c r="D976" s="11"/>
    </row>
    <row r="977" spans="4:4" x14ac:dyDescent="0.2">
      <c r="D977" s="11"/>
    </row>
    <row r="978" spans="4:4" x14ac:dyDescent="0.2">
      <c r="D978" s="11"/>
    </row>
    <row r="979" spans="4:4" x14ac:dyDescent="0.2">
      <c r="D979" s="11"/>
    </row>
    <row r="980" spans="4:4" x14ac:dyDescent="0.2">
      <c r="D980" s="11"/>
    </row>
    <row r="981" spans="4:4" x14ac:dyDescent="0.2">
      <c r="D981" s="11"/>
    </row>
    <row r="982" spans="4:4" x14ac:dyDescent="0.2">
      <c r="D982" s="11"/>
    </row>
    <row r="983" spans="4:4" x14ac:dyDescent="0.2">
      <c r="D983" s="11"/>
    </row>
    <row r="984" spans="4:4" x14ac:dyDescent="0.2">
      <c r="D984" s="11"/>
    </row>
    <row r="985" spans="4:4" x14ac:dyDescent="0.2">
      <c r="D985" s="11"/>
    </row>
    <row r="986" spans="4:4" x14ac:dyDescent="0.2">
      <c r="D986" s="11"/>
    </row>
    <row r="987" spans="4:4" x14ac:dyDescent="0.2">
      <c r="D987" s="11"/>
    </row>
    <row r="988" spans="4:4" x14ac:dyDescent="0.2">
      <c r="D988" s="11"/>
    </row>
    <row r="989" spans="4:4" x14ac:dyDescent="0.2">
      <c r="D989" s="11"/>
    </row>
    <row r="990" spans="4:4" x14ac:dyDescent="0.2">
      <c r="D990" s="11"/>
    </row>
    <row r="991" spans="4:4" x14ac:dyDescent="0.2">
      <c r="D991" s="11"/>
    </row>
    <row r="992" spans="4:4" x14ac:dyDescent="0.2">
      <c r="D992" s="11"/>
    </row>
    <row r="993" spans="4:4" x14ac:dyDescent="0.2">
      <c r="D993" s="11"/>
    </row>
    <row r="994" spans="4:4" x14ac:dyDescent="0.2">
      <c r="D994" s="11"/>
    </row>
    <row r="995" spans="4:4" x14ac:dyDescent="0.2">
      <c r="D995" s="11"/>
    </row>
    <row r="996" spans="4:4" x14ac:dyDescent="0.2">
      <c r="D996" s="11"/>
    </row>
    <row r="997" spans="4:4" x14ac:dyDescent="0.2">
      <c r="D997" s="11"/>
    </row>
    <row r="998" spans="4:4" x14ac:dyDescent="0.2">
      <c r="D998" s="11"/>
    </row>
    <row r="999" spans="4:4" x14ac:dyDescent="0.2">
      <c r="D999" s="11"/>
    </row>
    <row r="1000" spans="4:4" x14ac:dyDescent="0.2">
      <c r="D1000" s="11"/>
    </row>
    <row r="1001" spans="4:4" x14ac:dyDescent="0.2">
      <c r="D1001" s="11"/>
    </row>
    <row r="1002" spans="4:4" x14ac:dyDescent="0.2">
      <c r="D1002" s="11"/>
    </row>
    <row r="1003" spans="4:4" x14ac:dyDescent="0.2">
      <c r="D1003" s="11"/>
    </row>
    <row r="1004" spans="4:4" x14ac:dyDescent="0.2">
      <c r="D1004" s="11"/>
    </row>
    <row r="1005" spans="4:4" x14ac:dyDescent="0.2">
      <c r="D1005" s="11"/>
    </row>
    <row r="1006" spans="4:4" x14ac:dyDescent="0.2">
      <c r="D1006" s="11"/>
    </row>
    <row r="1007" spans="4:4" x14ac:dyDescent="0.2">
      <c r="D1007" s="11"/>
    </row>
    <row r="1008" spans="4:4" x14ac:dyDescent="0.2">
      <c r="D1008" s="11"/>
    </row>
    <row r="1009" spans="4:4" x14ac:dyDescent="0.2">
      <c r="D1009" s="11"/>
    </row>
    <row r="1010" spans="4:4" x14ac:dyDescent="0.2">
      <c r="D1010" s="11"/>
    </row>
    <row r="1011" spans="4:4" x14ac:dyDescent="0.2">
      <c r="D1011" s="11"/>
    </row>
    <row r="1012" spans="4:4" x14ac:dyDescent="0.2">
      <c r="D1012" s="11"/>
    </row>
    <row r="1013" spans="4:4" x14ac:dyDescent="0.2">
      <c r="D1013" s="11"/>
    </row>
    <row r="1014" spans="4:4" x14ac:dyDescent="0.2">
      <c r="D1014" s="11"/>
    </row>
    <row r="1015" spans="4:4" x14ac:dyDescent="0.2">
      <c r="D1015" s="11"/>
    </row>
    <row r="1016" spans="4:4" x14ac:dyDescent="0.2">
      <c r="D1016" s="11"/>
    </row>
    <row r="1017" spans="4:4" x14ac:dyDescent="0.2">
      <c r="D1017" s="11"/>
    </row>
    <row r="1018" spans="4:4" x14ac:dyDescent="0.2">
      <c r="D1018" s="11"/>
    </row>
    <row r="1019" spans="4:4" x14ac:dyDescent="0.2">
      <c r="D1019" s="11"/>
    </row>
    <row r="1020" spans="4:4" x14ac:dyDescent="0.2">
      <c r="D1020" s="11"/>
    </row>
    <row r="1021" spans="4:4" x14ac:dyDescent="0.2">
      <c r="D1021" s="11"/>
    </row>
    <row r="1022" spans="4:4" x14ac:dyDescent="0.2">
      <c r="D1022" s="11"/>
    </row>
    <row r="1023" spans="4:4" x14ac:dyDescent="0.2">
      <c r="D1023" s="11"/>
    </row>
    <row r="1024" spans="4:4" x14ac:dyDescent="0.2">
      <c r="D1024" s="11"/>
    </row>
    <row r="1025" spans="4:4" x14ac:dyDescent="0.2">
      <c r="D1025" s="11"/>
    </row>
    <row r="1026" spans="4:4" x14ac:dyDescent="0.2">
      <c r="D1026" s="11"/>
    </row>
    <row r="1027" spans="4:4" x14ac:dyDescent="0.2">
      <c r="D1027" s="11"/>
    </row>
    <row r="1028" spans="4:4" x14ac:dyDescent="0.2">
      <c r="D1028" s="11"/>
    </row>
    <row r="1029" spans="4:4" x14ac:dyDescent="0.2">
      <c r="D1029" s="11"/>
    </row>
    <row r="1030" spans="4:4" x14ac:dyDescent="0.2">
      <c r="D1030" s="11"/>
    </row>
    <row r="1031" spans="4:4" x14ac:dyDescent="0.2">
      <c r="D1031" s="11"/>
    </row>
    <row r="1032" spans="4:4" x14ac:dyDescent="0.2">
      <c r="D1032" s="11"/>
    </row>
    <row r="1033" spans="4:4" x14ac:dyDescent="0.2">
      <c r="D1033" s="11"/>
    </row>
    <row r="1034" spans="4:4" x14ac:dyDescent="0.2">
      <c r="D1034" s="11"/>
    </row>
    <row r="1035" spans="4:4" x14ac:dyDescent="0.2">
      <c r="D1035" s="11"/>
    </row>
    <row r="1036" spans="4:4" x14ac:dyDescent="0.2">
      <c r="D1036" s="11"/>
    </row>
    <row r="1037" spans="4:4" x14ac:dyDescent="0.2">
      <c r="D1037" s="11"/>
    </row>
    <row r="1038" spans="4:4" x14ac:dyDescent="0.2">
      <c r="D1038" s="11"/>
    </row>
    <row r="1039" spans="4:4" x14ac:dyDescent="0.2">
      <c r="D1039" s="11"/>
    </row>
    <row r="1040" spans="4:4" x14ac:dyDescent="0.2">
      <c r="D1040" s="11"/>
    </row>
    <row r="1041" spans="4:4" x14ac:dyDescent="0.2">
      <c r="D1041" s="11"/>
    </row>
    <row r="1042" spans="4:4" x14ac:dyDescent="0.2">
      <c r="D1042" s="11"/>
    </row>
    <row r="1043" spans="4:4" x14ac:dyDescent="0.2">
      <c r="D1043" s="11"/>
    </row>
    <row r="1044" spans="4:4" x14ac:dyDescent="0.2">
      <c r="D1044" s="11"/>
    </row>
    <row r="1045" spans="4:4" x14ac:dyDescent="0.2">
      <c r="D1045" s="11"/>
    </row>
    <row r="1046" spans="4:4" x14ac:dyDescent="0.2">
      <c r="D1046" s="11"/>
    </row>
    <row r="1047" spans="4:4" x14ac:dyDescent="0.2">
      <c r="D1047" s="11"/>
    </row>
    <row r="1048" spans="4:4" x14ac:dyDescent="0.2">
      <c r="D1048" s="11"/>
    </row>
    <row r="1049" spans="4:4" x14ac:dyDescent="0.2">
      <c r="D1049" s="11"/>
    </row>
    <row r="1050" spans="4:4" x14ac:dyDescent="0.2">
      <c r="D1050" s="11"/>
    </row>
    <row r="1051" spans="4:4" x14ac:dyDescent="0.2">
      <c r="D1051" s="11"/>
    </row>
    <row r="1052" spans="4:4" x14ac:dyDescent="0.2">
      <c r="D1052" s="11"/>
    </row>
    <row r="1053" spans="4:4" x14ac:dyDescent="0.2">
      <c r="D1053" s="11"/>
    </row>
    <row r="1054" spans="4:4" x14ac:dyDescent="0.2">
      <c r="D1054" s="11"/>
    </row>
    <row r="1055" spans="4:4" x14ac:dyDescent="0.2">
      <c r="D1055" s="11"/>
    </row>
    <row r="1056" spans="4:4" x14ac:dyDescent="0.2">
      <c r="D1056" s="11"/>
    </row>
    <row r="1057" spans="4:4" x14ac:dyDescent="0.2">
      <c r="D1057" s="11"/>
    </row>
    <row r="1058" spans="4:4" x14ac:dyDescent="0.2">
      <c r="D1058" s="11"/>
    </row>
    <row r="1059" spans="4:4" x14ac:dyDescent="0.2">
      <c r="D1059" s="11"/>
    </row>
    <row r="1060" spans="4:4" x14ac:dyDescent="0.2">
      <c r="D1060" s="11"/>
    </row>
    <row r="1061" spans="4:4" x14ac:dyDescent="0.2">
      <c r="D1061" s="11"/>
    </row>
    <row r="1062" spans="4:4" x14ac:dyDescent="0.2">
      <c r="D1062" s="11"/>
    </row>
    <row r="1063" spans="4:4" x14ac:dyDescent="0.2">
      <c r="D1063" s="11"/>
    </row>
    <row r="1064" spans="4:4" x14ac:dyDescent="0.2">
      <c r="D1064" s="11"/>
    </row>
    <row r="1065" spans="4:4" x14ac:dyDescent="0.2">
      <c r="D1065" s="11"/>
    </row>
    <row r="1066" spans="4:4" x14ac:dyDescent="0.2">
      <c r="D1066" s="11"/>
    </row>
    <row r="1067" spans="4:4" x14ac:dyDescent="0.2">
      <c r="D1067" s="11"/>
    </row>
    <row r="1068" spans="4:4" x14ac:dyDescent="0.2">
      <c r="D1068" s="11"/>
    </row>
    <row r="1069" spans="4:4" x14ac:dyDescent="0.2">
      <c r="D1069" s="11"/>
    </row>
    <row r="1070" spans="4:4" x14ac:dyDescent="0.2">
      <c r="D1070" s="11"/>
    </row>
    <row r="1071" spans="4:4" x14ac:dyDescent="0.2">
      <c r="D1071" s="11"/>
    </row>
    <row r="1072" spans="4:4" x14ac:dyDescent="0.2">
      <c r="D1072" s="11"/>
    </row>
    <row r="1073" spans="4:4" x14ac:dyDescent="0.2">
      <c r="D1073" s="11"/>
    </row>
    <row r="1074" spans="4:4" x14ac:dyDescent="0.2">
      <c r="D1074" s="11"/>
    </row>
    <row r="1075" spans="4:4" x14ac:dyDescent="0.2">
      <c r="D1075" s="11"/>
    </row>
    <row r="1076" spans="4:4" x14ac:dyDescent="0.2">
      <c r="D1076" s="11"/>
    </row>
    <row r="1077" spans="4:4" x14ac:dyDescent="0.2">
      <c r="D1077" s="11"/>
    </row>
    <row r="1078" spans="4:4" x14ac:dyDescent="0.2">
      <c r="D1078" s="11"/>
    </row>
    <row r="1079" spans="4:4" x14ac:dyDescent="0.2">
      <c r="D1079" s="11"/>
    </row>
    <row r="1080" spans="4:4" x14ac:dyDescent="0.2">
      <c r="D1080" s="11"/>
    </row>
    <row r="1081" spans="4:4" x14ac:dyDescent="0.2">
      <c r="D1081" s="11"/>
    </row>
    <row r="1082" spans="4:4" x14ac:dyDescent="0.2">
      <c r="D1082" s="11"/>
    </row>
    <row r="1083" spans="4:4" x14ac:dyDescent="0.2">
      <c r="D1083" s="11"/>
    </row>
    <row r="1084" spans="4:4" x14ac:dyDescent="0.2">
      <c r="D1084" s="11"/>
    </row>
    <row r="1085" spans="4:4" x14ac:dyDescent="0.2">
      <c r="D1085" s="11"/>
    </row>
    <row r="1086" spans="4:4" x14ac:dyDescent="0.2">
      <c r="D1086" s="11"/>
    </row>
    <row r="1087" spans="4:4" x14ac:dyDescent="0.2">
      <c r="D1087" s="11"/>
    </row>
    <row r="1088" spans="4:4" x14ac:dyDescent="0.2">
      <c r="D1088" s="11"/>
    </row>
    <row r="1089" spans="4:4" x14ac:dyDescent="0.2">
      <c r="D1089" s="11"/>
    </row>
    <row r="1090" spans="4:4" x14ac:dyDescent="0.2">
      <c r="D1090" s="11"/>
    </row>
    <row r="1091" spans="4:4" x14ac:dyDescent="0.2">
      <c r="D1091" s="11"/>
    </row>
    <row r="1092" spans="4:4" x14ac:dyDescent="0.2">
      <c r="D1092" s="11"/>
    </row>
    <row r="1093" spans="4:4" x14ac:dyDescent="0.2">
      <c r="D1093" s="11"/>
    </row>
    <row r="1094" spans="4:4" x14ac:dyDescent="0.2">
      <c r="D1094" s="11"/>
    </row>
    <row r="1095" spans="4:4" x14ac:dyDescent="0.2">
      <c r="D1095" s="11"/>
    </row>
    <row r="1096" spans="4:4" x14ac:dyDescent="0.2">
      <c r="D1096" s="11"/>
    </row>
    <row r="1097" spans="4:4" x14ac:dyDescent="0.2">
      <c r="D1097" s="11"/>
    </row>
    <row r="1098" spans="4:4" x14ac:dyDescent="0.2">
      <c r="D1098" s="11"/>
    </row>
    <row r="1099" spans="4:4" x14ac:dyDescent="0.2">
      <c r="D1099" s="11"/>
    </row>
    <row r="1100" spans="4:4" x14ac:dyDescent="0.2">
      <c r="D1100" s="11"/>
    </row>
    <row r="1101" spans="4:4" x14ac:dyDescent="0.2">
      <c r="D1101" s="11"/>
    </row>
    <row r="1102" spans="4:4" x14ac:dyDescent="0.2">
      <c r="D1102" s="11"/>
    </row>
    <row r="1103" spans="4:4" x14ac:dyDescent="0.2">
      <c r="D1103" s="11"/>
    </row>
    <row r="1104" spans="4:4" x14ac:dyDescent="0.2">
      <c r="D1104" s="11"/>
    </row>
    <row r="1105" spans="4:4" x14ac:dyDescent="0.2">
      <c r="D1105" s="11"/>
    </row>
    <row r="1106" spans="4:4" x14ac:dyDescent="0.2">
      <c r="D1106" s="11"/>
    </row>
    <row r="1107" spans="4:4" x14ac:dyDescent="0.2">
      <c r="D1107" s="11"/>
    </row>
    <row r="1108" spans="4:4" x14ac:dyDescent="0.2">
      <c r="D1108" s="11"/>
    </row>
    <row r="1109" spans="4:4" x14ac:dyDescent="0.2">
      <c r="D1109" s="11"/>
    </row>
    <row r="1110" spans="4:4" x14ac:dyDescent="0.2">
      <c r="D1110" s="11"/>
    </row>
    <row r="1111" spans="4:4" x14ac:dyDescent="0.2">
      <c r="D1111" s="11"/>
    </row>
    <row r="1112" spans="4:4" x14ac:dyDescent="0.2">
      <c r="D1112" s="11"/>
    </row>
    <row r="1113" spans="4:4" x14ac:dyDescent="0.2">
      <c r="D1113" s="11"/>
    </row>
    <row r="1114" spans="4:4" x14ac:dyDescent="0.2">
      <c r="D1114" s="11"/>
    </row>
    <row r="1115" spans="4:4" x14ac:dyDescent="0.2">
      <c r="D1115" s="11"/>
    </row>
    <row r="1116" spans="4:4" x14ac:dyDescent="0.2">
      <c r="D1116" s="11"/>
    </row>
    <row r="1117" spans="4:4" x14ac:dyDescent="0.2">
      <c r="D1117" s="11"/>
    </row>
    <row r="1118" spans="4:4" x14ac:dyDescent="0.2">
      <c r="D1118" s="11"/>
    </row>
    <row r="1119" spans="4:4" x14ac:dyDescent="0.2">
      <c r="D1119" s="11"/>
    </row>
    <row r="1120" spans="4:4" x14ac:dyDescent="0.2">
      <c r="D1120" s="11"/>
    </row>
    <row r="1121" spans="4:4" x14ac:dyDescent="0.2">
      <c r="D1121" s="11"/>
    </row>
    <row r="1122" spans="4:4" x14ac:dyDescent="0.2">
      <c r="D1122" s="11"/>
    </row>
    <row r="1123" spans="4:4" x14ac:dyDescent="0.2">
      <c r="D1123" s="11"/>
    </row>
    <row r="1124" spans="4:4" x14ac:dyDescent="0.2">
      <c r="D1124" s="11"/>
    </row>
    <row r="1125" spans="4:4" x14ac:dyDescent="0.2">
      <c r="D1125" s="11"/>
    </row>
    <row r="1126" spans="4:4" x14ac:dyDescent="0.2">
      <c r="D1126" s="11"/>
    </row>
    <row r="1127" spans="4:4" x14ac:dyDescent="0.2">
      <c r="D1127" s="11"/>
    </row>
    <row r="1128" spans="4:4" x14ac:dyDescent="0.2">
      <c r="D1128" s="11"/>
    </row>
    <row r="1129" spans="4:4" x14ac:dyDescent="0.2">
      <c r="D1129" s="11"/>
    </row>
    <row r="1130" spans="4:4" x14ac:dyDescent="0.2">
      <c r="D1130" s="11"/>
    </row>
    <row r="1131" spans="4:4" x14ac:dyDescent="0.2">
      <c r="D1131" s="11"/>
    </row>
    <row r="1132" spans="4:4" x14ac:dyDescent="0.2">
      <c r="D1132" s="11"/>
    </row>
    <row r="1133" spans="4:4" x14ac:dyDescent="0.2">
      <c r="D1133" s="11"/>
    </row>
    <row r="1134" spans="4:4" x14ac:dyDescent="0.2">
      <c r="D1134" s="11"/>
    </row>
    <row r="1135" spans="4:4" x14ac:dyDescent="0.2">
      <c r="D1135" s="11"/>
    </row>
    <row r="1136" spans="4:4" x14ac:dyDescent="0.2">
      <c r="D1136" s="11"/>
    </row>
    <row r="1137" spans="4:4" x14ac:dyDescent="0.2">
      <c r="D1137" s="11"/>
    </row>
    <row r="1138" spans="4:4" x14ac:dyDescent="0.2">
      <c r="D1138" s="11"/>
    </row>
    <row r="1139" spans="4:4" x14ac:dyDescent="0.2">
      <c r="D1139" s="11"/>
    </row>
    <row r="1140" spans="4:4" x14ac:dyDescent="0.2">
      <c r="D1140" s="11"/>
    </row>
    <row r="1141" spans="4:4" x14ac:dyDescent="0.2">
      <c r="D1141" s="11"/>
    </row>
    <row r="1142" spans="4:4" x14ac:dyDescent="0.2">
      <c r="D1142" s="11"/>
    </row>
    <row r="1143" spans="4:4" x14ac:dyDescent="0.2">
      <c r="D1143" s="11"/>
    </row>
    <row r="1144" spans="4:4" x14ac:dyDescent="0.2">
      <c r="D1144" s="11"/>
    </row>
    <row r="1145" spans="4:4" x14ac:dyDescent="0.2">
      <c r="D1145" s="11"/>
    </row>
    <row r="1146" spans="4:4" x14ac:dyDescent="0.2">
      <c r="D1146" s="11"/>
    </row>
    <row r="1147" spans="4:4" x14ac:dyDescent="0.2">
      <c r="D1147" s="11"/>
    </row>
    <row r="1148" spans="4:4" x14ac:dyDescent="0.2">
      <c r="D1148" s="11"/>
    </row>
    <row r="1149" spans="4:4" x14ac:dyDescent="0.2">
      <c r="D1149" s="11"/>
    </row>
    <row r="1150" spans="4:4" x14ac:dyDescent="0.2">
      <c r="D1150" s="11"/>
    </row>
    <row r="1151" spans="4:4" x14ac:dyDescent="0.2">
      <c r="D1151" s="11"/>
    </row>
    <row r="1152" spans="4:4" x14ac:dyDescent="0.2">
      <c r="D1152" s="11"/>
    </row>
    <row r="1153" spans="4:4" x14ac:dyDescent="0.2">
      <c r="D1153" s="11"/>
    </row>
    <row r="1154" spans="4:4" x14ac:dyDescent="0.2">
      <c r="D1154" s="11"/>
    </row>
    <row r="1155" spans="4:4" x14ac:dyDescent="0.2">
      <c r="D1155" s="11"/>
    </row>
    <row r="1156" spans="4:4" x14ac:dyDescent="0.2">
      <c r="D1156" s="11"/>
    </row>
    <row r="1157" spans="4:4" x14ac:dyDescent="0.2">
      <c r="D1157" s="11"/>
    </row>
    <row r="1158" spans="4:4" x14ac:dyDescent="0.2">
      <c r="D1158" s="11"/>
    </row>
    <row r="1159" spans="4:4" x14ac:dyDescent="0.2">
      <c r="D1159" s="11"/>
    </row>
    <row r="1160" spans="4:4" x14ac:dyDescent="0.2">
      <c r="D1160" s="11"/>
    </row>
    <row r="1161" spans="4:4" x14ac:dyDescent="0.2">
      <c r="D1161" s="11"/>
    </row>
    <row r="1162" spans="4:4" x14ac:dyDescent="0.2">
      <c r="D1162" s="11"/>
    </row>
    <row r="1163" spans="4:4" x14ac:dyDescent="0.2">
      <c r="D1163" s="11"/>
    </row>
    <row r="1164" spans="4:4" x14ac:dyDescent="0.2">
      <c r="D1164" s="11"/>
    </row>
    <row r="1165" spans="4:4" x14ac:dyDescent="0.2">
      <c r="D1165" s="11"/>
    </row>
    <row r="1166" spans="4:4" x14ac:dyDescent="0.2">
      <c r="D1166" s="11"/>
    </row>
    <row r="1167" spans="4:4" x14ac:dyDescent="0.2">
      <c r="D1167" s="11"/>
    </row>
    <row r="1168" spans="4:4" x14ac:dyDescent="0.2">
      <c r="D1168" s="11"/>
    </row>
    <row r="1169" spans="4:4" x14ac:dyDescent="0.2">
      <c r="D1169" s="11"/>
    </row>
    <row r="1170" spans="4:4" x14ac:dyDescent="0.2">
      <c r="D1170" s="11"/>
    </row>
    <row r="1171" spans="4:4" x14ac:dyDescent="0.2">
      <c r="D1171" s="11"/>
    </row>
    <row r="1172" spans="4:4" x14ac:dyDescent="0.2">
      <c r="D1172" s="11"/>
    </row>
    <row r="1173" spans="4:4" x14ac:dyDescent="0.2">
      <c r="D1173" s="11"/>
    </row>
    <row r="1174" spans="4:4" x14ac:dyDescent="0.2">
      <c r="D1174" s="11"/>
    </row>
    <row r="1175" spans="4:4" x14ac:dyDescent="0.2">
      <c r="D1175" s="11"/>
    </row>
    <row r="1176" spans="4:4" x14ac:dyDescent="0.2">
      <c r="D1176" s="11"/>
    </row>
    <row r="1177" spans="4:4" x14ac:dyDescent="0.2">
      <c r="D1177" s="11"/>
    </row>
    <row r="1178" spans="4:4" x14ac:dyDescent="0.2">
      <c r="D1178" s="11"/>
    </row>
    <row r="1179" spans="4:4" x14ac:dyDescent="0.2">
      <c r="D1179" s="11"/>
    </row>
    <row r="1180" spans="4:4" x14ac:dyDescent="0.2">
      <c r="D1180" s="11"/>
    </row>
    <row r="1181" spans="4:4" x14ac:dyDescent="0.2">
      <c r="D1181" s="11"/>
    </row>
    <row r="1182" spans="4:4" x14ac:dyDescent="0.2">
      <c r="D1182" s="11"/>
    </row>
    <row r="1183" spans="4:4" x14ac:dyDescent="0.2">
      <c r="D1183" s="11"/>
    </row>
    <row r="1184" spans="4:4" x14ac:dyDescent="0.2">
      <c r="D1184" s="11"/>
    </row>
    <row r="1185" spans="4:4" x14ac:dyDescent="0.2">
      <c r="D1185" s="11"/>
    </row>
    <row r="1186" spans="4:4" x14ac:dyDescent="0.2">
      <c r="D1186" s="11"/>
    </row>
    <row r="1187" spans="4:4" x14ac:dyDescent="0.2">
      <c r="D1187" s="11"/>
    </row>
    <row r="1188" spans="4:4" x14ac:dyDescent="0.2">
      <c r="D1188" s="11"/>
    </row>
    <row r="1189" spans="4:4" x14ac:dyDescent="0.2">
      <c r="D1189" s="11"/>
    </row>
    <row r="1190" spans="4:4" x14ac:dyDescent="0.2">
      <c r="D1190" s="11"/>
    </row>
    <row r="1191" spans="4:4" x14ac:dyDescent="0.2">
      <c r="D1191" s="11"/>
    </row>
    <row r="1192" spans="4:4" x14ac:dyDescent="0.2">
      <c r="D1192" s="11"/>
    </row>
    <row r="1193" spans="4:4" x14ac:dyDescent="0.2">
      <c r="D1193" s="11"/>
    </row>
    <row r="1194" spans="4:4" x14ac:dyDescent="0.2">
      <c r="D1194" s="11"/>
    </row>
    <row r="1195" spans="4:4" x14ac:dyDescent="0.2">
      <c r="D1195" s="11"/>
    </row>
    <row r="1196" spans="4:4" x14ac:dyDescent="0.2">
      <c r="D1196" s="11"/>
    </row>
    <row r="1197" spans="4:4" x14ac:dyDescent="0.2">
      <c r="D1197" s="11"/>
    </row>
    <row r="1198" spans="4:4" x14ac:dyDescent="0.2">
      <c r="D1198" s="11"/>
    </row>
    <row r="1199" spans="4:4" x14ac:dyDescent="0.2">
      <c r="D1199" s="11"/>
    </row>
    <row r="1200" spans="4:4" x14ac:dyDescent="0.2">
      <c r="D1200" s="11"/>
    </row>
    <row r="1201" spans="4:4" x14ac:dyDescent="0.2">
      <c r="D1201" s="11"/>
    </row>
    <row r="1202" spans="4:4" x14ac:dyDescent="0.2">
      <c r="D1202" s="11"/>
    </row>
    <row r="1203" spans="4:4" x14ac:dyDescent="0.2">
      <c r="D1203" s="11"/>
    </row>
    <row r="1204" spans="4:4" x14ac:dyDescent="0.2">
      <c r="D1204" s="11"/>
    </row>
    <row r="1205" spans="4:4" x14ac:dyDescent="0.2">
      <c r="D1205" s="11"/>
    </row>
    <row r="1206" spans="4:4" x14ac:dyDescent="0.2">
      <c r="D1206" s="11"/>
    </row>
    <row r="1207" spans="4:4" x14ac:dyDescent="0.2">
      <c r="D1207" s="11"/>
    </row>
    <row r="1208" spans="4:4" x14ac:dyDescent="0.2">
      <c r="D1208" s="11"/>
    </row>
    <row r="1209" spans="4:4" x14ac:dyDescent="0.2">
      <c r="D1209" s="11"/>
    </row>
    <row r="1210" spans="4:4" x14ac:dyDescent="0.2">
      <c r="D1210" s="11"/>
    </row>
    <row r="1211" spans="4:4" x14ac:dyDescent="0.2">
      <c r="D1211" s="11"/>
    </row>
    <row r="1212" spans="4:4" x14ac:dyDescent="0.2">
      <c r="D1212" s="11"/>
    </row>
    <row r="1213" spans="4:4" x14ac:dyDescent="0.2">
      <c r="D1213" s="11"/>
    </row>
    <row r="1214" spans="4:4" x14ac:dyDescent="0.2">
      <c r="D1214" s="11"/>
    </row>
    <row r="1215" spans="4:4" x14ac:dyDescent="0.2">
      <c r="D1215" s="11"/>
    </row>
    <row r="1216" spans="4:4" x14ac:dyDescent="0.2">
      <c r="D1216" s="11"/>
    </row>
    <row r="1217" spans="4:4" x14ac:dyDescent="0.2">
      <c r="D1217" s="11"/>
    </row>
    <row r="1218" spans="4:4" x14ac:dyDescent="0.2">
      <c r="D1218" s="11"/>
    </row>
    <row r="1219" spans="4:4" x14ac:dyDescent="0.2">
      <c r="D1219" s="11"/>
    </row>
    <row r="1220" spans="4:4" x14ac:dyDescent="0.2">
      <c r="D1220" s="11"/>
    </row>
    <row r="1221" spans="4:4" x14ac:dyDescent="0.2">
      <c r="D1221" s="11"/>
    </row>
    <row r="1222" spans="4:4" x14ac:dyDescent="0.2">
      <c r="D1222" s="11"/>
    </row>
    <row r="1223" spans="4:4" x14ac:dyDescent="0.2">
      <c r="D1223" s="11"/>
    </row>
    <row r="1224" spans="4:4" x14ac:dyDescent="0.2">
      <c r="D1224" s="11"/>
    </row>
    <row r="1225" spans="4:4" x14ac:dyDescent="0.2">
      <c r="D1225" s="11"/>
    </row>
    <row r="1226" spans="4:4" x14ac:dyDescent="0.2">
      <c r="D1226" s="11"/>
    </row>
    <row r="1227" spans="4:4" x14ac:dyDescent="0.2">
      <c r="D1227" s="11"/>
    </row>
    <row r="1228" spans="4:4" x14ac:dyDescent="0.2">
      <c r="D1228" s="11"/>
    </row>
    <row r="1229" spans="4:4" x14ac:dyDescent="0.2">
      <c r="D1229" s="11"/>
    </row>
    <row r="1230" spans="4:4" x14ac:dyDescent="0.2">
      <c r="D1230" s="11"/>
    </row>
    <row r="1231" spans="4:4" x14ac:dyDescent="0.2">
      <c r="D1231" s="11"/>
    </row>
    <row r="1232" spans="4:4" x14ac:dyDescent="0.2">
      <c r="D1232" s="11"/>
    </row>
    <row r="1233" spans="4:4" x14ac:dyDescent="0.2">
      <c r="D1233" s="11"/>
    </row>
    <row r="1234" spans="4:4" x14ac:dyDescent="0.2">
      <c r="D1234" s="11"/>
    </row>
    <row r="1235" spans="4:4" x14ac:dyDescent="0.2">
      <c r="D1235" s="11"/>
    </row>
    <row r="1236" spans="4:4" x14ac:dyDescent="0.2">
      <c r="D1236" s="11"/>
    </row>
    <row r="1237" spans="4:4" x14ac:dyDescent="0.2">
      <c r="D1237" s="11"/>
    </row>
    <row r="1238" spans="4:4" x14ac:dyDescent="0.2">
      <c r="D1238" s="11"/>
    </row>
    <row r="1239" spans="4:4" x14ac:dyDescent="0.2">
      <c r="D1239" s="11"/>
    </row>
    <row r="1240" spans="4:4" x14ac:dyDescent="0.2">
      <c r="D1240" s="11"/>
    </row>
    <row r="1241" spans="4:4" x14ac:dyDescent="0.2">
      <c r="D1241" s="11"/>
    </row>
    <row r="1242" spans="4:4" x14ac:dyDescent="0.2">
      <c r="D1242" s="11"/>
    </row>
    <row r="1243" spans="4:4" x14ac:dyDescent="0.2">
      <c r="D1243" s="11"/>
    </row>
    <row r="1244" spans="4:4" x14ac:dyDescent="0.2">
      <c r="D1244" s="11"/>
    </row>
    <row r="1245" spans="4:4" x14ac:dyDescent="0.2">
      <c r="D1245" s="11"/>
    </row>
    <row r="1246" spans="4:4" x14ac:dyDescent="0.2">
      <c r="D1246" s="11"/>
    </row>
    <row r="1247" spans="4:4" x14ac:dyDescent="0.2">
      <c r="D1247" s="11"/>
    </row>
    <row r="1248" spans="4:4" x14ac:dyDescent="0.2">
      <c r="D1248" s="11"/>
    </row>
    <row r="1249" spans="4:4" x14ac:dyDescent="0.2">
      <c r="D1249" s="11"/>
    </row>
    <row r="1250" spans="4:4" x14ac:dyDescent="0.2">
      <c r="D1250" s="11"/>
    </row>
    <row r="1251" spans="4:4" x14ac:dyDescent="0.2">
      <c r="D1251" s="11"/>
    </row>
    <row r="1252" spans="4:4" x14ac:dyDescent="0.2">
      <c r="D1252" s="11"/>
    </row>
    <row r="1253" spans="4:4" x14ac:dyDescent="0.2">
      <c r="D1253" s="11"/>
    </row>
    <row r="1254" spans="4:4" x14ac:dyDescent="0.2">
      <c r="D1254" s="11"/>
    </row>
    <row r="1255" spans="4:4" x14ac:dyDescent="0.2">
      <c r="D1255" s="11"/>
    </row>
    <row r="1256" spans="4:4" x14ac:dyDescent="0.2">
      <c r="D1256" s="11"/>
    </row>
    <row r="1257" spans="4:4" x14ac:dyDescent="0.2">
      <c r="D1257" s="11"/>
    </row>
    <row r="1258" spans="4:4" x14ac:dyDescent="0.2">
      <c r="D1258" s="11"/>
    </row>
    <row r="1259" spans="4:4" x14ac:dyDescent="0.2">
      <c r="D1259" s="11"/>
    </row>
    <row r="1260" spans="4:4" x14ac:dyDescent="0.2">
      <c r="D1260" s="11"/>
    </row>
    <row r="1261" spans="4:4" x14ac:dyDescent="0.2">
      <c r="D1261" s="11"/>
    </row>
    <row r="1262" spans="4:4" x14ac:dyDescent="0.2">
      <c r="D1262" s="11"/>
    </row>
    <row r="1263" spans="4:4" x14ac:dyDescent="0.2">
      <c r="D1263" s="11"/>
    </row>
    <row r="1264" spans="4:4" x14ac:dyDescent="0.2">
      <c r="D1264" s="11"/>
    </row>
    <row r="1265" spans="4:4" x14ac:dyDescent="0.2">
      <c r="D1265" s="11"/>
    </row>
    <row r="1266" spans="4:4" x14ac:dyDescent="0.2">
      <c r="D1266" s="11"/>
    </row>
    <row r="1267" spans="4:4" x14ac:dyDescent="0.2">
      <c r="D1267" s="11"/>
    </row>
    <row r="1268" spans="4:4" x14ac:dyDescent="0.2">
      <c r="D1268" s="11"/>
    </row>
    <row r="1269" spans="4:4" x14ac:dyDescent="0.2">
      <c r="D1269" s="11"/>
    </row>
    <row r="1270" spans="4:4" x14ac:dyDescent="0.2">
      <c r="D1270" s="11"/>
    </row>
    <row r="1271" spans="4:4" x14ac:dyDescent="0.2">
      <c r="D1271" s="11"/>
    </row>
    <row r="1272" spans="4:4" x14ac:dyDescent="0.2">
      <c r="D1272" s="11"/>
    </row>
    <row r="1273" spans="4:4" x14ac:dyDescent="0.2">
      <c r="D1273" s="11"/>
    </row>
    <row r="1274" spans="4:4" x14ac:dyDescent="0.2">
      <c r="D1274" s="11"/>
    </row>
    <row r="1275" spans="4:4" x14ac:dyDescent="0.2">
      <c r="D1275" s="11"/>
    </row>
    <row r="1276" spans="4:4" x14ac:dyDescent="0.2">
      <c r="D1276" s="11"/>
    </row>
    <row r="1277" spans="4:4" x14ac:dyDescent="0.2">
      <c r="D1277" s="11"/>
    </row>
    <row r="1278" spans="4:4" x14ac:dyDescent="0.2">
      <c r="D1278" s="11"/>
    </row>
    <row r="1279" spans="4:4" x14ac:dyDescent="0.2">
      <c r="D1279" s="11"/>
    </row>
    <row r="1280" spans="4:4" x14ac:dyDescent="0.2">
      <c r="D1280" s="11"/>
    </row>
    <row r="1281" spans="4:4" x14ac:dyDescent="0.2">
      <c r="D1281" s="11"/>
    </row>
    <row r="1282" spans="4:4" x14ac:dyDescent="0.2">
      <c r="D1282" s="11"/>
    </row>
    <row r="1283" spans="4:4" x14ac:dyDescent="0.2">
      <c r="D1283" s="11"/>
    </row>
    <row r="1284" spans="4:4" x14ac:dyDescent="0.2">
      <c r="D1284" s="11"/>
    </row>
    <row r="1285" spans="4:4" x14ac:dyDescent="0.2">
      <c r="D1285" s="11"/>
    </row>
    <row r="1286" spans="4:4" x14ac:dyDescent="0.2">
      <c r="D1286" s="11"/>
    </row>
    <row r="1287" spans="4:4" x14ac:dyDescent="0.2">
      <c r="D1287" s="11"/>
    </row>
    <row r="1288" spans="4:4" x14ac:dyDescent="0.2">
      <c r="D1288" s="11"/>
    </row>
    <row r="1289" spans="4:4" x14ac:dyDescent="0.2">
      <c r="D1289" s="11"/>
    </row>
    <row r="1290" spans="4:4" x14ac:dyDescent="0.2">
      <c r="D1290" s="11"/>
    </row>
    <row r="1291" spans="4:4" x14ac:dyDescent="0.2">
      <c r="D1291" s="11"/>
    </row>
    <row r="1292" spans="4:4" x14ac:dyDescent="0.2">
      <c r="D1292" s="11"/>
    </row>
    <row r="1293" spans="4:4" x14ac:dyDescent="0.2">
      <c r="D1293" s="11"/>
    </row>
    <row r="1294" spans="4:4" x14ac:dyDescent="0.2">
      <c r="D1294" s="11"/>
    </row>
    <row r="1295" spans="4:4" x14ac:dyDescent="0.2">
      <c r="D1295" s="11"/>
    </row>
    <row r="1296" spans="4:4" x14ac:dyDescent="0.2">
      <c r="D1296" s="11"/>
    </row>
    <row r="1297" spans="4:4" x14ac:dyDescent="0.2">
      <c r="D1297" s="11"/>
    </row>
    <row r="1298" spans="4:4" x14ac:dyDescent="0.2">
      <c r="D1298" s="11"/>
    </row>
    <row r="1299" spans="4:4" x14ac:dyDescent="0.2">
      <c r="D1299" s="11"/>
    </row>
    <row r="1300" spans="4:4" x14ac:dyDescent="0.2">
      <c r="D1300" s="11"/>
    </row>
    <row r="1301" spans="4:4" x14ac:dyDescent="0.2">
      <c r="D1301" s="11"/>
    </row>
    <row r="1302" spans="4:4" x14ac:dyDescent="0.2">
      <c r="D1302" s="11"/>
    </row>
    <row r="1303" spans="4:4" x14ac:dyDescent="0.2">
      <c r="D1303" s="11"/>
    </row>
    <row r="1304" spans="4:4" x14ac:dyDescent="0.2">
      <c r="D1304" s="11"/>
    </row>
    <row r="1305" spans="4:4" x14ac:dyDescent="0.2">
      <c r="D1305" s="11"/>
    </row>
    <row r="1306" spans="4:4" x14ac:dyDescent="0.2">
      <c r="D1306" s="11"/>
    </row>
    <row r="1307" spans="4:4" x14ac:dyDescent="0.2">
      <c r="D1307" s="11"/>
    </row>
    <row r="1308" spans="4:4" x14ac:dyDescent="0.2">
      <c r="D1308" s="11"/>
    </row>
    <row r="1309" spans="4:4" x14ac:dyDescent="0.2">
      <c r="D1309" s="11"/>
    </row>
    <row r="1310" spans="4:4" x14ac:dyDescent="0.2">
      <c r="D1310" s="11"/>
    </row>
    <row r="1311" spans="4:4" x14ac:dyDescent="0.2">
      <c r="D1311" s="11"/>
    </row>
    <row r="1312" spans="4:4" x14ac:dyDescent="0.2">
      <c r="D1312" s="11"/>
    </row>
    <row r="1313" spans="4:4" x14ac:dyDescent="0.2">
      <c r="D1313" s="11"/>
    </row>
    <row r="1314" spans="4:4" x14ac:dyDescent="0.2">
      <c r="D1314" s="11"/>
    </row>
    <row r="1315" spans="4:4" x14ac:dyDescent="0.2">
      <c r="D1315" s="11"/>
    </row>
    <row r="1316" spans="4:4" x14ac:dyDescent="0.2">
      <c r="D1316" s="11"/>
    </row>
    <row r="1317" spans="4:4" x14ac:dyDescent="0.2">
      <c r="D1317" s="11"/>
    </row>
    <row r="1318" spans="4:4" x14ac:dyDescent="0.2">
      <c r="D1318" s="11"/>
    </row>
    <row r="1319" spans="4:4" x14ac:dyDescent="0.2">
      <c r="D1319" s="11"/>
    </row>
    <row r="1320" spans="4:4" x14ac:dyDescent="0.2">
      <c r="D1320" s="11"/>
    </row>
    <row r="1321" spans="4:4" x14ac:dyDescent="0.2">
      <c r="D1321" s="11"/>
    </row>
    <row r="1322" spans="4:4" x14ac:dyDescent="0.2">
      <c r="D1322" s="11"/>
    </row>
    <row r="1323" spans="4:4" x14ac:dyDescent="0.2">
      <c r="D1323" s="11"/>
    </row>
    <row r="1324" spans="4:4" x14ac:dyDescent="0.2">
      <c r="D1324" s="11"/>
    </row>
    <row r="1325" spans="4:4" x14ac:dyDescent="0.2">
      <c r="D1325" s="11"/>
    </row>
    <row r="1326" spans="4:4" x14ac:dyDescent="0.2">
      <c r="D1326" s="11"/>
    </row>
    <row r="1327" spans="4:4" x14ac:dyDescent="0.2">
      <c r="D1327" s="11"/>
    </row>
    <row r="1328" spans="4:4" x14ac:dyDescent="0.2">
      <c r="D1328" s="11"/>
    </row>
    <row r="1329" spans="4:4" x14ac:dyDescent="0.2">
      <c r="D1329" s="11"/>
    </row>
    <row r="1330" spans="4:4" x14ac:dyDescent="0.2">
      <c r="D1330" s="11"/>
    </row>
    <row r="1331" spans="4:4" x14ac:dyDescent="0.2">
      <c r="D1331" s="11"/>
    </row>
    <row r="1332" spans="4:4" x14ac:dyDescent="0.2">
      <c r="D1332" s="11"/>
    </row>
    <row r="1333" spans="4:4" x14ac:dyDescent="0.2">
      <c r="D1333" s="11"/>
    </row>
    <row r="1334" spans="4:4" x14ac:dyDescent="0.2">
      <c r="D1334" s="11"/>
    </row>
    <row r="1335" spans="4:4" x14ac:dyDescent="0.2">
      <c r="D1335" s="11"/>
    </row>
    <row r="1336" spans="4:4" x14ac:dyDescent="0.2">
      <c r="D1336" s="11"/>
    </row>
    <row r="1337" spans="4:4" x14ac:dyDescent="0.2">
      <c r="D1337" s="11"/>
    </row>
    <row r="1338" spans="4:4" x14ac:dyDescent="0.2">
      <c r="D1338" s="11"/>
    </row>
    <row r="1339" spans="4:4" x14ac:dyDescent="0.2">
      <c r="D1339" s="11"/>
    </row>
    <row r="1340" spans="4:4" x14ac:dyDescent="0.2">
      <c r="D1340" s="11"/>
    </row>
    <row r="1341" spans="4:4" x14ac:dyDescent="0.2">
      <c r="D1341" s="11"/>
    </row>
    <row r="1342" spans="4:4" x14ac:dyDescent="0.2">
      <c r="D1342" s="11"/>
    </row>
    <row r="1343" spans="4:4" x14ac:dyDescent="0.2">
      <c r="D1343" s="11"/>
    </row>
    <row r="1344" spans="4:4" x14ac:dyDescent="0.2">
      <c r="D1344" s="11"/>
    </row>
    <row r="1345" spans="4:4" x14ac:dyDescent="0.2">
      <c r="D1345" s="11"/>
    </row>
    <row r="1346" spans="4:4" x14ac:dyDescent="0.2">
      <c r="D1346" s="11"/>
    </row>
    <row r="1347" spans="4:4" x14ac:dyDescent="0.2">
      <c r="D1347" s="11"/>
    </row>
    <row r="1348" spans="4:4" x14ac:dyDescent="0.2">
      <c r="D1348" s="11"/>
    </row>
    <row r="1349" spans="4:4" x14ac:dyDescent="0.2">
      <c r="D1349" s="11"/>
    </row>
    <row r="1350" spans="4:4" x14ac:dyDescent="0.2">
      <c r="D1350" s="11"/>
    </row>
    <row r="1351" spans="4:4" x14ac:dyDescent="0.2">
      <c r="D1351" s="11"/>
    </row>
    <row r="1352" spans="4:4" x14ac:dyDescent="0.2">
      <c r="D1352" s="11"/>
    </row>
    <row r="1353" spans="4:4" x14ac:dyDescent="0.2">
      <c r="D1353" s="11"/>
    </row>
    <row r="1354" spans="4:4" x14ac:dyDescent="0.2">
      <c r="D1354" s="11"/>
    </row>
    <row r="1355" spans="4:4" x14ac:dyDescent="0.2">
      <c r="D1355" s="11"/>
    </row>
    <row r="1356" spans="4:4" x14ac:dyDescent="0.2">
      <c r="D1356" s="11"/>
    </row>
    <row r="1357" spans="4:4" x14ac:dyDescent="0.2">
      <c r="D1357" s="11"/>
    </row>
    <row r="1358" spans="4:4" x14ac:dyDescent="0.2">
      <c r="D1358" s="11"/>
    </row>
    <row r="1359" spans="4:4" x14ac:dyDescent="0.2">
      <c r="D1359" s="11"/>
    </row>
    <row r="1360" spans="4:4" x14ac:dyDescent="0.2">
      <c r="D1360" s="11"/>
    </row>
    <row r="1361" spans="4:4" x14ac:dyDescent="0.2">
      <c r="D1361" s="11"/>
    </row>
    <row r="1362" spans="4:4" x14ac:dyDescent="0.2">
      <c r="D1362" s="11"/>
    </row>
    <row r="1363" spans="4:4" x14ac:dyDescent="0.2">
      <c r="D1363" s="11"/>
    </row>
    <row r="1364" spans="4:4" x14ac:dyDescent="0.2">
      <c r="D1364" s="11"/>
    </row>
    <row r="1365" spans="4:4" x14ac:dyDescent="0.2">
      <c r="D1365" s="11"/>
    </row>
    <row r="1366" spans="4:4" x14ac:dyDescent="0.2">
      <c r="D1366" s="11"/>
    </row>
    <row r="1367" spans="4:4" x14ac:dyDescent="0.2">
      <c r="D1367" s="11"/>
    </row>
    <row r="1368" spans="4:4" x14ac:dyDescent="0.2">
      <c r="D1368" s="11"/>
    </row>
    <row r="1369" spans="4:4" x14ac:dyDescent="0.2">
      <c r="D1369" s="11"/>
    </row>
    <row r="1370" spans="4:4" x14ac:dyDescent="0.2">
      <c r="D1370" s="11"/>
    </row>
    <row r="1371" spans="4:4" x14ac:dyDescent="0.2">
      <c r="D1371" s="11"/>
    </row>
    <row r="1372" spans="4:4" x14ac:dyDescent="0.2">
      <c r="D1372" s="11"/>
    </row>
    <row r="1373" spans="4:4" x14ac:dyDescent="0.2">
      <c r="D1373" s="11"/>
    </row>
    <row r="1374" spans="4:4" x14ac:dyDescent="0.2">
      <c r="D1374" s="11"/>
    </row>
    <row r="1375" spans="4:4" x14ac:dyDescent="0.2">
      <c r="D1375" s="11"/>
    </row>
    <row r="1376" spans="4:4" x14ac:dyDescent="0.2">
      <c r="D1376" s="11"/>
    </row>
    <row r="1377" spans="4:4" x14ac:dyDescent="0.2">
      <c r="D1377" s="11"/>
    </row>
    <row r="1378" spans="4:4" x14ac:dyDescent="0.2">
      <c r="D1378" s="11"/>
    </row>
    <row r="1379" spans="4:4" x14ac:dyDescent="0.2">
      <c r="D1379" s="11"/>
    </row>
    <row r="1380" spans="4:4" x14ac:dyDescent="0.2">
      <c r="D1380" s="11"/>
    </row>
    <row r="1381" spans="4:4" x14ac:dyDescent="0.2">
      <c r="D1381" s="11"/>
    </row>
    <row r="1382" spans="4:4" x14ac:dyDescent="0.2">
      <c r="D1382" s="11"/>
    </row>
    <row r="1383" spans="4:4" x14ac:dyDescent="0.2">
      <c r="D1383" s="11"/>
    </row>
    <row r="1384" spans="4:4" x14ac:dyDescent="0.2">
      <c r="D1384" s="11"/>
    </row>
    <row r="1385" spans="4:4" x14ac:dyDescent="0.2">
      <c r="D1385" s="11"/>
    </row>
    <row r="1386" spans="4:4" x14ac:dyDescent="0.2">
      <c r="D1386" s="11"/>
    </row>
    <row r="1387" spans="4:4" x14ac:dyDescent="0.2">
      <c r="D1387" s="11"/>
    </row>
    <row r="1388" spans="4:4" x14ac:dyDescent="0.2">
      <c r="D1388" s="11"/>
    </row>
    <row r="1389" spans="4:4" x14ac:dyDescent="0.2">
      <c r="D1389" s="11"/>
    </row>
    <row r="1390" spans="4:4" x14ac:dyDescent="0.2">
      <c r="D1390" s="11"/>
    </row>
    <row r="1391" spans="4:4" x14ac:dyDescent="0.2">
      <c r="D1391" s="11"/>
    </row>
    <row r="1392" spans="4:4" x14ac:dyDescent="0.2">
      <c r="D1392" s="11"/>
    </row>
    <row r="1393" spans="4:4" x14ac:dyDescent="0.2">
      <c r="D1393" s="11"/>
    </row>
    <row r="1394" spans="4:4" x14ac:dyDescent="0.2">
      <c r="D1394" s="11"/>
    </row>
    <row r="1395" spans="4:4" x14ac:dyDescent="0.2">
      <c r="D1395" s="11"/>
    </row>
    <row r="1396" spans="4:4" x14ac:dyDescent="0.2">
      <c r="D1396" s="11"/>
    </row>
    <row r="1397" spans="4:4" x14ac:dyDescent="0.2">
      <c r="D1397" s="11"/>
    </row>
    <row r="1398" spans="4:4" x14ac:dyDescent="0.2">
      <c r="D1398" s="11"/>
    </row>
    <row r="1399" spans="4:4" x14ac:dyDescent="0.2">
      <c r="D1399" s="11"/>
    </row>
    <row r="1400" spans="4:4" x14ac:dyDescent="0.2">
      <c r="D1400" s="11"/>
    </row>
    <row r="1401" spans="4:4" x14ac:dyDescent="0.2">
      <c r="D1401" s="11"/>
    </row>
    <row r="1402" spans="4:4" x14ac:dyDescent="0.2">
      <c r="D1402" s="11"/>
    </row>
    <row r="1403" spans="4:4" x14ac:dyDescent="0.2">
      <c r="D1403" s="11"/>
    </row>
    <row r="1404" spans="4:4" x14ac:dyDescent="0.2">
      <c r="D1404" s="11"/>
    </row>
    <row r="1405" spans="4:4" x14ac:dyDescent="0.2">
      <c r="D1405" s="11"/>
    </row>
    <row r="1406" spans="4:4" x14ac:dyDescent="0.2">
      <c r="D1406" s="11"/>
    </row>
    <row r="1407" spans="4:4" x14ac:dyDescent="0.2">
      <c r="D1407" s="11"/>
    </row>
    <row r="1408" spans="4:4" x14ac:dyDescent="0.2">
      <c r="D1408" s="11"/>
    </row>
    <row r="1409" spans="4:4" x14ac:dyDescent="0.2">
      <c r="D1409" s="11"/>
    </row>
    <row r="1410" spans="4:4" x14ac:dyDescent="0.2">
      <c r="D1410" s="11"/>
    </row>
    <row r="1411" spans="4:4" x14ac:dyDescent="0.2">
      <c r="D1411" s="11"/>
    </row>
    <row r="1412" spans="4:4" x14ac:dyDescent="0.2">
      <c r="D1412" s="11"/>
    </row>
    <row r="1413" spans="4:4" x14ac:dyDescent="0.2">
      <c r="D1413" s="11"/>
    </row>
    <row r="1414" spans="4:4" x14ac:dyDescent="0.2">
      <c r="D1414" s="11"/>
    </row>
    <row r="1415" spans="4:4" x14ac:dyDescent="0.2">
      <c r="D1415" s="11"/>
    </row>
    <row r="1416" spans="4:4" x14ac:dyDescent="0.2">
      <c r="D1416" s="11"/>
    </row>
    <row r="1417" spans="4:4" x14ac:dyDescent="0.2">
      <c r="D1417" s="11"/>
    </row>
    <row r="1418" spans="4:4" x14ac:dyDescent="0.2">
      <c r="D1418" s="11"/>
    </row>
    <row r="1419" spans="4:4" x14ac:dyDescent="0.2">
      <c r="D1419" s="11"/>
    </row>
    <row r="1420" spans="4:4" x14ac:dyDescent="0.2">
      <c r="D1420" s="11"/>
    </row>
    <row r="1421" spans="4:4" x14ac:dyDescent="0.2">
      <c r="D1421" s="11"/>
    </row>
    <row r="1422" spans="4:4" x14ac:dyDescent="0.2">
      <c r="D1422" s="11"/>
    </row>
    <row r="1423" spans="4:4" x14ac:dyDescent="0.2">
      <c r="D1423" s="11"/>
    </row>
    <row r="1424" spans="4:4" x14ac:dyDescent="0.2">
      <c r="D1424" s="11"/>
    </row>
    <row r="1425" spans="4:4" x14ac:dyDescent="0.2">
      <c r="D1425" s="11"/>
    </row>
    <row r="1426" spans="4:4" x14ac:dyDescent="0.2">
      <c r="D1426" s="11"/>
    </row>
    <row r="1427" spans="4:4" x14ac:dyDescent="0.2">
      <c r="D1427" s="11"/>
    </row>
    <row r="1428" spans="4:4" x14ac:dyDescent="0.2">
      <c r="D1428" s="11"/>
    </row>
    <row r="1429" spans="4:4" x14ac:dyDescent="0.2">
      <c r="D1429" s="11"/>
    </row>
    <row r="1430" spans="4:4" x14ac:dyDescent="0.2">
      <c r="D1430" s="11"/>
    </row>
    <row r="1431" spans="4:4" x14ac:dyDescent="0.2">
      <c r="D1431" s="11"/>
    </row>
    <row r="1432" spans="4:4" x14ac:dyDescent="0.2">
      <c r="D1432" s="11"/>
    </row>
    <row r="1433" spans="4:4" x14ac:dyDescent="0.2">
      <c r="D1433" s="11"/>
    </row>
    <row r="1434" spans="4:4" x14ac:dyDescent="0.2">
      <c r="D1434" s="11"/>
    </row>
    <row r="1435" spans="4:4" x14ac:dyDescent="0.2">
      <c r="D1435" s="11"/>
    </row>
    <row r="1436" spans="4:4" x14ac:dyDescent="0.2">
      <c r="D1436" s="11"/>
    </row>
    <row r="1437" spans="4:4" x14ac:dyDescent="0.2">
      <c r="D1437" s="11"/>
    </row>
    <row r="1438" spans="4:4" x14ac:dyDescent="0.2">
      <c r="D1438" s="11"/>
    </row>
    <row r="1439" spans="4:4" x14ac:dyDescent="0.2">
      <c r="D1439" s="11"/>
    </row>
    <row r="1440" spans="4:4" x14ac:dyDescent="0.2">
      <c r="D1440" s="11"/>
    </row>
    <row r="1441" spans="4:4" x14ac:dyDescent="0.2">
      <c r="D1441" s="11"/>
    </row>
    <row r="1442" spans="4:4" x14ac:dyDescent="0.2">
      <c r="D1442" s="11"/>
    </row>
    <row r="1443" spans="4:4" x14ac:dyDescent="0.2">
      <c r="D1443" s="11"/>
    </row>
    <row r="1444" spans="4:4" x14ac:dyDescent="0.2">
      <c r="D1444" s="11"/>
    </row>
    <row r="1445" spans="4:4" x14ac:dyDescent="0.2">
      <c r="D1445" s="11"/>
    </row>
    <row r="1446" spans="4:4" x14ac:dyDescent="0.2">
      <c r="D1446" s="11"/>
    </row>
    <row r="1447" spans="4:4" x14ac:dyDescent="0.2">
      <c r="D1447" s="11"/>
    </row>
    <row r="1448" spans="4:4" x14ac:dyDescent="0.2">
      <c r="D1448" s="11"/>
    </row>
    <row r="1449" spans="4:4" x14ac:dyDescent="0.2">
      <c r="D1449" s="11"/>
    </row>
    <row r="1450" spans="4:4" x14ac:dyDescent="0.2">
      <c r="D1450" s="11"/>
    </row>
    <row r="1451" spans="4:4" x14ac:dyDescent="0.2">
      <c r="D1451" s="11"/>
    </row>
    <row r="1452" spans="4:4" x14ac:dyDescent="0.2">
      <c r="D1452" s="11"/>
    </row>
    <row r="1453" spans="4:4" x14ac:dyDescent="0.2">
      <c r="D1453" s="11"/>
    </row>
    <row r="1454" spans="4:4" x14ac:dyDescent="0.2">
      <c r="D1454" s="11"/>
    </row>
    <row r="1455" spans="4:4" x14ac:dyDescent="0.2">
      <c r="D1455" s="11"/>
    </row>
    <row r="1456" spans="4:4" x14ac:dyDescent="0.2">
      <c r="D1456" s="11"/>
    </row>
    <row r="1457" spans="4:4" x14ac:dyDescent="0.2">
      <c r="D1457" s="11"/>
    </row>
    <row r="1458" spans="4:4" x14ac:dyDescent="0.2">
      <c r="D1458" s="11"/>
    </row>
    <row r="1459" spans="4:4" x14ac:dyDescent="0.2">
      <c r="D1459" s="11"/>
    </row>
    <row r="1460" spans="4:4" x14ac:dyDescent="0.2">
      <c r="D1460" s="11"/>
    </row>
    <row r="1461" spans="4:4" x14ac:dyDescent="0.2">
      <c r="D1461" s="11"/>
    </row>
    <row r="1462" spans="4:4" x14ac:dyDescent="0.2">
      <c r="D1462" s="11"/>
    </row>
    <row r="1463" spans="4:4" x14ac:dyDescent="0.2">
      <c r="D1463" s="11"/>
    </row>
    <row r="1464" spans="4:4" x14ac:dyDescent="0.2">
      <c r="D1464" s="11"/>
    </row>
    <row r="1465" spans="4:4" x14ac:dyDescent="0.2">
      <c r="D1465" s="11"/>
    </row>
    <row r="1466" spans="4:4" x14ac:dyDescent="0.2">
      <c r="D1466" s="11"/>
    </row>
    <row r="1467" spans="4:4" x14ac:dyDescent="0.2">
      <c r="D1467" s="11"/>
    </row>
    <row r="1468" spans="4:4" x14ac:dyDescent="0.2">
      <c r="D1468" s="11"/>
    </row>
    <row r="1469" spans="4:4" x14ac:dyDescent="0.2">
      <c r="D1469" s="11"/>
    </row>
    <row r="1470" spans="4:4" x14ac:dyDescent="0.2">
      <c r="D1470" s="11"/>
    </row>
    <row r="1471" spans="4:4" x14ac:dyDescent="0.2">
      <c r="D1471" s="11"/>
    </row>
    <row r="1472" spans="4:4" x14ac:dyDescent="0.2">
      <c r="D1472" s="11"/>
    </row>
    <row r="1473" spans="4:4" x14ac:dyDescent="0.2">
      <c r="D1473" s="11"/>
    </row>
    <row r="1474" spans="4:4" x14ac:dyDescent="0.2">
      <c r="D1474" s="11"/>
    </row>
    <row r="1475" spans="4:4" x14ac:dyDescent="0.2">
      <c r="D1475" s="11"/>
    </row>
    <row r="1476" spans="4:4" x14ac:dyDescent="0.2">
      <c r="D1476" s="11"/>
    </row>
    <row r="1477" spans="4:4" x14ac:dyDescent="0.2">
      <c r="D1477" s="11"/>
    </row>
    <row r="1478" spans="4:4" x14ac:dyDescent="0.2">
      <c r="D1478" s="11"/>
    </row>
    <row r="1479" spans="4:4" x14ac:dyDescent="0.2">
      <c r="D1479" s="11"/>
    </row>
    <row r="1480" spans="4:4" x14ac:dyDescent="0.2">
      <c r="D1480" s="11"/>
    </row>
    <row r="1481" spans="4:4" x14ac:dyDescent="0.2">
      <c r="D1481" s="11"/>
    </row>
    <row r="1482" spans="4:4" x14ac:dyDescent="0.2">
      <c r="D1482" s="11"/>
    </row>
    <row r="1483" spans="4:4" x14ac:dyDescent="0.2">
      <c r="D1483" s="11"/>
    </row>
    <row r="1484" spans="4:4" x14ac:dyDescent="0.2">
      <c r="D1484" s="11"/>
    </row>
    <row r="1485" spans="4:4" x14ac:dyDescent="0.2">
      <c r="D1485" s="11"/>
    </row>
    <row r="1486" spans="4:4" x14ac:dyDescent="0.2">
      <c r="D1486" s="11"/>
    </row>
    <row r="1487" spans="4:4" x14ac:dyDescent="0.2">
      <c r="D1487" s="11"/>
    </row>
    <row r="1488" spans="4:4" x14ac:dyDescent="0.2">
      <c r="D1488" s="11"/>
    </row>
    <row r="1489" spans="4:4" x14ac:dyDescent="0.2">
      <c r="D1489" s="11"/>
    </row>
    <row r="1490" spans="4:4" x14ac:dyDescent="0.2">
      <c r="D1490" s="11"/>
    </row>
    <row r="1491" spans="4:4" x14ac:dyDescent="0.2">
      <c r="D1491" s="11"/>
    </row>
    <row r="1492" spans="4:4" x14ac:dyDescent="0.2">
      <c r="D1492" s="11"/>
    </row>
    <row r="1493" spans="4:4" x14ac:dyDescent="0.2">
      <c r="D1493" s="11"/>
    </row>
    <row r="1494" spans="4:4" x14ac:dyDescent="0.2">
      <c r="D1494" s="11"/>
    </row>
    <row r="1495" spans="4:4" x14ac:dyDescent="0.2">
      <c r="D1495" s="11"/>
    </row>
    <row r="1496" spans="4:4" x14ac:dyDescent="0.2">
      <c r="D1496" s="11"/>
    </row>
    <row r="1497" spans="4:4" x14ac:dyDescent="0.2">
      <c r="D1497" s="11"/>
    </row>
    <row r="1498" spans="4:4" x14ac:dyDescent="0.2">
      <c r="D1498" s="11"/>
    </row>
    <row r="1499" spans="4:4" x14ac:dyDescent="0.2">
      <c r="D1499" s="11"/>
    </row>
    <row r="1500" spans="4:4" x14ac:dyDescent="0.2">
      <c r="D1500" s="11"/>
    </row>
    <row r="1501" spans="4:4" x14ac:dyDescent="0.2">
      <c r="D1501" s="11"/>
    </row>
    <row r="1502" spans="4:4" x14ac:dyDescent="0.2">
      <c r="D1502" s="11"/>
    </row>
    <row r="1503" spans="4:4" x14ac:dyDescent="0.2">
      <c r="D1503" s="11"/>
    </row>
    <row r="1504" spans="4:4" x14ac:dyDescent="0.2">
      <c r="D1504" s="11"/>
    </row>
    <row r="1505" spans="4:4" x14ac:dyDescent="0.2">
      <c r="D1505" s="11"/>
    </row>
    <row r="1506" spans="4:4" x14ac:dyDescent="0.2">
      <c r="D1506" s="11"/>
    </row>
    <row r="1507" spans="4:4" x14ac:dyDescent="0.2">
      <c r="D1507" s="11"/>
    </row>
    <row r="1508" spans="4:4" x14ac:dyDescent="0.2">
      <c r="D1508" s="11"/>
    </row>
    <row r="1509" spans="4:4" x14ac:dyDescent="0.2">
      <c r="D1509" s="11"/>
    </row>
    <row r="1510" spans="4:4" x14ac:dyDescent="0.2">
      <c r="D1510" s="11"/>
    </row>
    <row r="1511" spans="4:4" x14ac:dyDescent="0.2">
      <c r="D1511" s="11"/>
    </row>
    <row r="1512" spans="4:4" x14ac:dyDescent="0.2">
      <c r="D1512" s="11"/>
    </row>
    <row r="1513" spans="4:4" x14ac:dyDescent="0.2">
      <c r="D1513" s="11"/>
    </row>
    <row r="1514" spans="4:4" x14ac:dyDescent="0.2">
      <c r="D1514" s="11"/>
    </row>
    <row r="1515" spans="4:4" x14ac:dyDescent="0.2">
      <c r="D1515" s="11"/>
    </row>
    <row r="1516" spans="4:4" x14ac:dyDescent="0.2">
      <c r="D1516" s="11"/>
    </row>
    <row r="1517" spans="4:4" x14ac:dyDescent="0.2">
      <c r="D1517" s="11"/>
    </row>
    <row r="1518" spans="4:4" x14ac:dyDescent="0.2">
      <c r="D1518" s="11"/>
    </row>
    <row r="1519" spans="4:4" x14ac:dyDescent="0.2">
      <c r="D1519" s="11"/>
    </row>
    <row r="1520" spans="4:4" x14ac:dyDescent="0.2">
      <c r="D1520" s="11"/>
    </row>
    <row r="1521" spans="4:4" x14ac:dyDescent="0.2">
      <c r="D1521" s="11"/>
    </row>
    <row r="1522" spans="4:4" x14ac:dyDescent="0.2">
      <c r="D1522" s="11"/>
    </row>
    <row r="1523" spans="4:4" x14ac:dyDescent="0.2">
      <c r="D1523" s="11"/>
    </row>
    <row r="1524" spans="4:4" x14ac:dyDescent="0.2">
      <c r="D1524" s="11"/>
    </row>
    <row r="1525" spans="4:4" x14ac:dyDescent="0.2">
      <c r="D1525" s="11"/>
    </row>
    <row r="1526" spans="4:4" x14ac:dyDescent="0.2">
      <c r="D1526" s="11"/>
    </row>
    <row r="1527" spans="4:4" x14ac:dyDescent="0.2">
      <c r="D1527" s="11"/>
    </row>
    <row r="1528" spans="4:4" x14ac:dyDescent="0.2">
      <c r="D1528" s="11"/>
    </row>
    <row r="1529" spans="4:4" x14ac:dyDescent="0.2">
      <c r="D1529" s="11"/>
    </row>
    <row r="1530" spans="4:4" x14ac:dyDescent="0.2">
      <c r="D1530" s="11"/>
    </row>
    <row r="1531" spans="4:4" x14ac:dyDescent="0.2">
      <c r="D1531" s="11"/>
    </row>
    <row r="1532" spans="4:4" x14ac:dyDescent="0.2">
      <c r="D1532" s="11"/>
    </row>
    <row r="1533" spans="4:4" x14ac:dyDescent="0.2">
      <c r="D1533" s="11"/>
    </row>
    <row r="1534" spans="4:4" x14ac:dyDescent="0.2">
      <c r="D1534" s="11"/>
    </row>
    <row r="1535" spans="4:4" x14ac:dyDescent="0.2">
      <c r="D1535" s="11"/>
    </row>
    <row r="1536" spans="4:4" x14ac:dyDescent="0.2">
      <c r="D1536" s="11"/>
    </row>
    <row r="1537" spans="4:4" x14ac:dyDescent="0.2">
      <c r="D1537" s="11"/>
    </row>
    <row r="1538" spans="4:4" x14ac:dyDescent="0.2">
      <c r="D1538" s="11"/>
    </row>
    <row r="1539" spans="4:4" x14ac:dyDescent="0.2">
      <c r="D1539" s="11"/>
    </row>
    <row r="1540" spans="4:4" x14ac:dyDescent="0.2">
      <c r="D1540" s="11"/>
    </row>
    <row r="1541" spans="4:4" x14ac:dyDescent="0.2">
      <c r="D1541" s="11"/>
    </row>
    <row r="1542" spans="4:4" x14ac:dyDescent="0.2">
      <c r="D1542" s="11"/>
    </row>
    <row r="1543" spans="4:4" x14ac:dyDescent="0.2">
      <c r="D1543" s="11"/>
    </row>
    <row r="1544" spans="4:4" x14ac:dyDescent="0.2">
      <c r="D1544" s="11"/>
    </row>
    <row r="1545" spans="4:4" x14ac:dyDescent="0.2">
      <c r="D1545" s="11"/>
    </row>
    <row r="1546" spans="4:4" x14ac:dyDescent="0.2">
      <c r="D1546" s="11"/>
    </row>
    <row r="1547" spans="4:4" x14ac:dyDescent="0.2">
      <c r="D1547" s="11"/>
    </row>
    <row r="1548" spans="4:4" x14ac:dyDescent="0.2">
      <c r="D1548" s="11"/>
    </row>
    <row r="1549" spans="4:4" x14ac:dyDescent="0.2">
      <c r="D1549" s="11"/>
    </row>
    <row r="1550" spans="4:4" x14ac:dyDescent="0.2">
      <c r="D1550" s="11"/>
    </row>
    <row r="1551" spans="4:4" x14ac:dyDescent="0.2">
      <c r="D1551" s="11"/>
    </row>
    <row r="1552" spans="4:4" x14ac:dyDescent="0.2">
      <c r="D1552" s="11"/>
    </row>
    <row r="1553" spans="4:4" x14ac:dyDescent="0.2">
      <c r="D1553" s="11"/>
    </row>
    <row r="1554" spans="4:4" x14ac:dyDescent="0.2">
      <c r="D1554" s="11"/>
    </row>
    <row r="1555" spans="4:4" x14ac:dyDescent="0.2">
      <c r="D1555" s="11"/>
    </row>
    <row r="1556" spans="4:4" x14ac:dyDescent="0.2">
      <c r="D1556" s="11"/>
    </row>
    <row r="1557" spans="4:4" x14ac:dyDescent="0.2">
      <c r="D1557" s="11"/>
    </row>
    <row r="1558" spans="4:4" x14ac:dyDescent="0.2">
      <c r="D1558" s="11"/>
    </row>
    <row r="1559" spans="4:4" x14ac:dyDescent="0.2">
      <c r="D1559" s="11"/>
    </row>
    <row r="1560" spans="4:4" x14ac:dyDescent="0.2">
      <c r="D1560" s="11"/>
    </row>
    <row r="1561" spans="4:4" x14ac:dyDescent="0.2">
      <c r="D1561" s="11"/>
    </row>
    <row r="1562" spans="4:4" x14ac:dyDescent="0.2">
      <c r="D1562" s="11"/>
    </row>
    <row r="1563" spans="4:4" x14ac:dyDescent="0.2">
      <c r="D1563" s="11"/>
    </row>
    <row r="1564" spans="4:4" x14ac:dyDescent="0.2">
      <c r="D1564" s="11"/>
    </row>
    <row r="1565" spans="4:4" x14ac:dyDescent="0.2">
      <c r="D1565" s="11"/>
    </row>
    <row r="1566" spans="4:4" x14ac:dyDescent="0.2">
      <c r="D1566" s="11"/>
    </row>
    <row r="1567" spans="4:4" x14ac:dyDescent="0.2">
      <c r="D1567" s="11"/>
    </row>
    <row r="1568" spans="4:4" x14ac:dyDescent="0.2">
      <c r="D1568" s="11"/>
    </row>
    <row r="1569" spans="4:4" x14ac:dyDescent="0.2">
      <c r="D1569" s="11"/>
    </row>
    <row r="1570" spans="4:4" x14ac:dyDescent="0.2">
      <c r="D1570" s="11"/>
    </row>
    <row r="1571" spans="4:4" x14ac:dyDescent="0.2">
      <c r="D1571" s="11"/>
    </row>
    <row r="1572" spans="4:4" x14ac:dyDescent="0.2">
      <c r="D1572" s="11"/>
    </row>
    <row r="1573" spans="4:4" x14ac:dyDescent="0.2">
      <c r="D1573" s="11"/>
    </row>
    <row r="1574" spans="4:4" x14ac:dyDescent="0.2">
      <c r="D1574" s="11"/>
    </row>
    <row r="1575" spans="4:4" x14ac:dyDescent="0.2">
      <c r="D1575" s="11"/>
    </row>
    <row r="1576" spans="4:4" x14ac:dyDescent="0.2">
      <c r="D1576" s="11"/>
    </row>
    <row r="1577" spans="4:4" x14ac:dyDescent="0.2">
      <c r="D1577" s="11"/>
    </row>
    <row r="1578" spans="4:4" x14ac:dyDescent="0.2">
      <c r="D1578" s="11"/>
    </row>
    <row r="1579" spans="4:4" x14ac:dyDescent="0.2">
      <c r="D1579" s="11"/>
    </row>
    <row r="1580" spans="4:4" x14ac:dyDescent="0.2">
      <c r="D1580" s="11"/>
    </row>
    <row r="1581" spans="4:4" x14ac:dyDescent="0.2">
      <c r="D1581" s="11"/>
    </row>
    <row r="1582" spans="4:4" x14ac:dyDescent="0.2">
      <c r="D1582" s="11"/>
    </row>
    <row r="1583" spans="4:4" x14ac:dyDescent="0.2">
      <c r="D1583" s="11"/>
    </row>
    <row r="1584" spans="4:4" x14ac:dyDescent="0.2">
      <c r="D1584" s="11"/>
    </row>
    <row r="1585" spans="4:4" x14ac:dyDescent="0.2">
      <c r="D1585" s="11"/>
    </row>
    <row r="1586" spans="4:4" x14ac:dyDescent="0.2">
      <c r="D1586" s="11"/>
    </row>
    <row r="1587" spans="4:4" x14ac:dyDescent="0.2">
      <c r="D1587" s="11"/>
    </row>
    <row r="1588" spans="4:4" x14ac:dyDescent="0.2">
      <c r="D1588" s="11"/>
    </row>
    <row r="1589" spans="4:4" x14ac:dyDescent="0.2">
      <c r="D1589" s="11"/>
    </row>
    <row r="1590" spans="4:4" x14ac:dyDescent="0.2">
      <c r="D1590" s="11"/>
    </row>
    <row r="1591" spans="4:4" x14ac:dyDescent="0.2">
      <c r="D1591" s="11"/>
    </row>
    <row r="1592" spans="4:4" x14ac:dyDescent="0.2">
      <c r="D1592" s="11"/>
    </row>
    <row r="1593" spans="4:4" x14ac:dyDescent="0.2">
      <c r="D1593" s="11"/>
    </row>
    <row r="1594" spans="4:4" x14ac:dyDescent="0.2">
      <c r="D1594" s="11"/>
    </row>
    <row r="1595" spans="4:4" x14ac:dyDescent="0.2">
      <c r="D1595" s="11"/>
    </row>
    <row r="1596" spans="4:4" x14ac:dyDescent="0.2">
      <c r="D1596" s="11"/>
    </row>
    <row r="1597" spans="4:4" x14ac:dyDescent="0.2">
      <c r="D1597" s="11"/>
    </row>
    <row r="1598" spans="4:4" x14ac:dyDescent="0.2">
      <c r="D1598" s="11"/>
    </row>
    <row r="1599" spans="4:4" x14ac:dyDescent="0.2">
      <c r="D1599" s="11"/>
    </row>
    <row r="1600" spans="4:4" x14ac:dyDescent="0.2">
      <c r="D1600" s="11"/>
    </row>
    <row r="1601" spans="4:4" x14ac:dyDescent="0.2">
      <c r="D1601" s="11"/>
    </row>
    <row r="1602" spans="4:4" x14ac:dyDescent="0.2">
      <c r="D1602" s="11"/>
    </row>
    <row r="1603" spans="4:4" x14ac:dyDescent="0.2">
      <c r="D1603" s="11"/>
    </row>
    <row r="1604" spans="4:4" x14ac:dyDescent="0.2">
      <c r="D1604" s="11"/>
    </row>
    <row r="1605" spans="4:4" x14ac:dyDescent="0.2">
      <c r="D1605" s="11"/>
    </row>
    <row r="1606" spans="4:4" x14ac:dyDescent="0.2">
      <c r="D1606" s="11"/>
    </row>
    <row r="1607" spans="4:4" x14ac:dyDescent="0.2">
      <c r="D1607" s="11"/>
    </row>
    <row r="1608" spans="4:4" x14ac:dyDescent="0.2">
      <c r="D1608" s="11"/>
    </row>
    <row r="1609" spans="4:4" x14ac:dyDescent="0.2">
      <c r="D1609" s="11"/>
    </row>
    <row r="1610" spans="4:4" x14ac:dyDescent="0.2">
      <c r="D1610" s="11"/>
    </row>
    <row r="1611" spans="4:4" x14ac:dyDescent="0.2">
      <c r="D1611" s="11"/>
    </row>
    <row r="1612" spans="4:4" x14ac:dyDescent="0.2">
      <c r="D1612" s="11"/>
    </row>
    <row r="1613" spans="4:4" x14ac:dyDescent="0.2">
      <c r="D1613" s="11"/>
    </row>
    <row r="1614" spans="4:4" x14ac:dyDescent="0.2">
      <c r="D1614" s="11"/>
    </row>
    <row r="1615" spans="4:4" x14ac:dyDescent="0.2">
      <c r="D1615" s="11"/>
    </row>
    <row r="1616" spans="4:4" x14ac:dyDescent="0.2">
      <c r="D1616" s="11"/>
    </row>
    <row r="1617" spans="4:4" x14ac:dyDescent="0.2">
      <c r="D1617" s="11"/>
    </row>
    <row r="1618" spans="4:4" x14ac:dyDescent="0.2">
      <c r="D1618" s="11"/>
    </row>
    <row r="1619" spans="4:4" x14ac:dyDescent="0.2">
      <c r="D1619" s="11"/>
    </row>
    <row r="1620" spans="4:4" x14ac:dyDescent="0.2">
      <c r="D1620" s="11"/>
    </row>
    <row r="1621" spans="4:4" x14ac:dyDescent="0.2">
      <c r="D1621" s="11"/>
    </row>
    <row r="1622" spans="4:4" x14ac:dyDescent="0.2">
      <c r="D1622" s="11"/>
    </row>
    <row r="1623" spans="4:4" x14ac:dyDescent="0.2">
      <c r="D1623" s="11"/>
    </row>
    <row r="1624" spans="4:4" x14ac:dyDescent="0.2">
      <c r="D1624" s="11"/>
    </row>
    <row r="1625" spans="4:4" x14ac:dyDescent="0.2">
      <c r="D1625" s="11"/>
    </row>
    <row r="1626" spans="4:4" x14ac:dyDescent="0.2">
      <c r="D1626" s="11"/>
    </row>
    <row r="1627" spans="4:4" x14ac:dyDescent="0.2">
      <c r="D1627" s="11"/>
    </row>
    <row r="1628" spans="4:4" x14ac:dyDescent="0.2">
      <c r="D1628" s="11"/>
    </row>
    <row r="1629" spans="4:4" x14ac:dyDescent="0.2">
      <c r="D1629" s="11"/>
    </row>
    <row r="1630" spans="4:4" x14ac:dyDescent="0.2">
      <c r="D1630" s="11"/>
    </row>
    <row r="1631" spans="4:4" x14ac:dyDescent="0.2">
      <c r="D1631" s="11"/>
    </row>
    <row r="1632" spans="4:4" x14ac:dyDescent="0.2">
      <c r="D1632" s="11"/>
    </row>
    <row r="1633" spans="4:4" x14ac:dyDescent="0.2">
      <c r="D1633" s="11"/>
    </row>
    <row r="1634" spans="4:4" x14ac:dyDescent="0.2">
      <c r="D1634" s="11"/>
    </row>
    <row r="1635" spans="4:4" x14ac:dyDescent="0.2">
      <c r="D1635" s="11"/>
    </row>
    <row r="1636" spans="4:4" x14ac:dyDescent="0.2">
      <c r="D1636" s="11"/>
    </row>
    <row r="1637" spans="4:4" x14ac:dyDescent="0.2">
      <c r="D1637" s="11"/>
    </row>
    <row r="1638" spans="4:4" x14ac:dyDescent="0.2">
      <c r="D1638" s="11"/>
    </row>
    <row r="1639" spans="4:4" x14ac:dyDescent="0.2">
      <c r="D1639" s="11"/>
    </row>
    <row r="1640" spans="4:4" x14ac:dyDescent="0.2">
      <c r="D1640" s="11"/>
    </row>
    <row r="1641" spans="4:4" x14ac:dyDescent="0.2">
      <c r="D1641" s="11"/>
    </row>
    <row r="1642" spans="4:4" x14ac:dyDescent="0.2">
      <c r="D1642" s="11"/>
    </row>
    <row r="1643" spans="4:4" x14ac:dyDescent="0.2">
      <c r="D1643" s="11"/>
    </row>
    <row r="1644" spans="4:4" x14ac:dyDescent="0.2">
      <c r="D1644" s="11"/>
    </row>
    <row r="1645" spans="4:4" x14ac:dyDescent="0.2">
      <c r="D1645" s="11"/>
    </row>
    <row r="1646" spans="4:4" x14ac:dyDescent="0.2">
      <c r="D1646" s="11"/>
    </row>
    <row r="1647" spans="4:4" x14ac:dyDescent="0.2">
      <c r="D1647" s="11"/>
    </row>
    <row r="1648" spans="4:4" x14ac:dyDescent="0.2">
      <c r="D1648" s="11"/>
    </row>
    <row r="1649" spans="4:4" x14ac:dyDescent="0.2">
      <c r="D1649" s="11"/>
    </row>
    <row r="1650" spans="4:4" x14ac:dyDescent="0.2">
      <c r="D1650" s="11"/>
    </row>
    <row r="1651" spans="4:4" x14ac:dyDescent="0.2">
      <c r="D1651" s="11"/>
    </row>
    <row r="1652" spans="4:4" x14ac:dyDescent="0.2">
      <c r="D1652" s="11"/>
    </row>
    <row r="1653" spans="4:4" x14ac:dyDescent="0.2">
      <c r="D1653" s="11"/>
    </row>
    <row r="1654" spans="4:4" x14ac:dyDescent="0.2">
      <c r="D1654" s="11"/>
    </row>
    <row r="1655" spans="4:4" x14ac:dyDescent="0.2">
      <c r="D1655" s="11"/>
    </row>
    <row r="1656" spans="4:4" x14ac:dyDescent="0.2">
      <c r="D1656" s="11"/>
    </row>
    <row r="1657" spans="4:4" x14ac:dyDescent="0.2">
      <c r="D1657" s="11"/>
    </row>
    <row r="1658" spans="4:4" x14ac:dyDescent="0.2">
      <c r="D1658" s="11"/>
    </row>
    <row r="1659" spans="4:4" x14ac:dyDescent="0.2">
      <c r="D1659" s="11"/>
    </row>
    <row r="1660" spans="4:4" x14ac:dyDescent="0.2">
      <c r="D1660" s="11"/>
    </row>
    <row r="1661" spans="4:4" x14ac:dyDescent="0.2">
      <c r="D1661" s="11"/>
    </row>
    <row r="1662" spans="4:4" x14ac:dyDescent="0.2">
      <c r="D1662" s="11"/>
    </row>
    <row r="1663" spans="4:4" x14ac:dyDescent="0.2">
      <c r="D1663" s="11"/>
    </row>
    <row r="1664" spans="4:4" x14ac:dyDescent="0.2">
      <c r="D1664" s="11"/>
    </row>
    <row r="1665" spans="4:4" x14ac:dyDescent="0.2">
      <c r="D1665" s="11"/>
    </row>
    <row r="1666" spans="4:4" x14ac:dyDescent="0.2">
      <c r="D1666" s="11"/>
    </row>
    <row r="1667" spans="4:4" x14ac:dyDescent="0.2">
      <c r="D1667" s="11"/>
    </row>
    <row r="1668" spans="4:4" x14ac:dyDescent="0.2">
      <c r="D1668" s="11"/>
    </row>
    <row r="1669" spans="4:4" x14ac:dyDescent="0.2">
      <c r="D1669" s="11"/>
    </row>
    <row r="1670" spans="4:4" x14ac:dyDescent="0.2">
      <c r="D1670" s="11"/>
    </row>
    <row r="1671" spans="4:4" x14ac:dyDescent="0.2">
      <c r="D1671" s="11"/>
    </row>
    <row r="1672" spans="4:4" x14ac:dyDescent="0.2">
      <c r="D1672" s="11"/>
    </row>
    <row r="1673" spans="4:4" x14ac:dyDescent="0.2">
      <c r="D1673" s="11"/>
    </row>
    <row r="1674" spans="4:4" x14ac:dyDescent="0.2">
      <c r="D1674" s="11"/>
    </row>
    <row r="1675" spans="4:4" x14ac:dyDescent="0.2">
      <c r="D1675" s="11"/>
    </row>
    <row r="1676" spans="4:4" x14ac:dyDescent="0.2">
      <c r="D1676" s="11"/>
    </row>
    <row r="1677" spans="4:4" x14ac:dyDescent="0.2">
      <c r="D1677" s="11"/>
    </row>
    <row r="1678" spans="4:4" x14ac:dyDescent="0.2">
      <c r="D1678" s="11"/>
    </row>
    <row r="1679" spans="4:4" x14ac:dyDescent="0.2">
      <c r="D1679" s="11"/>
    </row>
    <row r="1680" spans="4:4" x14ac:dyDescent="0.2">
      <c r="D1680" s="11"/>
    </row>
    <row r="1681" spans="4:4" x14ac:dyDescent="0.2">
      <c r="D1681" s="11"/>
    </row>
    <row r="1682" spans="4:4" x14ac:dyDescent="0.2">
      <c r="D1682" s="11"/>
    </row>
    <row r="1683" spans="4:4" x14ac:dyDescent="0.2">
      <c r="D1683" s="11"/>
    </row>
    <row r="1684" spans="4:4" x14ac:dyDescent="0.2">
      <c r="D1684" s="11"/>
    </row>
    <row r="1685" spans="4:4" x14ac:dyDescent="0.2">
      <c r="D1685" s="11"/>
    </row>
    <row r="1686" spans="4:4" x14ac:dyDescent="0.2">
      <c r="D1686" s="11"/>
    </row>
    <row r="1687" spans="4:4" x14ac:dyDescent="0.2">
      <c r="D1687" s="11"/>
    </row>
    <row r="1688" spans="4:4" x14ac:dyDescent="0.2">
      <c r="D1688" s="11"/>
    </row>
    <row r="1689" spans="4:4" x14ac:dyDescent="0.2">
      <c r="D1689" s="11"/>
    </row>
    <row r="1690" spans="4:4" x14ac:dyDescent="0.2">
      <c r="D1690" s="11"/>
    </row>
    <row r="1691" spans="4:4" x14ac:dyDescent="0.2">
      <c r="D1691" s="11"/>
    </row>
    <row r="1692" spans="4:4" x14ac:dyDescent="0.2">
      <c r="D1692" s="11"/>
    </row>
    <row r="1693" spans="4:4" x14ac:dyDescent="0.2">
      <c r="D1693" s="11"/>
    </row>
    <row r="1694" spans="4:4" x14ac:dyDescent="0.2">
      <c r="D1694" s="11"/>
    </row>
    <row r="1695" spans="4:4" x14ac:dyDescent="0.2">
      <c r="D1695" s="11"/>
    </row>
    <row r="1696" spans="4:4" x14ac:dyDescent="0.2">
      <c r="D1696" s="11"/>
    </row>
    <row r="1697" spans="4:4" x14ac:dyDescent="0.2">
      <c r="D1697" s="11"/>
    </row>
    <row r="1698" spans="4:4" x14ac:dyDescent="0.2">
      <c r="D1698" s="11"/>
    </row>
    <row r="1699" spans="4:4" x14ac:dyDescent="0.2">
      <c r="D1699" s="11"/>
    </row>
    <row r="1700" spans="4:4" x14ac:dyDescent="0.2">
      <c r="D1700" s="11"/>
    </row>
    <row r="1701" spans="4:4" x14ac:dyDescent="0.2">
      <c r="D1701" s="11"/>
    </row>
    <row r="1702" spans="4:4" x14ac:dyDescent="0.2">
      <c r="D1702" s="11"/>
    </row>
    <row r="1703" spans="4:4" x14ac:dyDescent="0.2">
      <c r="D1703" s="11"/>
    </row>
    <row r="1704" spans="4:4" x14ac:dyDescent="0.2">
      <c r="D1704" s="11"/>
    </row>
    <row r="1705" spans="4:4" x14ac:dyDescent="0.2">
      <c r="D1705" s="11"/>
    </row>
    <row r="1706" spans="4:4" x14ac:dyDescent="0.2">
      <c r="D1706" s="11"/>
    </row>
    <row r="1707" spans="4:4" x14ac:dyDescent="0.2">
      <c r="D1707" s="11"/>
    </row>
    <row r="1708" spans="4:4" x14ac:dyDescent="0.2">
      <c r="D1708" s="11"/>
    </row>
    <row r="1709" spans="4:4" x14ac:dyDescent="0.2">
      <c r="D1709" s="11"/>
    </row>
    <row r="1710" spans="4:4" x14ac:dyDescent="0.2">
      <c r="D1710" s="11"/>
    </row>
    <row r="1711" spans="4:4" x14ac:dyDescent="0.2">
      <c r="D1711" s="11"/>
    </row>
    <row r="1712" spans="4:4" x14ac:dyDescent="0.2">
      <c r="D1712" s="11"/>
    </row>
    <row r="1713" spans="4:4" x14ac:dyDescent="0.2">
      <c r="D1713" s="11"/>
    </row>
    <row r="1714" spans="4:4" x14ac:dyDescent="0.2">
      <c r="D1714" s="11"/>
    </row>
    <row r="1715" spans="4:4" x14ac:dyDescent="0.2">
      <c r="D1715" s="11"/>
    </row>
    <row r="1716" spans="4:4" x14ac:dyDescent="0.2">
      <c r="D1716" s="11"/>
    </row>
    <row r="1717" spans="4:4" x14ac:dyDescent="0.2">
      <c r="D1717" s="11"/>
    </row>
    <row r="1718" spans="4:4" x14ac:dyDescent="0.2">
      <c r="D1718" s="11"/>
    </row>
    <row r="1719" spans="4:4" x14ac:dyDescent="0.2">
      <c r="D1719" s="11"/>
    </row>
    <row r="1720" spans="4:4" x14ac:dyDescent="0.2">
      <c r="D1720" s="11"/>
    </row>
    <row r="1721" spans="4:4" x14ac:dyDescent="0.2">
      <c r="D1721" s="11"/>
    </row>
    <row r="1722" spans="4:4" x14ac:dyDescent="0.2">
      <c r="D1722" s="11"/>
    </row>
    <row r="1723" spans="4:4" x14ac:dyDescent="0.2">
      <c r="D1723" s="11"/>
    </row>
    <row r="1724" spans="4:4" x14ac:dyDescent="0.2">
      <c r="D1724" s="11"/>
    </row>
    <row r="1725" spans="4:4" x14ac:dyDescent="0.2">
      <c r="D1725" s="11"/>
    </row>
    <row r="1726" spans="4:4" x14ac:dyDescent="0.2">
      <c r="D1726" s="11"/>
    </row>
    <row r="1727" spans="4:4" x14ac:dyDescent="0.2">
      <c r="D1727" s="11"/>
    </row>
    <row r="1728" spans="4:4" x14ac:dyDescent="0.2">
      <c r="D1728" s="11"/>
    </row>
    <row r="1729" spans="4:4" x14ac:dyDescent="0.2">
      <c r="D1729" s="11"/>
    </row>
    <row r="1730" spans="4:4" x14ac:dyDescent="0.2">
      <c r="D1730" s="11"/>
    </row>
    <row r="1731" spans="4:4" x14ac:dyDescent="0.2">
      <c r="D1731" s="11"/>
    </row>
    <row r="1732" spans="4:4" x14ac:dyDescent="0.2">
      <c r="D1732" s="11"/>
    </row>
    <row r="1733" spans="4:4" x14ac:dyDescent="0.2">
      <c r="D1733" s="11"/>
    </row>
    <row r="1734" spans="4:4" x14ac:dyDescent="0.2">
      <c r="D1734" s="11"/>
    </row>
    <row r="1735" spans="4:4" x14ac:dyDescent="0.2">
      <c r="D1735" s="11"/>
    </row>
    <row r="1736" spans="4:4" x14ac:dyDescent="0.2">
      <c r="D1736" s="11"/>
    </row>
    <row r="1737" spans="4:4" x14ac:dyDescent="0.2">
      <c r="D1737" s="11"/>
    </row>
    <row r="1738" spans="4:4" x14ac:dyDescent="0.2">
      <c r="D1738" s="11"/>
    </row>
    <row r="1739" spans="4:4" x14ac:dyDescent="0.2">
      <c r="D1739" s="11"/>
    </row>
    <row r="1740" spans="4:4" x14ac:dyDescent="0.2">
      <c r="D1740" s="11"/>
    </row>
    <row r="1741" spans="4:4" x14ac:dyDescent="0.2">
      <c r="D1741" s="11"/>
    </row>
    <row r="1742" spans="4:4" x14ac:dyDescent="0.2">
      <c r="D1742" s="11"/>
    </row>
    <row r="1743" spans="4:4" x14ac:dyDescent="0.2">
      <c r="D1743" s="11"/>
    </row>
    <row r="1744" spans="4:4" x14ac:dyDescent="0.2">
      <c r="D1744" s="11"/>
    </row>
    <row r="1745" spans="4:4" x14ac:dyDescent="0.2">
      <c r="D1745" s="11"/>
    </row>
    <row r="1746" spans="4:4" x14ac:dyDescent="0.2">
      <c r="D1746" s="11"/>
    </row>
    <row r="1747" spans="4:4" x14ac:dyDescent="0.2">
      <c r="D1747" s="11"/>
    </row>
    <row r="1748" spans="4:4" x14ac:dyDescent="0.2">
      <c r="D1748" s="11"/>
    </row>
    <row r="1749" spans="4:4" x14ac:dyDescent="0.2">
      <c r="D1749" s="11"/>
    </row>
    <row r="1750" spans="4:4" x14ac:dyDescent="0.2">
      <c r="D1750" s="11"/>
    </row>
    <row r="1751" spans="4:4" x14ac:dyDescent="0.2">
      <c r="D1751" s="11"/>
    </row>
    <row r="1752" spans="4:4" x14ac:dyDescent="0.2">
      <c r="D1752" s="11"/>
    </row>
    <row r="1753" spans="4:4" x14ac:dyDescent="0.2">
      <c r="D1753" s="11"/>
    </row>
    <row r="1754" spans="4:4" x14ac:dyDescent="0.2">
      <c r="D1754" s="11"/>
    </row>
    <row r="1755" spans="4:4" x14ac:dyDescent="0.2">
      <c r="D1755" s="11"/>
    </row>
    <row r="1756" spans="4:4" x14ac:dyDescent="0.2">
      <c r="D1756" s="11"/>
    </row>
    <row r="1757" spans="4:4" x14ac:dyDescent="0.2">
      <c r="D1757" s="11"/>
    </row>
    <row r="1758" spans="4:4" x14ac:dyDescent="0.2">
      <c r="D1758" s="11"/>
    </row>
    <row r="1759" spans="4:4" x14ac:dyDescent="0.2">
      <c r="D1759" s="11"/>
    </row>
    <row r="1760" spans="4:4" x14ac:dyDescent="0.2">
      <c r="D1760" s="11"/>
    </row>
    <row r="1761" spans="4:4" x14ac:dyDescent="0.2">
      <c r="D1761" s="11"/>
    </row>
    <row r="1762" spans="4:4" x14ac:dyDescent="0.2">
      <c r="D1762" s="11"/>
    </row>
    <row r="1763" spans="4:4" x14ac:dyDescent="0.2">
      <c r="D1763" s="11"/>
    </row>
    <row r="1764" spans="4:4" x14ac:dyDescent="0.2">
      <c r="D1764" s="11"/>
    </row>
    <row r="1765" spans="4:4" x14ac:dyDescent="0.2">
      <c r="D1765" s="11"/>
    </row>
    <row r="1766" spans="4:4" x14ac:dyDescent="0.2">
      <c r="D1766" s="11"/>
    </row>
    <row r="1767" spans="4:4" x14ac:dyDescent="0.2">
      <c r="D1767" s="11"/>
    </row>
    <row r="1768" spans="4:4" x14ac:dyDescent="0.2">
      <c r="D1768" s="11"/>
    </row>
    <row r="1769" spans="4:4" x14ac:dyDescent="0.2">
      <c r="D1769" s="11"/>
    </row>
    <row r="1770" spans="4:4" x14ac:dyDescent="0.2">
      <c r="D1770" s="11"/>
    </row>
    <row r="1771" spans="4:4" x14ac:dyDescent="0.2">
      <c r="D1771" s="11"/>
    </row>
    <row r="1772" spans="4:4" x14ac:dyDescent="0.2">
      <c r="D1772" s="11"/>
    </row>
    <row r="1773" spans="4:4" x14ac:dyDescent="0.2">
      <c r="D1773" s="11"/>
    </row>
    <row r="1774" spans="4:4" x14ac:dyDescent="0.2">
      <c r="D1774" s="11"/>
    </row>
    <row r="1775" spans="4:4" x14ac:dyDescent="0.2">
      <c r="D1775" s="11"/>
    </row>
    <row r="1776" spans="4:4" x14ac:dyDescent="0.2">
      <c r="D1776" s="11"/>
    </row>
    <row r="1777" spans="4:4" x14ac:dyDescent="0.2">
      <c r="D1777" s="11"/>
    </row>
    <row r="1778" spans="4:4" x14ac:dyDescent="0.2">
      <c r="D1778" s="11"/>
    </row>
    <row r="1779" spans="4:4" x14ac:dyDescent="0.2">
      <c r="D1779" s="11"/>
    </row>
    <row r="1780" spans="4:4" x14ac:dyDescent="0.2">
      <c r="D1780" s="11"/>
    </row>
    <row r="1781" spans="4:4" x14ac:dyDescent="0.2">
      <c r="D1781" s="11"/>
    </row>
    <row r="1782" spans="4:4" x14ac:dyDescent="0.2">
      <c r="D1782" s="11"/>
    </row>
    <row r="1783" spans="4:4" x14ac:dyDescent="0.2">
      <c r="D1783" s="11"/>
    </row>
    <row r="1784" spans="4:4" x14ac:dyDescent="0.2">
      <c r="D1784" s="11"/>
    </row>
    <row r="1785" spans="4:4" x14ac:dyDescent="0.2">
      <c r="D1785" s="11"/>
    </row>
    <row r="1786" spans="4:4" x14ac:dyDescent="0.2">
      <c r="D1786" s="11"/>
    </row>
    <row r="1787" spans="4:4" x14ac:dyDescent="0.2">
      <c r="D1787" s="11"/>
    </row>
    <row r="1788" spans="4:4" x14ac:dyDescent="0.2">
      <c r="D1788" s="11"/>
    </row>
    <row r="1789" spans="4:4" x14ac:dyDescent="0.2">
      <c r="D1789" s="11"/>
    </row>
    <row r="1790" spans="4:4" x14ac:dyDescent="0.2">
      <c r="D1790" s="11"/>
    </row>
    <row r="1791" spans="4:4" x14ac:dyDescent="0.2">
      <c r="D1791" s="11"/>
    </row>
    <row r="1792" spans="4:4" x14ac:dyDescent="0.2">
      <c r="D1792" s="11"/>
    </row>
    <row r="1793" spans="4:4" x14ac:dyDescent="0.2">
      <c r="D1793" s="11"/>
    </row>
    <row r="1794" spans="4:4" x14ac:dyDescent="0.2">
      <c r="D1794" s="11"/>
    </row>
    <row r="1795" spans="4:4" x14ac:dyDescent="0.2">
      <c r="D1795" s="11"/>
    </row>
    <row r="1796" spans="4:4" x14ac:dyDescent="0.2">
      <c r="D1796" s="11"/>
    </row>
    <row r="1797" spans="4:4" x14ac:dyDescent="0.2">
      <c r="D1797" s="11"/>
    </row>
    <row r="1798" spans="4:4" x14ac:dyDescent="0.2">
      <c r="D1798" s="11"/>
    </row>
    <row r="1799" spans="4:4" x14ac:dyDescent="0.2">
      <c r="D1799" s="11"/>
    </row>
    <row r="1800" spans="4:4" x14ac:dyDescent="0.2">
      <c r="D1800" s="11"/>
    </row>
    <row r="1801" spans="4:4" x14ac:dyDescent="0.2">
      <c r="D1801" s="11"/>
    </row>
    <row r="1802" spans="4:4" x14ac:dyDescent="0.2">
      <c r="D1802" s="11"/>
    </row>
    <row r="1803" spans="4:4" x14ac:dyDescent="0.2">
      <c r="D1803" s="11"/>
    </row>
    <row r="1804" spans="4:4" x14ac:dyDescent="0.2">
      <c r="D1804" s="11"/>
    </row>
    <row r="1805" spans="4:4" x14ac:dyDescent="0.2">
      <c r="D1805" s="11"/>
    </row>
    <row r="1806" spans="4:4" x14ac:dyDescent="0.2">
      <c r="D1806" s="11"/>
    </row>
    <row r="1807" spans="4:4" x14ac:dyDescent="0.2">
      <c r="D1807" s="11"/>
    </row>
    <row r="1808" spans="4:4" x14ac:dyDescent="0.2">
      <c r="D1808" s="11"/>
    </row>
    <row r="1809" spans="4:4" x14ac:dyDescent="0.2">
      <c r="D1809" s="11"/>
    </row>
    <row r="1810" spans="4:4" x14ac:dyDescent="0.2">
      <c r="D1810" s="11"/>
    </row>
    <row r="1811" spans="4:4" x14ac:dyDescent="0.2">
      <c r="D1811" s="11"/>
    </row>
    <row r="1812" spans="4:4" x14ac:dyDescent="0.2">
      <c r="D1812" s="11"/>
    </row>
    <row r="1813" spans="4:4" x14ac:dyDescent="0.2">
      <c r="D1813" s="11"/>
    </row>
    <row r="1814" spans="4:4" x14ac:dyDescent="0.2">
      <c r="D1814" s="11"/>
    </row>
    <row r="1815" spans="4:4" x14ac:dyDescent="0.2">
      <c r="D1815" s="11"/>
    </row>
    <row r="1816" spans="4:4" x14ac:dyDescent="0.2">
      <c r="D1816" s="11"/>
    </row>
    <row r="1817" spans="4:4" x14ac:dyDescent="0.2">
      <c r="D1817" s="11"/>
    </row>
    <row r="1818" spans="4:4" x14ac:dyDescent="0.2">
      <c r="D1818" s="11"/>
    </row>
    <row r="1819" spans="4:4" x14ac:dyDescent="0.2">
      <c r="D1819" s="11"/>
    </row>
    <row r="1820" spans="4:4" x14ac:dyDescent="0.2">
      <c r="D1820" s="11"/>
    </row>
    <row r="1821" spans="4:4" x14ac:dyDescent="0.2">
      <c r="D1821" s="11"/>
    </row>
    <row r="1822" spans="4:4" x14ac:dyDescent="0.2">
      <c r="D1822" s="11"/>
    </row>
    <row r="1823" spans="4:4" x14ac:dyDescent="0.2">
      <c r="D1823" s="11"/>
    </row>
    <row r="1824" spans="4:4" x14ac:dyDescent="0.2">
      <c r="D1824" s="11"/>
    </row>
    <row r="1825" spans="4:4" x14ac:dyDescent="0.2">
      <c r="D1825" s="11"/>
    </row>
    <row r="1826" spans="4:4" x14ac:dyDescent="0.2">
      <c r="D1826" s="11"/>
    </row>
    <row r="1827" spans="4:4" x14ac:dyDescent="0.2">
      <c r="D1827" s="11"/>
    </row>
    <row r="1828" spans="4:4" x14ac:dyDescent="0.2">
      <c r="D1828" s="11"/>
    </row>
    <row r="1829" spans="4:4" x14ac:dyDescent="0.2">
      <c r="D1829" s="11"/>
    </row>
    <row r="1830" spans="4:4" x14ac:dyDescent="0.2">
      <c r="D1830" s="11"/>
    </row>
    <row r="1831" spans="4:4" x14ac:dyDescent="0.2">
      <c r="D1831" s="11"/>
    </row>
    <row r="1832" spans="4:4" x14ac:dyDescent="0.2">
      <c r="D1832" s="11"/>
    </row>
    <row r="1833" spans="4:4" x14ac:dyDescent="0.2">
      <c r="D1833" s="11"/>
    </row>
    <row r="1834" spans="4:4" x14ac:dyDescent="0.2">
      <c r="D1834" s="11"/>
    </row>
    <row r="1835" spans="4:4" x14ac:dyDescent="0.2">
      <c r="D1835" s="11"/>
    </row>
    <row r="1836" spans="4:4" x14ac:dyDescent="0.2">
      <c r="D1836" s="11"/>
    </row>
    <row r="1837" spans="4:4" x14ac:dyDescent="0.2">
      <c r="D1837" s="11"/>
    </row>
    <row r="1838" spans="4:4" x14ac:dyDescent="0.2">
      <c r="D1838" s="11"/>
    </row>
    <row r="1839" spans="4:4" x14ac:dyDescent="0.2">
      <c r="D1839" s="11"/>
    </row>
    <row r="1840" spans="4:4" x14ac:dyDescent="0.2">
      <c r="D1840" s="11"/>
    </row>
    <row r="1841" spans="4:4" x14ac:dyDescent="0.2">
      <c r="D1841" s="11"/>
    </row>
    <row r="1842" spans="4:4" x14ac:dyDescent="0.2">
      <c r="D1842" s="11"/>
    </row>
    <row r="1843" spans="4:4" x14ac:dyDescent="0.2">
      <c r="D1843" s="11"/>
    </row>
    <row r="1844" spans="4:4" x14ac:dyDescent="0.2">
      <c r="D1844" s="11"/>
    </row>
    <row r="1845" spans="4:4" x14ac:dyDescent="0.2">
      <c r="D1845" s="11"/>
    </row>
    <row r="1846" spans="4:4" x14ac:dyDescent="0.2">
      <c r="D1846" s="11"/>
    </row>
    <row r="1847" spans="4:4" x14ac:dyDescent="0.2">
      <c r="D1847" s="11"/>
    </row>
    <row r="1848" spans="4:4" x14ac:dyDescent="0.2">
      <c r="D1848" s="11"/>
    </row>
    <row r="1849" spans="4:4" x14ac:dyDescent="0.2">
      <c r="D1849" s="11"/>
    </row>
    <row r="1850" spans="4:4" x14ac:dyDescent="0.2">
      <c r="D1850" s="11"/>
    </row>
    <row r="1851" spans="4:4" x14ac:dyDescent="0.2">
      <c r="D1851" s="11"/>
    </row>
    <row r="1852" spans="4:4" x14ac:dyDescent="0.2">
      <c r="D1852" s="11"/>
    </row>
    <row r="1853" spans="4:4" x14ac:dyDescent="0.2">
      <c r="D1853" s="11"/>
    </row>
    <row r="1854" spans="4:4" x14ac:dyDescent="0.2">
      <c r="D1854" s="11"/>
    </row>
    <row r="1855" spans="4:4" x14ac:dyDescent="0.2">
      <c r="D1855" s="11"/>
    </row>
    <row r="1856" spans="4:4" x14ac:dyDescent="0.2">
      <c r="D1856" s="11"/>
    </row>
    <row r="1857" spans="4:4" x14ac:dyDescent="0.2">
      <c r="D1857" s="11"/>
    </row>
    <row r="1858" spans="4:4" x14ac:dyDescent="0.2">
      <c r="D1858" s="11"/>
    </row>
    <row r="1859" spans="4:4" x14ac:dyDescent="0.2">
      <c r="D1859" s="11"/>
    </row>
    <row r="1860" spans="4:4" x14ac:dyDescent="0.2">
      <c r="D1860" s="11"/>
    </row>
    <row r="1861" spans="4:4" x14ac:dyDescent="0.2">
      <c r="D1861" s="11"/>
    </row>
    <row r="1862" spans="4:4" x14ac:dyDescent="0.2">
      <c r="D1862" s="11"/>
    </row>
    <row r="1863" spans="4:4" x14ac:dyDescent="0.2">
      <c r="D1863" s="11"/>
    </row>
    <row r="1864" spans="4:4" x14ac:dyDescent="0.2">
      <c r="D1864" s="11"/>
    </row>
    <row r="1865" spans="4:4" x14ac:dyDescent="0.2">
      <c r="D1865" s="11"/>
    </row>
    <row r="1866" spans="4:4" x14ac:dyDescent="0.2">
      <c r="D1866" s="11"/>
    </row>
    <row r="1867" spans="4:4" x14ac:dyDescent="0.2">
      <c r="D1867" s="11"/>
    </row>
    <row r="1868" spans="4:4" x14ac:dyDescent="0.2">
      <c r="D1868" s="11"/>
    </row>
    <row r="1869" spans="4:4" x14ac:dyDescent="0.2">
      <c r="D1869" s="11"/>
    </row>
    <row r="1870" spans="4:4" x14ac:dyDescent="0.2">
      <c r="D1870" s="11"/>
    </row>
    <row r="1871" spans="4:4" x14ac:dyDescent="0.2">
      <c r="D1871" s="11"/>
    </row>
    <row r="1872" spans="4:4" x14ac:dyDescent="0.2">
      <c r="D1872" s="11"/>
    </row>
    <row r="1873" spans="4:4" x14ac:dyDescent="0.2">
      <c r="D1873" s="11"/>
    </row>
    <row r="1874" spans="4:4" x14ac:dyDescent="0.2">
      <c r="D1874" s="11"/>
    </row>
    <row r="1875" spans="4:4" x14ac:dyDescent="0.2">
      <c r="D1875" s="11"/>
    </row>
    <row r="1876" spans="4:4" x14ac:dyDescent="0.2">
      <c r="D1876" s="11"/>
    </row>
    <row r="1877" spans="4:4" x14ac:dyDescent="0.2">
      <c r="D1877" s="11"/>
    </row>
    <row r="1878" spans="4:4" x14ac:dyDescent="0.2">
      <c r="D1878" s="11"/>
    </row>
    <row r="1879" spans="4:4" x14ac:dyDescent="0.2">
      <c r="D1879" s="11"/>
    </row>
    <row r="1880" spans="4:4" x14ac:dyDescent="0.2">
      <c r="D1880" s="11"/>
    </row>
    <row r="1881" spans="4:4" x14ac:dyDescent="0.2">
      <c r="D1881" s="11"/>
    </row>
    <row r="1882" spans="4:4" x14ac:dyDescent="0.2">
      <c r="D1882" s="11"/>
    </row>
    <row r="1883" spans="4:4" x14ac:dyDescent="0.2">
      <c r="D1883" s="11"/>
    </row>
    <row r="1884" spans="4:4" x14ac:dyDescent="0.2">
      <c r="D1884" s="11"/>
    </row>
    <row r="1885" spans="4:4" x14ac:dyDescent="0.2">
      <c r="D1885" s="11"/>
    </row>
    <row r="1886" spans="4:4" x14ac:dyDescent="0.2">
      <c r="D1886" s="11"/>
    </row>
    <row r="1887" spans="4:4" x14ac:dyDescent="0.2">
      <c r="D1887" s="11"/>
    </row>
    <row r="1888" spans="4:4" x14ac:dyDescent="0.2">
      <c r="D1888" s="11"/>
    </row>
    <row r="1889" spans="4:4" x14ac:dyDescent="0.2">
      <c r="D1889" s="11"/>
    </row>
    <row r="1890" spans="4:4" x14ac:dyDescent="0.2">
      <c r="D1890" s="11"/>
    </row>
    <row r="1891" spans="4:4" x14ac:dyDescent="0.2">
      <c r="D1891" s="11"/>
    </row>
    <row r="1892" spans="4:4" x14ac:dyDescent="0.2">
      <c r="D1892" s="11"/>
    </row>
    <row r="1893" spans="4:4" x14ac:dyDescent="0.2">
      <c r="D1893" s="11"/>
    </row>
    <row r="1894" spans="4:4" x14ac:dyDescent="0.2">
      <c r="D1894" s="11"/>
    </row>
    <row r="1895" spans="4:4" x14ac:dyDescent="0.2">
      <c r="D1895" s="11"/>
    </row>
    <row r="1896" spans="4:4" x14ac:dyDescent="0.2">
      <c r="D1896" s="11"/>
    </row>
    <row r="1897" spans="4:4" x14ac:dyDescent="0.2">
      <c r="D1897" s="11"/>
    </row>
    <row r="1898" spans="4:4" x14ac:dyDescent="0.2">
      <c r="D1898" s="11"/>
    </row>
    <row r="1899" spans="4:4" x14ac:dyDescent="0.2">
      <c r="D1899" s="11"/>
    </row>
    <row r="1900" spans="4:4" x14ac:dyDescent="0.2">
      <c r="D1900" s="11"/>
    </row>
    <row r="1901" spans="4:4" x14ac:dyDescent="0.2">
      <c r="D1901" s="11"/>
    </row>
    <row r="1902" spans="4:4" x14ac:dyDescent="0.2">
      <c r="D1902" s="11"/>
    </row>
    <row r="1903" spans="4:4" x14ac:dyDescent="0.2">
      <c r="D1903" s="11"/>
    </row>
    <row r="1904" spans="4:4" x14ac:dyDescent="0.2">
      <c r="D1904" s="11"/>
    </row>
    <row r="1905" spans="4:4" x14ac:dyDescent="0.2">
      <c r="D1905" s="11"/>
    </row>
    <row r="1906" spans="4:4" x14ac:dyDescent="0.2">
      <c r="D1906" s="11"/>
    </row>
    <row r="1907" spans="4:4" x14ac:dyDescent="0.2">
      <c r="D1907" s="11"/>
    </row>
    <row r="1908" spans="4:4" x14ac:dyDescent="0.2">
      <c r="D1908" s="11"/>
    </row>
    <row r="1909" spans="4:4" x14ac:dyDescent="0.2">
      <c r="D1909" s="11"/>
    </row>
    <row r="1910" spans="4:4" x14ac:dyDescent="0.2">
      <c r="D1910" s="11"/>
    </row>
    <row r="1911" spans="4:4" x14ac:dyDescent="0.2">
      <c r="D1911" s="11"/>
    </row>
    <row r="1912" spans="4:4" x14ac:dyDescent="0.2">
      <c r="D1912" s="11"/>
    </row>
    <row r="1913" spans="4:4" x14ac:dyDescent="0.2">
      <c r="D1913" s="11"/>
    </row>
    <row r="1914" spans="4:4" x14ac:dyDescent="0.2">
      <c r="D1914" s="11"/>
    </row>
    <row r="1915" spans="4:4" x14ac:dyDescent="0.2">
      <c r="D1915" s="11"/>
    </row>
    <row r="1916" spans="4:4" x14ac:dyDescent="0.2">
      <c r="D1916" s="11"/>
    </row>
    <row r="1917" spans="4:4" x14ac:dyDescent="0.2">
      <c r="D1917" s="11"/>
    </row>
    <row r="1918" spans="4:4" x14ac:dyDescent="0.2">
      <c r="D1918" s="11"/>
    </row>
    <row r="1919" spans="4:4" x14ac:dyDescent="0.2">
      <c r="D1919" s="11"/>
    </row>
    <row r="1920" spans="4:4" x14ac:dyDescent="0.2">
      <c r="D1920" s="11"/>
    </row>
    <row r="1921" spans="4:4" x14ac:dyDescent="0.2">
      <c r="D1921" s="11"/>
    </row>
    <row r="1922" spans="4:4" x14ac:dyDescent="0.2">
      <c r="D1922" s="11"/>
    </row>
    <row r="1923" spans="4:4" x14ac:dyDescent="0.2">
      <c r="D1923" s="11"/>
    </row>
    <row r="1924" spans="4:4" x14ac:dyDescent="0.2">
      <c r="D1924" s="11"/>
    </row>
    <row r="1925" spans="4:4" x14ac:dyDescent="0.2">
      <c r="D1925" s="11"/>
    </row>
    <row r="1926" spans="4:4" x14ac:dyDescent="0.2">
      <c r="D1926" s="11"/>
    </row>
    <row r="1927" spans="4:4" x14ac:dyDescent="0.2">
      <c r="D1927" s="11"/>
    </row>
    <row r="1928" spans="4:4" x14ac:dyDescent="0.2">
      <c r="D1928" s="11"/>
    </row>
    <row r="1929" spans="4:4" x14ac:dyDescent="0.2">
      <c r="D1929" s="11"/>
    </row>
    <row r="1930" spans="4:4" x14ac:dyDescent="0.2">
      <c r="D1930" s="11"/>
    </row>
    <row r="1931" spans="4:4" x14ac:dyDescent="0.2">
      <c r="D1931" s="11"/>
    </row>
    <row r="1932" spans="4:4" x14ac:dyDescent="0.2">
      <c r="D1932" s="11"/>
    </row>
    <row r="1933" spans="4:4" x14ac:dyDescent="0.2">
      <c r="D1933" s="11"/>
    </row>
    <row r="1934" spans="4:4" x14ac:dyDescent="0.2">
      <c r="D1934" s="11"/>
    </row>
    <row r="1935" spans="4:4" x14ac:dyDescent="0.2">
      <c r="D1935" s="11"/>
    </row>
    <row r="1936" spans="4:4" x14ac:dyDescent="0.2">
      <c r="D1936" s="11"/>
    </row>
    <row r="1937" spans="4:4" x14ac:dyDescent="0.2">
      <c r="D1937" s="11"/>
    </row>
    <row r="1938" spans="4:4" x14ac:dyDescent="0.2">
      <c r="D1938" s="11"/>
    </row>
    <row r="1939" spans="4:4" x14ac:dyDescent="0.2">
      <c r="D1939" s="11"/>
    </row>
    <row r="1940" spans="4:4" x14ac:dyDescent="0.2">
      <c r="D1940" s="11"/>
    </row>
    <row r="1941" spans="4:4" x14ac:dyDescent="0.2">
      <c r="D1941" s="11"/>
    </row>
    <row r="1942" spans="4:4" x14ac:dyDescent="0.2">
      <c r="D1942" s="11"/>
    </row>
    <row r="1943" spans="4:4" x14ac:dyDescent="0.2">
      <c r="D1943" s="11"/>
    </row>
    <row r="1944" spans="4:4" x14ac:dyDescent="0.2">
      <c r="D1944" s="11"/>
    </row>
    <row r="1945" spans="4:4" x14ac:dyDescent="0.2">
      <c r="D1945" s="11"/>
    </row>
    <row r="1946" spans="4:4" x14ac:dyDescent="0.2">
      <c r="D1946" s="11"/>
    </row>
    <row r="1947" spans="4:4" x14ac:dyDescent="0.2">
      <c r="D1947" s="11"/>
    </row>
    <row r="1948" spans="4:4" x14ac:dyDescent="0.2">
      <c r="D1948" s="11"/>
    </row>
    <row r="1949" spans="4:4" x14ac:dyDescent="0.2">
      <c r="D1949" s="11"/>
    </row>
    <row r="1950" spans="4:4" x14ac:dyDescent="0.2">
      <c r="D1950" s="11"/>
    </row>
    <row r="1951" spans="4:4" x14ac:dyDescent="0.2">
      <c r="D1951" s="11"/>
    </row>
    <row r="1952" spans="4:4" x14ac:dyDescent="0.2">
      <c r="D1952" s="11"/>
    </row>
    <row r="1953" spans="4:4" x14ac:dyDescent="0.2">
      <c r="D1953" s="11"/>
    </row>
    <row r="1954" spans="4:4" x14ac:dyDescent="0.2">
      <c r="D1954" s="11"/>
    </row>
    <row r="1955" spans="4:4" x14ac:dyDescent="0.2">
      <c r="D1955" s="11"/>
    </row>
    <row r="1956" spans="4:4" x14ac:dyDescent="0.2">
      <c r="D1956" s="11"/>
    </row>
    <row r="1957" spans="4:4" x14ac:dyDescent="0.2">
      <c r="D1957" s="11"/>
    </row>
    <row r="1958" spans="4:4" x14ac:dyDescent="0.2">
      <c r="D1958" s="11"/>
    </row>
    <row r="1959" spans="4:4" x14ac:dyDescent="0.2">
      <c r="D1959" s="11"/>
    </row>
    <row r="1960" spans="4:4" x14ac:dyDescent="0.2">
      <c r="D1960" s="11"/>
    </row>
    <row r="1961" spans="4:4" x14ac:dyDescent="0.2">
      <c r="D1961" s="11"/>
    </row>
    <row r="1962" spans="4:4" x14ac:dyDescent="0.2">
      <c r="D1962" s="11"/>
    </row>
    <row r="1963" spans="4:4" x14ac:dyDescent="0.2">
      <c r="D1963" s="11"/>
    </row>
    <row r="1964" spans="4:4" x14ac:dyDescent="0.2">
      <c r="D1964" s="11"/>
    </row>
    <row r="1965" spans="4:4" x14ac:dyDescent="0.2">
      <c r="D1965" s="11"/>
    </row>
    <row r="1966" spans="4:4" x14ac:dyDescent="0.2">
      <c r="D1966" s="11"/>
    </row>
    <row r="1967" spans="4:4" x14ac:dyDescent="0.2">
      <c r="D1967" s="11"/>
    </row>
    <row r="1968" spans="4:4" x14ac:dyDescent="0.2">
      <c r="D1968" s="11"/>
    </row>
    <row r="1969" spans="4:4" x14ac:dyDescent="0.2">
      <c r="D1969" s="11"/>
    </row>
    <row r="1970" spans="4:4" x14ac:dyDescent="0.2">
      <c r="D1970" s="11"/>
    </row>
    <row r="1971" spans="4:4" x14ac:dyDescent="0.2">
      <c r="D1971" s="11"/>
    </row>
    <row r="1972" spans="4:4" x14ac:dyDescent="0.2">
      <c r="D1972" s="11"/>
    </row>
    <row r="1973" spans="4:4" x14ac:dyDescent="0.2">
      <c r="D1973" s="11"/>
    </row>
    <row r="1974" spans="4:4" x14ac:dyDescent="0.2">
      <c r="D1974" s="11"/>
    </row>
    <row r="1975" spans="4:4" x14ac:dyDescent="0.2">
      <c r="D1975" s="11"/>
    </row>
    <row r="1976" spans="4:4" x14ac:dyDescent="0.2">
      <c r="D1976" s="11"/>
    </row>
    <row r="1977" spans="4:4" x14ac:dyDescent="0.2">
      <c r="D1977" s="11"/>
    </row>
    <row r="1978" spans="4:4" x14ac:dyDescent="0.2">
      <c r="D1978" s="11"/>
    </row>
    <row r="1979" spans="4:4" x14ac:dyDescent="0.2">
      <c r="D1979" s="11"/>
    </row>
    <row r="1980" spans="4:4" x14ac:dyDescent="0.2">
      <c r="D1980" s="11"/>
    </row>
    <row r="1981" spans="4:4" x14ac:dyDescent="0.2">
      <c r="D1981" s="11"/>
    </row>
    <row r="1982" spans="4:4" x14ac:dyDescent="0.2">
      <c r="D1982" s="11"/>
    </row>
    <row r="1983" spans="4:4" x14ac:dyDescent="0.2">
      <c r="D1983" s="11"/>
    </row>
    <row r="1984" spans="4:4" x14ac:dyDescent="0.2">
      <c r="D1984" s="11"/>
    </row>
    <row r="1985" spans="4:4" x14ac:dyDescent="0.2">
      <c r="D1985" s="11"/>
    </row>
    <row r="1986" spans="4:4" x14ac:dyDescent="0.2">
      <c r="D1986" s="11"/>
    </row>
    <row r="1987" spans="4:4" x14ac:dyDescent="0.2">
      <c r="D1987" s="11"/>
    </row>
    <row r="1988" spans="4:4" x14ac:dyDescent="0.2">
      <c r="D1988" s="11"/>
    </row>
    <row r="1989" spans="4:4" x14ac:dyDescent="0.2">
      <c r="D1989" s="11"/>
    </row>
    <row r="1990" spans="4:4" x14ac:dyDescent="0.2">
      <c r="D1990" s="11"/>
    </row>
    <row r="1991" spans="4:4" x14ac:dyDescent="0.2">
      <c r="D1991" s="11"/>
    </row>
    <row r="1992" spans="4:4" x14ac:dyDescent="0.2">
      <c r="D1992" s="11"/>
    </row>
    <row r="1993" spans="4:4" x14ac:dyDescent="0.2">
      <c r="D1993" s="11"/>
    </row>
    <row r="1994" spans="4:4" x14ac:dyDescent="0.2">
      <c r="D1994" s="11"/>
    </row>
    <row r="1995" spans="4:4" x14ac:dyDescent="0.2">
      <c r="D1995" s="11"/>
    </row>
    <row r="1996" spans="4:4" x14ac:dyDescent="0.2">
      <c r="D1996" s="11"/>
    </row>
    <row r="1997" spans="4:4" x14ac:dyDescent="0.2">
      <c r="D1997" s="11"/>
    </row>
    <row r="1998" spans="4:4" x14ac:dyDescent="0.2">
      <c r="D1998" s="11"/>
    </row>
    <row r="1999" spans="4:4" x14ac:dyDescent="0.2">
      <c r="D1999" s="11"/>
    </row>
    <row r="2000" spans="4:4" x14ac:dyDescent="0.2">
      <c r="D2000" s="11"/>
    </row>
    <row r="2001" spans="4:4" x14ac:dyDescent="0.2">
      <c r="D2001" s="11"/>
    </row>
    <row r="2002" spans="4:4" x14ac:dyDescent="0.2">
      <c r="D2002" s="11"/>
    </row>
    <row r="2003" spans="4:4" x14ac:dyDescent="0.2">
      <c r="D2003" s="11"/>
    </row>
    <row r="2004" spans="4:4" x14ac:dyDescent="0.2">
      <c r="D2004" s="11"/>
    </row>
    <row r="2005" spans="4:4" x14ac:dyDescent="0.2">
      <c r="D2005" s="11"/>
    </row>
    <row r="2006" spans="4:4" x14ac:dyDescent="0.2">
      <c r="D2006" s="11"/>
    </row>
    <row r="2007" spans="4:4" x14ac:dyDescent="0.2">
      <c r="D2007" s="11"/>
    </row>
    <row r="2008" spans="4:4" x14ac:dyDescent="0.2">
      <c r="D2008" s="11"/>
    </row>
    <row r="2009" spans="4:4" x14ac:dyDescent="0.2">
      <c r="D2009" s="11"/>
    </row>
    <row r="2010" spans="4:4" x14ac:dyDescent="0.2">
      <c r="D2010" s="11"/>
    </row>
    <row r="2011" spans="4:4" x14ac:dyDescent="0.2">
      <c r="D2011" s="11"/>
    </row>
    <row r="2012" spans="4:4" x14ac:dyDescent="0.2">
      <c r="D2012" s="11"/>
    </row>
    <row r="2013" spans="4:4" x14ac:dyDescent="0.2">
      <c r="D2013" s="11"/>
    </row>
    <row r="2014" spans="4:4" x14ac:dyDescent="0.2">
      <c r="D2014" s="11"/>
    </row>
    <row r="2015" spans="4:4" x14ac:dyDescent="0.2">
      <c r="D2015" s="11"/>
    </row>
    <row r="2016" spans="4:4" x14ac:dyDescent="0.2">
      <c r="D2016" s="11"/>
    </row>
    <row r="2017" spans="4:4" x14ac:dyDescent="0.2">
      <c r="D2017" s="11"/>
    </row>
    <row r="2018" spans="4:4" x14ac:dyDescent="0.2">
      <c r="D2018" s="11"/>
    </row>
    <row r="2019" spans="4:4" x14ac:dyDescent="0.2">
      <c r="D2019" s="11"/>
    </row>
    <row r="2020" spans="4:4" x14ac:dyDescent="0.2">
      <c r="D2020" s="11"/>
    </row>
    <row r="2021" spans="4:4" x14ac:dyDescent="0.2">
      <c r="D2021" s="11"/>
    </row>
    <row r="2022" spans="4:4" x14ac:dyDescent="0.2">
      <c r="D2022" s="11"/>
    </row>
    <row r="2023" spans="4:4" x14ac:dyDescent="0.2">
      <c r="D2023" s="11"/>
    </row>
    <row r="2024" spans="4:4" x14ac:dyDescent="0.2">
      <c r="D2024" s="11"/>
    </row>
    <row r="2025" spans="4:4" x14ac:dyDescent="0.2">
      <c r="D2025" s="11"/>
    </row>
    <row r="2026" spans="4:4" x14ac:dyDescent="0.2">
      <c r="D2026" s="11"/>
    </row>
    <row r="2027" spans="4:4" x14ac:dyDescent="0.2">
      <c r="D2027" s="11"/>
    </row>
    <row r="2028" spans="4:4" x14ac:dyDescent="0.2">
      <c r="D2028" s="11"/>
    </row>
    <row r="2029" spans="4:4" x14ac:dyDescent="0.2">
      <c r="D2029" s="11"/>
    </row>
    <row r="2030" spans="4:4" x14ac:dyDescent="0.2">
      <c r="D2030" s="11"/>
    </row>
    <row r="2031" spans="4:4" x14ac:dyDescent="0.2">
      <c r="D2031" s="11"/>
    </row>
    <row r="2032" spans="4:4" x14ac:dyDescent="0.2">
      <c r="D2032" s="11"/>
    </row>
    <row r="2033" spans="4:4" x14ac:dyDescent="0.2">
      <c r="D2033" s="11"/>
    </row>
    <row r="2034" spans="4:4" x14ac:dyDescent="0.2">
      <c r="D2034" s="11"/>
    </row>
    <row r="2035" spans="4:4" x14ac:dyDescent="0.2">
      <c r="D2035" s="11"/>
    </row>
    <row r="2036" spans="4:4" x14ac:dyDescent="0.2">
      <c r="D2036" s="11"/>
    </row>
    <row r="2037" spans="4:4" x14ac:dyDescent="0.2">
      <c r="D2037" s="11"/>
    </row>
    <row r="2038" spans="4:4" x14ac:dyDescent="0.2">
      <c r="D2038" s="11"/>
    </row>
    <row r="2039" spans="4:4" x14ac:dyDescent="0.2">
      <c r="D2039" s="11"/>
    </row>
    <row r="2040" spans="4:4" x14ac:dyDescent="0.2">
      <c r="D2040" s="11"/>
    </row>
    <row r="2041" spans="4:4" x14ac:dyDescent="0.2">
      <c r="D2041" s="11"/>
    </row>
    <row r="2042" spans="4:4" x14ac:dyDescent="0.2">
      <c r="D2042" s="11"/>
    </row>
    <row r="2043" spans="4:4" x14ac:dyDescent="0.2">
      <c r="D2043" s="11"/>
    </row>
    <row r="2044" spans="4:4" x14ac:dyDescent="0.2">
      <c r="D2044" s="11"/>
    </row>
    <row r="2045" spans="4:4" x14ac:dyDescent="0.2">
      <c r="D2045" s="11"/>
    </row>
    <row r="2046" spans="4:4" x14ac:dyDescent="0.2">
      <c r="D2046" s="11"/>
    </row>
    <row r="2047" spans="4:4" x14ac:dyDescent="0.2">
      <c r="D2047" s="11"/>
    </row>
    <row r="2048" spans="4:4" x14ac:dyDescent="0.2">
      <c r="D2048" s="11"/>
    </row>
    <row r="2049" spans="4:4" x14ac:dyDescent="0.2">
      <c r="D2049" s="11"/>
    </row>
    <row r="2050" spans="4:4" x14ac:dyDescent="0.2">
      <c r="D2050" s="11"/>
    </row>
    <row r="2051" spans="4:4" x14ac:dyDescent="0.2">
      <c r="D2051" s="11"/>
    </row>
    <row r="2052" spans="4:4" x14ac:dyDescent="0.2">
      <c r="D2052" s="11"/>
    </row>
    <row r="2053" spans="4:4" x14ac:dyDescent="0.2">
      <c r="D2053" s="11"/>
    </row>
    <row r="2054" spans="4:4" x14ac:dyDescent="0.2">
      <c r="D2054" s="11"/>
    </row>
    <row r="2055" spans="4:4" x14ac:dyDescent="0.2">
      <c r="D2055" s="11"/>
    </row>
    <row r="2056" spans="4:4" x14ac:dyDescent="0.2">
      <c r="D2056" s="11"/>
    </row>
    <row r="2057" spans="4:4" x14ac:dyDescent="0.2">
      <c r="D2057" s="11"/>
    </row>
    <row r="2058" spans="4:4" x14ac:dyDescent="0.2">
      <c r="D2058" s="11"/>
    </row>
    <row r="2059" spans="4:4" x14ac:dyDescent="0.2">
      <c r="D2059" s="11"/>
    </row>
    <row r="2060" spans="4:4" x14ac:dyDescent="0.2">
      <c r="D2060" s="11"/>
    </row>
    <row r="2061" spans="4:4" x14ac:dyDescent="0.2">
      <c r="D2061" s="11"/>
    </row>
    <row r="2062" spans="4:4" x14ac:dyDescent="0.2">
      <c r="D2062" s="11"/>
    </row>
    <row r="2063" spans="4:4" x14ac:dyDescent="0.2">
      <c r="D2063" s="11"/>
    </row>
    <row r="2064" spans="4:4" x14ac:dyDescent="0.2">
      <c r="D2064" s="11"/>
    </row>
    <row r="2065" spans="4:4" x14ac:dyDescent="0.2">
      <c r="D2065" s="11"/>
    </row>
    <row r="2066" spans="4:4" x14ac:dyDescent="0.2">
      <c r="D2066" s="11"/>
    </row>
    <row r="2067" spans="4:4" x14ac:dyDescent="0.2">
      <c r="D2067" s="11"/>
    </row>
    <row r="2068" spans="4:4" x14ac:dyDescent="0.2">
      <c r="D2068" s="11"/>
    </row>
    <row r="2069" spans="4:4" x14ac:dyDescent="0.2">
      <c r="D2069" s="11"/>
    </row>
    <row r="2070" spans="4:4" x14ac:dyDescent="0.2">
      <c r="D2070" s="11"/>
    </row>
    <row r="2071" spans="4:4" x14ac:dyDescent="0.2">
      <c r="D2071" s="11"/>
    </row>
    <row r="2072" spans="4:4" x14ac:dyDescent="0.2">
      <c r="D2072" s="11"/>
    </row>
    <row r="2073" spans="4:4" x14ac:dyDescent="0.2">
      <c r="D2073" s="11"/>
    </row>
    <row r="2074" spans="4:4" x14ac:dyDescent="0.2">
      <c r="D2074" s="11"/>
    </row>
    <row r="2075" spans="4:4" x14ac:dyDescent="0.2">
      <c r="D2075" s="11"/>
    </row>
    <row r="2076" spans="4:4" x14ac:dyDescent="0.2">
      <c r="D2076" s="11"/>
    </row>
    <row r="2077" spans="4:4" x14ac:dyDescent="0.2">
      <c r="D2077" s="11"/>
    </row>
    <row r="2078" spans="4:4" x14ac:dyDescent="0.2">
      <c r="D2078" s="11"/>
    </row>
    <row r="2079" spans="4:4" x14ac:dyDescent="0.2">
      <c r="D2079" s="11"/>
    </row>
    <row r="2080" spans="4:4" x14ac:dyDescent="0.2">
      <c r="D2080" s="11"/>
    </row>
    <row r="2081" spans="4:4" x14ac:dyDescent="0.2">
      <c r="D2081" s="11"/>
    </row>
    <row r="2082" spans="4:4" x14ac:dyDescent="0.2">
      <c r="D2082" s="11"/>
    </row>
    <row r="2083" spans="4:4" x14ac:dyDescent="0.2">
      <c r="D2083" s="11"/>
    </row>
    <row r="2084" spans="4:4" x14ac:dyDescent="0.2">
      <c r="D2084" s="11"/>
    </row>
    <row r="2085" spans="4:4" x14ac:dyDescent="0.2">
      <c r="D2085" s="11"/>
    </row>
    <row r="2086" spans="4:4" x14ac:dyDescent="0.2">
      <c r="D2086" s="11"/>
    </row>
    <row r="2087" spans="4:4" x14ac:dyDescent="0.2">
      <c r="D2087" s="11"/>
    </row>
    <row r="2088" spans="4:4" x14ac:dyDescent="0.2">
      <c r="D2088" s="11"/>
    </row>
    <row r="2089" spans="4:4" x14ac:dyDescent="0.2">
      <c r="D2089" s="11"/>
    </row>
    <row r="2090" spans="4:4" x14ac:dyDescent="0.2">
      <c r="D2090" s="11"/>
    </row>
    <row r="2091" spans="4:4" x14ac:dyDescent="0.2">
      <c r="D2091" s="11"/>
    </row>
    <row r="2092" spans="4:4" x14ac:dyDescent="0.2">
      <c r="D2092" s="11"/>
    </row>
    <row r="2093" spans="4:4" x14ac:dyDescent="0.2">
      <c r="D2093" s="11"/>
    </row>
    <row r="2094" spans="4:4" x14ac:dyDescent="0.2">
      <c r="D2094" s="11"/>
    </row>
    <row r="2095" spans="4:4" x14ac:dyDescent="0.2">
      <c r="D2095" s="11"/>
    </row>
    <row r="2096" spans="4:4" x14ac:dyDescent="0.2">
      <c r="D2096" s="11"/>
    </row>
    <row r="2097" spans="4:4" x14ac:dyDescent="0.2">
      <c r="D2097" s="11"/>
    </row>
    <row r="2098" spans="4:4" x14ac:dyDescent="0.2">
      <c r="D2098" s="11"/>
    </row>
    <row r="2099" spans="4:4" x14ac:dyDescent="0.2">
      <c r="D2099" s="11"/>
    </row>
    <row r="2100" spans="4:4" x14ac:dyDescent="0.2">
      <c r="D2100" s="11"/>
    </row>
    <row r="2101" spans="4:4" x14ac:dyDescent="0.2">
      <c r="D2101" s="11"/>
    </row>
    <row r="2102" spans="4:4" x14ac:dyDescent="0.2">
      <c r="D2102" s="11"/>
    </row>
    <row r="2103" spans="4:4" x14ac:dyDescent="0.2">
      <c r="D2103" s="11"/>
    </row>
    <row r="2104" spans="4:4" x14ac:dyDescent="0.2">
      <c r="D2104" s="11"/>
    </row>
    <row r="2105" spans="4:4" x14ac:dyDescent="0.2">
      <c r="D2105" s="11"/>
    </row>
    <row r="2106" spans="4:4" x14ac:dyDescent="0.2">
      <c r="D2106" s="11"/>
    </row>
    <row r="2107" spans="4:4" x14ac:dyDescent="0.2">
      <c r="D2107" s="11"/>
    </row>
    <row r="2108" spans="4:4" x14ac:dyDescent="0.2">
      <c r="D2108" s="11"/>
    </row>
    <row r="2109" spans="4:4" x14ac:dyDescent="0.2">
      <c r="D2109" s="11"/>
    </row>
    <row r="2110" spans="4:4" x14ac:dyDescent="0.2">
      <c r="D2110" s="11"/>
    </row>
    <row r="2111" spans="4:4" x14ac:dyDescent="0.2">
      <c r="D2111" s="11"/>
    </row>
    <row r="2112" spans="4:4" x14ac:dyDescent="0.2">
      <c r="D2112" s="11"/>
    </row>
    <row r="2113" spans="4:4" x14ac:dyDescent="0.2">
      <c r="D2113" s="11"/>
    </row>
    <row r="2114" spans="4:4" x14ac:dyDescent="0.2">
      <c r="D2114" s="11"/>
    </row>
    <row r="2115" spans="4:4" x14ac:dyDescent="0.2">
      <c r="D2115" s="11"/>
    </row>
    <row r="2116" spans="4:4" x14ac:dyDescent="0.2">
      <c r="D2116" s="11"/>
    </row>
    <row r="2117" spans="4:4" x14ac:dyDescent="0.2">
      <c r="D2117" s="11"/>
    </row>
    <row r="2118" spans="4:4" x14ac:dyDescent="0.2">
      <c r="D2118" s="11"/>
    </row>
    <row r="2119" spans="4:4" x14ac:dyDescent="0.2">
      <c r="D2119" s="11"/>
    </row>
    <row r="2120" spans="4:4" x14ac:dyDescent="0.2">
      <c r="D2120" s="11"/>
    </row>
    <row r="2121" spans="4:4" x14ac:dyDescent="0.2">
      <c r="D2121" s="11"/>
    </row>
    <row r="2122" spans="4:4" x14ac:dyDescent="0.2">
      <c r="D2122" s="11"/>
    </row>
    <row r="2123" spans="4:4" x14ac:dyDescent="0.2">
      <c r="D2123" s="11"/>
    </row>
    <row r="2124" spans="4:4" x14ac:dyDescent="0.2">
      <c r="D2124" s="11"/>
    </row>
    <row r="2125" spans="4:4" x14ac:dyDescent="0.2">
      <c r="D2125" s="11"/>
    </row>
    <row r="2126" spans="4:4" x14ac:dyDescent="0.2">
      <c r="D2126" s="11"/>
    </row>
    <row r="2127" spans="4:4" x14ac:dyDescent="0.2">
      <c r="D2127" s="11"/>
    </row>
    <row r="2128" spans="4:4" x14ac:dyDescent="0.2">
      <c r="D2128" s="11"/>
    </row>
    <row r="2129" spans="4:4" x14ac:dyDescent="0.2">
      <c r="D2129" s="11"/>
    </row>
    <row r="2130" spans="4:4" x14ac:dyDescent="0.2">
      <c r="D2130" s="11"/>
    </row>
    <row r="2131" spans="4:4" x14ac:dyDescent="0.2">
      <c r="D2131" s="11"/>
    </row>
    <row r="2132" spans="4:4" x14ac:dyDescent="0.2">
      <c r="D2132" s="11"/>
    </row>
    <row r="2133" spans="4:4" x14ac:dyDescent="0.2">
      <c r="D2133" s="11"/>
    </row>
    <row r="2134" spans="4:4" x14ac:dyDescent="0.2">
      <c r="D2134" s="11"/>
    </row>
    <row r="2135" spans="4:4" x14ac:dyDescent="0.2">
      <c r="D2135" s="11"/>
    </row>
    <row r="2136" spans="4:4" x14ac:dyDescent="0.2">
      <c r="D2136" s="11"/>
    </row>
    <row r="2137" spans="4:4" x14ac:dyDescent="0.2">
      <c r="D2137" s="11"/>
    </row>
    <row r="2138" spans="4:4" x14ac:dyDescent="0.2">
      <c r="D2138" s="11"/>
    </row>
    <row r="2139" spans="4:4" x14ac:dyDescent="0.2">
      <c r="D2139" s="11"/>
    </row>
    <row r="2140" spans="4:4" x14ac:dyDescent="0.2">
      <c r="D2140" s="11"/>
    </row>
    <row r="2141" spans="4:4" x14ac:dyDescent="0.2">
      <c r="D2141" s="11"/>
    </row>
    <row r="2142" spans="4:4" x14ac:dyDescent="0.2">
      <c r="D2142" s="11"/>
    </row>
    <row r="2143" spans="4:4" x14ac:dyDescent="0.2">
      <c r="D2143" s="11"/>
    </row>
    <row r="2144" spans="4:4" x14ac:dyDescent="0.2">
      <c r="D2144" s="11"/>
    </row>
    <row r="2145" spans="4:4" x14ac:dyDescent="0.2">
      <c r="D2145" s="11"/>
    </row>
    <row r="2146" spans="4:4" x14ac:dyDescent="0.2">
      <c r="D2146" s="11"/>
    </row>
    <row r="2147" spans="4:4" x14ac:dyDescent="0.2">
      <c r="D2147" s="11"/>
    </row>
    <row r="2148" spans="4:4" x14ac:dyDescent="0.2">
      <c r="D2148" s="11"/>
    </row>
    <row r="2149" spans="4:4" x14ac:dyDescent="0.2">
      <c r="D2149" s="11"/>
    </row>
    <row r="2150" spans="4:4" x14ac:dyDescent="0.2">
      <c r="D2150" s="11"/>
    </row>
    <row r="2151" spans="4:4" x14ac:dyDescent="0.2">
      <c r="D2151" s="11"/>
    </row>
    <row r="2152" spans="4:4" x14ac:dyDescent="0.2">
      <c r="D2152" s="11"/>
    </row>
    <row r="2153" spans="4:4" x14ac:dyDescent="0.2">
      <c r="D2153" s="11"/>
    </row>
    <row r="2154" spans="4:4" x14ac:dyDescent="0.2">
      <c r="D2154" s="11"/>
    </row>
    <row r="2155" spans="4:4" x14ac:dyDescent="0.2">
      <c r="D2155" s="11"/>
    </row>
    <row r="2156" spans="4:4" x14ac:dyDescent="0.2">
      <c r="D2156" s="11"/>
    </row>
    <row r="2157" spans="4:4" x14ac:dyDescent="0.2">
      <c r="D2157" s="11"/>
    </row>
    <row r="2158" spans="4:4" x14ac:dyDescent="0.2">
      <c r="D2158" s="11"/>
    </row>
    <row r="2159" spans="4:4" x14ac:dyDescent="0.2">
      <c r="D2159" s="11"/>
    </row>
    <row r="2160" spans="4:4" x14ac:dyDescent="0.2">
      <c r="D2160" s="11"/>
    </row>
    <row r="2161" spans="4:4" x14ac:dyDescent="0.2">
      <c r="D2161" s="11"/>
    </row>
    <row r="2162" spans="4:4" x14ac:dyDescent="0.2">
      <c r="D2162" s="11"/>
    </row>
    <row r="2163" spans="4:4" x14ac:dyDescent="0.2">
      <c r="D2163" s="11"/>
    </row>
    <row r="2164" spans="4:4" x14ac:dyDescent="0.2">
      <c r="D2164" s="11"/>
    </row>
    <row r="2165" spans="4:4" x14ac:dyDescent="0.2">
      <c r="D2165" s="11"/>
    </row>
    <row r="2166" spans="4:4" x14ac:dyDescent="0.2">
      <c r="D2166" s="11"/>
    </row>
    <row r="2167" spans="4:4" x14ac:dyDescent="0.2">
      <c r="D2167" s="11"/>
    </row>
    <row r="2168" spans="4:4" x14ac:dyDescent="0.2">
      <c r="D2168" s="11"/>
    </row>
    <row r="2169" spans="4:4" x14ac:dyDescent="0.2">
      <c r="D2169" s="11"/>
    </row>
    <row r="2170" spans="4:4" x14ac:dyDescent="0.2">
      <c r="D2170" s="11"/>
    </row>
    <row r="2171" spans="4:4" x14ac:dyDescent="0.2">
      <c r="D2171" s="11"/>
    </row>
    <row r="2172" spans="4:4" x14ac:dyDescent="0.2">
      <c r="D2172" s="11"/>
    </row>
    <row r="2173" spans="4:4" x14ac:dyDescent="0.2">
      <c r="D2173" s="11"/>
    </row>
    <row r="2174" spans="4:4" x14ac:dyDescent="0.2">
      <c r="D2174" s="11"/>
    </row>
    <row r="2175" spans="4:4" x14ac:dyDescent="0.2">
      <c r="D2175" s="11"/>
    </row>
    <row r="2176" spans="4:4" x14ac:dyDescent="0.2">
      <c r="D2176" s="11"/>
    </row>
    <row r="2177" spans="4:4" x14ac:dyDescent="0.2">
      <c r="D2177" s="11"/>
    </row>
    <row r="2178" spans="4:4" x14ac:dyDescent="0.2">
      <c r="D2178" s="11"/>
    </row>
    <row r="2179" spans="4:4" x14ac:dyDescent="0.2">
      <c r="D2179" s="11"/>
    </row>
    <row r="2180" spans="4:4" x14ac:dyDescent="0.2">
      <c r="D2180" s="11"/>
    </row>
    <row r="2181" spans="4:4" x14ac:dyDescent="0.2">
      <c r="D2181" s="11"/>
    </row>
    <row r="2182" spans="4:4" x14ac:dyDescent="0.2">
      <c r="D2182" s="11"/>
    </row>
    <row r="2183" spans="4:4" x14ac:dyDescent="0.2">
      <c r="D2183" s="11"/>
    </row>
    <row r="2184" spans="4:4" x14ac:dyDescent="0.2">
      <c r="D2184" s="11"/>
    </row>
    <row r="2185" spans="4:4" x14ac:dyDescent="0.2">
      <c r="D2185" s="11"/>
    </row>
    <row r="2186" spans="4:4" x14ac:dyDescent="0.2">
      <c r="D2186" s="11"/>
    </row>
    <row r="2187" spans="4:4" x14ac:dyDescent="0.2">
      <c r="D2187" s="11"/>
    </row>
    <row r="2188" spans="4:4" x14ac:dyDescent="0.2">
      <c r="D2188" s="11"/>
    </row>
    <row r="2189" spans="4:4" x14ac:dyDescent="0.2">
      <c r="D2189" s="11"/>
    </row>
    <row r="2190" spans="4:4" x14ac:dyDescent="0.2">
      <c r="D2190" s="11"/>
    </row>
    <row r="2191" spans="4:4" x14ac:dyDescent="0.2">
      <c r="D2191" s="11"/>
    </row>
    <row r="2192" spans="4:4" x14ac:dyDescent="0.2">
      <c r="D2192" s="11"/>
    </row>
    <row r="2193" spans="4:4" x14ac:dyDescent="0.2">
      <c r="D2193" s="11"/>
    </row>
    <row r="2194" spans="4:4" x14ac:dyDescent="0.2">
      <c r="D2194" s="11"/>
    </row>
    <row r="2195" spans="4:4" x14ac:dyDescent="0.2">
      <c r="D2195" s="11"/>
    </row>
    <row r="2196" spans="4:4" x14ac:dyDescent="0.2">
      <c r="D2196" s="11"/>
    </row>
    <row r="2197" spans="4:4" x14ac:dyDescent="0.2">
      <c r="D2197" s="11"/>
    </row>
    <row r="2198" spans="4:4" x14ac:dyDescent="0.2">
      <c r="D2198" s="11"/>
    </row>
    <row r="2199" spans="4:4" x14ac:dyDescent="0.2">
      <c r="D2199" s="11"/>
    </row>
    <row r="2200" spans="4:4" x14ac:dyDescent="0.2">
      <c r="D2200" s="11"/>
    </row>
    <row r="2201" spans="4:4" x14ac:dyDescent="0.2">
      <c r="D2201" s="11"/>
    </row>
    <row r="2202" spans="4:4" x14ac:dyDescent="0.2">
      <c r="D2202" s="11"/>
    </row>
    <row r="2203" spans="4:4" x14ac:dyDescent="0.2">
      <c r="D2203" s="11"/>
    </row>
    <row r="2204" spans="4:4" x14ac:dyDescent="0.2">
      <c r="D2204" s="11"/>
    </row>
    <row r="2205" spans="4:4" x14ac:dyDescent="0.2">
      <c r="D2205" s="11"/>
    </row>
    <row r="2206" spans="4:4" x14ac:dyDescent="0.2">
      <c r="D2206" s="11"/>
    </row>
    <row r="2207" spans="4:4" x14ac:dyDescent="0.2">
      <c r="D2207" s="11"/>
    </row>
    <row r="2208" spans="4:4" x14ac:dyDescent="0.2">
      <c r="D2208" s="11"/>
    </row>
    <row r="2209" spans="4:4" x14ac:dyDescent="0.2">
      <c r="D2209" s="11"/>
    </row>
    <row r="2210" spans="4:4" x14ac:dyDescent="0.2">
      <c r="D2210" s="11"/>
    </row>
    <row r="2211" spans="4:4" x14ac:dyDescent="0.2">
      <c r="D2211" s="11"/>
    </row>
    <row r="2212" spans="4:4" x14ac:dyDescent="0.2">
      <c r="D2212" s="11"/>
    </row>
    <row r="2213" spans="4:4" x14ac:dyDescent="0.2">
      <c r="D2213" s="11"/>
    </row>
    <row r="2214" spans="4:4" x14ac:dyDescent="0.2">
      <c r="D2214" s="11"/>
    </row>
    <row r="2215" spans="4:4" x14ac:dyDescent="0.2">
      <c r="D2215" s="11"/>
    </row>
    <row r="2216" spans="4:4" x14ac:dyDescent="0.2">
      <c r="D2216" s="11"/>
    </row>
    <row r="2217" spans="4:4" x14ac:dyDescent="0.2">
      <c r="D2217" s="11"/>
    </row>
    <row r="2218" spans="4:4" x14ac:dyDescent="0.2">
      <c r="D2218" s="11"/>
    </row>
    <row r="2219" spans="4:4" x14ac:dyDescent="0.2">
      <c r="D2219" s="11"/>
    </row>
    <row r="2220" spans="4:4" x14ac:dyDescent="0.2">
      <c r="D2220" s="11"/>
    </row>
    <row r="2221" spans="4:4" x14ac:dyDescent="0.2">
      <c r="D2221" s="11"/>
    </row>
    <row r="2222" spans="4:4" x14ac:dyDescent="0.2">
      <c r="D2222" s="11"/>
    </row>
    <row r="2223" spans="4:4" x14ac:dyDescent="0.2">
      <c r="D2223" s="11"/>
    </row>
    <row r="2224" spans="4:4" x14ac:dyDescent="0.2">
      <c r="D2224" s="11"/>
    </row>
    <row r="2225" spans="4:4" x14ac:dyDescent="0.2">
      <c r="D2225" s="11"/>
    </row>
    <row r="2226" spans="4:4" x14ac:dyDescent="0.2">
      <c r="D2226" s="11"/>
    </row>
    <row r="2227" spans="4:4" x14ac:dyDescent="0.2">
      <c r="D2227" s="11"/>
    </row>
    <row r="2228" spans="4:4" x14ac:dyDescent="0.2">
      <c r="D2228" s="11"/>
    </row>
    <row r="2229" spans="4:4" x14ac:dyDescent="0.2">
      <c r="D2229" s="11"/>
    </row>
    <row r="2230" spans="4:4" x14ac:dyDescent="0.2">
      <c r="D2230" s="11"/>
    </row>
    <row r="2231" spans="4:4" x14ac:dyDescent="0.2">
      <c r="D2231" s="11"/>
    </row>
    <row r="2232" spans="4:4" x14ac:dyDescent="0.2">
      <c r="D2232" s="11"/>
    </row>
    <row r="2233" spans="4:4" x14ac:dyDescent="0.2">
      <c r="D2233" s="11"/>
    </row>
    <row r="2234" spans="4:4" x14ac:dyDescent="0.2">
      <c r="D2234" s="11"/>
    </row>
    <row r="2235" spans="4:4" x14ac:dyDescent="0.2">
      <c r="D2235" s="11"/>
    </row>
    <row r="2236" spans="4:4" x14ac:dyDescent="0.2">
      <c r="D2236" s="11"/>
    </row>
    <row r="2237" spans="4:4" x14ac:dyDescent="0.2">
      <c r="D2237" s="11"/>
    </row>
    <row r="2238" spans="4:4" x14ac:dyDescent="0.2">
      <c r="D2238" s="11"/>
    </row>
    <row r="2239" spans="4:4" x14ac:dyDescent="0.2">
      <c r="D2239" s="11"/>
    </row>
    <row r="2240" spans="4:4" x14ac:dyDescent="0.2">
      <c r="D2240" s="11"/>
    </row>
    <row r="2241" spans="4:4" x14ac:dyDescent="0.2">
      <c r="D2241" s="11"/>
    </row>
    <row r="2242" spans="4:4" x14ac:dyDescent="0.2">
      <c r="D2242" s="11"/>
    </row>
    <row r="2243" spans="4:4" x14ac:dyDescent="0.2">
      <c r="D2243" s="11"/>
    </row>
    <row r="2244" spans="4:4" x14ac:dyDescent="0.2">
      <c r="D2244" s="11"/>
    </row>
    <row r="2245" spans="4:4" x14ac:dyDescent="0.2">
      <c r="D2245" s="11"/>
    </row>
    <row r="2246" spans="4:4" x14ac:dyDescent="0.2">
      <c r="D2246" s="11"/>
    </row>
    <row r="2247" spans="4:4" x14ac:dyDescent="0.2">
      <c r="D2247" s="11"/>
    </row>
    <row r="2248" spans="4:4" x14ac:dyDescent="0.2">
      <c r="D2248" s="11"/>
    </row>
    <row r="2249" spans="4:4" x14ac:dyDescent="0.2">
      <c r="D2249" s="11"/>
    </row>
    <row r="2250" spans="4:4" x14ac:dyDescent="0.2">
      <c r="D2250" s="11"/>
    </row>
    <row r="2251" spans="4:4" x14ac:dyDescent="0.2">
      <c r="D2251" s="11"/>
    </row>
    <row r="2252" spans="4:4" x14ac:dyDescent="0.2">
      <c r="D2252" s="11"/>
    </row>
    <row r="2253" spans="4:4" x14ac:dyDescent="0.2">
      <c r="D2253" s="11"/>
    </row>
    <row r="2254" spans="4:4" x14ac:dyDescent="0.2">
      <c r="D2254" s="11"/>
    </row>
    <row r="2255" spans="4:4" x14ac:dyDescent="0.2">
      <c r="D2255" s="11"/>
    </row>
    <row r="2256" spans="4:4" x14ac:dyDescent="0.2">
      <c r="D2256" s="11"/>
    </row>
    <row r="2257" spans="4:4" x14ac:dyDescent="0.2">
      <c r="D2257" s="11"/>
    </row>
    <row r="2258" spans="4:4" x14ac:dyDescent="0.2">
      <c r="D2258" s="11"/>
    </row>
    <row r="2259" spans="4:4" x14ac:dyDescent="0.2">
      <c r="D2259" s="11"/>
    </row>
    <row r="2260" spans="4:4" x14ac:dyDescent="0.2">
      <c r="D2260" s="11"/>
    </row>
    <row r="2261" spans="4:4" x14ac:dyDescent="0.2">
      <c r="D2261" s="11"/>
    </row>
    <row r="2262" spans="4:4" x14ac:dyDescent="0.2">
      <c r="D2262" s="11"/>
    </row>
    <row r="2263" spans="4:4" x14ac:dyDescent="0.2">
      <c r="D2263" s="11"/>
    </row>
    <row r="2264" spans="4:4" x14ac:dyDescent="0.2">
      <c r="D2264" s="11"/>
    </row>
    <row r="2265" spans="4:4" x14ac:dyDescent="0.2">
      <c r="D2265" s="11"/>
    </row>
    <row r="2266" spans="4:4" x14ac:dyDescent="0.2">
      <c r="D2266" s="11"/>
    </row>
    <row r="2267" spans="4:4" x14ac:dyDescent="0.2">
      <c r="D2267" s="11"/>
    </row>
    <row r="2268" spans="4:4" x14ac:dyDescent="0.2">
      <c r="D2268" s="11"/>
    </row>
    <row r="2269" spans="4:4" x14ac:dyDescent="0.2">
      <c r="D2269" s="11"/>
    </row>
    <row r="2270" spans="4:4" x14ac:dyDescent="0.2">
      <c r="D2270" s="11"/>
    </row>
    <row r="2271" spans="4:4" x14ac:dyDescent="0.2">
      <c r="D2271" s="11"/>
    </row>
    <row r="2272" spans="4:4" x14ac:dyDescent="0.2">
      <c r="D2272" s="11"/>
    </row>
    <row r="2273" spans="4:4" x14ac:dyDescent="0.2">
      <c r="D2273" s="11"/>
    </row>
    <row r="2274" spans="4:4" x14ac:dyDescent="0.2">
      <c r="D2274" s="11"/>
    </row>
    <row r="2275" spans="4:4" x14ac:dyDescent="0.2">
      <c r="D2275" s="11"/>
    </row>
    <row r="2276" spans="4:4" x14ac:dyDescent="0.2">
      <c r="D2276" s="11"/>
    </row>
    <row r="2277" spans="4:4" x14ac:dyDescent="0.2">
      <c r="D2277" s="11"/>
    </row>
    <row r="2278" spans="4:4" x14ac:dyDescent="0.2">
      <c r="D2278" s="11"/>
    </row>
    <row r="2279" spans="4:4" x14ac:dyDescent="0.2">
      <c r="D2279" s="11"/>
    </row>
    <row r="2280" spans="4:4" x14ac:dyDescent="0.2">
      <c r="D2280" s="11"/>
    </row>
    <row r="2281" spans="4:4" x14ac:dyDescent="0.2">
      <c r="D2281" s="11"/>
    </row>
    <row r="2282" spans="4:4" x14ac:dyDescent="0.2">
      <c r="D2282" s="11"/>
    </row>
    <row r="2283" spans="4:4" x14ac:dyDescent="0.2">
      <c r="D2283" s="11"/>
    </row>
    <row r="2284" spans="4:4" x14ac:dyDescent="0.2">
      <c r="D2284" s="11"/>
    </row>
    <row r="2285" spans="4:4" x14ac:dyDescent="0.2">
      <c r="D2285" s="11"/>
    </row>
    <row r="2286" spans="4:4" x14ac:dyDescent="0.2">
      <c r="D2286" s="11"/>
    </row>
    <row r="2287" spans="4:4" x14ac:dyDescent="0.2">
      <c r="D2287" s="11"/>
    </row>
    <row r="2288" spans="4:4" x14ac:dyDescent="0.2">
      <c r="D2288" s="11"/>
    </row>
    <row r="2289" spans="4:4" x14ac:dyDescent="0.2">
      <c r="D2289" s="11"/>
    </row>
    <row r="2290" spans="4:4" x14ac:dyDescent="0.2">
      <c r="D2290" s="11"/>
    </row>
    <row r="2291" spans="4:4" x14ac:dyDescent="0.2">
      <c r="D2291" s="11"/>
    </row>
    <row r="2292" spans="4:4" x14ac:dyDescent="0.2">
      <c r="D2292" s="11"/>
    </row>
    <row r="2293" spans="4:4" x14ac:dyDescent="0.2">
      <c r="D2293" s="11"/>
    </row>
    <row r="2294" spans="4:4" x14ac:dyDescent="0.2">
      <c r="D2294" s="11"/>
    </row>
    <row r="2295" spans="4:4" x14ac:dyDescent="0.2">
      <c r="D2295" s="11"/>
    </row>
    <row r="2296" spans="4:4" x14ac:dyDescent="0.2">
      <c r="D2296" s="11"/>
    </row>
    <row r="2297" spans="4:4" x14ac:dyDescent="0.2">
      <c r="D2297" s="11"/>
    </row>
    <row r="2298" spans="4:4" x14ac:dyDescent="0.2">
      <c r="D2298" s="11"/>
    </row>
    <row r="2299" spans="4:4" x14ac:dyDescent="0.2">
      <c r="D2299" s="11"/>
    </row>
    <row r="2300" spans="4:4" x14ac:dyDescent="0.2">
      <c r="D2300" s="11"/>
    </row>
    <row r="2301" spans="4:4" x14ac:dyDescent="0.2">
      <c r="D2301" s="11"/>
    </row>
    <row r="2302" spans="4:4" x14ac:dyDescent="0.2">
      <c r="D2302" s="11"/>
    </row>
    <row r="2303" spans="4:4" x14ac:dyDescent="0.2">
      <c r="D2303" s="11"/>
    </row>
    <row r="2304" spans="4:4" x14ac:dyDescent="0.2">
      <c r="D2304" s="11"/>
    </row>
    <row r="2305" spans="4:4" x14ac:dyDescent="0.2">
      <c r="D2305" s="11"/>
    </row>
    <row r="2306" spans="4:4" x14ac:dyDescent="0.2">
      <c r="D2306" s="11"/>
    </row>
    <row r="2307" spans="4:4" x14ac:dyDescent="0.2">
      <c r="D2307" s="11"/>
    </row>
    <row r="2308" spans="4:4" x14ac:dyDescent="0.2">
      <c r="D2308" s="11"/>
    </row>
    <row r="2309" spans="4:4" x14ac:dyDescent="0.2">
      <c r="D2309" s="11"/>
    </row>
    <row r="2310" spans="4:4" x14ac:dyDescent="0.2">
      <c r="D2310" s="11"/>
    </row>
    <row r="2311" spans="4:4" x14ac:dyDescent="0.2">
      <c r="D2311" s="11"/>
    </row>
    <row r="2312" spans="4:4" x14ac:dyDescent="0.2">
      <c r="D2312" s="11"/>
    </row>
    <row r="2313" spans="4:4" x14ac:dyDescent="0.2">
      <c r="D2313" s="11"/>
    </row>
    <row r="2314" spans="4:4" x14ac:dyDescent="0.2">
      <c r="D2314" s="11"/>
    </row>
    <row r="2315" spans="4:4" x14ac:dyDescent="0.2">
      <c r="D2315" s="11"/>
    </row>
    <row r="2316" spans="4:4" x14ac:dyDescent="0.2">
      <c r="D2316" s="11"/>
    </row>
    <row r="2317" spans="4:4" x14ac:dyDescent="0.2">
      <c r="D2317" s="11"/>
    </row>
    <row r="2318" spans="4:4" x14ac:dyDescent="0.2">
      <c r="D2318" s="11"/>
    </row>
    <row r="2319" spans="4:4" x14ac:dyDescent="0.2">
      <c r="D2319" s="11"/>
    </row>
    <row r="2320" spans="4:4" x14ac:dyDescent="0.2">
      <c r="D2320" s="11"/>
    </row>
    <row r="2321" spans="4:4" x14ac:dyDescent="0.2">
      <c r="D2321" s="11"/>
    </row>
    <row r="2322" spans="4:4" x14ac:dyDescent="0.2">
      <c r="D2322" s="11"/>
    </row>
    <row r="2323" spans="4:4" x14ac:dyDescent="0.2">
      <c r="D2323" s="11"/>
    </row>
    <row r="2324" spans="4:4" x14ac:dyDescent="0.2">
      <c r="D2324" s="11"/>
    </row>
    <row r="2325" spans="4:4" x14ac:dyDescent="0.2">
      <c r="D2325" s="11"/>
    </row>
    <row r="2326" spans="4:4" x14ac:dyDescent="0.2">
      <c r="D2326" s="11"/>
    </row>
    <row r="2327" spans="4:4" x14ac:dyDescent="0.2">
      <c r="D2327" s="11"/>
    </row>
    <row r="2328" spans="4:4" x14ac:dyDescent="0.2">
      <c r="D2328" s="11"/>
    </row>
    <row r="2329" spans="4:4" x14ac:dyDescent="0.2">
      <c r="D2329" s="11"/>
    </row>
    <row r="2330" spans="4:4" x14ac:dyDescent="0.2">
      <c r="D2330" s="11"/>
    </row>
    <row r="2331" spans="4:4" x14ac:dyDescent="0.2">
      <c r="D2331" s="11"/>
    </row>
    <row r="2332" spans="4:4" x14ac:dyDescent="0.2">
      <c r="D2332" s="11"/>
    </row>
    <row r="2333" spans="4:4" x14ac:dyDescent="0.2">
      <c r="D2333" s="11"/>
    </row>
    <row r="2334" spans="4:4" x14ac:dyDescent="0.2">
      <c r="D2334" s="11"/>
    </row>
    <row r="2335" spans="4:4" x14ac:dyDescent="0.2">
      <c r="D2335" s="11"/>
    </row>
    <row r="2336" spans="4:4" x14ac:dyDescent="0.2">
      <c r="D2336" s="11"/>
    </row>
    <row r="2337" spans="4:4" x14ac:dyDescent="0.2">
      <c r="D2337" s="11"/>
    </row>
    <row r="2338" spans="4:4" x14ac:dyDescent="0.2">
      <c r="D2338" s="11"/>
    </row>
    <row r="2339" spans="4:4" x14ac:dyDescent="0.2">
      <c r="D2339" s="11"/>
    </row>
    <row r="2340" spans="4:4" x14ac:dyDescent="0.2">
      <c r="D2340" s="11"/>
    </row>
    <row r="2341" spans="4:4" x14ac:dyDescent="0.2">
      <c r="D2341" s="11"/>
    </row>
    <row r="2342" spans="4:4" x14ac:dyDescent="0.2">
      <c r="D2342" s="11"/>
    </row>
    <row r="2343" spans="4:4" x14ac:dyDescent="0.2">
      <c r="D2343" s="11"/>
    </row>
    <row r="2344" spans="4:4" x14ac:dyDescent="0.2">
      <c r="D2344" s="11"/>
    </row>
    <row r="2345" spans="4:4" x14ac:dyDescent="0.2">
      <c r="D2345" s="11"/>
    </row>
    <row r="2346" spans="4:4" x14ac:dyDescent="0.2">
      <c r="D2346" s="11"/>
    </row>
    <row r="2347" spans="4:4" x14ac:dyDescent="0.2">
      <c r="D2347" s="11"/>
    </row>
    <row r="2348" spans="4:4" x14ac:dyDescent="0.2">
      <c r="D2348" s="11"/>
    </row>
    <row r="2349" spans="4:4" x14ac:dyDescent="0.2">
      <c r="D2349" s="11"/>
    </row>
    <row r="2350" spans="4:4" x14ac:dyDescent="0.2">
      <c r="D2350" s="11"/>
    </row>
    <row r="2351" spans="4:4" x14ac:dyDescent="0.2">
      <c r="D2351" s="11"/>
    </row>
    <row r="2352" spans="4:4" x14ac:dyDescent="0.2">
      <c r="D2352" s="11"/>
    </row>
    <row r="2353" spans="4:4" x14ac:dyDescent="0.2">
      <c r="D2353" s="11"/>
    </row>
    <row r="2354" spans="4:4" x14ac:dyDescent="0.2">
      <c r="D2354" s="11"/>
    </row>
    <row r="2355" spans="4:4" x14ac:dyDescent="0.2">
      <c r="D2355" s="11"/>
    </row>
    <row r="2356" spans="4:4" x14ac:dyDescent="0.2">
      <c r="D2356" s="11"/>
    </row>
    <row r="2357" spans="4:4" x14ac:dyDescent="0.2">
      <c r="D2357" s="11"/>
    </row>
    <row r="2358" spans="4:4" x14ac:dyDescent="0.2">
      <c r="D2358" s="11"/>
    </row>
    <row r="2359" spans="4:4" x14ac:dyDescent="0.2">
      <c r="D2359" s="11"/>
    </row>
    <row r="2360" spans="4:4" x14ac:dyDescent="0.2">
      <c r="D2360" s="11"/>
    </row>
    <row r="2361" spans="4:4" x14ac:dyDescent="0.2">
      <c r="D2361" s="11"/>
    </row>
    <row r="2362" spans="4:4" x14ac:dyDescent="0.2">
      <c r="D2362" s="11"/>
    </row>
    <row r="2363" spans="4:4" x14ac:dyDescent="0.2">
      <c r="D2363" s="11"/>
    </row>
    <row r="2364" spans="4:4" x14ac:dyDescent="0.2">
      <c r="D2364" s="11"/>
    </row>
    <row r="2365" spans="4:4" x14ac:dyDescent="0.2">
      <c r="D2365" s="11"/>
    </row>
    <row r="2366" spans="4:4" x14ac:dyDescent="0.2">
      <c r="D2366" s="11"/>
    </row>
    <row r="2367" spans="4:4" x14ac:dyDescent="0.2">
      <c r="D2367" s="11"/>
    </row>
    <row r="2368" spans="4:4" x14ac:dyDescent="0.2">
      <c r="D2368" s="11"/>
    </row>
    <row r="2369" spans="4:4" x14ac:dyDescent="0.2">
      <c r="D2369" s="11"/>
    </row>
    <row r="2370" spans="4:4" x14ac:dyDescent="0.2">
      <c r="D2370" s="11"/>
    </row>
    <row r="2371" spans="4:4" x14ac:dyDescent="0.2">
      <c r="D2371" s="11"/>
    </row>
    <row r="2372" spans="4:4" x14ac:dyDescent="0.2">
      <c r="D2372" s="11"/>
    </row>
    <row r="2373" spans="4:4" x14ac:dyDescent="0.2">
      <c r="D2373" s="11"/>
    </row>
    <row r="2374" spans="4:4" x14ac:dyDescent="0.2">
      <c r="D2374" s="11"/>
    </row>
    <row r="2375" spans="4:4" x14ac:dyDescent="0.2">
      <c r="D2375" s="11"/>
    </row>
    <row r="2376" spans="4:4" x14ac:dyDescent="0.2">
      <c r="D2376" s="11"/>
    </row>
    <row r="2377" spans="4:4" x14ac:dyDescent="0.2">
      <c r="D2377" s="11"/>
    </row>
    <row r="2378" spans="4:4" x14ac:dyDescent="0.2">
      <c r="D2378" s="11"/>
    </row>
    <row r="2379" spans="4:4" x14ac:dyDescent="0.2">
      <c r="D2379" s="11"/>
    </row>
    <row r="2380" spans="4:4" x14ac:dyDescent="0.2">
      <c r="D2380" s="11"/>
    </row>
    <row r="2381" spans="4:4" x14ac:dyDescent="0.2">
      <c r="D2381" s="11"/>
    </row>
    <row r="2382" spans="4:4" x14ac:dyDescent="0.2">
      <c r="D2382" s="11"/>
    </row>
    <row r="2383" spans="4:4" x14ac:dyDescent="0.2">
      <c r="D2383" s="11"/>
    </row>
    <row r="2384" spans="4:4" x14ac:dyDescent="0.2">
      <c r="D2384" s="11"/>
    </row>
    <row r="2385" spans="4:4" x14ac:dyDescent="0.2">
      <c r="D2385" s="11"/>
    </row>
    <row r="2386" spans="4:4" x14ac:dyDescent="0.2">
      <c r="D2386" s="11"/>
    </row>
    <row r="2387" spans="4:4" x14ac:dyDescent="0.2">
      <c r="D2387" s="11"/>
    </row>
    <row r="2388" spans="4:4" x14ac:dyDescent="0.2">
      <c r="D2388" s="11"/>
    </row>
    <row r="2389" spans="4:4" x14ac:dyDescent="0.2">
      <c r="D2389" s="11"/>
    </row>
    <row r="2390" spans="4:4" x14ac:dyDescent="0.2">
      <c r="D2390" s="11"/>
    </row>
    <row r="2391" spans="4:4" x14ac:dyDescent="0.2">
      <c r="D2391" s="11"/>
    </row>
    <row r="2392" spans="4:4" x14ac:dyDescent="0.2">
      <c r="D2392" s="11"/>
    </row>
    <row r="2393" spans="4:4" x14ac:dyDescent="0.2">
      <c r="D2393" s="11"/>
    </row>
    <row r="2394" spans="4:4" x14ac:dyDescent="0.2">
      <c r="D2394" s="11"/>
    </row>
    <row r="2395" spans="4:4" x14ac:dyDescent="0.2">
      <c r="D2395" s="11"/>
    </row>
    <row r="2396" spans="4:4" x14ac:dyDescent="0.2">
      <c r="D2396" s="11"/>
    </row>
    <row r="2397" spans="4:4" x14ac:dyDescent="0.2">
      <c r="D2397" s="11"/>
    </row>
    <row r="2398" spans="4:4" x14ac:dyDescent="0.2">
      <c r="D2398" s="11"/>
    </row>
    <row r="2399" spans="4:4" x14ac:dyDescent="0.2">
      <c r="D2399" s="11"/>
    </row>
    <row r="2400" spans="4:4" x14ac:dyDescent="0.2">
      <c r="D2400" s="11"/>
    </row>
    <row r="2401" spans="4:4" x14ac:dyDescent="0.2">
      <c r="D2401" s="11"/>
    </row>
    <row r="2402" spans="4:4" x14ac:dyDescent="0.2">
      <c r="D2402" s="11"/>
    </row>
    <row r="2403" spans="4:4" x14ac:dyDescent="0.2">
      <c r="D2403" s="11"/>
    </row>
    <row r="2404" spans="4:4" x14ac:dyDescent="0.2">
      <c r="D2404" s="11"/>
    </row>
    <row r="2405" spans="4:4" x14ac:dyDescent="0.2">
      <c r="D2405" s="11"/>
    </row>
    <row r="2406" spans="4:4" x14ac:dyDescent="0.2">
      <c r="D2406" s="11"/>
    </row>
    <row r="2407" spans="4:4" x14ac:dyDescent="0.2">
      <c r="D2407" s="11"/>
    </row>
    <row r="2408" spans="4:4" x14ac:dyDescent="0.2">
      <c r="D2408" s="11"/>
    </row>
    <row r="2409" spans="4:4" x14ac:dyDescent="0.2">
      <c r="D2409" s="11"/>
    </row>
    <row r="2410" spans="4:4" x14ac:dyDescent="0.2">
      <c r="D2410" s="11"/>
    </row>
    <row r="2411" spans="4:4" x14ac:dyDescent="0.2">
      <c r="D2411" s="11"/>
    </row>
    <row r="2412" spans="4:4" x14ac:dyDescent="0.2">
      <c r="D2412" s="11"/>
    </row>
    <row r="2413" spans="4:4" x14ac:dyDescent="0.2">
      <c r="D2413" s="11"/>
    </row>
    <row r="2414" spans="4:4" x14ac:dyDescent="0.2">
      <c r="D2414" s="11"/>
    </row>
    <row r="2415" spans="4:4" x14ac:dyDescent="0.2">
      <c r="D2415" s="11"/>
    </row>
    <row r="2416" spans="4:4" x14ac:dyDescent="0.2">
      <c r="D2416" s="11"/>
    </row>
    <row r="2417" spans="4:4" x14ac:dyDescent="0.2">
      <c r="D2417" s="11"/>
    </row>
    <row r="2418" spans="4:4" x14ac:dyDescent="0.2">
      <c r="D2418" s="11"/>
    </row>
    <row r="2419" spans="4:4" x14ac:dyDescent="0.2">
      <c r="D2419" s="11"/>
    </row>
    <row r="2420" spans="4:4" x14ac:dyDescent="0.2">
      <c r="D2420" s="11"/>
    </row>
    <row r="2421" spans="4:4" x14ac:dyDescent="0.2">
      <c r="D2421" s="11"/>
    </row>
    <row r="2422" spans="4:4" x14ac:dyDescent="0.2">
      <c r="D2422" s="11"/>
    </row>
    <row r="2423" spans="4:4" x14ac:dyDescent="0.2">
      <c r="D2423" s="11"/>
    </row>
    <row r="2424" spans="4:4" x14ac:dyDescent="0.2">
      <c r="D2424" s="11"/>
    </row>
    <row r="2425" spans="4:4" x14ac:dyDescent="0.2">
      <c r="D2425" s="11"/>
    </row>
    <row r="2426" spans="4:4" x14ac:dyDescent="0.2">
      <c r="D2426" s="11"/>
    </row>
    <row r="2427" spans="4:4" x14ac:dyDescent="0.2">
      <c r="D2427" s="11"/>
    </row>
    <row r="2428" spans="4:4" x14ac:dyDescent="0.2">
      <c r="D2428" s="11"/>
    </row>
    <row r="2429" spans="4:4" x14ac:dyDescent="0.2">
      <c r="D2429" s="11"/>
    </row>
    <row r="2430" spans="4:4" x14ac:dyDescent="0.2">
      <c r="D2430" s="11"/>
    </row>
    <row r="2431" spans="4:4" x14ac:dyDescent="0.2">
      <c r="D2431" s="11"/>
    </row>
    <row r="2432" spans="4:4" x14ac:dyDescent="0.2">
      <c r="D2432" s="11"/>
    </row>
    <row r="2433" spans="4:4" x14ac:dyDescent="0.2">
      <c r="D2433" s="11"/>
    </row>
    <row r="2434" spans="4:4" x14ac:dyDescent="0.2">
      <c r="D2434" s="11"/>
    </row>
    <row r="2435" spans="4:4" x14ac:dyDescent="0.2">
      <c r="D2435" s="11"/>
    </row>
    <row r="2436" spans="4:4" x14ac:dyDescent="0.2">
      <c r="D2436" s="11"/>
    </row>
    <row r="2437" spans="4:4" x14ac:dyDescent="0.2">
      <c r="D2437" s="11"/>
    </row>
    <row r="2438" spans="4:4" x14ac:dyDescent="0.2">
      <c r="D2438" s="11"/>
    </row>
    <row r="2439" spans="4:4" x14ac:dyDescent="0.2">
      <c r="D2439" s="11"/>
    </row>
    <row r="2440" spans="4:4" x14ac:dyDescent="0.2">
      <c r="D2440" s="11"/>
    </row>
    <row r="2441" spans="4:4" x14ac:dyDescent="0.2">
      <c r="D2441" s="11"/>
    </row>
    <row r="2442" spans="4:4" x14ac:dyDescent="0.2">
      <c r="D2442" s="11"/>
    </row>
    <row r="2443" spans="4:4" x14ac:dyDescent="0.2">
      <c r="D2443" s="11"/>
    </row>
    <row r="2444" spans="4:4" x14ac:dyDescent="0.2">
      <c r="D2444" s="11"/>
    </row>
    <row r="2445" spans="4:4" x14ac:dyDescent="0.2">
      <c r="D2445" s="11"/>
    </row>
    <row r="2446" spans="4:4" x14ac:dyDescent="0.2">
      <c r="D2446" s="11"/>
    </row>
    <row r="2447" spans="4:4" x14ac:dyDescent="0.2">
      <c r="D2447" s="11"/>
    </row>
    <row r="2448" spans="4:4" x14ac:dyDescent="0.2">
      <c r="D2448" s="11"/>
    </row>
    <row r="2449" spans="4:4" x14ac:dyDescent="0.2">
      <c r="D2449" s="11"/>
    </row>
    <row r="2450" spans="4:4" x14ac:dyDescent="0.2">
      <c r="D2450" s="11"/>
    </row>
    <row r="2451" spans="4:4" x14ac:dyDescent="0.2">
      <c r="D2451" s="11"/>
    </row>
    <row r="2452" spans="4:4" x14ac:dyDescent="0.2">
      <c r="D2452" s="11"/>
    </row>
    <row r="2453" spans="4:4" x14ac:dyDescent="0.2">
      <c r="D2453" s="11"/>
    </row>
    <row r="2454" spans="4:4" x14ac:dyDescent="0.2">
      <c r="D2454" s="11"/>
    </row>
    <row r="2455" spans="4:4" x14ac:dyDescent="0.2">
      <c r="D2455" s="11"/>
    </row>
    <row r="2456" spans="4:4" x14ac:dyDescent="0.2">
      <c r="D2456" s="11"/>
    </row>
    <row r="2457" spans="4:4" x14ac:dyDescent="0.2">
      <c r="D2457" s="11"/>
    </row>
    <row r="2458" spans="4:4" x14ac:dyDescent="0.2">
      <c r="D2458" s="11"/>
    </row>
    <row r="2459" spans="4:4" x14ac:dyDescent="0.2">
      <c r="D2459" s="11"/>
    </row>
    <row r="2460" spans="4:4" x14ac:dyDescent="0.2">
      <c r="D2460" s="11"/>
    </row>
    <row r="2461" spans="4:4" x14ac:dyDescent="0.2">
      <c r="D2461" s="11"/>
    </row>
    <row r="2462" spans="4:4" x14ac:dyDescent="0.2">
      <c r="D2462" s="11"/>
    </row>
    <row r="2463" spans="4:4" x14ac:dyDescent="0.2">
      <c r="D2463" s="11"/>
    </row>
    <row r="2464" spans="4:4" x14ac:dyDescent="0.2">
      <c r="D2464" s="11"/>
    </row>
    <row r="2465" spans="4:4" x14ac:dyDescent="0.2">
      <c r="D2465" s="11"/>
    </row>
    <row r="2466" spans="4:4" x14ac:dyDescent="0.2">
      <c r="D2466" s="11"/>
    </row>
    <row r="2467" spans="4:4" x14ac:dyDescent="0.2">
      <c r="D2467" s="11"/>
    </row>
    <row r="2468" spans="4:4" x14ac:dyDescent="0.2">
      <c r="D2468" s="11"/>
    </row>
    <row r="2469" spans="4:4" x14ac:dyDescent="0.2">
      <c r="D2469" s="11"/>
    </row>
    <row r="2470" spans="4:4" x14ac:dyDescent="0.2">
      <c r="D2470" s="11"/>
    </row>
    <row r="2471" spans="4:4" x14ac:dyDescent="0.2">
      <c r="D2471" s="11"/>
    </row>
    <row r="2472" spans="4:4" x14ac:dyDescent="0.2">
      <c r="D2472" s="11"/>
    </row>
    <row r="2473" spans="4:4" x14ac:dyDescent="0.2">
      <c r="D2473" s="11"/>
    </row>
    <row r="2474" spans="4:4" x14ac:dyDescent="0.2">
      <c r="D2474" s="11"/>
    </row>
    <row r="2475" spans="4:4" x14ac:dyDescent="0.2">
      <c r="D2475" s="11"/>
    </row>
    <row r="2476" spans="4:4" x14ac:dyDescent="0.2">
      <c r="D2476" s="11"/>
    </row>
    <row r="2477" spans="4:4" x14ac:dyDescent="0.2">
      <c r="D2477" s="11"/>
    </row>
    <row r="2478" spans="4:4" x14ac:dyDescent="0.2">
      <c r="D2478" s="11"/>
    </row>
    <row r="2479" spans="4:4" x14ac:dyDescent="0.2">
      <c r="D2479" s="11"/>
    </row>
    <row r="2480" spans="4:4" x14ac:dyDescent="0.2">
      <c r="D2480" s="11"/>
    </row>
    <row r="2481" spans="4:4" x14ac:dyDescent="0.2">
      <c r="D2481" s="11"/>
    </row>
    <row r="2482" spans="4:4" x14ac:dyDescent="0.2">
      <c r="D2482" s="11"/>
    </row>
    <row r="2483" spans="4:4" x14ac:dyDescent="0.2">
      <c r="D2483" s="11"/>
    </row>
    <row r="2484" spans="4:4" x14ac:dyDescent="0.2">
      <c r="D2484" s="11"/>
    </row>
    <row r="2485" spans="4:4" x14ac:dyDescent="0.2">
      <c r="D2485" s="11"/>
    </row>
    <row r="2486" spans="4:4" x14ac:dyDescent="0.2">
      <c r="D2486" s="11"/>
    </row>
    <row r="2487" spans="4:4" x14ac:dyDescent="0.2">
      <c r="D2487" s="11"/>
    </row>
    <row r="2488" spans="4:4" x14ac:dyDescent="0.2">
      <c r="D2488" s="11"/>
    </row>
    <row r="2489" spans="4:4" x14ac:dyDescent="0.2">
      <c r="D2489" s="11"/>
    </row>
    <row r="2490" spans="4:4" x14ac:dyDescent="0.2">
      <c r="D2490" s="11"/>
    </row>
    <row r="2491" spans="4:4" x14ac:dyDescent="0.2">
      <c r="D2491" s="11"/>
    </row>
    <row r="2492" spans="4:4" x14ac:dyDescent="0.2">
      <c r="D2492" s="11"/>
    </row>
    <row r="2493" spans="4:4" x14ac:dyDescent="0.2">
      <c r="D2493" s="11"/>
    </row>
    <row r="2494" spans="4:4" x14ac:dyDescent="0.2">
      <c r="D2494" s="11"/>
    </row>
    <row r="2495" spans="4:4" x14ac:dyDescent="0.2">
      <c r="D2495" s="11"/>
    </row>
    <row r="2496" spans="4:4" x14ac:dyDescent="0.2">
      <c r="D2496" s="11"/>
    </row>
    <row r="2497" spans="4:4" x14ac:dyDescent="0.2">
      <c r="D2497" s="11"/>
    </row>
    <row r="2498" spans="4:4" x14ac:dyDescent="0.2">
      <c r="D2498" s="11"/>
    </row>
    <row r="2499" spans="4:4" x14ac:dyDescent="0.2">
      <c r="D2499" s="11"/>
    </row>
    <row r="2500" spans="4:4" x14ac:dyDescent="0.2">
      <c r="D2500" s="11"/>
    </row>
    <row r="2501" spans="4:4" x14ac:dyDescent="0.2">
      <c r="D2501" s="11"/>
    </row>
    <row r="2502" spans="4:4" x14ac:dyDescent="0.2">
      <c r="D2502" s="11"/>
    </row>
    <row r="2503" spans="4:4" x14ac:dyDescent="0.2">
      <c r="D2503" s="11"/>
    </row>
    <row r="2504" spans="4:4" x14ac:dyDescent="0.2">
      <c r="D2504" s="11"/>
    </row>
    <row r="2505" spans="4:4" x14ac:dyDescent="0.2">
      <c r="D2505" s="11"/>
    </row>
    <row r="2506" spans="4:4" x14ac:dyDescent="0.2">
      <c r="D2506" s="11"/>
    </row>
    <row r="2507" spans="4:4" x14ac:dyDescent="0.2">
      <c r="D2507" s="11"/>
    </row>
    <row r="2508" spans="4:4" x14ac:dyDescent="0.2">
      <c r="D2508" s="11"/>
    </row>
    <row r="2509" spans="4:4" x14ac:dyDescent="0.2">
      <c r="D2509" s="11"/>
    </row>
    <row r="2510" spans="4:4" x14ac:dyDescent="0.2">
      <c r="D2510" s="11"/>
    </row>
    <row r="2511" spans="4:4" x14ac:dyDescent="0.2">
      <c r="D2511" s="11"/>
    </row>
    <row r="2512" spans="4:4" x14ac:dyDescent="0.2">
      <c r="D2512" s="11"/>
    </row>
    <row r="2513" spans="4:4" x14ac:dyDescent="0.2">
      <c r="D2513" s="11"/>
    </row>
    <row r="2514" spans="4:4" x14ac:dyDescent="0.2">
      <c r="D2514" s="11"/>
    </row>
    <row r="2515" spans="4:4" x14ac:dyDescent="0.2">
      <c r="D2515" s="11"/>
    </row>
    <row r="2516" spans="4:4" x14ac:dyDescent="0.2">
      <c r="D2516" s="11"/>
    </row>
    <row r="2517" spans="4:4" x14ac:dyDescent="0.2">
      <c r="D2517" s="11"/>
    </row>
    <row r="2518" spans="4:4" x14ac:dyDescent="0.2">
      <c r="D2518" s="11"/>
    </row>
    <row r="2519" spans="4:4" x14ac:dyDescent="0.2">
      <c r="D2519" s="11"/>
    </row>
    <row r="2520" spans="4:4" x14ac:dyDescent="0.2">
      <c r="D2520" s="11"/>
    </row>
    <row r="2521" spans="4:4" x14ac:dyDescent="0.2">
      <c r="D2521" s="11"/>
    </row>
    <row r="2522" spans="4:4" x14ac:dyDescent="0.2">
      <c r="D2522" s="11"/>
    </row>
    <row r="2523" spans="4:4" x14ac:dyDescent="0.2">
      <c r="D2523" s="11"/>
    </row>
    <row r="2524" spans="4:4" x14ac:dyDescent="0.2">
      <c r="D2524" s="11"/>
    </row>
    <row r="2525" spans="4:4" x14ac:dyDescent="0.2">
      <c r="D2525" s="11"/>
    </row>
    <row r="2526" spans="4:4" x14ac:dyDescent="0.2">
      <c r="D2526" s="11"/>
    </row>
    <row r="2527" spans="4:4" x14ac:dyDescent="0.2">
      <c r="D2527" s="11"/>
    </row>
    <row r="2528" spans="4:4" x14ac:dyDescent="0.2">
      <c r="D2528" s="11"/>
    </row>
    <row r="2529" spans="4:4" x14ac:dyDescent="0.2">
      <c r="D2529" s="11"/>
    </row>
    <row r="2530" spans="4:4" x14ac:dyDescent="0.2">
      <c r="D2530" s="11"/>
    </row>
    <row r="2531" spans="4:4" x14ac:dyDescent="0.2">
      <c r="D2531" s="11"/>
    </row>
    <row r="2532" spans="4:4" x14ac:dyDescent="0.2">
      <c r="D2532" s="11"/>
    </row>
    <row r="2533" spans="4:4" x14ac:dyDescent="0.2">
      <c r="D2533" s="11"/>
    </row>
    <row r="2534" spans="4:4" x14ac:dyDescent="0.2">
      <c r="D2534" s="11"/>
    </row>
    <row r="2535" spans="4:4" x14ac:dyDescent="0.2">
      <c r="D2535" s="11"/>
    </row>
    <row r="2536" spans="4:4" x14ac:dyDescent="0.2">
      <c r="D2536" s="11"/>
    </row>
    <row r="2537" spans="4:4" x14ac:dyDescent="0.2">
      <c r="D2537" s="11"/>
    </row>
    <row r="2538" spans="4:4" x14ac:dyDescent="0.2">
      <c r="D2538" s="11"/>
    </row>
    <row r="2539" spans="4:4" x14ac:dyDescent="0.2">
      <c r="D2539" s="11"/>
    </row>
    <row r="2540" spans="4:4" x14ac:dyDescent="0.2">
      <c r="D2540" s="11"/>
    </row>
    <row r="2541" spans="4:4" x14ac:dyDescent="0.2">
      <c r="D2541" s="11"/>
    </row>
    <row r="2542" spans="4:4" x14ac:dyDescent="0.2">
      <c r="D2542" s="11"/>
    </row>
    <row r="2543" spans="4:4" x14ac:dyDescent="0.2">
      <c r="D2543" s="11"/>
    </row>
    <row r="2544" spans="4:4" x14ac:dyDescent="0.2">
      <c r="D2544" s="11"/>
    </row>
    <row r="2545" spans="4:4" x14ac:dyDescent="0.2">
      <c r="D2545" s="11"/>
    </row>
    <row r="2546" spans="4:4" x14ac:dyDescent="0.2">
      <c r="D2546" s="11"/>
    </row>
    <row r="2547" spans="4:4" x14ac:dyDescent="0.2">
      <c r="D2547" s="11"/>
    </row>
    <row r="2548" spans="4:4" x14ac:dyDescent="0.2">
      <c r="D2548" s="11"/>
    </row>
    <row r="2549" spans="4:4" x14ac:dyDescent="0.2">
      <c r="D2549" s="11"/>
    </row>
    <row r="2550" spans="4:4" x14ac:dyDescent="0.2">
      <c r="D2550" s="11"/>
    </row>
    <row r="2551" spans="4:4" x14ac:dyDescent="0.2">
      <c r="D2551" s="11"/>
    </row>
    <row r="2552" spans="4:4" x14ac:dyDescent="0.2">
      <c r="D2552" s="11"/>
    </row>
    <row r="2553" spans="4:4" x14ac:dyDescent="0.2">
      <c r="D2553" s="11"/>
    </row>
    <row r="2554" spans="4:4" x14ac:dyDescent="0.2">
      <c r="D2554" s="11"/>
    </row>
    <row r="2555" spans="4:4" x14ac:dyDescent="0.2">
      <c r="D2555" s="11"/>
    </row>
    <row r="2556" spans="4:4" x14ac:dyDescent="0.2">
      <c r="D2556" s="11"/>
    </row>
    <row r="2557" spans="4:4" x14ac:dyDescent="0.2">
      <c r="D2557" s="11"/>
    </row>
    <row r="2558" spans="4:4" x14ac:dyDescent="0.2">
      <c r="D2558" s="11"/>
    </row>
    <row r="2559" spans="4:4" x14ac:dyDescent="0.2">
      <c r="D2559" s="11"/>
    </row>
    <row r="2560" spans="4:4" x14ac:dyDescent="0.2">
      <c r="D2560" s="11"/>
    </row>
    <row r="2561" spans="4:4" x14ac:dyDescent="0.2">
      <c r="D2561" s="11"/>
    </row>
    <row r="2562" spans="4:4" x14ac:dyDescent="0.2">
      <c r="D2562" s="11"/>
    </row>
    <row r="2563" spans="4:4" x14ac:dyDescent="0.2">
      <c r="D2563" s="11"/>
    </row>
    <row r="2564" spans="4:4" x14ac:dyDescent="0.2">
      <c r="D2564" s="11"/>
    </row>
    <row r="2565" spans="4:4" x14ac:dyDescent="0.2">
      <c r="D2565" s="11"/>
    </row>
    <row r="2566" spans="4:4" x14ac:dyDescent="0.2">
      <c r="D2566" s="11"/>
    </row>
    <row r="2567" spans="4:4" x14ac:dyDescent="0.2">
      <c r="D2567" s="11"/>
    </row>
    <row r="2568" spans="4:4" x14ac:dyDescent="0.2">
      <c r="D2568" s="11"/>
    </row>
    <row r="2569" spans="4:4" x14ac:dyDescent="0.2">
      <c r="D2569" s="11"/>
    </row>
    <row r="2570" spans="4:4" x14ac:dyDescent="0.2">
      <c r="D2570" s="11"/>
    </row>
    <row r="2571" spans="4:4" x14ac:dyDescent="0.2">
      <c r="D2571" s="11"/>
    </row>
    <row r="2572" spans="4:4" x14ac:dyDescent="0.2">
      <c r="D2572" s="11"/>
    </row>
    <row r="2573" spans="4:4" x14ac:dyDescent="0.2">
      <c r="D2573" s="11"/>
    </row>
    <row r="2574" spans="4:4" x14ac:dyDescent="0.2">
      <c r="D2574" s="11"/>
    </row>
    <row r="2575" spans="4:4" x14ac:dyDescent="0.2">
      <c r="D2575" s="11"/>
    </row>
    <row r="2576" spans="4:4" x14ac:dyDescent="0.2">
      <c r="D2576" s="11"/>
    </row>
    <row r="2577" spans="4:4" x14ac:dyDescent="0.2">
      <c r="D2577" s="11"/>
    </row>
    <row r="2578" spans="4:4" x14ac:dyDescent="0.2">
      <c r="D2578" s="11"/>
    </row>
    <row r="2579" spans="4:4" x14ac:dyDescent="0.2">
      <c r="D2579" s="11"/>
    </row>
    <row r="2580" spans="4:4" x14ac:dyDescent="0.2">
      <c r="D2580" s="11"/>
    </row>
    <row r="2581" spans="4:4" x14ac:dyDescent="0.2">
      <c r="D2581" s="11"/>
    </row>
    <row r="2582" spans="4:4" x14ac:dyDescent="0.2">
      <c r="D2582" s="11"/>
    </row>
    <row r="2583" spans="4:4" x14ac:dyDescent="0.2">
      <c r="D2583" s="11"/>
    </row>
    <row r="2584" spans="4:4" x14ac:dyDescent="0.2">
      <c r="D2584" s="11"/>
    </row>
    <row r="2585" spans="4:4" x14ac:dyDescent="0.2">
      <c r="D2585" s="11"/>
    </row>
    <row r="2586" spans="4:4" x14ac:dyDescent="0.2">
      <c r="D2586" s="11"/>
    </row>
    <row r="2587" spans="4:4" x14ac:dyDescent="0.2">
      <c r="D2587" s="11"/>
    </row>
    <row r="2588" spans="4:4" x14ac:dyDescent="0.2">
      <c r="D2588" s="11"/>
    </row>
    <row r="2589" spans="4:4" x14ac:dyDescent="0.2">
      <c r="D2589" s="11"/>
    </row>
    <row r="2590" spans="4:4" x14ac:dyDescent="0.2">
      <c r="D2590" s="11"/>
    </row>
    <row r="2591" spans="4:4" x14ac:dyDescent="0.2">
      <c r="D2591" s="11"/>
    </row>
    <row r="2592" spans="4:4" x14ac:dyDescent="0.2">
      <c r="D2592" s="11"/>
    </row>
    <row r="2593" spans="4:4" x14ac:dyDescent="0.2">
      <c r="D2593" s="11"/>
    </row>
    <row r="2594" spans="4:4" x14ac:dyDescent="0.2">
      <c r="D2594" s="11"/>
    </row>
    <row r="2595" spans="4:4" x14ac:dyDescent="0.2">
      <c r="D2595" s="11"/>
    </row>
    <row r="2596" spans="4:4" x14ac:dyDescent="0.2">
      <c r="D2596" s="11"/>
    </row>
    <row r="2597" spans="4:4" x14ac:dyDescent="0.2">
      <c r="D2597" s="11"/>
    </row>
    <row r="2598" spans="4:4" x14ac:dyDescent="0.2">
      <c r="D2598" s="11"/>
    </row>
    <row r="2599" spans="4:4" x14ac:dyDescent="0.2">
      <c r="D2599" s="11"/>
    </row>
    <row r="2600" spans="4:4" x14ac:dyDescent="0.2">
      <c r="D2600" s="11"/>
    </row>
    <row r="2601" spans="4:4" x14ac:dyDescent="0.2">
      <c r="D2601" s="11"/>
    </row>
    <row r="2602" spans="4:4" x14ac:dyDescent="0.2">
      <c r="D2602" s="11"/>
    </row>
    <row r="2603" spans="4:4" x14ac:dyDescent="0.2">
      <c r="D2603" s="11"/>
    </row>
    <row r="2604" spans="4:4" x14ac:dyDescent="0.2">
      <c r="D2604" s="11"/>
    </row>
    <row r="2605" spans="4:4" x14ac:dyDescent="0.2">
      <c r="D2605" s="11"/>
    </row>
    <row r="2606" spans="4:4" x14ac:dyDescent="0.2">
      <c r="D2606" s="11"/>
    </row>
    <row r="2607" spans="4:4" x14ac:dyDescent="0.2">
      <c r="D2607" s="11"/>
    </row>
    <row r="2608" spans="4:4" x14ac:dyDescent="0.2">
      <c r="D2608" s="11"/>
    </row>
    <row r="2609" spans="4:4" x14ac:dyDescent="0.2">
      <c r="D2609" s="11"/>
    </row>
    <row r="2610" spans="4:4" x14ac:dyDescent="0.2">
      <c r="D2610" s="11"/>
    </row>
    <row r="2611" spans="4:4" x14ac:dyDescent="0.2">
      <c r="D2611" s="11"/>
    </row>
    <row r="2612" spans="4:4" x14ac:dyDescent="0.2">
      <c r="D2612" s="11"/>
    </row>
    <row r="2613" spans="4:4" x14ac:dyDescent="0.2">
      <c r="D2613" s="11"/>
    </row>
    <row r="2614" spans="4:4" x14ac:dyDescent="0.2">
      <c r="D2614" s="11"/>
    </row>
    <row r="2615" spans="4:4" x14ac:dyDescent="0.2">
      <c r="D2615" s="11"/>
    </row>
    <row r="2616" spans="4:4" x14ac:dyDescent="0.2">
      <c r="D2616" s="11"/>
    </row>
    <row r="2617" spans="4:4" x14ac:dyDescent="0.2">
      <c r="D2617" s="11"/>
    </row>
    <row r="2618" spans="4:4" x14ac:dyDescent="0.2">
      <c r="D2618" s="11"/>
    </row>
    <row r="2619" spans="4:4" x14ac:dyDescent="0.2">
      <c r="D2619" s="11"/>
    </row>
    <row r="2620" spans="4:4" x14ac:dyDescent="0.2">
      <c r="D2620" s="11"/>
    </row>
    <row r="2621" spans="4:4" x14ac:dyDescent="0.2">
      <c r="D2621" s="11"/>
    </row>
    <row r="2622" spans="4:4" x14ac:dyDescent="0.2">
      <c r="D2622" s="11"/>
    </row>
    <row r="2623" spans="4:4" x14ac:dyDescent="0.2">
      <c r="D2623" s="11"/>
    </row>
    <row r="2624" spans="4:4" x14ac:dyDescent="0.2">
      <c r="D2624" s="11"/>
    </row>
    <row r="2625" spans="4:4" x14ac:dyDescent="0.2">
      <c r="D2625" s="11"/>
    </row>
    <row r="2626" spans="4:4" x14ac:dyDescent="0.2">
      <c r="D2626" s="11"/>
    </row>
    <row r="2627" spans="4:4" x14ac:dyDescent="0.2">
      <c r="D2627" s="11"/>
    </row>
    <row r="2628" spans="4:4" x14ac:dyDescent="0.2">
      <c r="D2628" s="11"/>
    </row>
    <row r="2629" spans="4:4" x14ac:dyDescent="0.2">
      <c r="D2629" s="11"/>
    </row>
    <row r="2630" spans="4:4" x14ac:dyDescent="0.2">
      <c r="D2630" s="11"/>
    </row>
    <row r="2631" spans="4:4" x14ac:dyDescent="0.2">
      <c r="D2631" s="11"/>
    </row>
    <row r="2632" spans="4:4" x14ac:dyDescent="0.2">
      <c r="D2632" s="11"/>
    </row>
    <row r="2633" spans="4:4" x14ac:dyDescent="0.2">
      <c r="D2633" s="11"/>
    </row>
    <row r="2634" spans="4:4" x14ac:dyDescent="0.2">
      <c r="D2634" s="11"/>
    </row>
    <row r="2635" spans="4:4" x14ac:dyDescent="0.2">
      <c r="D2635" s="11"/>
    </row>
    <row r="2636" spans="4:4" x14ac:dyDescent="0.2">
      <c r="D2636" s="11"/>
    </row>
    <row r="2637" spans="4:4" x14ac:dyDescent="0.2">
      <c r="D2637" s="11"/>
    </row>
    <row r="2638" spans="4:4" x14ac:dyDescent="0.2">
      <c r="D2638" s="11"/>
    </row>
    <row r="2639" spans="4:4" x14ac:dyDescent="0.2">
      <c r="D2639" s="11"/>
    </row>
    <row r="2640" spans="4:4" x14ac:dyDescent="0.2">
      <c r="D2640" s="11"/>
    </row>
    <row r="2641" spans="4:4" x14ac:dyDescent="0.2">
      <c r="D2641" s="11"/>
    </row>
    <row r="2642" spans="4:4" x14ac:dyDescent="0.2">
      <c r="D2642" s="11"/>
    </row>
    <row r="2643" spans="4:4" x14ac:dyDescent="0.2">
      <c r="D2643" s="11"/>
    </row>
    <row r="2644" spans="4:4" x14ac:dyDescent="0.2">
      <c r="D2644" s="11"/>
    </row>
    <row r="2645" spans="4:4" x14ac:dyDescent="0.2">
      <c r="D2645" s="11"/>
    </row>
    <row r="2646" spans="4:4" x14ac:dyDescent="0.2">
      <c r="D2646" s="11"/>
    </row>
    <row r="2647" spans="4:4" x14ac:dyDescent="0.2">
      <c r="D2647" s="11"/>
    </row>
    <row r="2648" spans="4:4" x14ac:dyDescent="0.2">
      <c r="D2648" s="11"/>
    </row>
    <row r="2649" spans="4:4" x14ac:dyDescent="0.2">
      <c r="D2649" s="11"/>
    </row>
    <row r="2650" spans="4:4" x14ac:dyDescent="0.2">
      <c r="D2650" s="11"/>
    </row>
    <row r="2651" spans="4:4" x14ac:dyDescent="0.2">
      <c r="D2651" s="11"/>
    </row>
    <row r="2652" spans="4:4" x14ac:dyDescent="0.2">
      <c r="D2652" s="11"/>
    </row>
    <row r="2653" spans="4:4" x14ac:dyDescent="0.2">
      <c r="D2653" s="11"/>
    </row>
    <row r="2654" spans="4:4" x14ac:dyDescent="0.2">
      <c r="D2654" s="11"/>
    </row>
    <row r="2655" spans="4:4" x14ac:dyDescent="0.2">
      <c r="D2655" s="11"/>
    </row>
    <row r="2656" spans="4:4" x14ac:dyDescent="0.2">
      <c r="D2656" s="11"/>
    </row>
    <row r="2657" spans="4:4" x14ac:dyDescent="0.2">
      <c r="D2657" s="11"/>
    </row>
    <row r="2658" spans="4:4" x14ac:dyDescent="0.2">
      <c r="D2658" s="11"/>
    </row>
    <row r="2659" spans="4:4" x14ac:dyDescent="0.2">
      <c r="D2659" s="11"/>
    </row>
    <row r="2660" spans="4:4" x14ac:dyDescent="0.2">
      <c r="D2660" s="11"/>
    </row>
    <row r="2661" spans="4:4" x14ac:dyDescent="0.2">
      <c r="D2661" s="11"/>
    </row>
    <row r="2662" spans="4:4" x14ac:dyDescent="0.2">
      <c r="D2662" s="11"/>
    </row>
    <row r="2663" spans="4:4" x14ac:dyDescent="0.2">
      <c r="D2663" s="11"/>
    </row>
    <row r="2664" spans="4:4" x14ac:dyDescent="0.2">
      <c r="D2664" s="11"/>
    </row>
    <row r="2665" spans="4:4" x14ac:dyDescent="0.2">
      <c r="D2665" s="11"/>
    </row>
    <row r="2666" spans="4:4" x14ac:dyDescent="0.2">
      <c r="D2666" s="11"/>
    </row>
    <row r="2667" spans="4:4" x14ac:dyDescent="0.2">
      <c r="D2667" s="11"/>
    </row>
    <row r="2668" spans="4:4" x14ac:dyDescent="0.2">
      <c r="D2668" s="11"/>
    </row>
    <row r="2669" spans="4:4" x14ac:dyDescent="0.2">
      <c r="D2669" s="11"/>
    </row>
    <row r="2670" spans="4:4" x14ac:dyDescent="0.2">
      <c r="D2670" s="11"/>
    </row>
    <row r="2671" spans="4:4" x14ac:dyDescent="0.2">
      <c r="D2671" s="11"/>
    </row>
    <row r="2672" spans="4:4" x14ac:dyDescent="0.2">
      <c r="D2672" s="11"/>
    </row>
    <row r="2673" spans="4:4" x14ac:dyDescent="0.2">
      <c r="D2673" s="11"/>
    </row>
    <row r="2674" spans="4:4" x14ac:dyDescent="0.2">
      <c r="D2674" s="11"/>
    </row>
    <row r="2675" spans="4:4" x14ac:dyDescent="0.2">
      <c r="D2675" s="11"/>
    </row>
    <row r="2676" spans="4:4" x14ac:dyDescent="0.2">
      <c r="D2676" s="11"/>
    </row>
    <row r="2677" spans="4:4" x14ac:dyDescent="0.2">
      <c r="D2677" s="11"/>
    </row>
    <row r="2678" spans="4:4" x14ac:dyDescent="0.2">
      <c r="D2678" s="11"/>
    </row>
    <row r="2679" spans="4:4" x14ac:dyDescent="0.2">
      <c r="D2679" s="11"/>
    </row>
    <row r="2680" spans="4:4" x14ac:dyDescent="0.2">
      <c r="D2680" s="11"/>
    </row>
    <row r="2681" spans="4:4" x14ac:dyDescent="0.2">
      <c r="D2681" s="11"/>
    </row>
    <row r="2682" spans="4:4" x14ac:dyDescent="0.2">
      <c r="D2682" s="11"/>
    </row>
    <row r="2683" spans="4:4" x14ac:dyDescent="0.2">
      <c r="D2683" s="11"/>
    </row>
    <row r="2684" spans="4:4" x14ac:dyDescent="0.2">
      <c r="D2684" s="11"/>
    </row>
    <row r="2685" spans="4:4" x14ac:dyDescent="0.2">
      <c r="D2685" s="11"/>
    </row>
    <row r="2686" spans="4:4" x14ac:dyDescent="0.2">
      <c r="D2686" s="11"/>
    </row>
    <row r="2687" spans="4:4" x14ac:dyDescent="0.2">
      <c r="D2687" s="11"/>
    </row>
    <row r="2688" spans="4:4" x14ac:dyDescent="0.2">
      <c r="D2688" s="11"/>
    </row>
    <row r="2689" spans="4:4" x14ac:dyDescent="0.2">
      <c r="D2689" s="11"/>
    </row>
    <row r="2690" spans="4:4" x14ac:dyDescent="0.2">
      <c r="D2690" s="11"/>
    </row>
    <row r="2691" spans="4:4" x14ac:dyDescent="0.2">
      <c r="D2691" s="11"/>
    </row>
    <row r="2692" spans="4:4" x14ac:dyDescent="0.2">
      <c r="D2692" s="11"/>
    </row>
    <row r="2693" spans="4:4" x14ac:dyDescent="0.2">
      <c r="D2693" s="11"/>
    </row>
    <row r="2694" spans="4:4" x14ac:dyDescent="0.2">
      <c r="D2694" s="11"/>
    </row>
    <row r="2695" spans="4:4" x14ac:dyDescent="0.2">
      <c r="D2695" s="11"/>
    </row>
    <row r="2696" spans="4:4" x14ac:dyDescent="0.2">
      <c r="D2696" s="11"/>
    </row>
    <row r="2697" spans="4:4" x14ac:dyDescent="0.2">
      <c r="D2697" s="11"/>
    </row>
    <row r="2698" spans="4:4" x14ac:dyDescent="0.2">
      <c r="D2698" s="11"/>
    </row>
    <row r="2699" spans="4:4" x14ac:dyDescent="0.2">
      <c r="D2699" s="11"/>
    </row>
    <row r="2700" spans="4:4" x14ac:dyDescent="0.2">
      <c r="D2700" s="11"/>
    </row>
    <row r="2701" spans="4:4" x14ac:dyDescent="0.2">
      <c r="D2701" s="11"/>
    </row>
    <row r="2702" spans="4:4" x14ac:dyDescent="0.2">
      <c r="D2702" s="11"/>
    </row>
    <row r="2703" spans="4:4" x14ac:dyDescent="0.2">
      <c r="D2703" s="11"/>
    </row>
    <row r="2704" spans="4:4" x14ac:dyDescent="0.2">
      <c r="D2704" s="11"/>
    </row>
    <row r="2705" spans="4:4" x14ac:dyDescent="0.2">
      <c r="D2705" s="11"/>
    </row>
    <row r="2706" spans="4:4" x14ac:dyDescent="0.2">
      <c r="D2706" s="11"/>
    </row>
    <row r="2707" spans="4:4" x14ac:dyDescent="0.2">
      <c r="D2707" s="11"/>
    </row>
    <row r="2708" spans="4:4" x14ac:dyDescent="0.2">
      <c r="D2708" s="11"/>
    </row>
    <row r="2709" spans="4:4" x14ac:dyDescent="0.2">
      <c r="D2709" s="11"/>
    </row>
    <row r="2710" spans="4:4" x14ac:dyDescent="0.2">
      <c r="D2710" s="11"/>
    </row>
    <row r="2711" spans="4:4" x14ac:dyDescent="0.2">
      <c r="D2711" s="11"/>
    </row>
    <row r="2712" spans="4:4" x14ac:dyDescent="0.2">
      <c r="D2712" s="11"/>
    </row>
    <row r="2713" spans="4:4" x14ac:dyDescent="0.2">
      <c r="D2713" s="11"/>
    </row>
    <row r="2714" spans="4:4" x14ac:dyDescent="0.2">
      <c r="D2714" s="11"/>
    </row>
    <row r="2715" spans="4:4" x14ac:dyDescent="0.2">
      <c r="D2715" s="11"/>
    </row>
    <row r="2716" spans="4:4" x14ac:dyDescent="0.2">
      <c r="D2716" s="11"/>
    </row>
    <row r="2717" spans="4:4" x14ac:dyDescent="0.2">
      <c r="D2717" s="11"/>
    </row>
    <row r="2718" spans="4:4" x14ac:dyDescent="0.2">
      <c r="D2718" s="11"/>
    </row>
    <row r="2719" spans="4:4" x14ac:dyDescent="0.2">
      <c r="D2719" s="11"/>
    </row>
    <row r="2720" spans="4:4" x14ac:dyDescent="0.2">
      <c r="D2720" s="11"/>
    </row>
    <row r="2721" spans="4:4" x14ac:dyDescent="0.2">
      <c r="D2721" s="11"/>
    </row>
    <row r="2722" spans="4:4" x14ac:dyDescent="0.2">
      <c r="D2722" s="11"/>
    </row>
    <row r="2723" spans="4:4" x14ac:dyDescent="0.2">
      <c r="D2723" s="11"/>
    </row>
    <row r="2724" spans="4:4" x14ac:dyDescent="0.2">
      <c r="D2724" s="11"/>
    </row>
    <row r="2725" spans="4:4" x14ac:dyDescent="0.2">
      <c r="D2725" s="11"/>
    </row>
    <row r="2726" spans="4:4" x14ac:dyDescent="0.2">
      <c r="D2726" s="11"/>
    </row>
    <row r="2727" spans="4:4" x14ac:dyDescent="0.2">
      <c r="D2727" s="11"/>
    </row>
    <row r="2728" spans="4:4" x14ac:dyDescent="0.2">
      <c r="D2728" s="11"/>
    </row>
    <row r="2729" spans="4:4" x14ac:dyDescent="0.2">
      <c r="D2729" s="11"/>
    </row>
    <row r="2730" spans="4:4" x14ac:dyDescent="0.2">
      <c r="D2730" s="11"/>
    </row>
    <row r="2731" spans="4:4" x14ac:dyDescent="0.2">
      <c r="D2731" s="11"/>
    </row>
    <row r="2732" spans="4:4" x14ac:dyDescent="0.2">
      <c r="D2732" s="11"/>
    </row>
    <row r="2733" spans="4:4" x14ac:dyDescent="0.2">
      <c r="D2733" s="11"/>
    </row>
    <row r="2734" spans="4:4" x14ac:dyDescent="0.2">
      <c r="D2734" s="11"/>
    </row>
    <row r="2735" spans="4:4" x14ac:dyDescent="0.2">
      <c r="D2735" s="11"/>
    </row>
    <row r="2736" spans="4:4" x14ac:dyDescent="0.2">
      <c r="D2736" s="11"/>
    </row>
    <row r="2737" spans="4:4" x14ac:dyDescent="0.2">
      <c r="D2737" s="11"/>
    </row>
    <row r="2738" spans="4:4" x14ac:dyDescent="0.2">
      <c r="D2738" s="11"/>
    </row>
    <row r="2739" spans="4:4" x14ac:dyDescent="0.2">
      <c r="D2739" s="11"/>
    </row>
    <row r="2740" spans="4:4" x14ac:dyDescent="0.2">
      <c r="D2740" s="11"/>
    </row>
    <row r="2741" spans="4:4" x14ac:dyDescent="0.2">
      <c r="D2741" s="11"/>
    </row>
    <row r="2742" spans="4:4" x14ac:dyDescent="0.2">
      <c r="D2742" s="11"/>
    </row>
    <row r="2743" spans="4:4" x14ac:dyDescent="0.2">
      <c r="D2743" s="11"/>
    </row>
    <row r="2744" spans="4:4" x14ac:dyDescent="0.2">
      <c r="D2744" s="11"/>
    </row>
    <row r="2745" spans="4:4" x14ac:dyDescent="0.2">
      <c r="D2745" s="11"/>
    </row>
    <row r="2746" spans="4:4" x14ac:dyDescent="0.2">
      <c r="D2746" s="11"/>
    </row>
    <row r="2747" spans="4:4" x14ac:dyDescent="0.2">
      <c r="D2747" s="11"/>
    </row>
    <row r="2748" spans="4:4" x14ac:dyDescent="0.2">
      <c r="D2748" s="11"/>
    </row>
    <row r="2749" spans="4:4" x14ac:dyDescent="0.2">
      <c r="D2749" s="11"/>
    </row>
    <row r="2750" spans="4:4" x14ac:dyDescent="0.2">
      <c r="D2750" s="11"/>
    </row>
    <row r="2751" spans="4:4" x14ac:dyDescent="0.2">
      <c r="D2751" s="11"/>
    </row>
    <row r="2752" spans="4:4" x14ac:dyDescent="0.2">
      <c r="D2752" s="11"/>
    </row>
    <row r="2753" spans="4:4" x14ac:dyDescent="0.2">
      <c r="D2753" s="11"/>
    </row>
    <row r="2754" spans="4:4" x14ac:dyDescent="0.2">
      <c r="D2754" s="11"/>
    </row>
    <row r="2755" spans="4:4" x14ac:dyDescent="0.2">
      <c r="D2755" s="11"/>
    </row>
    <row r="2756" spans="4:4" x14ac:dyDescent="0.2">
      <c r="D2756" s="11"/>
    </row>
    <row r="2757" spans="4:4" x14ac:dyDescent="0.2">
      <c r="D2757" s="11"/>
    </row>
    <row r="2758" spans="4:4" x14ac:dyDescent="0.2">
      <c r="D2758" s="11"/>
    </row>
    <row r="2759" spans="4:4" x14ac:dyDescent="0.2">
      <c r="D2759" s="11"/>
    </row>
    <row r="2760" spans="4:4" x14ac:dyDescent="0.2">
      <c r="D2760" s="11"/>
    </row>
    <row r="2761" spans="4:4" x14ac:dyDescent="0.2">
      <c r="D2761" s="11"/>
    </row>
    <row r="2762" spans="4:4" x14ac:dyDescent="0.2">
      <c r="D2762" s="11"/>
    </row>
    <row r="2763" spans="4:4" x14ac:dyDescent="0.2">
      <c r="D2763" s="11"/>
    </row>
    <row r="2764" spans="4:4" x14ac:dyDescent="0.2">
      <c r="D2764" s="11"/>
    </row>
    <row r="2765" spans="4:4" x14ac:dyDescent="0.2">
      <c r="D2765" s="11"/>
    </row>
    <row r="2766" spans="4:4" x14ac:dyDescent="0.2">
      <c r="D2766" s="11"/>
    </row>
    <row r="2767" spans="4:4" x14ac:dyDescent="0.2">
      <c r="D2767" s="11"/>
    </row>
    <row r="2768" spans="4:4" x14ac:dyDescent="0.2">
      <c r="D2768" s="11"/>
    </row>
    <row r="2769" spans="4:4" x14ac:dyDescent="0.2">
      <c r="D2769" s="11"/>
    </row>
    <row r="2770" spans="4:4" x14ac:dyDescent="0.2">
      <c r="D2770" s="11"/>
    </row>
    <row r="2771" spans="4:4" x14ac:dyDescent="0.2">
      <c r="D2771" s="11"/>
    </row>
    <row r="2772" spans="4:4" x14ac:dyDescent="0.2">
      <c r="D2772" s="11"/>
    </row>
    <row r="2773" spans="4:4" x14ac:dyDescent="0.2">
      <c r="D2773" s="11"/>
    </row>
    <row r="2774" spans="4:4" x14ac:dyDescent="0.2">
      <c r="D2774" s="11"/>
    </row>
    <row r="2775" spans="4:4" x14ac:dyDescent="0.2">
      <c r="D2775" s="11"/>
    </row>
    <row r="2776" spans="4:4" x14ac:dyDescent="0.2">
      <c r="D2776" s="11"/>
    </row>
    <row r="2777" spans="4:4" x14ac:dyDescent="0.2">
      <c r="D2777" s="11"/>
    </row>
    <row r="2778" spans="4:4" x14ac:dyDescent="0.2">
      <c r="D2778" s="11"/>
    </row>
    <row r="2779" spans="4:4" x14ac:dyDescent="0.2">
      <c r="D2779" s="11"/>
    </row>
    <row r="2780" spans="4:4" x14ac:dyDescent="0.2">
      <c r="D2780" s="11"/>
    </row>
    <row r="2781" spans="4:4" x14ac:dyDescent="0.2">
      <c r="D2781" s="11"/>
    </row>
    <row r="2782" spans="4:4" x14ac:dyDescent="0.2">
      <c r="D2782" s="11"/>
    </row>
    <row r="2783" spans="4:4" x14ac:dyDescent="0.2">
      <c r="D2783" s="11"/>
    </row>
    <row r="2784" spans="4:4" x14ac:dyDescent="0.2">
      <c r="D2784" s="11"/>
    </row>
    <row r="2785" spans="4:4" x14ac:dyDescent="0.2">
      <c r="D2785" s="11"/>
    </row>
    <row r="2786" spans="4:4" x14ac:dyDescent="0.2">
      <c r="D2786" s="11"/>
    </row>
    <row r="2787" spans="4:4" x14ac:dyDescent="0.2">
      <c r="D2787" s="11"/>
    </row>
    <row r="2788" spans="4:4" x14ac:dyDescent="0.2">
      <c r="D2788" s="11"/>
    </row>
    <row r="2789" spans="4:4" x14ac:dyDescent="0.2">
      <c r="D2789" s="11"/>
    </row>
    <row r="2790" spans="4:4" x14ac:dyDescent="0.2">
      <c r="D2790" s="11"/>
    </row>
    <row r="2791" spans="4:4" x14ac:dyDescent="0.2">
      <c r="D2791" s="11"/>
    </row>
    <row r="2792" spans="4:4" x14ac:dyDescent="0.2">
      <c r="D2792" s="11"/>
    </row>
    <row r="2793" spans="4:4" x14ac:dyDescent="0.2">
      <c r="D2793" s="11"/>
    </row>
    <row r="2794" spans="4:4" x14ac:dyDescent="0.2">
      <c r="D2794" s="11"/>
    </row>
    <row r="2795" spans="4:4" x14ac:dyDescent="0.2">
      <c r="D2795" s="11"/>
    </row>
    <row r="2796" spans="4:4" x14ac:dyDescent="0.2">
      <c r="D2796" s="11"/>
    </row>
    <row r="2797" spans="4:4" x14ac:dyDescent="0.2">
      <c r="D2797" s="11"/>
    </row>
    <row r="2798" spans="4:4" x14ac:dyDescent="0.2">
      <c r="D2798" s="11"/>
    </row>
    <row r="2799" spans="4:4" x14ac:dyDescent="0.2">
      <c r="D2799" s="11"/>
    </row>
    <row r="2800" spans="4:4" x14ac:dyDescent="0.2">
      <c r="D2800" s="11"/>
    </row>
    <row r="2801" spans="4:4" x14ac:dyDescent="0.2">
      <c r="D2801" s="11"/>
    </row>
    <row r="2802" spans="4:4" x14ac:dyDescent="0.2">
      <c r="D2802" s="11"/>
    </row>
    <row r="2803" spans="4:4" x14ac:dyDescent="0.2">
      <c r="D2803" s="11"/>
    </row>
    <row r="2804" spans="4:4" x14ac:dyDescent="0.2">
      <c r="D2804" s="11"/>
    </row>
    <row r="2805" spans="4:4" x14ac:dyDescent="0.2">
      <c r="D2805" s="11"/>
    </row>
    <row r="2806" spans="4:4" x14ac:dyDescent="0.2">
      <c r="D2806" s="11"/>
    </row>
    <row r="2807" spans="4:4" x14ac:dyDescent="0.2">
      <c r="D2807" s="11"/>
    </row>
    <row r="2808" spans="4:4" x14ac:dyDescent="0.2">
      <c r="D2808" s="11"/>
    </row>
    <row r="2809" spans="4:4" x14ac:dyDescent="0.2">
      <c r="D2809" s="11"/>
    </row>
    <row r="2810" spans="4:4" x14ac:dyDescent="0.2">
      <c r="D2810" s="11"/>
    </row>
    <row r="2811" spans="4:4" x14ac:dyDescent="0.2">
      <c r="D2811" s="11"/>
    </row>
    <row r="2812" spans="4:4" x14ac:dyDescent="0.2">
      <c r="D2812" s="11"/>
    </row>
    <row r="2813" spans="4:4" x14ac:dyDescent="0.2">
      <c r="D2813" s="11"/>
    </row>
    <row r="2814" spans="4:4" x14ac:dyDescent="0.2">
      <c r="D2814" s="11"/>
    </row>
    <row r="2815" spans="4:4" x14ac:dyDescent="0.2">
      <c r="D2815" s="11"/>
    </row>
    <row r="2816" spans="4:4" x14ac:dyDescent="0.2">
      <c r="D2816" s="11"/>
    </row>
    <row r="2817" spans="4:4" x14ac:dyDescent="0.2">
      <c r="D2817" s="11"/>
    </row>
    <row r="2818" spans="4:4" x14ac:dyDescent="0.2">
      <c r="D2818" s="11"/>
    </row>
    <row r="2819" spans="4:4" x14ac:dyDescent="0.2">
      <c r="D2819" s="11"/>
    </row>
    <row r="2820" spans="4:4" x14ac:dyDescent="0.2">
      <c r="D2820" s="11"/>
    </row>
    <row r="2821" spans="4:4" x14ac:dyDescent="0.2">
      <c r="D2821" s="11"/>
    </row>
    <row r="2822" spans="4:4" x14ac:dyDescent="0.2">
      <c r="D2822" s="11"/>
    </row>
    <row r="2823" spans="4:4" x14ac:dyDescent="0.2">
      <c r="D2823" s="11"/>
    </row>
    <row r="2824" spans="4:4" x14ac:dyDescent="0.2">
      <c r="D2824" s="11"/>
    </row>
    <row r="2825" spans="4:4" x14ac:dyDescent="0.2">
      <c r="D2825" s="11"/>
    </row>
    <row r="2826" spans="4:4" x14ac:dyDescent="0.2">
      <c r="D2826" s="11"/>
    </row>
    <row r="2827" spans="4:4" x14ac:dyDescent="0.2">
      <c r="D2827" s="11"/>
    </row>
    <row r="2828" spans="4:4" x14ac:dyDescent="0.2">
      <c r="D2828" s="11"/>
    </row>
    <row r="2829" spans="4:4" x14ac:dyDescent="0.2">
      <c r="D2829" s="11"/>
    </row>
    <row r="2830" spans="4:4" x14ac:dyDescent="0.2">
      <c r="D2830" s="11"/>
    </row>
    <row r="2831" spans="4:4" x14ac:dyDescent="0.2">
      <c r="D2831" s="11"/>
    </row>
    <row r="2832" spans="4:4" x14ac:dyDescent="0.2">
      <c r="D2832" s="11"/>
    </row>
    <row r="2833" spans="4:4" x14ac:dyDescent="0.2">
      <c r="D2833" s="11"/>
    </row>
    <row r="2834" spans="4:4" x14ac:dyDescent="0.2">
      <c r="D2834" s="11"/>
    </row>
    <row r="2835" spans="4:4" x14ac:dyDescent="0.2">
      <c r="D2835" s="11"/>
    </row>
    <row r="2836" spans="4:4" x14ac:dyDescent="0.2">
      <c r="D2836" s="11"/>
    </row>
    <row r="2837" spans="4:4" x14ac:dyDescent="0.2">
      <c r="D2837" s="11"/>
    </row>
    <row r="2838" spans="4:4" x14ac:dyDescent="0.2">
      <c r="D2838" s="11"/>
    </row>
    <row r="2839" spans="4:4" x14ac:dyDescent="0.2">
      <c r="D2839" s="11"/>
    </row>
    <row r="2840" spans="4:4" x14ac:dyDescent="0.2">
      <c r="D2840" s="11"/>
    </row>
    <row r="2841" spans="4:4" x14ac:dyDescent="0.2">
      <c r="D2841" s="11"/>
    </row>
    <row r="2842" spans="4:4" x14ac:dyDescent="0.2">
      <c r="D2842" s="11"/>
    </row>
    <row r="2843" spans="4:4" x14ac:dyDescent="0.2">
      <c r="D2843" s="11"/>
    </row>
    <row r="2844" spans="4:4" x14ac:dyDescent="0.2">
      <c r="D2844" s="11"/>
    </row>
    <row r="2845" spans="4:4" x14ac:dyDescent="0.2">
      <c r="D2845" s="11"/>
    </row>
    <row r="2846" spans="4:4" x14ac:dyDescent="0.2">
      <c r="D2846" s="11"/>
    </row>
    <row r="2847" spans="4:4" x14ac:dyDescent="0.2">
      <c r="D2847" s="11"/>
    </row>
    <row r="2848" spans="4:4" x14ac:dyDescent="0.2">
      <c r="D2848" s="11"/>
    </row>
    <row r="2849" spans="4:4" x14ac:dyDescent="0.2">
      <c r="D2849" s="11"/>
    </row>
    <row r="2850" spans="4:4" x14ac:dyDescent="0.2">
      <c r="D2850" s="11"/>
    </row>
    <row r="2851" spans="4:4" x14ac:dyDescent="0.2">
      <c r="D2851" s="11"/>
    </row>
    <row r="2852" spans="4:4" x14ac:dyDescent="0.2">
      <c r="D2852" s="11"/>
    </row>
    <row r="2853" spans="4:4" x14ac:dyDescent="0.2">
      <c r="D2853" s="11"/>
    </row>
    <row r="2854" spans="4:4" x14ac:dyDescent="0.2">
      <c r="D2854" s="11"/>
    </row>
    <row r="2855" spans="4:4" x14ac:dyDescent="0.2">
      <c r="D2855" s="11"/>
    </row>
    <row r="2856" spans="4:4" x14ac:dyDescent="0.2">
      <c r="D2856" s="11"/>
    </row>
    <row r="2857" spans="4:4" x14ac:dyDescent="0.2">
      <c r="D2857" s="11"/>
    </row>
    <row r="2858" spans="4:4" x14ac:dyDescent="0.2">
      <c r="D2858" s="11"/>
    </row>
    <row r="2859" spans="4:4" x14ac:dyDescent="0.2">
      <c r="D2859" s="11"/>
    </row>
    <row r="2860" spans="4:4" x14ac:dyDescent="0.2">
      <c r="D2860" s="11"/>
    </row>
    <row r="2861" spans="4:4" x14ac:dyDescent="0.2">
      <c r="D2861" s="11"/>
    </row>
    <row r="2862" spans="4:4" x14ac:dyDescent="0.2">
      <c r="D2862" s="11"/>
    </row>
    <row r="2863" spans="4:4" x14ac:dyDescent="0.2">
      <c r="D2863" s="11"/>
    </row>
    <row r="2864" spans="4:4" x14ac:dyDescent="0.2">
      <c r="D2864" s="11"/>
    </row>
    <row r="2865" spans="4:4" x14ac:dyDescent="0.2">
      <c r="D2865" s="11"/>
    </row>
    <row r="2866" spans="4:4" x14ac:dyDescent="0.2">
      <c r="D2866" s="11"/>
    </row>
    <row r="2867" spans="4:4" x14ac:dyDescent="0.2">
      <c r="D2867" s="11"/>
    </row>
    <row r="2868" spans="4:4" x14ac:dyDescent="0.2">
      <c r="D2868" s="11"/>
    </row>
    <row r="2869" spans="4:4" x14ac:dyDescent="0.2">
      <c r="D2869" s="11"/>
    </row>
    <row r="2870" spans="4:4" x14ac:dyDescent="0.2">
      <c r="D2870" s="11"/>
    </row>
    <row r="2871" spans="4:4" x14ac:dyDescent="0.2">
      <c r="D2871" s="11"/>
    </row>
    <row r="2872" spans="4:4" x14ac:dyDescent="0.2">
      <c r="D2872" s="11"/>
    </row>
    <row r="2873" spans="4:4" x14ac:dyDescent="0.2">
      <c r="D2873" s="11"/>
    </row>
    <row r="2874" spans="4:4" x14ac:dyDescent="0.2">
      <c r="D2874" s="11"/>
    </row>
    <row r="2875" spans="4:4" x14ac:dyDescent="0.2">
      <c r="D2875" s="11"/>
    </row>
    <row r="2876" spans="4:4" x14ac:dyDescent="0.2">
      <c r="D2876" s="11"/>
    </row>
    <row r="2877" spans="4:4" x14ac:dyDescent="0.2">
      <c r="D2877" s="11"/>
    </row>
    <row r="2878" spans="4:4" x14ac:dyDescent="0.2">
      <c r="D2878" s="11"/>
    </row>
    <row r="2879" spans="4:4" x14ac:dyDescent="0.2">
      <c r="D2879" s="11"/>
    </row>
    <row r="2880" spans="4:4" x14ac:dyDescent="0.2">
      <c r="D2880" s="11"/>
    </row>
    <row r="2881" spans="4:4" x14ac:dyDescent="0.2">
      <c r="D2881" s="11"/>
    </row>
    <row r="2882" spans="4:4" x14ac:dyDescent="0.2">
      <c r="D2882" s="11"/>
    </row>
    <row r="2883" spans="4:4" x14ac:dyDescent="0.2">
      <c r="D2883" s="11"/>
    </row>
    <row r="2884" spans="4:4" x14ac:dyDescent="0.2">
      <c r="D2884" s="11"/>
    </row>
    <row r="2885" spans="4:4" x14ac:dyDescent="0.2">
      <c r="D2885" s="11"/>
    </row>
    <row r="2886" spans="4:4" x14ac:dyDescent="0.2">
      <c r="D2886" s="11"/>
    </row>
    <row r="2887" spans="4:4" x14ac:dyDescent="0.2">
      <c r="D2887" s="11"/>
    </row>
    <row r="2888" spans="4:4" x14ac:dyDescent="0.2">
      <c r="D2888" s="11"/>
    </row>
    <row r="2889" spans="4:4" x14ac:dyDescent="0.2">
      <c r="D2889" s="11"/>
    </row>
    <row r="2890" spans="4:4" x14ac:dyDescent="0.2">
      <c r="D2890" s="11"/>
    </row>
    <row r="2891" spans="4:4" x14ac:dyDescent="0.2">
      <c r="D2891" s="11"/>
    </row>
    <row r="2892" spans="4:4" x14ac:dyDescent="0.2">
      <c r="D2892" s="11"/>
    </row>
    <row r="2893" spans="4:4" x14ac:dyDescent="0.2">
      <c r="D2893" s="11"/>
    </row>
    <row r="2894" spans="4:4" x14ac:dyDescent="0.2">
      <c r="D2894" s="11"/>
    </row>
    <row r="2895" spans="4:4" x14ac:dyDescent="0.2">
      <c r="D2895" s="11"/>
    </row>
    <row r="2896" spans="4:4" x14ac:dyDescent="0.2">
      <c r="D2896" s="11"/>
    </row>
    <row r="2897" spans="4:4" x14ac:dyDescent="0.2">
      <c r="D2897" s="11"/>
    </row>
    <row r="2898" spans="4:4" x14ac:dyDescent="0.2">
      <c r="D2898" s="11"/>
    </row>
    <row r="2899" spans="4:4" x14ac:dyDescent="0.2">
      <c r="D2899" s="11"/>
    </row>
    <row r="2900" spans="4:4" x14ac:dyDescent="0.2">
      <c r="D2900" s="11"/>
    </row>
    <row r="2901" spans="4:4" x14ac:dyDescent="0.2">
      <c r="D2901" s="11"/>
    </row>
    <row r="2902" spans="4:4" x14ac:dyDescent="0.2">
      <c r="D2902" s="11"/>
    </row>
    <row r="2903" spans="4:4" x14ac:dyDescent="0.2">
      <c r="D2903" s="11"/>
    </row>
    <row r="2904" spans="4:4" x14ac:dyDescent="0.2">
      <c r="D2904" s="11"/>
    </row>
    <row r="2905" spans="4:4" x14ac:dyDescent="0.2">
      <c r="D2905" s="11"/>
    </row>
    <row r="2906" spans="4:4" x14ac:dyDescent="0.2">
      <c r="D2906" s="11"/>
    </row>
    <row r="2907" spans="4:4" x14ac:dyDescent="0.2">
      <c r="D2907" s="11"/>
    </row>
    <row r="2908" spans="4:4" x14ac:dyDescent="0.2">
      <c r="D2908" s="11"/>
    </row>
    <row r="2909" spans="4:4" x14ac:dyDescent="0.2">
      <c r="D2909" s="11"/>
    </row>
    <row r="2910" spans="4:4" x14ac:dyDescent="0.2">
      <c r="D2910" s="11"/>
    </row>
    <row r="2911" spans="4:4" x14ac:dyDescent="0.2">
      <c r="D2911" s="11"/>
    </row>
    <row r="2912" spans="4:4" x14ac:dyDescent="0.2">
      <c r="D2912" s="11"/>
    </row>
    <row r="2913" spans="4:4" x14ac:dyDescent="0.2">
      <c r="D2913" s="11"/>
    </row>
    <row r="2914" spans="4:4" x14ac:dyDescent="0.2">
      <c r="D2914" s="11"/>
    </row>
    <row r="2915" spans="4:4" x14ac:dyDescent="0.2">
      <c r="D2915" s="11"/>
    </row>
    <row r="2916" spans="4:4" x14ac:dyDescent="0.2">
      <c r="D2916" s="11"/>
    </row>
    <row r="2917" spans="4:4" x14ac:dyDescent="0.2">
      <c r="D2917" s="11"/>
    </row>
    <row r="2918" spans="4:4" x14ac:dyDescent="0.2">
      <c r="D2918" s="11"/>
    </row>
    <row r="2919" spans="4:4" x14ac:dyDescent="0.2">
      <c r="D2919" s="11"/>
    </row>
    <row r="2920" spans="4:4" x14ac:dyDescent="0.2">
      <c r="D2920" s="11"/>
    </row>
    <row r="2921" spans="4:4" x14ac:dyDescent="0.2">
      <c r="D2921" s="11"/>
    </row>
    <row r="2922" spans="4:4" x14ac:dyDescent="0.2">
      <c r="D2922" s="11"/>
    </row>
    <row r="2923" spans="4:4" x14ac:dyDescent="0.2">
      <c r="D2923" s="11"/>
    </row>
    <row r="2924" spans="4:4" x14ac:dyDescent="0.2">
      <c r="D2924" s="11"/>
    </row>
    <row r="2925" spans="4:4" x14ac:dyDescent="0.2">
      <c r="D2925" s="11"/>
    </row>
    <row r="2926" spans="4:4" x14ac:dyDescent="0.2">
      <c r="D2926" s="11"/>
    </row>
    <row r="2927" spans="4:4" x14ac:dyDescent="0.2">
      <c r="D2927" s="11"/>
    </row>
    <row r="2928" spans="4:4" x14ac:dyDescent="0.2">
      <c r="D2928" s="11"/>
    </row>
    <row r="2929" spans="4:4" x14ac:dyDescent="0.2">
      <c r="D2929" s="11"/>
    </row>
    <row r="2930" spans="4:4" x14ac:dyDescent="0.2">
      <c r="D2930" s="11"/>
    </row>
    <row r="2931" spans="4:4" x14ac:dyDescent="0.2">
      <c r="D2931" s="11"/>
    </row>
    <row r="2932" spans="4:4" x14ac:dyDescent="0.2">
      <c r="D2932" s="11"/>
    </row>
    <row r="2933" spans="4:4" x14ac:dyDescent="0.2">
      <c r="D2933" s="11"/>
    </row>
    <row r="2934" spans="4:4" x14ac:dyDescent="0.2">
      <c r="D2934" s="11"/>
    </row>
    <row r="2935" spans="4:4" x14ac:dyDescent="0.2">
      <c r="D2935" s="11"/>
    </row>
    <row r="2936" spans="4:4" x14ac:dyDescent="0.2">
      <c r="D2936" s="11"/>
    </row>
    <row r="2937" spans="4:4" x14ac:dyDescent="0.2">
      <c r="D2937" s="11"/>
    </row>
    <row r="2938" spans="4:4" x14ac:dyDescent="0.2">
      <c r="D2938" s="11"/>
    </row>
    <row r="2939" spans="4:4" x14ac:dyDescent="0.2">
      <c r="D2939" s="11"/>
    </row>
    <row r="2940" spans="4:4" x14ac:dyDescent="0.2">
      <c r="D2940" s="11"/>
    </row>
    <row r="2941" spans="4:4" x14ac:dyDescent="0.2">
      <c r="D2941" s="11"/>
    </row>
    <row r="2942" spans="4:4" x14ac:dyDescent="0.2">
      <c r="D2942" s="11"/>
    </row>
    <row r="2943" spans="4:4" x14ac:dyDescent="0.2">
      <c r="D2943" s="11"/>
    </row>
    <row r="2944" spans="4:4" x14ac:dyDescent="0.2">
      <c r="D2944" s="11"/>
    </row>
    <row r="2945" spans="4:4" x14ac:dyDescent="0.2">
      <c r="D2945" s="11"/>
    </row>
    <row r="2946" spans="4:4" x14ac:dyDescent="0.2">
      <c r="D2946" s="11"/>
    </row>
    <row r="2947" spans="4:4" x14ac:dyDescent="0.2">
      <c r="D2947" s="11"/>
    </row>
    <row r="2948" spans="4:4" x14ac:dyDescent="0.2">
      <c r="D2948" s="11"/>
    </row>
    <row r="2949" spans="4:4" x14ac:dyDescent="0.2">
      <c r="D2949" s="11"/>
    </row>
    <row r="2950" spans="4:4" x14ac:dyDescent="0.2">
      <c r="D2950" s="11"/>
    </row>
    <row r="2951" spans="4:4" x14ac:dyDescent="0.2">
      <c r="D2951" s="11"/>
    </row>
    <row r="2952" spans="4:4" x14ac:dyDescent="0.2">
      <c r="D2952" s="11"/>
    </row>
    <row r="2953" spans="4:4" x14ac:dyDescent="0.2">
      <c r="D2953" s="11"/>
    </row>
    <row r="2954" spans="4:4" x14ac:dyDescent="0.2">
      <c r="D2954" s="11"/>
    </row>
    <row r="2955" spans="4:4" x14ac:dyDescent="0.2">
      <c r="D2955" s="11"/>
    </row>
    <row r="2956" spans="4:4" x14ac:dyDescent="0.2">
      <c r="D2956" s="11"/>
    </row>
    <row r="2957" spans="4:4" x14ac:dyDescent="0.2">
      <c r="D2957" s="11"/>
    </row>
    <row r="2958" spans="4:4" x14ac:dyDescent="0.2">
      <c r="D2958" s="11"/>
    </row>
    <row r="2959" spans="4:4" x14ac:dyDescent="0.2">
      <c r="D2959" s="11"/>
    </row>
    <row r="2960" spans="4:4" x14ac:dyDescent="0.2">
      <c r="D2960" s="11"/>
    </row>
    <row r="2961" spans="4:4" x14ac:dyDescent="0.2">
      <c r="D2961" s="11"/>
    </row>
    <row r="2962" spans="4:4" x14ac:dyDescent="0.2">
      <c r="D2962" s="11"/>
    </row>
    <row r="2963" spans="4:4" x14ac:dyDescent="0.2">
      <c r="D2963" s="11"/>
    </row>
    <row r="2964" spans="4:4" x14ac:dyDescent="0.2">
      <c r="D2964" s="11"/>
    </row>
    <row r="2965" spans="4:4" x14ac:dyDescent="0.2">
      <c r="D2965" s="11"/>
    </row>
    <row r="2966" spans="4:4" x14ac:dyDescent="0.2">
      <c r="D2966" s="11"/>
    </row>
    <row r="2967" spans="4:4" x14ac:dyDescent="0.2">
      <c r="D2967" s="11"/>
    </row>
    <row r="2968" spans="4:4" x14ac:dyDescent="0.2">
      <c r="D2968" s="11"/>
    </row>
    <row r="2969" spans="4:4" x14ac:dyDescent="0.2">
      <c r="D2969" s="11"/>
    </row>
    <row r="2970" spans="4:4" x14ac:dyDescent="0.2">
      <c r="D2970" s="11"/>
    </row>
    <row r="2971" spans="4:4" x14ac:dyDescent="0.2">
      <c r="D2971" s="11"/>
    </row>
    <row r="2972" spans="4:4" x14ac:dyDescent="0.2">
      <c r="D2972" s="11"/>
    </row>
    <row r="2973" spans="4:4" x14ac:dyDescent="0.2">
      <c r="D2973" s="11"/>
    </row>
    <row r="2974" spans="4:4" x14ac:dyDescent="0.2">
      <c r="D2974" s="11"/>
    </row>
    <row r="2975" spans="4:4" x14ac:dyDescent="0.2">
      <c r="D2975" s="11"/>
    </row>
    <row r="2976" spans="4:4" x14ac:dyDescent="0.2">
      <c r="D2976" s="11"/>
    </row>
    <row r="2977" spans="4:4" x14ac:dyDescent="0.2">
      <c r="D2977" s="11"/>
    </row>
    <row r="2978" spans="4:4" x14ac:dyDescent="0.2">
      <c r="D2978" s="11"/>
    </row>
    <row r="2979" spans="4:4" x14ac:dyDescent="0.2">
      <c r="D2979" s="11"/>
    </row>
    <row r="2980" spans="4:4" x14ac:dyDescent="0.2">
      <c r="D2980" s="11"/>
    </row>
    <row r="2981" spans="4:4" x14ac:dyDescent="0.2">
      <c r="D2981" s="11"/>
    </row>
    <row r="2982" spans="4:4" x14ac:dyDescent="0.2">
      <c r="D2982" s="11"/>
    </row>
    <row r="2983" spans="4:4" x14ac:dyDescent="0.2">
      <c r="D2983" s="11"/>
    </row>
    <row r="2984" spans="4:4" x14ac:dyDescent="0.2">
      <c r="D2984" s="11"/>
    </row>
    <row r="2985" spans="4:4" x14ac:dyDescent="0.2">
      <c r="D2985" s="11"/>
    </row>
    <row r="2986" spans="4:4" x14ac:dyDescent="0.2">
      <c r="D2986" s="11"/>
    </row>
    <row r="2987" spans="4:4" x14ac:dyDescent="0.2">
      <c r="D2987" s="11"/>
    </row>
    <row r="2988" spans="4:4" x14ac:dyDescent="0.2">
      <c r="D2988" s="11"/>
    </row>
    <row r="2989" spans="4:4" x14ac:dyDescent="0.2">
      <c r="D2989" s="11"/>
    </row>
    <row r="2990" spans="4:4" x14ac:dyDescent="0.2">
      <c r="D2990" s="11"/>
    </row>
    <row r="2991" spans="4:4" x14ac:dyDescent="0.2">
      <c r="D2991" s="11"/>
    </row>
    <row r="2992" spans="4:4" x14ac:dyDescent="0.2">
      <c r="D2992" s="11"/>
    </row>
    <row r="2993" spans="4:4" x14ac:dyDescent="0.2">
      <c r="D2993" s="11"/>
    </row>
    <row r="2994" spans="4:4" x14ac:dyDescent="0.2">
      <c r="D2994" s="11"/>
    </row>
    <row r="2995" spans="4:4" x14ac:dyDescent="0.2">
      <c r="D2995" s="11"/>
    </row>
    <row r="2996" spans="4:4" x14ac:dyDescent="0.2">
      <c r="D2996" s="11"/>
    </row>
    <row r="2997" spans="4:4" x14ac:dyDescent="0.2">
      <c r="D2997" s="11"/>
    </row>
    <row r="2998" spans="4:4" x14ac:dyDescent="0.2">
      <c r="D2998" s="11"/>
    </row>
    <row r="2999" spans="4:4" x14ac:dyDescent="0.2">
      <c r="D2999" s="11"/>
    </row>
    <row r="3000" spans="4:4" x14ac:dyDescent="0.2">
      <c r="D3000" s="11"/>
    </row>
    <row r="3001" spans="4:4" x14ac:dyDescent="0.2">
      <c r="D3001" s="11"/>
    </row>
    <row r="3002" spans="4:4" x14ac:dyDescent="0.2">
      <c r="D3002" s="11"/>
    </row>
    <row r="3003" spans="4:4" x14ac:dyDescent="0.2">
      <c r="D3003" s="11"/>
    </row>
    <row r="3004" spans="4:4" x14ac:dyDescent="0.2">
      <c r="D3004" s="11"/>
    </row>
    <row r="3005" spans="4:4" x14ac:dyDescent="0.2">
      <c r="D3005" s="11"/>
    </row>
    <row r="3006" spans="4:4" x14ac:dyDescent="0.2">
      <c r="D3006" s="11"/>
    </row>
    <row r="3007" spans="4:4" x14ac:dyDescent="0.2">
      <c r="D3007" s="11"/>
    </row>
    <row r="3008" spans="4:4" x14ac:dyDescent="0.2">
      <c r="D3008" s="11"/>
    </row>
    <row r="3009" spans="4:4" x14ac:dyDescent="0.2">
      <c r="D3009" s="11"/>
    </row>
    <row r="3010" spans="4:4" x14ac:dyDescent="0.2">
      <c r="D3010" s="11"/>
    </row>
    <row r="3011" spans="4:4" x14ac:dyDescent="0.2">
      <c r="D3011" s="11"/>
    </row>
    <row r="3012" spans="4:4" x14ac:dyDescent="0.2">
      <c r="D3012" s="11"/>
    </row>
    <row r="3013" spans="4:4" x14ac:dyDescent="0.2">
      <c r="D3013" s="11"/>
    </row>
    <row r="3014" spans="4:4" x14ac:dyDescent="0.2">
      <c r="D3014" s="11"/>
    </row>
    <row r="3015" spans="4:4" x14ac:dyDescent="0.2">
      <c r="D3015" s="11"/>
    </row>
    <row r="3016" spans="4:4" x14ac:dyDescent="0.2">
      <c r="D3016" s="11"/>
    </row>
    <row r="3017" spans="4:4" x14ac:dyDescent="0.2">
      <c r="D3017" s="11"/>
    </row>
    <row r="3018" spans="4:4" x14ac:dyDescent="0.2">
      <c r="D3018" s="11"/>
    </row>
    <row r="3019" spans="4:4" x14ac:dyDescent="0.2">
      <c r="D3019" s="11"/>
    </row>
    <row r="3020" spans="4:4" x14ac:dyDescent="0.2">
      <c r="D3020" s="11"/>
    </row>
    <row r="3021" spans="4:4" x14ac:dyDescent="0.2">
      <c r="D3021" s="11"/>
    </row>
    <row r="3022" spans="4:4" x14ac:dyDescent="0.2">
      <c r="D3022" s="11"/>
    </row>
    <row r="3023" spans="4:4" x14ac:dyDescent="0.2">
      <c r="D3023" s="11"/>
    </row>
    <row r="3024" spans="4:4" x14ac:dyDescent="0.2">
      <c r="D3024" s="11"/>
    </row>
    <row r="3025" spans="4:4" x14ac:dyDescent="0.2">
      <c r="D3025" s="11"/>
    </row>
    <row r="3026" spans="4:4" x14ac:dyDescent="0.2">
      <c r="D3026" s="11"/>
    </row>
    <row r="3027" spans="4:4" x14ac:dyDescent="0.2">
      <c r="D3027" s="11"/>
    </row>
    <row r="3028" spans="4:4" x14ac:dyDescent="0.2">
      <c r="D3028" s="11"/>
    </row>
    <row r="3029" spans="4:4" x14ac:dyDescent="0.2">
      <c r="D3029" s="11"/>
    </row>
    <row r="3030" spans="4:4" x14ac:dyDescent="0.2">
      <c r="D3030" s="11"/>
    </row>
    <row r="3031" spans="4:4" x14ac:dyDescent="0.2">
      <c r="D3031" s="11"/>
    </row>
    <row r="3032" spans="4:4" x14ac:dyDescent="0.2">
      <c r="D3032" s="11"/>
    </row>
    <row r="3033" spans="4:4" x14ac:dyDescent="0.2">
      <c r="D3033" s="11"/>
    </row>
    <row r="3034" spans="4:4" x14ac:dyDescent="0.2">
      <c r="D3034" s="11"/>
    </row>
    <row r="3035" spans="4:4" x14ac:dyDescent="0.2">
      <c r="D3035" s="11"/>
    </row>
    <row r="3036" spans="4:4" x14ac:dyDescent="0.2">
      <c r="D3036" s="11"/>
    </row>
    <row r="3037" spans="4:4" x14ac:dyDescent="0.2">
      <c r="D3037" s="11"/>
    </row>
    <row r="3038" spans="4:4" x14ac:dyDescent="0.2">
      <c r="D3038" s="11"/>
    </row>
    <row r="3039" spans="4:4" x14ac:dyDescent="0.2">
      <c r="D3039" s="11"/>
    </row>
    <row r="3040" spans="4:4" x14ac:dyDescent="0.2">
      <c r="D3040" s="11"/>
    </row>
    <row r="3041" spans="4:4" x14ac:dyDescent="0.2">
      <c r="D3041" s="11"/>
    </row>
    <row r="3042" spans="4:4" x14ac:dyDescent="0.2">
      <c r="D3042" s="11"/>
    </row>
    <row r="3043" spans="4:4" x14ac:dyDescent="0.2">
      <c r="D3043" s="11"/>
    </row>
    <row r="3044" spans="4:4" x14ac:dyDescent="0.2">
      <c r="D3044" s="11"/>
    </row>
    <row r="3045" spans="4:4" x14ac:dyDescent="0.2">
      <c r="D3045" s="11"/>
    </row>
    <row r="3046" spans="4:4" x14ac:dyDescent="0.2">
      <c r="D3046" s="11"/>
    </row>
    <row r="3047" spans="4:4" x14ac:dyDescent="0.2">
      <c r="D3047" s="11"/>
    </row>
    <row r="3048" spans="4:4" x14ac:dyDescent="0.2">
      <c r="D3048" s="11"/>
    </row>
    <row r="3049" spans="4:4" x14ac:dyDescent="0.2">
      <c r="D3049" s="11"/>
    </row>
    <row r="3050" spans="4:4" x14ac:dyDescent="0.2">
      <c r="D3050" s="11"/>
    </row>
    <row r="3051" spans="4:4" x14ac:dyDescent="0.2">
      <c r="D3051" s="11"/>
    </row>
    <row r="3052" spans="4:4" x14ac:dyDescent="0.2">
      <c r="D3052" s="11"/>
    </row>
    <row r="3053" spans="4:4" x14ac:dyDescent="0.2">
      <c r="D3053" s="11"/>
    </row>
    <row r="3054" spans="4:4" x14ac:dyDescent="0.2">
      <c r="D3054" s="11"/>
    </row>
    <row r="3055" spans="4:4" x14ac:dyDescent="0.2">
      <c r="D3055" s="11"/>
    </row>
    <row r="3056" spans="4:4" x14ac:dyDescent="0.2">
      <c r="D3056" s="11"/>
    </row>
    <row r="3057" spans="4:4" x14ac:dyDescent="0.2">
      <c r="D3057" s="11"/>
    </row>
    <row r="3058" spans="4:4" x14ac:dyDescent="0.2">
      <c r="D3058" s="11"/>
    </row>
    <row r="3059" spans="4:4" x14ac:dyDescent="0.2">
      <c r="D3059" s="11"/>
    </row>
    <row r="3060" spans="4:4" x14ac:dyDescent="0.2">
      <c r="D3060" s="11"/>
    </row>
    <row r="3061" spans="4:4" x14ac:dyDescent="0.2">
      <c r="D3061" s="11"/>
    </row>
    <row r="3062" spans="4:4" x14ac:dyDescent="0.2">
      <c r="D3062" s="11"/>
    </row>
    <row r="3063" spans="4:4" x14ac:dyDescent="0.2">
      <c r="D3063" s="11"/>
    </row>
    <row r="3064" spans="4:4" x14ac:dyDescent="0.2">
      <c r="D3064" s="11"/>
    </row>
    <row r="3065" spans="4:4" x14ac:dyDescent="0.2">
      <c r="D3065" s="11"/>
    </row>
    <row r="3066" spans="4:4" x14ac:dyDescent="0.2">
      <c r="D3066" s="11"/>
    </row>
    <row r="3067" spans="4:4" x14ac:dyDescent="0.2">
      <c r="D3067" s="11"/>
    </row>
    <row r="3068" spans="4:4" x14ac:dyDescent="0.2">
      <c r="D3068" s="11"/>
    </row>
    <row r="3069" spans="4:4" x14ac:dyDescent="0.2">
      <c r="D3069" s="11"/>
    </row>
    <row r="3070" spans="4:4" x14ac:dyDescent="0.2">
      <c r="D3070" s="11"/>
    </row>
    <row r="3071" spans="4:4" x14ac:dyDescent="0.2">
      <c r="D3071" s="11"/>
    </row>
    <row r="3072" spans="4:4" x14ac:dyDescent="0.2">
      <c r="D3072" s="11"/>
    </row>
    <row r="3073" spans="4:4" x14ac:dyDescent="0.2">
      <c r="D3073" s="11"/>
    </row>
    <row r="3074" spans="4:4" x14ac:dyDescent="0.2">
      <c r="D3074" s="11"/>
    </row>
    <row r="3075" spans="4:4" x14ac:dyDescent="0.2">
      <c r="D3075" s="11"/>
    </row>
    <row r="3076" spans="4:4" x14ac:dyDescent="0.2">
      <c r="D3076" s="11"/>
    </row>
    <row r="3077" spans="4:4" x14ac:dyDescent="0.2">
      <c r="D3077" s="11"/>
    </row>
    <row r="3078" spans="4:4" x14ac:dyDescent="0.2">
      <c r="D3078" s="11"/>
    </row>
    <row r="3079" spans="4:4" x14ac:dyDescent="0.2">
      <c r="D3079" s="11"/>
    </row>
    <row r="3080" spans="4:4" x14ac:dyDescent="0.2">
      <c r="D3080" s="11"/>
    </row>
    <row r="3081" spans="4:4" x14ac:dyDescent="0.2">
      <c r="D3081" s="11"/>
    </row>
    <row r="3082" spans="4:4" x14ac:dyDescent="0.2">
      <c r="D3082" s="11"/>
    </row>
    <row r="3083" spans="4:4" x14ac:dyDescent="0.2">
      <c r="D3083" s="11"/>
    </row>
    <row r="3084" spans="4:4" x14ac:dyDescent="0.2">
      <c r="D3084" s="11"/>
    </row>
    <row r="3085" spans="4:4" x14ac:dyDescent="0.2">
      <c r="D3085" s="11"/>
    </row>
    <row r="3086" spans="4:4" x14ac:dyDescent="0.2">
      <c r="D3086" s="11"/>
    </row>
    <row r="3087" spans="4:4" x14ac:dyDescent="0.2">
      <c r="D3087" s="11"/>
    </row>
    <row r="3088" spans="4:4" x14ac:dyDescent="0.2">
      <c r="D3088" s="11"/>
    </row>
    <row r="3089" spans="4:4" x14ac:dyDescent="0.2">
      <c r="D3089" s="11"/>
    </row>
    <row r="3090" spans="4:4" x14ac:dyDescent="0.2">
      <c r="D3090" s="11"/>
    </row>
    <row r="3091" spans="4:4" x14ac:dyDescent="0.2">
      <c r="D3091" s="11"/>
    </row>
    <row r="3092" spans="4:4" x14ac:dyDescent="0.2">
      <c r="D3092" s="11"/>
    </row>
    <row r="3093" spans="4:4" x14ac:dyDescent="0.2">
      <c r="D3093" s="11"/>
    </row>
    <row r="3094" spans="4:4" x14ac:dyDescent="0.2">
      <c r="D3094" s="11"/>
    </row>
    <row r="3095" spans="4:4" x14ac:dyDescent="0.2">
      <c r="D3095" s="11"/>
    </row>
    <row r="3096" spans="4:4" x14ac:dyDescent="0.2">
      <c r="D3096" s="11"/>
    </row>
    <row r="3097" spans="4:4" x14ac:dyDescent="0.2">
      <c r="D3097" s="11"/>
    </row>
    <row r="3098" spans="4:4" x14ac:dyDescent="0.2">
      <c r="D3098" s="11"/>
    </row>
    <row r="3099" spans="4:4" x14ac:dyDescent="0.2">
      <c r="D3099" s="11"/>
    </row>
    <row r="3100" spans="4:4" x14ac:dyDescent="0.2">
      <c r="D3100" s="11"/>
    </row>
    <row r="3101" spans="4:4" x14ac:dyDescent="0.2">
      <c r="D3101" s="11"/>
    </row>
    <row r="3102" spans="4:4" x14ac:dyDescent="0.2">
      <c r="D3102" s="11"/>
    </row>
    <row r="3103" spans="4:4" x14ac:dyDescent="0.2">
      <c r="D3103" s="11"/>
    </row>
    <row r="3104" spans="4:4" x14ac:dyDescent="0.2">
      <c r="D3104" s="11"/>
    </row>
    <row r="3105" spans="4:4" x14ac:dyDescent="0.2">
      <c r="D3105" s="11"/>
    </row>
    <row r="3106" spans="4:4" x14ac:dyDescent="0.2">
      <c r="D3106" s="11"/>
    </row>
    <row r="3107" spans="4:4" x14ac:dyDescent="0.2">
      <c r="D3107" s="11"/>
    </row>
    <row r="3108" spans="4:4" x14ac:dyDescent="0.2">
      <c r="D3108" s="11"/>
    </row>
    <row r="3109" spans="4:4" x14ac:dyDescent="0.2">
      <c r="D3109" s="11"/>
    </row>
    <row r="3110" spans="4:4" x14ac:dyDescent="0.2">
      <c r="D3110" s="11"/>
    </row>
    <row r="3111" spans="4:4" x14ac:dyDescent="0.2">
      <c r="D3111" s="11"/>
    </row>
    <row r="3112" spans="4:4" x14ac:dyDescent="0.2">
      <c r="D3112" s="11"/>
    </row>
    <row r="3113" spans="4:4" x14ac:dyDescent="0.2">
      <c r="D3113" s="11"/>
    </row>
    <row r="3114" spans="4:4" x14ac:dyDescent="0.2">
      <c r="D3114" s="11"/>
    </row>
    <row r="3115" spans="4:4" x14ac:dyDescent="0.2">
      <c r="D3115" s="11"/>
    </row>
    <row r="3116" spans="4:4" x14ac:dyDescent="0.2">
      <c r="D3116" s="11"/>
    </row>
    <row r="3117" spans="4:4" x14ac:dyDescent="0.2">
      <c r="D3117" s="11"/>
    </row>
    <row r="3118" spans="4:4" x14ac:dyDescent="0.2">
      <c r="D3118" s="11"/>
    </row>
    <row r="3119" spans="4:4" x14ac:dyDescent="0.2">
      <c r="D3119" s="11"/>
    </row>
    <row r="3120" spans="4:4" x14ac:dyDescent="0.2">
      <c r="D3120" s="11"/>
    </row>
    <row r="3121" spans="4:4" x14ac:dyDescent="0.2">
      <c r="D3121" s="11"/>
    </row>
    <row r="3122" spans="4:4" x14ac:dyDescent="0.2">
      <c r="D3122" s="11"/>
    </row>
    <row r="3123" spans="4:4" x14ac:dyDescent="0.2">
      <c r="D3123" s="11"/>
    </row>
    <row r="3124" spans="4:4" x14ac:dyDescent="0.2">
      <c r="D3124" s="11"/>
    </row>
    <row r="3125" spans="4:4" x14ac:dyDescent="0.2">
      <c r="D3125" s="11"/>
    </row>
    <row r="3126" spans="4:4" x14ac:dyDescent="0.2">
      <c r="D3126" s="11"/>
    </row>
    <row r="3127" spans="4:4" x14ac:dyDescent="0.2">
      <c r="D3127" s="11"/>
    </row>
    <row r="3128" spans="4:4" x14ac:dyDescent="0.2">
      <c r="D3128" s="11"/>
    </row>
    <row r="3129" spans="4:4" x14ac:dyDescent="0.2">
      <c r="D3129" s="11"/>
    </row>
    <row r="3130" spans="4:4" x14ac:dyDescent="0.2">
      <c r="D3130" s="11"/>
    </row>
    <row r="3131" spans="4:4" x14ac:dyDescent="0.2">
      <c r="D3131" s="11"/>
    </row>
    <row r="3132" spans="4:4" x14ac:dyDescent="0.2">
      <c r="D3132" s="11"/>
    </row>
    <row r="3133" spans="4:4" x14ac:dyDescent="0.2">
      <c r="D3133" s="11"/>
    </row>
    <row r="3134" spans="4:4" x14ac:dyDescent="0.2">
      <c r="D3134" s="11"/>
    </row>
    <row r="3135" spans="4:4" x14ac:dyDescent="0.2">
      <c r="D3135" s="11"/>
    </row>
    <row r="3136" spans="4:4" x14ac:dyDescent="0.2">
      <c r="D3136" s="11"/>
    </row>
    <row r="3137" spans="4:4" x14ac:dyDescent="0.2">
      <c r="D3137" s="11"/>
    </row>
    <row r="3138" spans="4:4" x14ac:dyDescent="0.2">
      <c r="D3138" s="11"/>
    </row>
    <row r="3139" spans="4:4" x14ac:dyDescent="0.2">
      <c r="D3139" s="11"/>
    </row>
    <row r="3140" spans="4:4" x14ac:dyDescent="0.2">
      <c r="D3140" s="11"/>
    </row>
    <row r="3141" spans="4:4" x14ac:dyDescent="0.2">
      <c r="D3141" s="11"/>
    </row>
    <row r="3142" spans="4:4" x14ac:dyDescent="0.2">
      <c r="D3142" s="11"/>
    </row>
    <row r="3143" spans="4:4" x14ac:dyDescent="0.2">
      <c r="D3143" s="11"/>
    </row>
    <row r="3144" spans="4:4" x14ac:dyDescent="0.2">
      <c r="D3144" s="11"/>
    </row>
    <row r="3145" spans="4:4" x14ac:dyDescent="0.2">
      <c r="D3145" s="11"/>
    </row>
    <row r="3146" spans="4:4" x14ac:dyDescent="0.2">
      <c r="D3146" s="11"/>
    </row>
    <row r="3147" spans="4:4" x14ac:dyDescent="0.2">
      <c r="D3147" s="11"/>
    </row>
    <row r="3148" spans="4:4" x14ac:dyDescent="0.2">
      <c r="D3148" s="11"/>
    </row>
    <row r="3149" spans="4:4" x14ac:dyDescent="0.2">
      <c r="D3149" s="11"/>
    </row>
    <row r="3150" spans="4:4" x14ac:dyDescent="0.2">
      <c r="D3150" s="11"/>
    </row>
    <row r="3151" spans="4:4" x14ac:dyDescent="0.2">
      <c r="D3151" s="11"/>
    </row>
    <row r="3152" spans="4:4" x14ac:dyDescent="0.2">
      <c r="D3152" s="11"/>
    </row>
    <row r="3153" spans="4:4" x14ac:dyDescent="0.2">
      <c r="D3153" s="11"/>
    </row>
    <row r="3154" spans="4:4" x14ac:dyDescent="0.2">
      <c r="D3154" s="11"/>
    </row>
    <row r="3155" spans="4:4" x14ac:dyDescent="0.2">
      <c r="D3155" s="11"/>
    </row>
    <row r="3156" spans="4:4" x14ac:dyDescent="0.2">
      <c r="D3156" s="11"/>
    </row>
    <row r="3157" spans="4:4" x14ac:dyDescent="0.2">
      <c r="D3157" s="11"/>
    </row>
    <row r="3158" spans="4:4" x14ac:dyDescent="0.2">
      <c r="D3158" s="11"/>
    </row>
    <row r="3159" spans="4:4" x14ac:dyDescent="0.2">
      <c r="D3159" s="11"/>
    </row>
    <row r="3160" spans="4:4" x14ac:dyDescent="0.2">
      <c r="D3160" s="11"/>
    </row>
    <row r="3161" spans="4:4" x14ac:dyDescent="0.2">
      <c r="D3161" s="11"/>
    </row>
    <row r="3162" spans="4:4" x14ac:dyDescent="0.2">
      <c r="D3162" s="11"/>
    </row>
    <row r="3163" spans="4:4" x14ac:dyDescent="0.2">
      <c r="D3163" s="11"/>
    </row>
    <row r="3164" spans="4:4" x14ac:dyDescent="0.2">
      <c r="D3164" s="11"/>
    </row>
    <row r="3165" spans="4:4" x14ac:dyDescent="0.2">
      <c r="D3165" s="11"/>
    </row>
    <row r="3166" spans="4:4" x14ac:dyDescent="0.2">
      <c r="D3166" s="11"/>
    </row>
    <row r="3167" spans="4:4" x14ac:dyDescent="0.2">
      <c r="D3167" s="11"/>
    </row>
    <row r="3168" spans="4:4" x14ac:dyDescent="0.2">
      <c r="D3168" s="11"/>
    </row>
    <row r="3169" spans="4:4" x14ac:dyDescent="0.2">
      <c r="D3169" s="11"/>
    </row>
    <row r="3170" spans="4:4" x14ac:dyDescent="0.2">
      <c r="D3170" s="11"/>
    </row>
    <row r="3171" spans="4:4" x14ac:dyDescent="0.2">
      <c r="D3171" s="11"/>
    </row>
    <row r="3172" spans="4:4" x14ac:dyDescent="0.2">
      <c r="D3172" s="11"/>
    </row>
    <row r="3173" spans="4:4" x14ac:dyDescent="0.2">
      <c r="D3173" s="11"/>
    </row>
    <row r="3174" spans="4:4" x14ac:dyDescent="0.2">
      <c r="D3174" s="11"/>
    </row>
    <row r="3175" spans="4:4" x14ac:dyDescent="0.2">
      <c r="D3175" s="11"/>
    </row>
    <row r="3176" spans="4:4" x14ac:dyDescent="0.2">
      <c r="D3176" s="11"/>
    </row>
    <row r="3177" spans="4:4" x14ac:dyDescent="0.2">
      <c r="D3177" s="11"/>
    </row>
    <row r="3178" spans="4:4" x14ac:dyDescent="0.2">
      <c r="D3178" s="11"/>
    </row>
    <row r="3179" spans="4:4" x14ac:dyDescent="0.2">
      <c r="D3179" s="11"/>
    </row>
    <row r="3180" spans="4:4" x14ac:dyDescent="0.2">
      <c r="D3180" s="11"/>
    </row>
    <row r="3181" spans="4:4" x14ac:dyDescent="0.2">
      <c r="D3181" s="11"/>
    </row>
    <row r="3182" spans="4:4" x14ac:dyDescent="0.2">
      <c r="D3182" s="11"/>
    </row>
    <row r="3183" spans="4:4" x14ac:dyDescent="0.2">
      <c r="D3183" s="11"/>
    </row>
    <row r="3184" spans="4:4" x14ac:dyDescent="0.2">
      <c r="D3184" s="11"/>
    </row>
    <row r="3185" spans="4:4" x14ac:dyDescent="0.2">
      <c r="D3185" s="11"/>
    </row>
    <row r="3186" spans="4:4" x14ac:dyDescent="0.2">
      <c r="D3186" s="11"/>
    </row>
    <row r="3187" spans="4:4" x14ac:dyDescent="0.2">
      <c r="D3187" s="11"/>
    </row>
    <row r="3188" spans="4:4" x14ac:dyDescent="0.2">
      <c r="D3188" s="11"/>
    </row>
    <row r="3189" spans="4:4" x14ac:dyDescent="0.2">
      <c r="D3189" s="11"/>
    </row>
    <row r="3190" spans="4:4" x14ac:dyDescent="0.2">
      <c r="D3190" s="11"/>
    </row>
    <row r="3191" spans="4:4" x14ac:dyDescent="0.2">
      <c r="D3191" s="11"/>
    </row>
    <row r="3192" spans="4:4" x14ac:dyDescent="0.2">
      <c r="D3192" s="11"/>
    </row>
    <row r="3193" spans="4:4" x14ac:dyDescent="0.2">
      <c r="D3193" s="11"/>
    </row>
    <row r="3194" spans="4:4" x14ac:dyDescent="0.2">
      <c r="D3194" s="11"/>
    </row>
    <row r="3195" spans="4:4" x14ac:dyDescent="0.2">
      <c r="D3195" s="11"/>
    </row>
    <row r="3196" spans="4:4" x14ac:dyDescent="0.2">
      <c r="D3196" s="11"/>
    </row>
    <row r="3197" spans="4:4" x14ac:dyDescent="0.2">
      <c r="D3197" s="11"/>
    </row>
    <row r="3198" spans="4:4" x14ac:dyDescent="0.2">
      <c r="D3198" s="11"/>
    </row>
    <row r="3199" spans="4:4" x14ac:dyDescent="0.2">
      <c r="D3199" s="11"/>
    </row>
    <row r="3200" spans="4:4" x14ac:dyDescent="0.2">
      <c r="D3200" s="11"/>
    </row>
    <row r="3201" spans="4:4" x14ac:dyDescent="0.2">
      <c r="D3201" s="11"/>
    </row>
    <row r="3202" spans="4:4" x14ac:dyDescent="0.2">
      <c r="D3202" s="11"/>
    </row>
    <row r="3203" spans="4:4" x14ac:dyDescent="0.2">
      <c r="D3203" s="11"/>
    </row>
    <row r="3204" spans="4:4" x14ac:dyDescent="0.2">
      <c r="D3204" s="11"/>
    </row>
    <row r="3205" spans="4:4" x14ac:dyDescent="0.2">
      <c r="D3205" s="11"/>
    </row>
    <row r="3206" spans="4:4" x14ac:dyDescent="0.2">
      <c r="D3206" s="11"/>
    </row>
    <row r="3207" spans="4:4" x14ac:dyDescent="0.2">
      <c r="D3207" s="11"/>
    </row>
    <row r="3208" spans="4:4" x14ac:dyDescent="0.2">
      <c r="D3208" s="11"/>
    </row>
    <row r="3209" spans="4:4" x14ac:dyDescent="0.2">
      <c r="D3209" s="11"/>
    </row>
    <row r="3210" spans="4:4" x14ac:dyDescent="0.2">
      <c r="D3210" s="11"/>
    </row>
    <row r="3211" spans="4:4" x14ac:dyDescent="0.2">
      <c r="D3211" s="11"/>
    </row>
    <row r="3212" spans="4:4" x14ac:dyDescent="0.2">
      <c r="D3212" s="11"/>
    </row>
    <row r="3213" spans="4:4" x14ac:dyDescent="0.2">
      <c r="D3213" s="11"/>
    </row>
    <row r="3214" spans="4:4" x14ac:dyDescent="0.2">
      <c r="D3214" s="11"/>
    </row>
    <row r="3215" spans="4:4" x14ac:dyDescent="0.2">
      <c r="D3215" s="11"/>
    </row>
    <row r="3216" spans="4:4" x14ac:dyDescent="0.2">
      <c r="D3216" s="11"/>
    </row>
    <row r="3217" spans="4:4" x14ac:dyDescent="0.2">
      <c r="D3217" s="11"/>
    </row>
    <row r="3218" spans="4:4" x14ac:dyDescent="0.2">
      <c r="D3218" s="11"/>
    </row>
    <row r="3219" spans="4:4" x14ac:dyDescent="0.2">
      <c r="D3219" s="11"/>
    </row>
    <row r="3220" spans="4:4" x14ac:dyDescent="0.2">
      <c r="D3220" s="11"/>
    </row>
    <row r="3221" spans="4:4" x14ac:dyDescent="0.2">
      <c r="D3221" s="11"/>
    </row>
    <row r="3222" spans="4:4" x14ac:dyDescent="0.2">
      <c r="D3222" s="11"/>
    </row>
    <row r="3223" spans="4:4" x14ac:dyDescent="0.2">
      <c r="D3223" s="11"/>
    </row>
    <row r="3224" spans="4:4" x14ac:dyDescent="0.2">
      <c r="D3224" s="11"/>
    </row>
    <row r="3225" spans="4:4" x14ac:dyDescent="0.2">
      <c r="D3225" s="11"/>
    </row>
    <row r="3226" spans="4:4" x14ac:dyDescent="0.2">
      <c r="D3226" s="11"/>
    </row>
    <row r="3227" spans="4:4" x14ac:dyDescent="0.2">
      <c r="D3227" s="11"/>
    </row>
    <row r="3228" spans="4:4" x14ac:dyDescent="0.2">
      <c r="D3228" s="11"/>
    </row>
    <row r="3229" spans="4:4" x14ac:dyDescent="0.2">
      <c r="D3229" s="11"/>
    </row>
    <row r="3230" spans="4:4" x14ac:dyDescent="0.2">
      <c r="D3230" s="11"/>
    </row>
    <row r="3231" spans="4:4" x14ac:dyDescent="0.2">
      <c r="D3231" s="11"/>
    </row>
    <row r="3232" spans="4:4" x14ac:dyDescent="0.2">
      <c r="D3232" s="11"/>
    </row>
    <row r="3233" spans="4:4" x14ac:dyDescent="0.2">
      <c r="D3233" s="11"/>
    </row>
    <row r="3234" spans="4:4" x14ac:dyDescent="0.2">
      <c r="D3234" s="11"/>
    </row>
    <row r="3235" spans="4:4" x14ac:dyDescent="0.2">
      <c r="D3235" s="11"/>
    </row>
    <row r="3236" spans="4:4" x14ac:dyDescent="0.2">
      <c r="D3236" s="11"/>
    </row>
    <row r="3237" spans="4:4" x14ac:dyDescent="0.2">
      <c r="D3237" s="11"/>
    </row>
    <row r="3238" spans="4:4" x14ac:dyDescent="0.2">
      <c r="D3238" s="11"/>
    </row>
    <row r="3239" spans="4:4" x14ac:dyDescent="0.2">
      <c r="D3239" s="11"/>
    </row>
    <row r="3240" spans="4:4" x14ac:dyDescent="0.2">
      <c r="D3240" s="11"/>
    </row>
    <row r="3241" spans="4:4" x14ac:dyDescent="0.2">
      <c r="D3241" s="11"/>
    </row>
    <row r="3242" spans="4:4" x14ac:dyDescent="0.2">
      <c r="D3242" s="11"/>
    </row>
    <row r="3243" spans="4:4" x14ac:dyDescent="0.2">
      <c r="D3243" s="11"/>
    </row>
    <row r="3244" spans="4:4" x14ac:dyDescent="0.2">
      <c r="D3244" s="11"/>
    </row>
    <row r="3245" spans="4:4" x14ac:dyDescent="0.2">
      <c r="D3245" s="11"/>
    </row>
    <row r="3246" spans="4:4" x14ac:dyDescent="0.2">
      <c r="D3246" s="11"/>
    </row>
    <row r="3247" spans="4:4" x14ac:dyDescent="0.2">
      <c r="D3247" s="11"/>
    </row>
    <row r="3248" spans="4:4" x14ac:dyDescent="0.2">
      <c r="D3248" s="11"/>
    </row>
    <row r="3249" spans="4:4" x14ac:dyDescent="0.2">
      <c r="D3249" s="11"/>
    </row>
    <row r="3250" spans="4:4" x14ac:dyDescent="0.2">
      <c r="D3250" s="11"/>
    </row>
    <row r="3251" spans="4:4" x14ac:dyDescent="0.2">
      <c r="D3251" s="11"/>
    </row>
    <row r="3252" spans="4:4" x14ac:dyDescent="0.2">
      <c r="D3252" s="11"/>
    </row>
    <row r="3253" spans="4:4" x14ac:dyDescent="0.2">
      <c r="D3253" s="11"/>
    </row>
    <row r="3254" spans="4:4" x14ac:dyDescent="0.2">
      <c r="D3254" s="11"/>
    </row>
    <row r="3255" spans="4:4" x14ac:dyDescent="0.2">
      <c r="D3255" s="11"/>
    </row>
    <row r="3256" spans="4:4" x14ac:dyDescent="0.2">
      <c r="D3256" s="11"/>
    </row>
    <row r="3257" spans="4:4" x14ac:dyDescent="0.2">
      <c r="D3257" s="11"/>
    </row>
    <row r="3258" spans="4:4" x14ac:dyDescent="0.2">
      <c r="D3258" s="11"/>
    </row>
    <row r="3259" spans="4:4" x14ac:dyDescent="0.2">
      <c r="D3259" s="11"/>
    </row>
    <row r="3260" spans="4:4" x14ac:dyDescent="0.2">
      <c r="D3260" s="11"/>
    </row>
    <row r="3261" spans="4:4" x14ac:dyDescent="0.2">
      <c r="D3261" s="11"/>
    </row>
    <row r="3262" spans="4:4" x14ac:dyDescent="0.2">
      <c r="D3262" s="11"/>
    </row>
    <row r="3263" spans="4:4" x14ac:dyDescent="0.2">
      <c r="D3263" s="11"/>
    </row>
    <row r="3264" spans="4:4" x14ac:dyDescent="0.2">
      <c r="D3264" s="11"/>
    </row>
    <row r="3265" spans="4:4" x14ac:dyDescent="0.2">
      <c r="D3265" s="11"/>
    </row>
    <row r="3266" spans="4:4" x14ac:dyDescent="0.2">
      <c r="D3266" s="11"/>
    </row>
    <row r="3267" spans="4:4" x14ac:dyDescent="0.2">
      <c r="D3267" s="11"/>
    </row>
    <row r="3268" spans="4:4" x14ac:dyDescent="0.2">
      <c r="D3268" s="11"/>
    </row>
    <row r="3269" spans="4:4" x14ac:dyDescent="0.2">
      <c r="D3269" s="11"/>
    </row>
    <row r="3270" spans="4:4" x14ac:dyDescent="0.2">
      <c r="D3270" s="11"/>
    </row>
    <row r="3271" spans="4:4" x14ac:dyDescent="0.2">
      <c r="D3271" s="11"/>
    </row>
    <row r="3272" spans="4:4" x14ac:dyDescent="0.2">
      <c r="D3272" s="11"/>
    </row>
    <row r="3273" spans="4:4" x14ac:dyDescent="0.2">
      <c r="D3273" s="11"/>
    </row>
    <row r="3274" spans="4:4" x14ac:dyDescent="0.2">
      <c r="D3274" s="11"/>
    </row>
    <row r="3275" spans="4:4" x14ac:dyDescent="0.2">
      <c r="D3275" s="11"/>
    </row>
    <row r="3276" spans="4:4" x14ac:dyDescent="0.2">
      <c r="D3276" s="11"/>
    </row>
    <row r="3277" spans="4:4" x14ac:dyDescent="0.2">
      <c r="D3277" s="11"/>
    </row>
    <row r="3278" spans="4:4" x14ac:dyDescent="0.2">
      <c r="D3278" s="11"/>
    </row>
    <row r="3279" spans="4:4" x14ac:dyDescent="0.2">
      <c r="D3279" s="11"/>
    </row>
    <row r="3280" spans="4:4" x14ac:dyDescent="0.2">
      <c r="D3280" s="11"/>
    </row>
    <row r="3281" spans="4:4" x14ac:dyDescent="0.2">
      <c r="D3281" s="11"/>
    </row>
    <row r="3282" spans="4:4" x14ac:dyDescent="0.2">
      <c r="D3282" s="11"/>
    </row>
    <row r="3283" spans="4:4" x14ac:dyDescent="0.2">
      <c r="D3283" s="11"/>
    </row>
    <row r="3284" spans="4:4" x14ac:dyDescent="0.2">
      <c r="D3284" s="11"/>
    </row>
    <row r="3285" spans="4:4" x14ac:dyDescent="0.2">
      <c r="D3285" s="11"/>
    </row>
    <row r="3286" spans="4:4" x14ac:dyDescent="0.2">
      <c r="D3286" s="11"/>
    </row>
    <row r="3287" spans="4:4" x14ac:dyDescent="0.2">
      <c r="D3287" s="11"/>
    </row>
    <row r="3288" spans="4:4" x14ac:dyDescent="0.2">
      <c r="D3288" s="11"/>
    </row>
    <row r="3289" spans="4:4" x14ac:dyDescent="0.2">
      <c r="D3289" s="11"/>
    </row>
    <row r="3290" spans="4:4" x14ac:dyDescent="0.2">
      <c r="D3290" s="11"/>
    </row>
    <row r="3291" spans="4:4" x14ac:dyDescent="0.2">
      <c r="D3291" s="11"/>
    </row>
    <row r="3292" spans="4:4" x14ac:dyDescent="0.2">
      <c r="D3292" s="11"/>
    </row>
    <row r="3293" spans="4:4" x14ac:dyDescent="0.2">
      <c r="D3293" s="11"/>
    </row>
    <row r="3294" spans="4:4" x14ac:dyDescent="0.2">
      <c r="D3294" s="11"/>
    </row>
    <row r="3295" spans="4:4" x14ac:dyDescent="0.2">
      <c r="D3295" s="11"/>
    </row>
    <row r="3296" spans="4:4" x14ac:dyDescent="0.2">
      <c r="D3296" s="11"/>
    </row>
    <row r="3297" spans="4:4" x14ac:dyDescent="0.2">
      <c r="D3297" s="11"/>
    </row>
    <row r="3298" spans="4:4" x14ac:dyDescent="0.2">
      <c r="D3298" s="11"/>
    </row>
    <row r="3299" spans="4:4" x14ac:dyDescent="0.2">
      <c r="D3299" s="11"/>
    </row>
    <row r="3300" spans="4:4" x14ac:dyDescent="0.2">
      <c r="D3300" s="11"/>
    </row>
    <row r="3301" spans="4:4" x14ac:dyDescent="0.2">
      <c r="D3301" s="11"/>
    </row>
    <row r="3302" spans="4:4" x14ac:dyDescent="0.2">
      <c r="D3302" s="11"/>
    </row>
    <row r="3303" spans="4:4" x14ac:dyDescent="0.2">
      <c r="D3303" s="11"/>
    </row>
    <row r="3304" spans="4:4" x14ac:dyDescent="0.2">
      <c r="D3304" s="11"/>
    </row>
    <row r="3305" spans="4:4" x14ac:dyDescent="0.2">
      <c r="D3305" s="11"/>
    </row>
    <row r="3306" spans="4:4" x14ac:dyDescent="0.2">
      <c r="D3306" s="11"/>
    </row>
    <row r="3307" spans="4:4" x14ac:dyDescent="0.2">
      <c r="D3307" s="11"/>
    </row>
    <row r="3308" spans="4:4" x14ac:dyDescent="0.2">
      <c r="D3308" s="11"/>
    </row>
    <row r="3309" spans="4:4" x14ac:dyDescent="0.2">
      <c r="D3309" s="11"/>
    </row>
    <row r="3310" spans="4:4" x14ac:dyDescent="0.2">
      <c r="D3310" s="11"/>
    </row>
    <row r="3311" spans="4:4" x14ac:dyDescent="0.2">
      <c r="D3311" s="11"/>
    </row>
    <row r="3312" spans="4:4" x14ac:dyDescent="0.2">
      <c r="D3312" s="11"/>
    </row>
    <row r="3313" spans="4:4" x14ac:dyDescent="0.2">
      <c r="D3313" s="11"/>
    </row>
    <row r="3314" spans="4:4" x14ac:dyDescent="0.2">
      <c r="D3314" s="11"/>
    </row>
    <row r="3315" spans="4:4" x14ac:dyDescent="0.2">
      <c r="D3315" s="11"/>
    </row>
    <row r="3316" spans="4:4" x14ac:dyDescent="0.2">
      <c r="D3316" s="11"/>
    </row>
    <row r="3317" spans="4:4" x14ac:dyDescent="0.2">
      <c r="D3317" s="11"/>
    </row>
    <row r="3318" spans="4:4" x14ac:dyDescent="0.2">
      <c r="D3318" s="11"/>
    </row>
    <row r="3319" spans="4:4" x14ac:dyDescent="0.2">
      <c r="D3319" s="11"/>
    </row>
    <row r="3320" spans="4:4" x14ac:dyDescent="0.2">
      <c r="D3320" s="11"/>
    </row>
    <row r="3321" spans="4:4" x14ac:dyDescent="0.2">
      <c r="D3321" s="11"/>
    </row>
    <row r="3322" spans="4:4" x14ac:dyDescent="0.2">
      <c r="D3322" s="11"/>
    </row>
    <row r="3323" spans="4:4" x14ac:dyDescent="0.2">
      <c r="D3323" s="11"/>
    </row>
    <row r="3324" spans="4:4" x14ac:dyDescent="0.2">
      <c r="D3324" s="11"/>
    </row>
    <row r="3325" spans="4:4" x14ac:dyDescent="0.2">
      <c r="D3325" s="11"/>
    </row>
    <row r="3326" spans="4:4" x14ac:dyDescent="0.2">
      <c r="D3326" s="11"/>
    </row>
    <row r="3327" spans="4:4" x14ac:dyDescent="0.2">
      <c r="D3327" s="11"/>
    </row>
    <row r="3328" spans="4:4" x14ac:dyDescent="0.2">
      <c r="D3328" s="11"/>
    </row>
    <row r="3329" spans="4:4" x14ac:dyDescent="0.2">
      <c r="D3329" s="11"/>
    </row>
    <row r="3330" spans="4:4" x14ac:dyDescent="0.2">
      <c r="D3330" s="11"/>
    </row>
    <row r="3331" spans="4:4" x14ac:dyDescent="0.2">
      <c r="D3331" s="11"/>
    </row>
    <row r="3332" spans="4:4" x14ac:dyDescent="0.2">
      <c r="D3332" s="11"/>
    </row>
    <row r="3333" spans="4:4" x14ac:dyDescent="0.2">
      <c r="D3333" s="11"/>
    </row>
    <row r="3334" spans="4:4" x14ac:dyDescent="0.2">
      <c r="D3334" s="11"/>
    </row>
    <row r="3335" spans="4:4" x14ac:dyDescent="0.2">
      <c r="D3335" s="11"/>
    </row>
    <row r="3336" spans="4:4" x14ac:dyDescent="0.2">
      <c r="D3336" s="11"/>
    </row>
    <row r="3337" spans="4:4" x14ac:dyDescent="0.2">
      <c r="D3337" s="11"/>
    </row>
    <row r="3338" spans="4:4" x14ac:dyDescent="0.2">
      <c r="D3338" s="11"/>
    </row>
    <row r="3339" spans="4:4" x14ac:dyDescent="0.2">
      <c r="D3339" s="11"/>
    </row>
    <row r="3340" spans="4:4" x14ac:dyDescent="0.2">
      <c r="D3340" s="11"/>
    </row>
    <row r="3341" spans="4:4" x14ac:dyDescent="0.2">
      <c r="D3341" s="11"/>
    </row>
    <row r="3342" spans="4:4" x14ac:dyDescent="0.2">
      <c r="D3342" s="11"/>
    </row>
    <row r="3343" spans="4:4" x14ac:dyDescent="0.2">
      <c r="D3343" s="11"/>
    </row>
    <row r="3344" spans="4:4" x14ac:dyDescent="0.2">
      <c r="D3344" s="11"/>
    </row>
    <row r="3345" spans="4:4" x14ac:dyDescent="0.2">
      <c r="D3345" s="11"/>
    </row>
    <row r="3346" spans="4:4" x14ac:dyDescent="0.2">
      <c r="D3346" s="11"/>
    </row>
    <row r="3347" spans="4:4" x14ac:dyDescent="0.2">
      <c r="D3347" s="11"/>
    </row>
    <row r="3348" spans="4:4" x14ac:dyDescent="0.2">
      <c r="D3348" s="11"/>
    </row>
    <row r="3349" spans="4:4" x14ac:dyDescent="0.2">
      <c r="D3349" s="11"/>
    </row>
    <row r="3350" spans="4:4" x14ac:dyDescent="0.2">
      <c r="D3350" s="11"/>
    </row>
    <row r="3351" spans="4:4" x14ac:dyDescent="0.2">
      <c r="D3351" s="11"/>
    </row>
    <row r="3352" spans="4:4" x14ac:dyDescent="0.2">
      <c r="D3352" s="11"/>
    </row>
    <row r="3353" spans="4:4" x14ac:dyDescent="0.2">
      <c r="D3353" s="11"/>
    </row>
    <row r="3354" spans="4:4" x14ac:dyDescent="0.2">
      <c r="D3354" s="11"/>
    </row>
    <row r="3355" spans="4:4" x14ac:dyDescent="0.2">
      <c r="D3355" s="11"/>
    </row>
    <row r="3356" spans="4:4" x14ac:dyDescent="0.2">
      <c r="D3356" s="11"/>
    </row>
    <row r="3357" spans="4:4" x14ac:dyDescent="0.2">
      <c r="D3357" s="11"/>
    </row>
    <row r="3358" spans="4:4" x14ac:dyDescent="0.2">
      <c r="D3358" s="11"/>
    </row>
    <row r="3359" spans="4:4" x14ac:dyDescent="0.2">
      <c r="D3359" s="11"/>
    </row>
    <row r="3360" spans="4:4" x14ac:dyDescent="0.2">
      <c r="D3360" s="11"/>
    </row>
    <row r="3361" spans="4:4" x14ac:dyDescent="0.2">
      <c r="D3361" s="11"/>
    </row>
    <row r="3362" spans="4:4" x14ac:dyDescent="0.2">
      <c r="D3362" s="11"/>
    </row>
    <row r="3363" spans="4:4" x14ac:dyDescent="0.2">
      <c r="D3363" s="11"/>
    </row>
    <row r="3364" spans="4:4" x14ac:dyDescent="0.2">
      <c r="D3364" s="11"/>
    </row>
    <row r="3365" spans="4:4" x14ac:dyDescent="0.2">
      <c r="D3365" s="11"/>
    </row>
    <row r="3366" spans="4:4" x14ac:dyDescent="0.2">
      <c r="D3366" s="11"/>
    </row>
    <row r="3367" spans="4:4" x14ac:dyDescent="0.2">
      <c r="D3367" s="11"/>
    </row>
    <row r="3368" spans="4:4" x14ac:dyDescent="0.2">
      <c r="D3368" s="11"/>
    </row>
    <row r="3369" spans="4:4" x14ac:dyDescent="0.2">
      <c r="D3369" s="11"/>
    </row>
    <row r="3370" spans="4:4" x14ac:dyDescent="0.2">
      <c r="D3370" s="11"/>
    </row>
    <row r="3371" spans="4:4" x14ac:dyDescent="0.2">
      <c r="D3371" s="11"/>
    </row>
    <row r="3372" spans="4:4" x14ac:dyDescent="0.2">
      <c r="D3372" s="11"/>
    </row>
    <row r="3373" spans="4:4" x14ac:dyDescent="0.2">
      <c r="D3373" s="11"/>
    </row>
    <row r="3374" spans="4:4" x14ac:dyDescent="0.2">
      <c r="D3374" s="11"/>
    </row>
    <row r="3375" spans="4:4" x14ac:dyDescent="0.2">
      <c r="D3375" s="11"/>
    </row>
    <row r="3376" spans="4:4" x14ac:dyDescent="0.2">
      <c r="D3376" s="11"/>
    </row>
    <row r="3377" spans="4:4" x14ac:dyDescent="0.2">
      <c r="D3377" s="11"/>
    </row>
    <row r="3378" spans="4:4" x14ac:dyDescent="0.2">
      <c r="D3378" s="11"/>
    </row>
    <row r="3379" spans="4:4" x14ac:dyDescent="0.2">
      <c r="D3379" s="11"/>
    </row>
    <row r="3380" spans="4:4" x14ac:dyDescent="0.2">
      <c r="D3380" s="11"/>
    </row>
    <row r="3381" spans="4:4" x14ac:dyDescent="0.2">
      <c r="D3381" s="11"/>
    </row>
    <row r="3382" spans="4:4" x14ac:dyDescent="0.2">
      <c r="D3382" s="11"/>
    </row>
    <row r="3383" spans="4:4" x14ac:dyDescent="0.2">
      <c r="D3383" s="11"/>
    </row>
    <row r="3384" spans="4:4" x14ac:dyDescent="0.2">
      <c r="D3384" s="11"/>
    </row>
    <row r="3385" spans="4:4" x14ac:dyDescent="0.2">
      <c r="D3385" s="11"/>
    </row>
    <row r="3386" spans="4:4" x14ac:dyDescent="0.2">
      <c r="D3386" s="11"/>
    </row>
    <row r="3387" spans="4:4" x14ac:dyDescent="0.2">
      <c r="D3387" s="11"/>
    </row>
    <row r="3388" spans="4:4" x14ac:dyDescent="0.2">
      <c r="D3388" s="11"/>
    </row>
    <row r="3389" spans="4:4" x14ac:dyDescent="0.2">
      <c r="D3389" s="11"/>
    </row>
    <row r="3390" spans="4:4" x14ac:dyDescent="0.2">
      <c r="D3390" s="11"/>
    </row>
    <row r="3391" spans="4:4" x14ac:dyDescent="0.2">
      <c r="D3391" s="11"/>
    </row>
    <row r="3392" spans="4:4" x14ac:dyDescent="0.2">
      <c r="D3392" s="11"/>
    </row>
    <row r="3393" spans="4:4" x14ac:dyDescent="0.2">
      <c r="D3393" s="11"/>
    </row>
    <row r="3394" spans="4:4" x14ac:dyDescent="0.2">
      <c r="D3394" s="11"/>
    </row>
    <row r="3395" spans="4:4" x14ac:dyDescent="0.2">
      <c r="D3395" s="11"/>
    </row>
    <row r="3396" spans="4:4" x14ac:dyDescent="0.2">
      <c r="D3396" s="11"/>
    </row>
    <row r="3397" spans="4:4" x14ac:dyDescent="0.2">
      <c r="D3397" s="11"/>
    </row>
    <row r="3398" spans="4:4" x14ac:dyDescent="0.2">
      <c r="D3398" s="11"/>
    </row>
    <row r="3399" spans="4:4" x14ac:dyDescent="0.2">
      <c r="D3399" s="11"/>
    </row>
    <row r="3400" spans="4:4" x14ac:dyDescent="0.2">
      <c r="D3400" s="11"/>
    </row>
    <row r="3401" spans="4:4" x14ac:dyDescent="0.2">
      <c r="D3401" s="11"/>
    </row>
    <row r="3402" spans="4:4" x14ac:dyDescent="0.2">
      <c r="D3402" s="11"/>
    </row>
    <row r="3403" spans="4:4" x14ac:dyDescent="0.2">
      <c r="D3403" s="11"/>
    </row>
    <row r="3404" spans="4:4" x14ac:dyDescent="0.2">
      <c r="D3404" s="11"/>
    </row>
    <row r="3405" spans="4:4" x14ac:dyDescent="0.2">
      <c r="D3405" s="11"/>
    </row>
    <row r="3406" spans="4:4" x14ac:dyDescent="0.2">
      <c r="D3406" s="11"/>
    </row>
    <row r="3407" spans="4:4" x14ac:dyDescent="0.2">
      <c r="D3407" s="11"/>
    </row>
    <row r="3408" spans="4:4" x14ac:dyDescent="0.2">
      <c r="D3408" s="11"/>
    </row>
    <row r="3409" spans="4:4" x14ac:dyDescent="0.2">
      <c r="D3409" s="11"/>
    </row>
    <row r="3410" spans="4:4" x14ac:dyDescent="0.2">
      <c r="D3410" s="11"/>
    </row>
    <row r="3411" spans="4:4" x14ac:dyDescent="0.2">
      <c r="D3411" s="11"/>
    </row>
    <row r="3412" spans="4:4" x14ac:dyDescent="0.2">
      <c r="D3412" s="11"/>
    </row>
    <row r="3413" spans="4:4" x14ac:dyDescent="0.2">
      <c r="D3413" s="11"/>
    </row>
    <row r="3414" spans="4:4" x14ac:dyDescent="0.2">
      <c r="D3414" s="11"/>
    </row>
    <row r="3415" spans="4:4" x14ac:dyDescent="0.2">
      <c r="D3415" s="11"/>
    </row>
    <row r="3416" spans="4:4" x14ac:dyDescent="0.2">
      <c r="D3416" s="11"/>
    </row>
    <row r="3417" spans="4:4" x14ac:dyDescent="0.2">
      <c r="D3417" s="11"/>
    </row>
    <row r="3418" spans="4:4" x14ac:dyDescent="0.2">
      <c r="D3418" s="11"/>
    </row>
    <row r="3419" spans="4:4" x14ac:dyDescent="0.2">
      <c r="D3419" s="11"/>
    </row>
    <row r="3420" spans="4:4" x14ac:dyDescent="0.2">
      <c r="D3420" s="11"/>
    </row>
    <row r="3421" spans="4:4" x14ac:dyDescent="0.2">
      <c r="D3421" s="11"/>
    </row>
    <row r="3422" spans="4:4" x14ac:dyDescent="0.2">
      <c r="D3422" s="11"/>
    </row>
    <row r="3423" spans="4:4" x14ac:dyDescent="0.2">
      <c r="D3423" s="11"/>
    </row>
    <row r="3424" spans="4:4" x14ac:dyDescent="0.2">
      <c r="D3424" s="11"/>
    </row>
    <row r="3425" spans="4:4" x14ac:dyDescent="0.2">
      <c r="D3425" s="11"/>
    </row>
    <row r="3426" spans="4:4" x14ac:dyDescent="0.2">
      <c r="D3426" s="11"/>
    </row>
    <row r="3427" spans="4:4" x14ac:dyDescent="0.2">
      <c r="D3427" s="11"/>
    </row>
    <row r="3428" spans="4:4" x14ac:dyDescent="0.2">
      <c r="D3428" s="11"/>
    </row>
    <row r="3429" spans="4:4" x14ac:dyDescent="0.2">
      <c r="D3429" s="11"/>
    </row>
    <row r="3430" spans="4:4" x14ac:dyDescent="0.2">
      <c r="D3430" s="11"/>
    </row>
    <row r="3431" spans="4:4" x14ac:dyDescent="0.2">
      <c r="D3431" s="11"/>
    </row>
    <row r="3432" spans="4:4" x14ac:dyDescent="0.2">
      <c r="D3432" s="11"/>
    </row>
    <row r="3433" spans="4:4" x14ac:dyDescent="0.2">
      <c r="D3433" s="11"/>
    </row>
    <row r="3434" spans="4:4" x14ac:dyDescent="0.2">
      <c r="D3434" s="11"/>
    </row>
    <row r="3435" spans="4:4" x14ac:dyDescent="0.2">
      <c r="D3435" s="11"/>
    </row>
    <row r="3436" spans="4:4" x14ac:dyDescent="0.2">
      <c r="D3436" s="11"/>
    </row>
    <row r="3437" spans="4:4" x14ac:dyDescent="0.2">
      <c r="D3437" s="11"/>
    </row>
    <row r="3438" spans="4:4" x14ac:dyDescent="0.2">
      <c r="D3438" s="11"/>
    </row>
    <row r="3439" spans="4:4" x14ac:dyDescent="0.2">
      <c r="D3439" s="11"/>
    </row>
    <row r="3440" spans="4:4" x14ac:dyDescent="0.2">
      <c r="D3440" s="11"/>
    </row>
    <row r="3441" spans="4:4" x14ac:dyDescent="0.2">
      <c r="D3441" s="11"/>
    </row>
    <row r="3442" spans="4:4" x14ac:dyDescent="0.2">
      <c r="D3442" s="11"/>
    </row>
    <row r="3443" spans="4:4" x14ac:dyDescent="0.2">
      <c r="D3443" s="11"/>
    </row>
    <row r="3444" spans="4:4" x14ac:dyDescent="0.2">
      <c r="D3444" s="11"/>
    </row>
    <row r="3445" spans="4:4" x14ac:dyDescent="0.2">
      <c r="D3445" s="11"/>
    </row>
    <row r="3446" spans="4:4" x14ac:dyDescent="0.2">
      <c r="D3446" s="11"/>
    </row>
    <row r="3447" spans="4:4" x14ac:dyDescent="0.2">
      <c r="D3447" s="11"/>
    </row>
    <row r="3448" spans="4:4" x14ac:dyDescent="0.2">
      <c r="D3448" s="11"/>
    </row>
    <row r="3449" spans="4:4" x14ac:dyDescent="0.2">
      <c r="D3449" s="11"/>
    </row>
    <row r="3450" spans="4:4" x14ac:dyDescent="0.2">
      <c r="D3450" s="11"/>
    </row>
    <row r="3451" spans="4:4" x14ac:dyDescent="0.2">
      <c r="D3451" s="11"/>
    </row>
    <row r="3452" spans="4:4" x14ac:dyDescent="0.2">
      <c r="D3452" s="11"/>
    </row>
    <row r="3453" spans="4:4" x14ac:dyDescent="0.2">
      <c r="D3453" s="11"/>
    </row>
    <row r="3454" spans="4:4" x14ac:dyDescent="0.2">
      <c r="D3454" s="11"/>
    </row>
    <row r="3455" spans="4:4" x14ac:dyDescent="0.2">
      <c r="D3455" s="11"/>
    </row>
    <row r="3456" spans="4:4" x14ac:dyDescent="0.2">
      <c r="D3456" s="11"/>
    </row>
    <row r="3457" spans="4:4" x14ac:dyDescent="0.2">
      <c r="D3457" s="11"/>
    </row>
    <row r="3458" spans="4:4" x14ac:dyDescent="0.2">
      <c r="D3458" s="11"/>
    </row>
    <row r="3459" spans="4:4" x14ac:dyDescent="0.2">
      <c r="D3459" s="11"/>
    </row>
    <row r="3460" spans="4:4" x14ac:dyDescent="0.2">
      <c r="D3460" s="11"/>
    </row>
    <row r="3461" spans="4:4" x14ac:dyDescent="0.2">
      <c r="D3461" s="11"/>
    </row>
    <row r="3462" spans="4:4" x14ac:dyDescent="0.2">
      <c r="D3462" s="11"/>
    </row>
    <row r="3463" spans="4:4" x14ac:dyDescent="0.2">
      <c r="D3463" s="11"/>
    </row>
    <row r="3464" spans="4:4" x14ac:dyDescent="0.2">
      <c r="D3464" s="11"/>
    </row>
    <row r="3465" spans="4:4" x14ac:dyDescent="0.2">
      <c r="D3465" s="11"/>
    </row>
    <row r="3466" spans="4:4" x14ac:dyDescent="0.2">
      <c r="D3466" s="11"/>
    </row>
    <row r="3467" spans="4:4" x14ac:dyDescent="0.2">
      <c r="D3467" s="11"/>
    </row>
    <row r="3468" spans="4:4" x14ac:dyDescent="0.2">
      <c r="D3468" s="11"/>
    </row>
    <row r="3469" spans="4:4" x14ac:dyDescent="0.2">
      <c r="D3469" s="11"/>
    </row>
    <row r="3470" spans="4:4" x14ac:dyDescent="0.2">
      <c r="D3470" s="11"/>
    </row>
    <row r="3471" spans="4:4" x14ac:dyDescent="0.2">
      <c r="D3471" s="11"/>
    </row>
    <row r="3472" spans="4:4" x14ac:dyDescent="0.2">
      <c r="D3472" s="11"/>
    </row>
    <row r="3473" spans="4:4" x14ac:dyDescent="0.2">
      <c r="D3473" s="11"/>
    </row>
    <row r="3474" spans="4:4" x14ac:dyDescent="0.2">
      <c r="D3474" s="11"/>
    </row>
    <row r="3475" spans="4:4" x14ac:dyDescent="0.2">
      <c r="D3475" s="11"/>
    </row>
    <row r="3476" spans="4:4" x14ac:dyDescent="0.2">
      <c r="D3476" s="11"/>
    </row>
    <row r="3477" spans="4:4" x14ac:dyDescent="0.2">
      <c r="D3477" s="11"/>
    </row>
    <row r="3478" spans="4:4" x14ac:dyDescent="0.2">
      <c r="D3478" s="11"/>
    </row>
    <row r="3479" spans="4:4" x14ac:dyDescent="0.2">
      <c r="D3479" s="11"/>
    </row>
    <row r="3480" spans="4:4" x14ac:dyDescent="0.2">
      <c r="D3480" s="11"/>
    </row>
    <row r="3481" spans="4:4" x14ac:dyDescent="0.2">
      <c r="D3481" s="11"/>
    </row>
    <row r="3482" spans="4:4" x14ac:dyDescent="0.2">
      <c r="D3482" s="11"/>
    </row>
    <row r="3483" spans="4:4" x14ac:dyDescent="0.2">
      <c r="D3483" s="11"/>
    </row>
    <row r="3484" spans="4:4" x14ac:dyDescent="0.2">
      <c r="D3484" s="11"/>
    </row>
    <row r="3485" spans="4:4" x14ac:dyDescent="0.2">
      <c r="D3485" s="11"/>
    </row>
    <row r="3486" spans="4:4" x14ac:dyDescent="0.2">
      <c r="D3486" s="11"/>
    </row>
    <row r="3487" spans="4:4" x14ac:dyDescent="0.2">
      <c r="D3487" s="11"/>
    </row>
    <row r="3488" spans="4:4" x14ac:dyDescent="0.2">
      <c r="D3488" s="11"/>
    </row>
    <row r="3489" spans="4:4" x14ac:dyDescent="0.2">
      <c r="D3489" s="11"/>
    </row>
    <row r="3490" spans="4:4" x14ac:dyDescent="0.2">
      <c r="D3490" s="11"/>
    </row>
    <row r="3491" spans="4:4" x14ac:dyDescent="0.2">
      <c r="D3491" s="11"/>
    </row>
    <row r="3492" spans="4:4" x14ac:dyDescent="0.2">
      <c r="D3492" s="11"/>
    </row>
    <row r="3493" spans="4:4" x14ac:dyDescent="0.2">
      <c r="D3493" s="11"/>
    </row>
    <row r="3494" spans="4:4" x14ac:dyDescent="0.2">
      <c r="D3494" s="11"/>
    </row>
    <row r="3495" spans="4:4" x14ac:dyDescent="0.2">
      <c r="D3495" s="11"/>
    </row>
    <row r="3496" spans="4:4" x14ac:dyDescent="0.2">
      <c r="D3496" s="11"/>
    </row>
    <row r="3497" spans="4:4" x14ac:dyDescent="0.2">
      <c r="D3497" s="11"/>
    </row>
    <row r="3498" spans="4:4" x14ac:dyDescent="0.2">
      <c r="D3498" s="11"/>
    </row>
    <row r="3499" spans="4:4" x14ac:dyDescent="0.2">
      <c r="D3499" s="11"/>
    </row>
    <row r="3500" spans="4:4" x14ac:dyDescent="0.2">
      <c r="D3500" s="11"/>
    </row>
    <row r="3501" spans="4:4" x14ac:dyDescent="0.2">
      <c r="D3501" s="11"/>
    </row>
    <row r="3502" spans="4:4" x14ac:dyDescent="0.2">
      <c r="D3502" s="11"/>
    </row>
    <row r="3503" spans="4:4" x14ac:dyDescent="0.2">
      <c r="D3503" s="11"/>
    </row>
    <row r="3504" spans="4:4" x14ac:dyDescent="0.2">
      <c r="D3504" s="11"/>
    </row>
    <row r="3505" spans="4:4" x14ac:dyDescent="0.2">
      <c r="D3505" s="11"/>
    </row>
    <row r="3506" spans="4:4" x14ac:dyDescent="0.2">
      <c r="D3506" s="11"/>
    </row>
    <row r="3507" spans="4:4" x14ac:dyDescent="0.2">
      <c r="D3507" s="11"/>
    </row>
    <row r="3508" spans="4:4" x14ac:dyDescent="0.2">
      <c r="D3508" s="11"/>
    </row>
    <row r="3509" spans="4:4" x14ac:dyDescent="0.2">
      <c r="D3509" s="11"/>
    </row>
    <row r="3510" spans="4:4" x14ac:dyDescent="0.2">
      <c r="D3510" s="11"/>
    </row>
    <row r="3511" spans="4:4" x14ac:dyDescent="0.2">
      <c r="D3511" s="11"/>
    </row>
    <row r="3512" spans="4:4" x14ac:dyDescent="0.2">
      <c r="D3512" s="11"/>
    </row>
    <row r="3513" spans="4:4" x14ac:dyDescent="0.2">
      <c r="D3513" s="11"/>
    </row>
    <row r="3514" spans="4:4" x14ac:dyDescent="0.2">
      <c r="D3514" s="11"/>
    </row>
    <row r="3515" spans="4:4" x14ac:dyDescent="0.2">
      <c r="D3515" s="11"/>
    </row>
    <row r="3516" spans="4:4" x14ac:dyDescent="0.2">
      <c r="D3516" s="11"/>
    </row>
    <row r="3517" spans="4:4" x14ac:dyDescent="0.2">
      <c r="D3517" s="11"/>
    </row>
    <row r="3518" spans="4:4" x14ac:dyDescent="0.2">
      <c r="D3518" s="11"/>
    </row>
    <row r="3519" spans="4:4" x14ac:dyDescent="0.2">
      <c r="D3519" s="11"/>
    </row>
    <row r="3520" spans="4:4" x14ac:dyDescent="0.2">
      <c r="D3520" s="11"/>
    </row>
    <row r="3521" spans="4:4" x14ac:dyDescent="0.2">
      <c r="D3521" s="11"/>
    </row>
    <row r="3522" spans="4:4" x14ac:dyDescent="0.2">
      <c r="D3522" s="11"/>
    </row>
    <row r="3523" spans="4:4" x14ac:dyDescent="0.2">
      <c r="D3523" s="11"/>
    </row>
    <row r="3524" spans="4:4" x14ac:dyDescent="0.2">
      <c r="D3524" s="11"/>
    </row>
    <row r="3525" spans="4:4" x14ac:dyDescent="0.2">
      <c r="D3525" s="11"/>
    </row>
    <row r="3526" spans="4:4" x14ac:dyDescent="0.2">
      <c r="D3526" s="11"/>
    </row>
    <row r="3527" spans="4:4" x14ac:dyDescent="0.2">
      <c r="D3527" s="11"/>
    </row>
    <row r="3528" spans="4:4" x14ac:dyDescent="0.2">
      <c r="D3528" s="11"/>
    </row>
    <row r="3529" spans="4:4" x14ac:dyDescent="0.2">
      <c r="D3529" s="11"/>
    </row>
    <row r="3530" spans="4:4" x14ac:dyDescent="0.2">
      <c r="D3530" s="11"/>
    </row>
    <row r="3531" spans="4:4" x14ac:dyDescent="0.2">
      <c r="D3531" s="11"/>
    </row>
    <row r="3532" spans="4:4" x14ac:dyDescent="0.2">
      <c r="D3532" s="11"/>
    </row>
    <row r="3533" spans="4:4" x14ac:dyDescent="0.2">
      <c r="D3533" s="11"/>
    </row>
    <row r="3534" spans="4:4" x14ac:dyDescent="0.2">
      <c r="D3534" s="11"/>
    </row>
    <row r="3535" spans="4:4" x14ac:dyDescent="0.2">
      <c r="D3535" s="11"/>
    </row>
    <row r="3536" spans="4:4" x14ac:dyDescent="0.2">
      <c r="D3536" s="11"/>
    </row>
    <row r="3537" spans="4:4" x14ac:dyDescent="0.2">
      <c r="D3537" s="11"/>
    </row>
    <row r="3538" spans="4:4" x14ac:dyDescent="0.2">
      <c r="D3538" s="11"/>
    </row>
    <row r="3539" spans="4:4" x14ac:dyDescent="0.2">
      <c r="D3539" s="11"/>
    </row>
    <row r="3540" spans="4:4" x14ac:dyDescent="0.2">
      <c r="D3540" s="11"/>
    </row>
    <row r="3541" spans="4:4" x14ac:dyDescent="0.2">
      <c r="D3541" s="11"/>
    </row>
    <row r="3542" spans="4:4" x14ac:dyDescent="0.2">
      <c r="D3542" s="11"/>
    </row>
    <row r="3543" spans="4:4" x14ac:dyDescent="0.2">
      <c r="D3543" s="11"/>
    </row>
    <row r="3544" spans="4:4" x14ac:dyDescent="0.2">
      <c r="D3544" s="11"/>
    </row>
    <row r="3545" spans="4:4" x14ac:dyDescent="0.2">
      <c r="D3545" s="11"/>
    </row>
    <row r="3546" spans="4:4" x14ac:dyDescent="0.2">
      <c r="D3546" s="11"/>
    </row>
    <row r="3547" spans="4:4" x14ac:dyDescent="0.2">
      <c r="D3547" s="11"/>
    </row>
    <row r="3548" spans="4:4" x14ac:dyDescent="0.2">
      <c r="D3548" s="11"/>
    </row>
    <row r="3549" spans="4:4" x14ac:dyDescent="0.2">
      <c r="D3549" s="11"/>
    </row>
    <row r="3550" spans="4:4" x14ac:dyDescent="0.2">
      <c r="D3550" s="11"/>
    </row>
    <row r="3551" spans="4:4" x14ac:dyDescent="0.2">
      <c r="D3551" s="11"/>
    </row>
    <row r="3552" spans="4:4" x14ac:dyDescent="0.2">
      <c r="D3552" s="11"/>
    </row>
    <row r="3553" spans="4:4" x14ac:dyDescent="0.2">
      <c r="D3553" s="11"/>
    </row>
    <row r="3554" spans="4:4" x14ac:dyDescent="0.2">
      <c r="D3554" s="11"/>
    </row>
    <row r="3555" spans="4:4" x14ac:dyDescent="0.2">
      <c r="D3555" s="11"/>
    </row>
    <row r="3556" spans="4:4" x14ac:dyDescent="0.2">
      <c r="D3556" s="11"/>
    </row>
    <row r="3557" spans="4:4" x14ac:dyDescent="0.2">
      <c r="D3557" s="11"/>
    </row>
    <row r="3558" spans="4:4" x14ac:dyDescent="0.2">
      <c r="D3558" s="11"/>
    </row>
    <row r="3559" spans="4:4" x14ac:dyDescent="0.2">
      <c r="D3559" s="11"/>
    </row>
    <row r="3560" spans="4:4" x14ac:dyDescent="0.2">
      <c r="D3560" s="11"/>
    </row>
    <row r="3561" spans="4:4" x14ac:dyDescent="0.2">
      <c r="D3561" s="11"/>
    </row>
    <row r="3562" spans="4:4" x14ac:dyDescent="0.2">
      <c r="D3562" s="11"/>
    </row>
    <row r="3563" spans="4:4" x14ac:dyDescent="0.2">
      <c r="D3563" s="11"/>
    </row>
    <row r="3564" spans="4:4" x14ac:dyDescent="0.2">
      <c r="D3564" s="11"/>
    </row>
    <row r="3565" spans="4:4" x14ac:dyDescent="0.2">
      <c r="D3565" s="11"/>
    </row>
    <row r="3566" spans="4:4" x14ac:dyDescent="0.2">
      <c r="D3566" s="11"/>
    </row>
    <row r="3567" spans="4:4" x14ac:dyDescent="0.2">
      <c r="D3567" s="11"/>
    </row>
    <row r="3568" spans="4:4" x14ac:dyDescent="0.2">
      <c r="D3568" s="11"/>
    </row>
    <row r="3569" spans="4:4" x14ac:dyDescent="0.2">
      <c r="D3569" s="11"/>
    </row>
    <row r="3570" spans="4:4" x14ac:dyDescent="0.2">
      <c r="D3570" s="11"/>
    </row>
    <row r="3571" spans="4:4" x14ac:dyDescent="0.2">
      <c r="D3571" s="11"/>
    </row>
    <row r="3572" spans="4:4" x14ac:dyDescent="0.2">
      <c r="D3572" s="11"/>
    </row>
    <row r="3573" spans="4:4" x14ac:dyDescent="0.2">
      <c r="D3573" s="11"/>
    </row>
    <row r="3574" spans="4:4" x14ac:dyDescent="0.2">
      <c r="D3574" s="11"/>
    </row>
    <row r="3575" spans="4:4" x14ac:dyDescent="0.2">
      <c r="D3575" s="11"/>
    </row>
    <row r="3576" spans="4:4" x14ac:dyDescent="0.2">
      <c r="D3576" s="11"/>
    </row>
    <row r="3577" spans="4:4" x14ac:dyDescent="0.2">
      <c r="D3577" s="11"/>
    </row>
    <row r="3578" spans="4:4" x14ac:dyDescent="0.2">
      <c r="D3578" s="11"/>
    </row>
    <row r="3579" spans="4:4" x14ac:dyDescent="0.2">
      <c r="D3579" s="11"/>
    </row>
    <row r="3580" spans="4:4" x14ac:dyDescent="0.2">
      <c r="D3580" s="11"/>
    </row>
    <row r="3581" spans="4:4" x14ac:dyDescent="0.2">
      <c r="D3581" s="11"/>
    </row>
    <row r="3582" spans="4:4" x14ac:dyDescent="0.2">
      <c r="D3582" s="11"/>
    </row>
    <row r="3583" spans="4:4" x14ac:dyDescent="0.2">
      <c r="D3583" s="11"/>
    </row>
    <row r="3584" spans="4:4" x14ac:dyDescent="0.2">
      <c r="D3584" s="11"/>
    </row>
    <row r="3585" spans="4:4" x14ac:dyDescent="0.2">
      <c r="D3585" s="11"/>
    </row>
    <row r="3586" spans="4:4" x14ac:dyDescent="0.2">
      <c r="D3586" s="11"/>
    </row>
    <row r="3587" spans="4:4" x14ac:dyDescent="0.2">
      <c r="D3587" s="11"/>
    </row>
    <row r="3588" spans="4:4" x14ac:dyDescent="0.2">
      <c r="D3588" s="11"/>
    </row>
    <row r="3589" spans="4:4" x14ac:dyDescent="0.2">
      <c r="D3589" s="11"/>
    </row>
    <row r="3590" spans="4:4" x14ac:dyDescent="0.2">
      <c r="D3590" s="11"/>
    </row>
    <row r="3591" spans="4:4" x14ac:dyDescent="0.2">
      <c r="D3591" s="11"/>
    </row>
    <row r="3592" spans="4:4" x14ac:dyDescent="0.2">
      <c r="D3592" s="11"/>
    </row>
    <row r="3593" spans="4:4" x14ac:dyDescent="0.2">
      <c r="D3593" s="11"/>
    </row>
    <row r="3594" spans="4:4" x14ac:dyDescent="0.2">
      <c r="D3594" s="11"/>
    </row>
    <row r="3595" spans="4:4" x14ac:dyDescent="0.2">
      <c r="D3595" s="11"/>
    </row>
    <row r="3596" spans="4:4" x14ac:dyDescent="0.2">
      <c r="D3596" s="11"/>
    </row>
    <row r="3597" spans="4:4" x14ac:dyDescent="0.2">
      <c r="D3597" s="11"/>
    </row>
    <row r="3598" spans="4:4" x14ac:dyDescent="0.2">
      <c r="D3598" s="11"/>
    </row>
    <row r="3599" spans="4:4" x14ac:dyDescent="0.2">
      <c r="D3599" s="11"/>
    </row>
    <row r="3600" spans="4:4" x14ac:dyDescent="0.2">
      <c r="D3600" s="11"/>
    </row>
    <row r="3601" spans="4:4" x14ac:dyDescent="0.2">
      <c r="D3601" s="11"/>
    </row>
    <row r="3602" spans="4:4" x14ac:dyDescent="0.2">
      <c r="D3602" s="11"/>
    </row>
    <row r="3603" spans="4:4" x14ac:dyDescent="0.2">
      <c r="D3603" s="11"/>
    </row>
    <row r="3604" spans="4:4" x14ac:dyDescent="0.2">
      <c r="D3604" s="11"/>
    </row>
    <row r="3605" spans="4:4" x14ac:dyDescent="0.2">
      <c r="D3605" s="11"/>
    </row>
    <row r="3606" spans="4:4" x14ac:dyDescent="0.2">
      <c r="D3606" s="11"/>
    </row>
    <row r="3607" spans="4:4" x14ac:dyDescent="0.2">
      <c r="D3607" s="11"/>
    </row>
    <row r="3608" spans="4:4" x14ac:dyDescent="0.2">
      <c r="D3608" s="11"/>
    </row>
    <row r="3609" spans="4:4" x14ac:dyDescent="0.2">
      <c r="D3609" s="11"/>
    </row>
    <row r="3610" spans="4:4" x14ac:dyDescent="0.2">
      <c r="D3610" s="11"/>
    </row>
    <row r="3611" spans="4:4" x14ac:dyDescent="0.2">
      <c r="D3611" s="11"/>
    </row>
    <row r="3612" spans="4:4" x14ac:dyDescent="0.2">
      <c r="D3612" s="11"/>
    </row>
    <row r="3613" spans="4:4" x14ac:dyDescent="0.2">
      <c r="D3613" s="11"/>
    </row>
    <row r="3614" spans="4:4" x14ac:dyDescent="0.2">
      <c r="D3614" s="11"/>
    </row>
    <row r="3615" spans="4:4" x14ac:dyDescent="0.2">
      <c r="D3615" s="11"/>
    </row>
    <row r="3616" spans="4:4" x14ac:dyDescent="0.2">
      <c r="D3616" s="11"/>
    </row>
    <row r="3617" spans="4:4" x14ac:dyDescent="0.2">
      <c r="D3617" s="11"/>
    </row>
    <row r="3618" spans="4:4" x14ac:dyDescent="0.2">
      <c r="D3618" s="11"/>
    </row>
    <row r="3619" spans="4:4" x14ac:dyDescent="0.2">
      <c r="D3619" s="11"/>
    </row>
    <row r="3620" spans="4:4" x14ac:dyDescent="0.2">
      <c r="D3620" s="11"/>
    </row>
    <row r="3621" spans="4:4" x14ac:dyDescent="0.2">
      <c r="D3621" s="11"/>
    </row>
    <row r="3622" spans="4:4" x14ac:dyDescent="0.2">
      <c r="D3622" s="11"/>
    </row>
    <row r="3623" spans="4:4" x14ac:dyDescent="0.2">
      <c r="D3623" s="11"/>
    </row>
    <row r="3624" spans="4:4" x14ac:dyDescent="0.2">
      <c r="D3624" s="11"/>
    </row>
    <row r="3625" spans="4:4" x14ac:dyDescent="0.2">
      <c r="D3625" s="11"/>
    </row>
    <row r="3626" spans="4:4" x14ac:dyDescent="0.2">
      <c r="D3626" s="11"/>
    </row>
    <row r="3627" spans="4:4" x14ac:dyDescent="0.2">
      <c r="D3627" s="11"/>
    </row>
    <row r="3628" spans="4:4" x14ac:dyDescent="0.2">
      <c r="D3628" s="11"/>
    </row>
    <row r="3629" spans="4:4" x14ac:dyDescent="0.2">
      <c r="D3629" s="11"/>
    </row>
    <row r="3630" spans="4:4" x14ac:dyDescent="0.2">
      <c r="D3630" s="11"/>
    </row>
    <row r="3631" spans="4:4" x14ac:dyDescent="0.2">
      <c r="D3631" s="11"/>
    </row>
    <row r="3632" spans="4:4" x14ac:dyDescent="0.2">
      <c r="D3632" s="11"/>
    </row>
    <row r="3633" spans="4:4" x14ac:dyDescent="0.2">
      <c r="D3633" s="11"/>
    </row>
    <row r="3634" spans="4:4" x14ac:dyDescent="0.2">
      <c r="D3634" s="11"/>
    </row>
    <row r="3635" spans="4:4" x14ac:dyDescent="0.2">
      <c r="D3635" s="11"/>
    </row>
    <row r="3636" spans="4:4" x14ac:dyDescent="0.2">
      <c r="D3636" s="11"/>
    </row>
    <row r="3637" spans="4:4" x14ac:dyDescent="0.2">
      <c r="D3637" s="11"/>
    </row>
    <row r="3638" spans="4:4" x14ac:dyDescent="0.2">
      <c r="D3638" s="11"/>
    </row>
    <row r="3639" spans="4:4" x14ac:dyDescent="0.2">
      <c r="D3639" s="11"/>
    </row>
    <row r="3640" spans="4:4" x14ac:dyDescent="0.2">
      <c r="D3640" s="11"/>
    </row>
    <row r="3641" spans="4:4" x14ac:dyDescent="0.2">
      <c r="D3641" s="11"/>
    </row>
    <row r="3642" spans="4:4" x14ac:dyDescent="0.2">
      <c r="D3642" s="11"/>
    </row>
    <row r="3643" spans="4:4" x14ac:dyDescent="0.2">
      <c r="D3643" s="11"/>
    </row>
    <row r="3644" spans="4:4" x14ac:dyDescent="0.2">
      <c r="D3644" s="11"/>
    </row>
    <row r="3645" spans="4:4" x14ac:dyDescent="0.2">
      <c r="D3645" s="11"/>
    </row>
    <row r="3646" spans="4:4" x14ac:dyDescent="0.2">
      <c r="D3646" s="11"/>
    </row>
    <row r="3647" spans="4:4" x14ac:dyDescent="0.2">
      <c r="D3647" s="11"/>
    </row>
    <row r="3648" spans="4:4" x14ac:dyDescent="0.2">
      <c r="D3648" s="11"/>
    </row>
    <row r="3649" spans="4:4" x14ac:dyDescent="0.2">
      <c r="D3649" s="11"/>
    </row>
    <row r="3650" spans="4:4" x14ac:dyDescent="0.2">
      <c r="D3650" s="11"/>
    </row>
    <row r="3651" spans="4:4" x14ac:dyDescent="0.2">
      <c r="D3651" s="11"/>
    </row>
    <row r="3652" spans="4:4" x14ac:dyDescent="0.2">
      <c r="D3652" s="11"/>
    </row>
    <row r="3653" spans="4:4" x14ac:dyDescent="0.2">
      <c r="D3653" s="11"/>
    </row>
    <row r="3654" spans="4:4" x14ac:dyDescent="0.2">
      <c r="D3654" s="11"/>
    </row>
    <row r="3655" spans="4:4" x14ac:dyDescent="0.2">
      <c r="D3655" s="11"/>
    </row>
    <row r="3656" spans="4:4" x14ac:dyDescent="0.2">
      <c r="D3656" s="11"/>
    </row>
    <row r="3657" spans="4:4" x14ac:dyDescent="0.2">
      <c r="D3657" s="11"/>
    </row>
    <row r="3658" spans="4:4" x14ac:dyDescent="0.2">
      <c r="D3658" s="11"/>
    </row>
    <row r="3659" spans="4:4" x14ac:dyDescent="0.2">
      <c r="D3659" s="11"/>
    </row>
    <row r="3660" spans="4:4" x14ac:dyDescent="0.2">
      <c r="D3660" s="11"/>
    </row>
    <row r="3661" spans="4:4" x14ac:dyDescent="0.2">
      <c r="D3661" s="11"/>
    </row>
    <row r="3662" spans="4:4" x14ac:dyDescent="0.2">
      <c r="D3662" s="11"/>
    </row>
    <row r="3663" spans="4:4" x14ac:dyDescent="0.2">
      <c r="D3663" s="11"/>
    </row>
    <row r="3664" spans="4:4" x14ac:dyDescent="0.2">
      <c r="D3664" s="11"/>
    </row>
    <row r="3665" spans="4:4" x14ac:dyDescent="0.2">
      <c r="D3665" s="11"/>
    </row>
    <row r="3666" spans="4:4" x14ac:dyDescent="0.2">
      <c r="D3666" s="11"/>
    </row>
    <row r="3667" spans="4:4" x14ac:dyDescent="0.2">
      <c r="D3667" s="11"/>
    </row>
    <row r="3668" spans="4:4" x14ac:dyDescent="0.2">
      <c r="D3668" s="11"/>
    </row>
    <row r="3669" spans="4:4" x14ac:dyDescent="0.2">
      <c r="D3669" s="11"/>
    </row>
    <row r="3670" spans="4:4" x14ac:dyDescent="0.2">
      <c r="D3670" s="11"/>
    </row>
    <row r="3671" spans="4:4" x14ac:dyDescent="0.2">
      <c r="D3671" s="11"/>
    </row>
    <row r="3672" spans="4:4" x14ac:dyDescent="0.2">
      <c r="D3672" s="11"/>
    </row>
    <row r="3673" spans="4:4" x14ac:dyDescent="0.2">
      <c r="D3673" s="11"/>
    </row>
    <row r="3674" spans="4:4" x14ac:dyDescent="0.2">
      <c r="D3674" s="11"/>
    </row>
    <row r="3675" spans="4:4" x14ac:dyDescent="0.2">
      <c r="D3675" s="11"/>
    </row>
    <row r="3676" spans="4:4" x14ac:dyDescent="0.2">
      <c r="D3676" s="11"/>
    </row>
    <row r="3677" spans="4:4" x14ac:dyDescent="0.2">
      <c r="D3677" s="11"/>
    </row>
    <row r="3678" spans="4:4" x14ac:dyDescent="0.2">
      <c r="D3678" s="11"/>
    </row>
    <row r="3679" spans="4:4" x14ac:dyDescent="0.2">
      <c r="D3679" s="11"/>
    </row>
    <row r="3680" spans="4:4" x14ac:dyDescent="0.2">
      <c r="D3680" s="11"/>
    </row>
    <row r="3681" spans="4:4" x14ac:dyDescent="0.2">
      <c r="D3681" s="11"/>
    </row>
    <row r="3682" spans="4:4" x14ac:dyDescent="0.2">
      <c r="D3682" s="11"/>
    </row>
    <row r="3683" spans="4:4" x14ac:dyDescent="0.2">
      <c r="D3683" s="11"/>
    </row>
    <row r="3684" spans="4:4" x14ac:dyDescent="0.2">
      <c r="D3684" s="11"/>
    </row>
    <row r="3685" spans="4:4" x14ac:dyDescent="0.2">
      <c r="D3685" s="11"/>
    </row>
    <row r="3686" spans="4:4" x14ac:dyDescent="0.2">
      <c r="D3686" s="11"/>
    </row>
    <row r="3687" spans="4:4" x14ac:dyDescent="0.2">
      <c r="D3687" s="11"/>
    </row>
    <row r="3688" spans="4:4" x14ac:dyDescent="0.2">
      <c r="D3688" s="11"/>
    </row>
    <row r="3689" spans="4:4" x14ac:dyDescent="0.2">
      <c r="D3689" s="11"/>
    </row>
    <row r="3690" spans="4:4" x14ac:dyDescent="0.2">
      <c r="D3690" s="11"/>
    </row>
    <row r="3691" spans="4:4" x14ac:dyDescent="0.2">
      <c r="D3691" s="11"/>
    </row>
    <row r="3692" spans="4:4" x14ac:dyDescent="0.2">
      <c r="D3692" s="11"/>
    </row>
    <row r="3693" spans="4:4" x14ac:dyDescent="0.2">
      <c r="D3693" s="11"/>
    </row>
    <row r="3694" spans="4:4" x14ac:dyDescent="0.2">
      <c r="D3694" s="11"/>
    </row>
    <row r="3695" spans="4:4" x14ac:dyDescent="0.2">
      <c r="D3695" s="11"/>
    </row>
    <row r="3696" spans="4:4" x14ac:dyDescent="0.2">
      <c r="D3696" s="11"/>
    </row>
    <row r="3697" spans="4:4" x14ac:dyDescent="0.2">
      <c r="D3697" s="11"/>
    </row>
    <row r="3698" spans="4:4" x14ac:dyDescent="0.2">
      <c r="D3698" s="11"/>
    </row>
    <row r="3699" spans="4:4" x14ac:dyDescent="0.2">
      <c r="D3699" s="11"/>
    </row>
    <row r="3700" spans="4:4" x14ac:dyDescent="0.2">
      <c r="D3700" s="11"/>
    </row>
    <row r="3701" spans="4:4" x14ac:dyDescent="0.2">
      <c r="D3701" s="11"/>
    </row>
    <row r="3702" spans="4:4" x14ac:dyDescent="0.2">
      <c r="D3702" s="11"/>
    </row>
    <row r="3703" spans="4:4" x14ac:dyDescent="0.2">
      <c r="D3703" s="11"/>
    </row>
    <row r="3704" spans="4:4" x14ac:dyDescent="0.2">
      <c r="D3704" s="11"/>
    </row>
    <row r="3705" spans="4:4" x14ac:dyDescent="0.2">
      <c r="D3705" s="11"/>
    </row>
    <row r="3706" spans="4:4" x14ac:dyDescent="0.2">
      <c r="D3706" s="11"/>
    </row>
    <row r="3707" spans="4:4" x14ac:dyDescent="0.2">
      <c r="D3707" s="11"/>
    </row>
    <row r="3708" spans="4:4" x14ac:dyDescent="0.2">
      <c r="D3708" s="11"/>
    </row>
    <row r="3709" spans="4:4" x14ac:dyDescent="0.2">
      <c r="D3709" s="11"/>
    </row>
    <row r="3710" spans="4:4" x14ac:dyDescent="0.2">
      <c r="D3710" s="11"/>
    </row>
    <row r="3711" spans="4:4" x14ac:dyDescent="0.2">
      <c r="D3711" s="11"/>
    </row>
    <row r="3712" spans="4:4" x14ac:dyDescent="0.2">
      <c r="D3712" s="11"/>
    </row>
    <row r="3713" spans="4:4" x14ac:dyDescent="0.2">
      <c r="D3713" s="11"/>
    </row>
    <row r="3714" spans="4:4" x14ac:dyDescent="0.2">
      <c r="D3714" s="11"/>
    </row>
    <row r="3715" spans="4:4" x14ac:dyDescent="0.2">
      <c r="D3715" s="11"/>
    </row>
    <row r="3716" spans="4:4" x14ac:dyDescent="0.2">
      <c r="D3716" s="11"/>
    </row>
    <row r="3717" spans="4:4" x14ac:dyDescent="0.2">
      <c r="D3717" s="11"/>
    </row>
    <row r="3718" spans="4:4" x14ac:dyDescent="0.2">
      <c r="D3718" s="11"/>
    </row>
    <row r="3719" spans="4:4" x14ac:dyDescent="0.2">
      <c r="D3719" s="11"/>
    </row>
    <row r="3720" spans="4:4" x14ac:dyDescent="0.2">
      <c r="D3720" s="11"/>
    </row>
    <row r="3721" spans="4:4" x14ac:dyDescent="0.2">
      <c r="D3721" s="11"/>
    </row>
    <row r="3722" spans="4:4" x14ac:dyDescent="0.2">
      <c r="D3722" s="11"/>
    </row>
    <row r="3723" spans="4:4" x14ac:dyDescent="0.2">
      <c r="D3723" s="11"/>
    </row>
    <row r="3724" spans="4:4" x14ac:dyDescent="0.2">
      <c r="D3724" s="11"/>
    </row>
    <row r="3725" spans="4:4" x14ac:dyDescent="0.2">
      <c r="D3725" s="11"/>
    </row>
    <row r="3726" spans="4:4" x14ac:dyDescent="0.2">
      <c r="D3726" s="11"/>
    </row>
    <row r="3727" spans="4:4" x14ac:dyDescent="0.2">
      <c r="D3727" s="11"/>
    </row>
    <row r="3728" spans="4:4" x14ac:dyDescent="0.2">
      <c r="D3728" s="11"/>
    </row>
    <row r="3729" spans="4:4" x14ac:dyDescent="0.2">
      <c r="D3729" s="11"/>
    </row>
    <row r="3730" spans="4:4" x14ac:dyDescent="0.2">
      <c r="D3730" s="11"/>
    </row>
    <row r="3731" spans="4:4" x14ac:dyDescent="0.2">
      <c r="D3731" s="11"/>
    </row>
    <row r="3732" spans="4:4" x14ac:dyDescent="0.2">
      <c r="D3732" s="11"/>
    </row>
    <row r="3733" spans="4:4" x14ac:dyDescent="0.2">
      <c r="D3733" s="11"/>
    </row>
    <row r="3734" spans="4:4" x14ac:dyDescent="0.2">
      <c r="D3734" s="11"/>
    </row>
    <row r="3735" spans="4:4" x14ac:dyDescent="0.2">
      <c r="D3735" s="11"/>
    </row>
    <row r="3736" spans="4:4" x14ac:dyDescent="0.2">
      <c r="D3736" s="11"/>
    </row>
    <row r="3737" spans="4:4" x14ac:dyDescent="0.2">
      <c r="D3737" s="11"/>
    </row>
    <row r="3738" spans="4:4" x14ac:dyDescent="0.2">
      <c r="D3738" s="11"/>
    </row>
    <row r="3739" spans="4:4" x14ac:dyDescent="0.2">
      <c r="D3739" s="11"/>
    </row>
    <row r="3740" spans="4:4" x14ac:dyDescent="0.2">
      <c r="D3740" s="11"/>
    </row>
    <row r="3741" spans="4:4" x14ac:dyDescent="0.2">
      <c r="D3741" s="11"/>
    </row>
    <row r="3742" spans="4:4" x14ac:dyDescent="0.2">
      <c r="D3742" s="11"/>
    </row>
    <row r="3743" spans="4:4" x14ac:dyDescent="0.2">
      <c r="D3743" s="11"/>
    </row>
    <row r="3744" spans="4:4" x14ac:dyDescent="0.2">
      <c r="D3744" s="11"/>
    </row>
    <row r="3745" spans="4:4" x14ac:dyDescent="0.2">
      <c r="D3745" s="11"/>
    </row>
    <row r="3746" spans="4:4" x14ac:dyDescent="0.2">
      <c r="D3746" s="11"/>
    </row>
    <row r="3747" spans="4:4" x14ac:dyDescent="0.2">
      <c r="D3747" s="11"/>
    </row>
    <row r="3748" spans="4:4" x14ac:dyDescent="0.2">
      <c r="D3748" s="11"/>
    </row>
    <row r="3749" spans="4:4" x14ac:dyDescent="0.2">
      <c r="D3749" s="11"/>
    </row>
    <row r="3750" spans="4:4" x14ac:dyDescent="0.2">
      <c r="D3750" s="11"/>
    </row>
    <row r="3751" spans="4:4" x14ac:dyDescent="0.2">
      <c r="D3751" s="11"/>
    </row>
    <row r="3752" spans="4:4" x14ac:dyDescent="0.2">
      <c r="D3752" s="11"/>
    </row>
    <row r="3753" spans="4:4" x14ac:dyDescent="0.2">
      <c r="D3753" s="11"/>
    </row>
    <row r="3754" spans="4:4" x14ac:dyDescent="0.2">
      <c r="D3754" s="11"/>
    </row>
    <row r="3755" spans="4:4" x14ac:dyDescent="0.2">
      <c r="D3755" s="11"/>
    </row>
    <row r="3756" spans="4:4" x14ac:dyDescent="0.2">
      <c r="D3756" s="11"/>
    </row>
    <row r="3757" spans="4:4" x14ac:dyDescent="0.2">
      <c r="D3757" s="11"/>
    </row>
    <row r="3758" spans="4:4" x14ac:dyDescent="0.2">
      <c r="D3758" s="11"/>
    </row>
    <row r="3759" spans="4:4" x14ac:dyDescent="0.2">
      <c r="D3759" s="11"/>
    </row>
    <row r="3760" spans="4:4" x14ac:dyDescent="0.2">
      <c r="D3760" s="11"/>
    </row>
    <row r="3761" spans="4:4" x14ac:dyDescent="0.2">
      <c r="D3761" s="11"/>
    </row>
    <row r="3762" spans="4:4" x14ac:dyDescent="0.2">
      <c r="D3762" s="11"/>
    </row>
    <row r="3763" spans="4:4" x14ac:dyDescent="0.2">
      <c r="D3763" s="11"/>
    </row>
    <row r="3764" spans="4:4" x14ac:dyDescent="0.2">
      <c r="D3764" s="11"/>
    </row>
    <row r="3765" spans="4:4" x14ac:dyDescent="0.2">
      <c r="D3765" s="11"/>
    </row>
    <row r="3766" spans="4:4" x14ac:dyDescent="0.2">
      <c r="D3766" s="11"/>
    </row>
    <row r="3767" spans="4:4" x14ac:dyDescent="0.2">
      <c r="D3767" s="11"/>
    </row>
    <row r="3768" spans="4:4" x14ac:dyDescent="0.2">
      <c r="D3768" s="11"/>
    </row>
    <row r="3769" spans="4:4" x14ac:dyDescent="0.2">
      <c r="D3769" s="11"/>
    </row>
    <row r="3770" spans="4:4" x14ac:dyDescent="0.2">
      <c r="D3770" s="11"/>
    </row>
    <row r="3771" spans="4:4" x14ac:dyDescent="0.2">
      <c r="D3771" s="11"/>
    </row>
    <row r="3772" spans="4:4" x14ac:dyDescent="0.2">
      <c r="D3772" s="11"/>
    </row>
    <row r="3773" spans="4:4" x14ac:dyDescent="0.2">
      <c r="D3773" s="11"/>
    </row>
    <row r="3774" spans="4:4" x14ac:dyDescent="0.2">
      <c r="D3774" s="11"/>
    </row>
    <row r="3775" spans="4:4" x14ac:dyDescent="0.2">
      <c r="D3775" s="11"/>
    </row>
    <row r="3776" spans="4:4" x14ac:dyDescent="0.2">
      <c r="D3776" s="11"/>
    </row>
    <row r="3777" spans="4:4" x14ac:dyDescent="0.2">
      <c r="D3777" s="11"/>
    </row>
    <row r="3778" spans="4:4" x14ac:dyDescent="0.2">
      <c r="D3778" s="11"/>
    </row>
    <row r="3779" spans="4:4" x14ac:dyDescent="0.2">
      <c r="D3779" s="11"/>
    </row>
    <row r="3780" spans="4:4" x14ac:dyDescent="0.2">
      <c r="D3780" s="11"/>
    </row>
    <row r="3781" spans="4:4" x14ac:dyDescent="0.2">
      <c r="D3781" s="11"/>
    </row>
    <row r="3782" spans="4:4" x14ac:dyDescent="0.2">
      <c r="D3782" s="11"/>
    </row>
    <row r="3783" spans="4:4" x14ac:dyDescent="0.2">
      <c r="D3783" s="11"/>
    </row>
    <row r="3784" spans="4:4" x14ac:dyDescent="0.2">
      <c r="D3784" s="11"/>
    </row>
    <row r="3785" spans="4:4" x14ac:dyDescent="0.2">
      <c r="D3785" s="11"/>
    </row>
    <row r="3786" spans="4:4" x14ac:dyDescent="0.2">
      <c r="D3786" s="11"/>
    </row>
    <row r="3787" spans="4:4" x14ac:dyDescent="0.2">
      <c r="D3787" s="11"/>
    </row>
    <row r="3788" spans="4:4" x14ac:dyDescent="0.2">
      <c r="D3788" s="11"/>
    </row>
    <row r="3789" spans="4:4" x14ac:dyDescent="0.2">
      <c r="D3789" s="11"/>
    </row>
    <row r="3790" spans="4:4" x14ac:dyDescent="0.2">
      <c r="D3790" s="11"/>
    </row>
    <row r="3791" spans="4:4" x14ac:dyDescent="0.2">
      <c r="D3791" s="11"/>
    </row>
    <row r="3792" spans="4:4" x14ac:dyDescent="0.2">
      <c r="D3792" s="11"/>
    </row>
    <row r="3793" spans="4:4" x14ac:dyDescent="0.2">
      <c r="D3793" s="11"/>
    </row>
    <row r="3794" spans="4:4" x14ac:dyDescent="0.2">
      <c r="D3794" s="11"/>
    </row>
    <row r="3795" spans="4:4" x14ac:dyDescent="0.2">
      <c r="D3795" s="11"/>
    </row>
    <row r="3796" spans="4:4" x14ac:dyDescent="0.2">
      <c r="D3796" s="11"/>
    </row>
    <row r="3797" spans="4:4" x14ac:dyDescent="0.2">
      <c r="D3797" s="11"/>
    </row>
    <row r="3798" spans="4:4" x14ac:dyDescent="0.2">
      <c r="D3798" s="11"/>
    </row>
    <row r="3799" spans="4:4" x14ac:dyDescent="0.2">
      <c r="D3799" s="11"/>
    </row>
    <row r="3800" spans="4:4" x14ac:dyDescent="0.2">
      <c r="D3800" s="11"/>
    </row>
    <row r="3801" spans="4:4" x14ac:dyDescent="0.2">
      <c r="D3801" s="11"/>
    </row>
    <row r="3802" spans="4:4" x14ac:dyDescent="0.2">
      <c r="D3802" s="11"/>
    </row>
    <row r="3803" spans="4:4" x14ac:dyDescent="0.2">
      <c r="D3803" s="11"/>
    </row>
    <row r="3804" spans="4:4" x14ac:dyDescent="0.2">
      <c r="D3804" s="11"/>
    </row>
    <row r="3805" spans="4:4" x14ac:dyDescent="0.2">
      <c r="D3805" s="11"/>
    </row>
    <row r="3806" spans="4:4" x14ac:dyDescent="0.2">
      <c r="D3806" s="11"/>
    </row>
    <row r="3807" spans="4:4" x14ac:dyDescent="0.2">
      <c r="D3807" s="11"/>
    </row>
    <row r="3808" spans="4:4" x14ac:dyDescent="0.2">
      <c r="D3808" s="11"/>
    </row>
    <row r="3809" spans="4:4" x14ac:dyDescent="0.2">
      <c r="D3809" s="11"/>
    </row>
    <row r="3810" spans="4:4" x14ac:dyDescent="0.2">
      <c r="D3810" s="11"/>
    </row>
    <row r="3811" spans="4:4" x14ac:dyDescent="0.2">
      <c r="D3811" s="11"/>
    </row>
    <row r="3812" spans="4:4" x14ac:dyDescent="0.2">
      <c r="D3812" s="11"/>
    </row>
    <row r="3813" spans="4:4" x14ac:dyDescent="0.2">
      <c r="D3813" s="11"/>
    </row>
    <row r="3814" spans="4:4" x14ac:dyDescent="0.2">
      <c r="D3814" s="11"/>
    </row>
    <row r="3815" spans="4:4" x14ac:dyDescent="0.2">
      <c r="D3815" s="11"/>
    </row>
    <row r="3816" spans="4:4" x14ac:dyDescent="0.2">
      <c r="D3816" s="11"/>
    </row>
    <row r="3817" spans="4:4" x14ac:dyDescent="0.2">
      <c r="D3817" s="11"/>
    </row>
    <row r="3818" spans="4:4" x14ac:dyDescent="0.2">
      <c r="D3818" s="11"/>
    </row>
    <row r="3819" spans="4:4" x14ac:dyDescent="0.2">
      <c r="D3819" s="11"/>
    </row>
    <row r="3820" spans="4:4" x14ac:dyDescent="0.2">
      <c r="D3820" s="11"/>
    </row>
    <row r="3821" spans="4:4" x14ac:dyDescent="0.2">
      <c r="D3821" s="11"/>
    </row>
    <row r="3822" spans="4:4" x14ac:dyDescent="0.2">
      <c r="D3822" s="11"/>
    </row>
    <row r="3823" spans="4:4" x14ac:dyDescent="0.2">
      <c r="D3823" s="11"/>
    </row>
    <row r="3824" spans="4:4" x14ac:dyDescent="0.2">
      <c r="D3824" s="11"/>
    </row>
    <row r="3825" spans="4:4" x14ac:dyDescent="0.2">
      <c r="D3825" s="11"/>
    </row>
    <row r="3826" spans="4:4" x14ac:dyDescent="0.2">
      <c r="D3826" s="11"/>
    </row>
    <row r="3827" spans="4:4" x14ac:dyDescent="0.2">
      <c r="D3827" s="11"/>
    </row>
    <row r="3828" spans="4:4" x14ac:dyDescent="0.2">
      <c r="D3828" s="11"/>
    </row>
    <row r="3829" spans="4:4" x14ac:dyDescent="0.2">
      <c r="D3829" s="11"/>
    </row>
    <row r="3830" spans="4:4" x14ac:dyDescent="0.2">
      <c r="D3830" s="11"/>
    </row>
    <row r="3831" spans="4:4" x14ac:dyDescent="0.2">
      <c r="D3831" s="11"/>
    </row>
    <row r="3832" spans="4:4" x14ac:dyDescent="0.2">
      <c r="D3832" s="11"/>
    </row>
    <row r="3833" spans="4:4" x14ac:dyDescent="0.2">
      <c r="D3833" s="11"/>
    </row>
    <row r="3834" spans="4:4" x14ac:dyDescent="0.2">
      <c r="D3834" s="11"/>
    </row>
    <row r="3835" spans="4:4" x14ac:dyDescent="0.2">
      <c r="D3835" s="11"/>
    </row>
    <row r="3836" spans="4:4" x14ac:dyDescent="0.2">
      <c r="D3836" s="11"/>
    </row>
    <row r="3837" spans="4:4" x14ac:dyDescent="0.2">
      <c r="D3837" s="11"/>
    </row>
    <row r="3838" spans="4:4" x14ac:dyDescent="0.2">
      <c r="D3838" s="11"/>
    </row>
    <row r="3839" spans="4:4" x14ac:dyDescent="0.2">
      <c r="D3839" s="11"/>
    </row>
    <row r="3840" spans="4:4" x14ac:dyDescent="0.2">
      <c r="D3840" s="11"/>
    </row>
    <row r="3841" spans="4:4" x14ac:dyDescent="0.2">
      <c r="D3841" s="11"/>
    </row>
    <row r="3842" spans="4:4" x14ac:dyDescent="0.2">
      <c r="D3842" s="11"/>
    </row>
    <row r="3843" spans="4:4" x14ac:dyDescent="0.2">
      <c r="D3843" s="11"/>
    </row>
    <row r="3844" spans="4:4" x14ac:dyDescent="0.2">
      <c r="D3844" s="11"/>
    </row>
    <row r="3845" spans="4:4" x14ac:dyDescent="0.2">
      <c r="D3845" s="11"/>
    </row>
    <row r="3846" spans="4:4" x14ac:dyDescent="0.2">
      <c r="D3846" s="11"/>
    </row>
    <row r="3847" spans="4:4" x14ac:dyDescent="0.2">
      <c r="D3847" s="11"/>
    </row>
    <row r="3848" spans="4:4" x14ac:dyDescent="0.2">
      <c r="D3848" s="11"/>
    </row>
    <row r="3849" spans="4:4" x14ac:dyDescent="0.2">
      <c r="D3849" s="11"/>
    </row>
    <row r="3850" spans="4:4" x14ac:dyDescent="0.2">
      <c r="D3850" s="11"/>
    </row>
    <row r="3851" spans="4:4" x14ac:dyDescent="0.2">
      <c r="D3851" s="11"/>
    </row>
    <row r="3852" spans="4:4" x14ac:dyDescent="0.2">
      <c r="D3852" s="11"/>
    </row>
    <row r="3853" spans="4:4" x14ac:dyDescent="0.2">
      <c r="D3853" s="11"/>
    </row>
    <row r="3854" spans="4:4" x14ac:dyDescent="0.2">
      <c r="D3854" s="11"/>
    </row>
    <row r="3855" spans="4:4" x14ac:dyDescent="0.2">
      <c r="D3855" s="11"/>
    </row>
    <row r="3856" spans="4:4" x14ac:dyDescent="0.2">
      <c r="D3856" s="11"/>
    </row>
    <row r="3857" spans="4:4" x14ac:dyDescent="0.2">
      <c r="D3857" s="11"/>
    </row>
    <row r="3858" spans="4:4" x14ac:dyDescent="0.2">
      <c r="D3858" s="11"/>
    </row>
    <row r="3859" spans="4:4" x14ac:dyDescent="0.2">
      <c r="D3859" s="11"/>
    </row>
    <row r="3860" spans="4:4" x14ac:dyDescent="0.2">
      <c r="D3860" s="11"/>
    </row>
    <row r="3861" spans="4:4" x14ac:dyDescent="0.2">
      <c r="D3861" s="11"/>
    </row>
    <row r="3862" spans="4:4" x14ac:dyDescent="0.2">
      <c r="D3862" s="11"/>
    </row>
    <row r="3863" spans="4:4" x14ac:dyDescent="0.2">
      <c r="D3863" s="11"/>
    </row>
    <row r="3864" spans="4:4" x14ac:dyDescent="0.2">
      <c r="D3864" s="11"/>
    </row>
    <row r="3865" spans="4:4" x14ac:dyDescent="0.2">
      <c r="D3865" s="11"/>
    </row>
    <row r="3866" spans="4:4" x14ac:dyDescent="0.2">
      <c r="D3866" s="11"/>
    </row>
    <row r="3867" spans="4:4" x14ac:dyDescent="0.2">
      <c r="D3867" s="11"/>
    </row>
    <row r="3868" spans="4:4" x14ac:dyDescent="0.2">
      <c r="D3868" s="11"/>
    </row>
    <row r="3869" spans="4:4" x14ac:dyDescent="0.2">
      <c r="D3869" s="11"/>
    </row>
    <row r="3870" spans="4:4" x14ac:dyDescent="0.2">
      <c r="D3870" s="11"/>
    </row>
    <row r="3871" spans="4:4" x14ac:dyDescent="0.2">
      <c r="D3871" s="11"/>
    </row>
    <row r="3872" spans="4:4" x14ac:dyDescent="0.2">
      <c r="D3872" s="11"/>
    </row>
    <row r="3873" spans="4:4" x14ac:dyDescent="0.2">
      <c r="D3873" s="11"/>
    </row>
    <row r="3874" spans="4:4" x14ac:dyDescent="0.2">
      <c r="D3874" s="11"/>
    </row>
    <row r="3875" spans="4:4" x14ac:dyDescent="0.2">
      <c r="D3875" s="11"/>
    </row>
    <row r="3876" spans="4:4" x14ac:dyDescent="0.2">
      <c r="D3876" s="11"/>
    </row>
    <row r="3877" spans="4:4" x14ac:dyDescent="0.2">
      <c r="D3877" s="11"/>
    </row>
    <row r="3878" spans="4:4" x14ac:dyDescent="0.2">
      <c r="D3878" s="11"/>
    </row>
    <row r="3879" spans="4:4" x14ac:dyDescent="0.2">
      <c r="D3879" s="11"/>
    </row>
    <row r="3880" spans="4:4" x14ac:dyDescent="0.2">
      <c r="D3880" s="11"/>
    </row>
    <row r="3881" spans="4:4" x14ac:dyDescent="0.2">
      <c r="D3881" s="11"/>
    </row>
    <row r="3882" spans="4:4" x14ac:dyDescent="0.2">
      <c r="D3882" s="11"/>
    </row>
    <row r="3883" spans="4:4" x14ac:dyDescent="0.2">
      <c r="D3883" s="11"/>
    </row>
    <row r="3884" spans="4:4" x14ac:dyDescent="0.2">
      <c r="D3884" s="11"/>
    </row>
    <row r="3885" spans="4:4" x14ac:dyDescent="0.2">
      <c r="D3885" s="11"/>
    </row>
    <row r="3886" spans="4:4" x14ac:dyDescent="0.2">
      <c r="D3886" s="11"/>
    </row>
    <row r="3887" spans="4:4" x14ac:dyDescent="0.2">
      <c r="D3887" s="11"/>
    </row>
    <row r="3888" spans="4:4" x14ac:dyDescent="0.2">
      <c r="D3888" s="11"/>
    </row>
    <row r="3889" spans="4:4" x14ac:dyDescent="0.2">
      <c r="D3889" s="11"/>
    </row>
    <row r="3890" spans="4:4" x14ac:dyDescent="0.2">
      <c r="D3890" s="11"/>
    </row>
    <row r="3891" spans="4:4" x14ac:dyDescent="0.2">
      <c r="D3891" s="11"/>
    </row>
    <row r="3892" spans="4:4" x14ac:dyDescent="0.2">
      <c r="D3892" s="11"/>
    </row>
    <row r="3893" spans="4:4" x14ac:dyDescent="0.2">
      <c r="D3893" s="11"/>
    </row>
    <row r="3894" spans="4:4" x14ac:dyDescent="0.2">
      <c r="D3894" s="11"/>
    </row>
    <row r="3895" spans="4:4" x14ac:dyDescent="0.2">
      <c r="D3895" s="11"/>
    </row>
    <row r="3896" spans="4:4" x14ac:dyDescent="0.2">
      <c r="D3896" s="11"/>
    </row>
    <row r="3897" spans="4:4" x14ac:dyDescent="0.2">
      <c r="D3897" s="11"/>
    </row>
    <row r="3898" spans="4:4" x14ac:dyDescent="0.2">
      <c r="D3898" s="11"/>
    </row>
    <row r="3899" spans="4:4" x14ac:dyDescent="0.2">
      <c r="D3899" s="11"/>
    </row>
    <row r="3900" spans="4:4" x14ac:dyDescent="0.2">
      <c r="D3900" s="11"/>
    </row>
    <row r="3901" spans="4:4" x14ac:dyDescent="0.2">
      <c r="D3901" s="11"/>
    </row>
    <row r="3902" spans="4:4" x14ac:dyDescent="0.2">
      <c r="D3902" s="11"/>
    </row>
    <row r="3903" spans="4:4" x14ac:dyDescent="0.2">
      <c r="D3903" s="11"/>
    </row>
    <row r="3904" spans="4:4" x14ac:dyDescent="0.2">
      <c r="D3904" s="11"/>
    </row>
    <row r="3905" spans="4:4" x14ac:dyDescent="0.2">
      <c r="D3905" s="11"/>
    </row>
    <row r="3906" spans="4:4" x14ac:dyDescent="0.2">
      <c r="D3906" s="11"/>
    </row>
    <row r="3907" spans="4:4" x14ac:dyDescent="0.2">
      <c r="D3907" s="11"/>
    </row>
    <row r="3908" spans="4:4" x14ac:dyDescent="0.2">
      <c r="D3908" s="11"/>
    </row>
    <row r="3909" spans="4:4" x14ac:dyDescent="0.2">
      <c r="D3909" s="11"/>
    </row>
    <row r="3910" spans="4:4" x14ac:dyDescent="0.2">
      <c r="D3910" s="11"/>
    </row>
    <row r="3911" spans="4:4" x14ac:dyDescent="0.2">
      <c r="D3911" s="11"/>
    </row>
    <row r="3912" spans="4:4" x14ac:dyDescent="0.2">
      <c r="D3912" s="11"/>
    </row>
    <row r="3913" spans="4:4" x14ac:dyDescent="0.2">
      <c r="D3913" s="11"/>
    </row>
    <row r="3914" spans="4:4" x14ac:dyDescent="0.2">
      <c r="D3914" s="11"/>
    </row>
    <row r="3915" spans="4:4" x14ac:dyDescent="0.2">
      <c r="D3915" s="11"/>
    </row>
    <row r="3916" spans="4:4" x14ac:dyDescent="0.2">
      <c r="D3916" s="11"/>
    </row>
    <row r="3917" spans="4:4" x14ac:dyDescent="0.2">
      <c r="D3917" s="11"/>
    </row>
    <row r="3918" spans="4:4" x14ac:dyDescent="0.2">
      <c r="D3918" s="11"/>
    </row>
    <row r="3919" spans="4:4" x14ac:dyDescent="0.2">
      <c r="D3919" s="11"/>
    </row>
    <row r="3920" spans="4:4" x14ac:dyDescent="0.2">
      <c r="D3920" s="11"/>
    </row>
    <row r="3921" spans="4:4" x14ac:dyDescent="0.2">
      <c r="D3921" s="11"/>
    </row>
    <row r="3922" spans="4:4" x14ac:dyDescent="0.2">
      <c r="D3922" s="11"/>
    </row>
    <row r="3923" spans="4:4" x14ac:dyDescent="0.2">
      <c r="D3923" s="11"/>
    </row>
    <row r="3924" spans="4:4" x14ac:dyDescent="0.2">
      <c r="D3924" s="11"/>
    </row>
    <row r="3925" spans="4:4" x14ac:dyDescent="0.2">
      <c r="D3925" s="11"/>
    </row>
    <row r="3926" spans="4:4" x14ac:dyDescent="0.2">
      <c r="D3926" s="11"/>
    </row>
    <row r="3927" spans="4:4" x14ac:dyDescent="0.2">
      <c r="D3927" s="11"/>
    </row>
    <row r="3928" spans="4:4" x14ac:dyDescent="0.2">
      <c r="D3928" s="11"/>
    </row>
    <row r="3929" spans="4:4" x14ac:dyDescent="0.2">
      <c r="D3929" s="11"/>
    </row>
    <row r="3930" spans="4:4" x14ac:dyDescent="0.2">
      <c r="D3930" s="11"/>
    </row>
    <row r="3931" spans="4:4" x14ac:dyDescent="0.2">
      <c r="D3931" s="11"/>
    </row>
    <row r="3932" spans="4:4" x14ac:dyDescent="0.2">
      <c r="D3932" s="11"/>
    </row>
    <row r="3933" spans="4:4" x14ac:dyDescent="0.2">
      <c r="D3933" s="11"/>
    </row>
    <row r="3934" spans="4:4" x14ac:dyDescent="0.2">
      <c r="D3934" s="11"/>
    </row>
    <row r="3935" spans="4:4" x14ac:dyDescent="0.2">
      <c r="D3935" s="11"/>
    </row>
    <row r="3936" spans="4:4" x14ac:dyDescent="0.2">
      <c r="D3936" s="11"/>
    </row>
    <row r="3937" spans="4:4" x14ac:dyDescent="0.2">
      <c r="D3937" s="11"/>
    </row>
    <row r="3938" spans="4:4" x14ac:dyDescent="0.2">
      <c r="D3938" s="11"/>
    </row>
    <row r="3939" spans="4:4" x14ac:dyDescent="0.2">
      <c r="D3939" s="11"/>
    </row>
    <row r="3940" spans="4:4" x14ac:dyDescent="0.2">
      <c r="D3940" s="11"/>
    </row>
    <row r="3941" spans="4:4" x14ac:dyDescent="0.2">
      <c r="D3941" s="11"/>
    </row>
    <row r="3942" spans="4:4" x14ac:dyDescent="0.2">
      <c r="D3942" s="11"/>
    </row>
    <row r="3943" spans="4:4" x14ac:dyDescent="0.2">
      <c r="D3943" s="11"/>
    </row>
    <row r="3944" spans="4:4" x14ac:dyDescent="0.2">
      <c r="D3944" s="11"/>
    </row>
    <row r="3945" spans="4:4" x14ac:dyDescent="0.2">
      <c r="D3945" s="11"/>
    </row>
    <row r="3946" spans="4:4" x14ac:dyDescent="0.2">
      <c r="D3946" s="11"/>
    </row>
    <row r="3947" spans="4:4" x14ac:dyDescent="0.2">
      <c r="D3947" s="11"/>
    </row>
    <row r="3948" spans="4:4" x14ac:dyDescent="0.2">
      <c r="D3948" s="11"/>
    </row>
    <row r="3949" spans="4:4" x14ac:dyDescent="0.2">
      <c r="D3949" s="11"/>
    </row>
    <row r="3950" spans="4:4" x14ac:dyDescent="0.2">
      <c r="D3950" s="11"/>
    </row>
    <row r="3951" spans="4:4" x14ac:dyDescent="0.2">
      <c r="D3951" s="11"/>
    </row>
    <row r="3952" spans="4:4" x14ac:dyDescent="0.2">
      <c r="D3952" s="11"/>
    </row>
    <row r="3953" spans="4:4" x14ac:dyDescent="0.2">
      <c r="D3953" s="11"/>
    </row>
    <row r="3954" spans="4:4" x14ac:dyDescent="0.2">
      <c r="D3954" s="11"/>
    </row>
    <row r="3955" spans="4:4" x14ac:dyDescent="0.2">
      <c r="D3955" s="11"/>
    </row>
    <row r="3956" spans="4:4" x14ac:dyDescent="0.2">
      <c r="D3956" s="11"/>
    </row>
    <row r="3957" spans="4:4" x14ac:dyDescent="0.2">
      <c r="D3957" s="11"/>
    </row>
    <row r="3958" spans="4:4" x14ac:dyDescent="0.2">
      <c r="D3958" s="11"/>
    </row>
    <row r="3959" spans="4:4" x14ac:dyDescent="0.2">
      <c r="D3959" s="11"/>
    </row>
    <row r="3960" spans="4:4" x14ac:dyDescent="0.2">
      <c r="D3960" s="11"/>
    </row>
    <row r="3961" spans="4:4" x14ac:dyDescent="0.2">
      <c r="D3961" s="11"/>
    </row>
    <row r="3962" spans="4:4" x14ac:dyDescent="0.2">
      <c r="D3962" s="11"/>
    </row>
    <row r="3963" spans="4:4" x14ac:dyDescent="0.2">
      <c r="D3963" s="11"/>
    </row>
    <row r="3964" spans="4:4" x14ac:dyDescent="0.2">
      <c r="D3964" s="11"/>
    </row>
    <row r="3965" spans="4:4" x14ac:dyDescent="0.2">
      <c r="D3965" s="11"/>
    </row>
    <row r="3966" spans="4:4" x14ac:dyDescent="0.2">
      <c r="D3966" s="11"/>
    </row>
    <row r="3967" spans="4:4" x14ac:dyDescent="0.2">
      <c r="D3967" s="11"/>
    </row>
    <row r="3968" spans="4:4" x14ac:dyDescent="0.2">
      <c r="D3968" s="11"/>
    </row>
    <row r="3969" spans="4:4" x14ac:dyDescent="0.2">
      <c r="D3969" s="11"/>
    </row>
    <row r="3970" spans="4:4" x14ac:dyDescent="0.2">
      <c r="D3970" s="11"/>
    </row>
    <row r="3971" spans="4:4" x14ac:dyDescent="0.2">
      <c r="D3971" s="11"/>
    </row>
    <row r="3972" spans="4:4" x14ac:dyDescent="0.2">
      <c r="D3972" s="11"/>
    </row>
    <row r="3973" spans="4:4" x14ac:dyDescent="0.2">
      <c r="D3973" s="11"/>
    </row>
    <row r="3974" spans="4:4" x14ac:dyDescent="0.2">
      <c r="D3974" s="11"/>
    </row>
    <row r="3975" spans="4:4" x14ac:dyDescent="0.2">
      <c r="D3975" s="11"/>
    </row>
    <row r="3976" spans="4:4" x14ac:dyDescent="0.2">
      <c r="D3976" s="11"/>
    </row>
    <row r="3977" spans="4:4" x14ac:dyDescent="0.2">
      <c r="D3977" s="11"/>
    </row>
    <row r="3978" spans="4:4" x14ac:dyDescent="0.2">
      <c r="D3978" s="11"/>
    </row>
    <row r="3979" spans="4:4" x14ac:dyDescent="0.2">
      <c r="D3979" s="11"/>
    </row>
    <row r="3980" spans="4:4" x14ac:dyDescent="0.2">
      <c r="D3980" s="11"/>
    </row>
    <row r="3981" spans="4:4" x14ac:dyDescent="0.2">
      <c r="D3981" s="11"/>
    </row>
    <row r="3982" spans="4:4" x14ac:dyDescent="0.2">
      <c r="D3982" s="11"/>
    </row>
    <row r="3983" spans="4:4" x14ac:dyDescent="0.2">
      <c r="D3983" s="11"/>
    </row>
    <row r="3984" spans="4:4" x14ac:dyDescent="0.2">
      <c r="D3984" s="11"/>
    </row>
    <row r="3985" spans="4:4" x14ac:dyDescent="0.2">
      <c r="D3985" s="11"/>
    </row>
    <row r="3986" spans="4:4" x14ac:dyDescent="0.2">
      <c r="D3986" s="11"/>
    </row>
    <row r="3987" spans="4:4" x14ac:dyDescent="0.2">
      <c r="D3987" s="11"/>
    </row>
    <row r="3988" spans="4:4" x14ac:dyDescent="0.2">
      <c r="D3988" s="11"/>
    </row>
    <row r="3989" spans="4:4" x14ac:dyDescent="0.2">
      <c r="D3989" s="11"/>
    </row>
    <row r="3990" spans="4:4" x14ac:dyDescent="0.2">
      <c r="D3990" s="11"/>
    </row>
    <row r="3991" spans="4:4" x14ac:dyDescent="0.2">
      <c r="D3991" s="11"/>
    </row>
    <row r="3992" spans="4:4" x14ac:dyDescent="0.2">
      <c r="D3992" s="11"/>
    </row>
    <row r="3993" spans="4:4" x14ac:dyDescent="0.2">
      <c r="D3993" s="11"/>
    </row>
    <row r="3994" spans="4:4" x14ac:dyDescent="0.2">
      <c r="D3994" s="11"/>
    </row>
    <row r="3995" spans="4:4" x14ac:dyDescent="0.2">
      <c r="D3995" s="11"/>
    </row>
    <row r="3996" spans="4:4" x14ac:dyDescent="0.2">
      <c r="D3996" s="11"/>
    </row>
    <row r="3997" spans="4:4" x14ac:dyDescent="0.2">
      <c r="D3997" s="11"/>
    </row>
    <row r="3998" spans="4:4" x14ac:dyDescent="0.2">
      <c r="D3998" s="11"/>
    </row>
    <row r="3999" spans="4:4" x14ac:dyDescent="0.2">
      <c r="D3999" s="11"/>
    </row>
    <row r="4000" spans="4:4" x14ac:dyDescent="0.2">
      <c r="D4000" s="11"/>
    </row>
    <row r="4001" spans="4:4" x14ac:dyDescent="0.2">
      <c r="D4001" s="11"/>
    </row>
    <row r="4002" spans="4:4" x14ac:dyDescent="0.2">
      <c r="D4002" s="11"/>
    </row>
    <row r="4003" spans="4:4" x14ac:dyDescent="0.2">
      <c r="D4003" s="11"/>
    </row>
    <row r="4004" spans="4:4" x14ac:dyDescent="0.2">
      <c r="D4004" s="11"/>
    </row>
    <row r="4005" spans="4:4" x14ac:dyDescent="0.2">
      <c r="D4005" s="11"/>
    </row>
    <row r="4006" spans="4:4" x14ac:dyDescent="0.2">
      <c r="D4006" s="11"/>
    </row>
    <row r="4007" spans="4:4" x14ac:dyDescent="0.2">
      <c r="D4007" s="11"/>
    </row>
    <row r="4008" spans="4:4" x14ac:dyDescent="0.2">
      <c r="D4008" s="11"/>
    </row>
    <row r="4009" spans="4:4" x14ac:dyDescent="0.2">
      <c r="D4009" s="11"/>
    </row>
    <row r="4010" spans="4:4" x14ac:dyDescent="0.2">
      <c r="D4010" s="11"/>
    </row>
    <row r="4011" spans="4:4" x14ac:dyDescent="0.2">
      <c r="D4011" s="11"/>
    </row>
    <row r="4012" spans="4:4" x14ac:dyDescent="0.2">
      <c r="D4012" s="11"/>
    </row>
    <row r="4013" spans="4:4" x14ac:dyDescent="0.2">
      <c r="D4013" s="11"/>
    </row>
    <row r="4014" spans="4:4" x14ac:dyDescent="0.2">
      <c r="D4014" s="11"/>
    </row>
    <row r="4015" spans="4:4" x14ac:dyDescent="0.2">
      <c r="D4015" s="11"/>
    </row>
    <row r="4016" spans="4:4" x14ac:dyDescent="0.2">
      <c r="D4016" s="11"/>
    </row>
    <row r="4017" spans="4:4" x14ac:dyDescent="0.2">
      <c r="D4017" s="11"/>
    </row>
    <row r="4018" spans="4:4" x14ac:dyDescent="0.2">
      <c r="D4018" s="11"/>
    </row>
    <row r="4019" spans="4:4" x14ac:dyDescent="0.2">
      <c r="D4019" s="11"/>
    </row>
    <row r="4020" spans="4:4" x14ac:dyDescent="0.2">
      <c r="D4020" s="11"/>
    </row>
    <row r="4021" spans="4:4" x14ac:dyDescent="0.2">
      <c r="D4021" s="11"/>
    </row>
    <row r="4022" spans="4:4" x14ac:dyDescent="0.2">
      <c r="D4022" s="11"/>
    </row>
    <row r="4023" spans="4:4" x14ac:dyDescent="0.2">
      <c r="D4023" s="11"/>
    </row>
    <row r="4024" spans="4:4" x14ac:dyDescent="0.2">
      <c r="D4024" s="11"/>
    </row>
    <row r="4025" spans="4:4" x14ac:dyDescent="0.2">
      <c r="D4025" s="11"/>
    </row>
    <row r="4026" spans="4:4" x14ac:dyDescent="0.2">
      <c r="D4026" s="11"/>
    </row>
    <row r="4027" spans="4:4" x14ac:dyDescent="0.2">
      <c r="D4027" s="11"/>
    </row>
    <row r="4028" spans="4:4" x14ac:dyDescent="0.2">
      <c r="D4028" s="11"/>
    </row>
    <row r="4029" spans="4:4" x14ac:dyDescent="0.2">
      <c r="D4029" s="11"/>
    </row>
    <row r="4030" spans="4:4" x14ac:dyDescent="0.2">
      <c r="D4030" s="11"/>
    </row>
    <row r="4031" spans="4:4" x14ac:dyDescent="0.2">
      <c r="D4031" s="11"/>
    </row>
    <row r="4032" spans="4:4" x14ac:dyDescent="0.2">
      <c r="D4032" s="11"/>
    </row>
    <row r="4033" spans="4:4" x14ac:dyDescent="0.2">
      <c r="D4033" s="11"/>
    </row>
    <row r="4034" spans="4:4" x14ac:dyDescent="0.2">
      <c r="D4034" s="11"/>
    </row>
    <row r="4035" spans="4:4" x14ac:dyDescent="0.2">
      <c r="D4035" s="11"/>
    </row>
    <row r="4036" spans="4:4" x14ac:dyDescent="0.2">
      <c r="D4036" s="11"/>
    </row>
    <row r="4037" spans="4:4" x14ac:dyDescent="0.2">
      <c r="D4037" s="11"/>
    </row>
    <row r="4038" spans="4:4" x14ac:dyDescent="0.2">
      <c r="D4038" s="11"/>
    </row>
    <row r="4039" spans="4:4" x14ac:dyDescent="0.2">
      <c r="D4039" s="11"/>
    </row>
    <row r="4040" spans="4:4" x14ac:dyDescent="0.2">
      <c r="D4040" s="11"/>
    </row>
    <row r="4041" spans="4:4" x14ac:dyDescent="0.2">
      <c r="D4041" s="11"/>
    </row>
    <row r="4042" spans="4:4" x14ac:dyDescent="0.2">
      <c r="D4042" s="11"/>
    </row>
    <row r="4043" spans="4:4" x14ac:dyDescent="0.2">
      <c r="D4043" s="11"/>
    </row>
    <row r="4044" spans="4:4" x14ac:dyDescent="0.2">
      <c r="D4044" s="11"/>
    </row>
    <row r="4045" spans="4:4" x14ac:dyDescent="0.2">
      <c r="D4045" s="11"/>
    </row>
    <row r="4046" spans="4:4" x14ac:dyDescent="0.2">
      <c r="D4046" s="11"/>
    </row>
    <row r="4047" spans="4:4" x14ac:dyDescent="0.2">
      <c r="D4047" s="11"/>
    </row>
    <row r="4048" spans="4:4" x14ac:dyDescent="0.2">
      <c r="D4048" s="11"/>
    </row>
    <row r="4049" spans="4:4" x14ac:dyDescent="0.2">
      <c r="D4049" s="11"/>
    </row>
    <row r="4050" spans="4:4" x14ac:dyDescent="0.2">
      <c r="D4050" s="11"/>
    </row>
    <row r="4051" spans="4:4" x14ac:dyDescent="0.2">
      <c r="D4051" s="11"/>
    </row>
    <row r="4052" spans="4:4" x14ac:dyDescent="0.2">
      <c r="D4052" s="11"/>
    </row>
    <row r="4053" spans="4:4" x14ac:dyDescent="0.2">
      <c r="D4053" s="11"/>
    </row>
    <row r="4054" spans="4:4" x14ac:dyDescent="0.2">
      <c r="D4054" s="11"/>
    </row>
    <row r="4055" spans="4:4" x14ac:dyDescent="0.2">
      <c r="D4055" s="11"/>
    </row>
    <row r="4056" spans="4:4" x14ac:dyDescent="0.2">
      <c r="D4056" s="11"/>
    </row>
    <row r="4057" spans="4:4" x14ac:dyDescent="0.2">
      <c r="D4057" s="11"/>
    </row>
    <row r="4058" spans="4:4" x14ac:dyDescent="0.2">
      <c r="D4058" s="11"/>
    </row>
    <row r="4059" spans="4:4" x14ac:dyDescent="0.2">
      <c r="D4059" s="11"/>
    </row>
    <row r="4060" spans="4:4" x14ac:dyDescent="0.2">
      <c r="D4060" s="11"/>
    </row>
    <row r="4061" spans="4:4" x14ac:dyDescent="0.2">
      <c r="D4061" s="11"/>
    </row>
    <row r="4062" spans="4:4" x14ac:dyDescent="0.2">
      <c r="D4062" s="11"/>
    </row>
    <row r="4063" spans="4:4" x14ac:dyDescent="0.2">
      <c r="D4063" s="11"/>
    </row>
    <row r="4064" spans="4:4" x14ac:dyDescent="0.2">
      <c r="D4064" s="11"/>
    </row>
    <row r="4065" spans="4:4" x14ac:dyDescent="0.2">
      <c r="D4065" s="11"/>
    </row>
    <row r="4066" spans="4:4" x14ac:dyDescent="0.2">
      <c r="D4066" s="11"/>
    </row>
    <row r="4067" spans="4:4" x14ac:dyDescent="0.2">
      <c r="D4067" s="11"/>
    </row>
    <row r="4068" spans="4:4" x14ac:dyDescent="0.2">
      <c r="D4068" s="11"/>
    </row>
    <row r="4069" spans="4:4" x14ac:dyDescent="0.2">
      <c r="D4069" s="11"/>
    </row>
    <row r="4070" spans="4:4" x14ac:dyDescent="0.2">
      <c r="D4070" s="11"/>
    </row>
    <row r="4071" spans="4:4" x14ac:dyDescent="0.2">
      <c r="D4071" s="11"/>
    </row>
    <row r="4072" spans="4:4" x14ac:dyDescent="0.2">
      <c r="D4072" s="11"/>
    </row>
    <row r="4073" spans="4:4" x14ac:dyDescent="0.2">
      <c r="D4073" s="11"/>
    </row>
    <row r="4074" spans="4:4" x14ac:dyDescent="0.2">
      <c r="D4074" s="11"/>
    </row>
    <row r="4075" spans="4:4" x14ac:dyDescent="0.2">
      <c r="D4075" s="11"/>
    </row>
    <row r="4076" spans="4:4" x14ac:dyDescent="0.2">
      <c r="D4076" s="11"/>
    </row>
    <row r="4077" spans="4:4" x14ac:dyDescent="0.2">
      <c r="D4077" s="11"/>
    </row>
    <row r="4078" spans="4:4" x14ac:dyDescent="0.2">
      <c r="D4078" s="11"/>
    </row>
    <row r="4079" spans="4:4" x14ac:dyDescent="0.2">
      <c r="D4079" s="11"/>
    </row>
    <row r="4080" spans="4:4" x14ac:dyDescent="0.2">
      <c r="D4080" s="11"/>
    </row>
    <row r="4081" spans="4:4" x14ac:dyDescent="0.2">
      <c r="D4081" s="11"/>
    </row>
    <row r="4082" spans="4:4" x14ac:dyDescent="0.2">
      <c r="D4082" s="11"/>
    </row>
    <row r="4083" spans="4:4" x14ac:dyDescent="0.2">
      <c r="D4083" s="11"/>
    </row>
    <row r="4084" spans="4:4" x14ac:dyDescent="0.2">
      <c r="D4084" s="11"/>
    </row>
    <row r="4085" spans="4:4" x14ac:dyDescent="0.2">
      <c r="D4085" s="11"/>
    </row>
    <row r="4086" spans="4:4" x14ac:dyDescent="0.2">
      <c r="D4086" s="11"/>
    </row>
    <row r="4087" spans="4:4" x14ac:dyDescent="0.2">
      <c r="D4087" s="11"/>
    </row>
    <row r="4088" spans="4:4" x14ac:dyDescent="0.2">
      <c r="D4088" s="11"/>
    </row>
    <row r="4089" spans="4:4" x14ac:dyDescent="0.2">
      <c r="D4089" s="11"/>
    </row>
    <row r="4090" spans="4:4" x14ac:dyDescent="0.2">
      <c r="D4090" s="11"/>
    </row>
    <row r="4091" spans="4:4" x14ac:dyDescent="0.2">
      <c r="D4091" s="11"/>
    </row>
    <row r="4092" spans="4:4" x14ac:dyDescent="0.2">
      <c r="D4092" s="11"/>
    </row>
    <row r="4093" spans="4:4" x14ac:dyDescent="0.2">
      <c r="D4093" s="11"/>
    </row>
    <row r="4094" spans="4:4" x14ac:dyDescent="0.2">
      <c r="D4094" s="11"/>
    </row>
    <row r="4095" spans="4:4" x14ac:dyDescent="0.2">
      <c r="D4095" s="11"/>
    </row>
    <row r="4096" spans="4:4" x14ac:dyDescent="0.2">
      <c r="D4096" s="11"/>
    </row>
    <row r="4097" spans="4:4" x14ac:dyDescent="0.2">
      <c r="D4097" s="11"/>
    </row>
    <row r="4098" spans="4:4" x14ac:dyDescent="0.2">
      <c r="D4098" s="11"/>
    </row>
    <row r="4099" spans="4:4" x14ac:dyDescent="0.2">
      <c r="D4099" s="11"/>
    </row>
    <row r="4100" spans="4:4" x14ac:dyDescent="0.2">
      <c r="D4100" s="11"/>
    </row>
    <row r="4101" spans="4:4" x14ac:dyDescent="0.2">
      <c r="D4101" s="11"/>
    </row>
    <row r="4102" spans="4:4" x14ac:dyDescent="0.2">
      <c r="D4102" s="11"/>
    </row>
    <row r="4103" spans="4:4" x14ac:dyDescent="0.2">
      <c r="D4103" s="11"/>
    </row>
    <row r="4104" spans="4:4" x14ac:dyDescent="0.2">
      <c r="D4104" s="11"/>
    </row>
    <row r="4105" spans="4:4" x14ac:dyDescent="0.2">
      <c r="D4105" s="11"/>
    </row>
    <row r="4106" spans="4:4" x14ac:dyDescent="0.2">
      <c r="D4106" s="11"/>
    </row>
    <row r="4107" spans="4:4" x14ac:dyDescent="0.2">
      <c r="D4107" s="11"/>
    </row>
    <row r="4108" spans="4:4" x14ac:dyDescent="0.2">
      <c r="D4108" s="11"/>
    </row>
    <row r="4109" spans="4:4" x14ac:dyDescent="0.2">
      <c r="D4109" s="11"/>
    </row>
    <row r="4110" spans="4:4" x14ac:dyDescent="0.2">
      <c r="D4110" s="11"/>
    </row>
    <row r="4111" spans="4:4" x14ac:dyDescent="0.2">
      <c r="D4111" s="11"/>
    </row>
    <row r="4112" spans="4:4" x14ac:dyDescent="0.2">
      <c r="D4112" s="11"/>
    </row>
    <row r="4113" spans="4:4" x14ac:dyDescent="0.2">
      <c r="D4113" s="11"/>
    </row>
    <row r="4114" spans="4:4" x14ac:dyDescent="0.2">
      <c r="D4114" s="11"/>
    </row>
    <row r="4115" spans="4:4" x14ac:dyDescent="0.2">
      <c r="D4115" s="11"/>
    </row>
    <row r="4116" spans="4:4" x14ac:dyDescent="0.2">
      <c r="D4116" s="11"/>
    </row>
    <row r="4117" spans="4:4" x14ac:dyDescent="0.2">
      <c r="D4117" s="11"/>
    </row>
    <row r="4118" spans="4:4" x14ac:dyDescent="0.2">
      <c r="D4118" s="11"/>
    </row>
    <row r="4119" spans="4:4" x14ac:dyDescent="0.2">
      <c r="D4119" s="11"/>
    </row>
    <row r="4120" spans="4:4" x14ac:dyDescent="0.2">
      <c r="D4120" s="11"/>
    </row>
    <row r="4121" spans="4:4" x14ac:dyDescent="0.2">
      <c r="D4121" s="11"/>
    </row>
    <row r="4122" spans="4:4" x14ac:dyDescent="0.2">
      <c r="D4122" s="11"/>
    </row>
    <row r="4123" spans="4:4" x14ac:dyDescent="0.2">
      <c r="D4123" s="11"/>
    </row>
    <row r="4124" spans="4:4" x14ac:dyDescent="0.2">
      <c r="D4124" s="11"/>
    </row>
    <row r="4125" spans="4:4" x14ac:dyDescent="0.2">
      <c r="D4125" s="11"/>
    </row>
    <row r="4126" spans="4:4" x14ac:dyDescent="0.2">
      <c r="D4126" s="11"/>
    </row>
    <row r="4127" spans="4:4" x14ac:dyDescent="0.2">
      <c r="D4127" s="11"/>
    </row>
    <row r="4128" spans="4:4" x14ac:dyDescent="0.2">
      <c r="D4128" s="11"/>
    </row>
    <row r="4129" spans="4:4" x14ac:dyDescent="0.2">
      <c r="D4129" s="11"/>
    </row>
    <row r="4130" spans="4:4" x14ac:dyDescent="0.2">
      <c r="D4130" s="11"/>
    </row>
    <row r="4131" spans="4:4" x14ac:dyDescent="0.2">
      <c r="D4131" s="11"/>
    </row>
    <row r="4132" spans="4:4" x14ac:dyDescent="0.2">
      <c r="D4132" s="11"/>
    </row>
    <row r="4133" spans="4:4" x14ac:dyDescent="0.2">
      <c r="D4133" s="11"/>
    </row>
    <row r="4134" spans="4:4" x14ac:dyDescent="0.2">
      <c r="D4134" s="11"/>
    </row>
    <row r="4135" spans="4:4" x14ac:dyDescent="0.2">
      <c r="D4135" s="11"/>
    </row>
    <row r="4136" spans="4:4" x14ac:dyDescent="0.2">
      <c r="D4136" s="11"/>
    </row>
    <row r="4137" spans="4:4" x14ac:dyDescent="0.2">
      <c r="D4137" s="11"/>
    </row>
    <row r="4138" spans="4:4" x14ac:dyDescent="0.2">
      <c r="D4138" s="11"/>
    </row>
    <row r="4139" spans="4:4" x14ac:dyDescent="0.2">
      <c r="D4139" s="11"/>
    </row>
    <row r="4140" spans="4:4" x14ac:dyDescent="0.2">
      <c r="D4140" s="11"/>
    </row>
    <row r="4141" spans="4:4" x14ac:dyDescent="0.2">
      <c r="D4141" s="11"/>
    </row>
    <row r="4142" spans="4:4" x14ac:dyDescent="0.2">
      <c r="D4142" s="11"/>
    </row>
    <row r="4143" spans="4:4" x14ac:dyDescent="0.2">
      <c r="D4143" s="11"/>
    </row>
    <row r="4144" spans="4:4" x14ac:dyDescent="0.2">
      <c r="D4144" s="11"/>
    </row>
    <row r="4145" spans="4:4" x14ac:dyDescent="0.2">
      <c r="D4145" s="11"/>
    </row>
    <row r="4146" spans="4:4" x14ac:dyDescent="0.2">
      <c r="D4146" s="11"/>
    </row>
    <row r="4147" spans="4:4" x14ac:dyDescent="0.2">
      <c r="D4147" s="11"/>
    </row>
    <row r="4148" spans="4:4" x14ac:dyDescent="0.2">
      <c r="D4148" s="11"/>
    </row>
    <row r="4149" spans="4:4" x14ac:dyDescent="0.2">
      <c r="D4149" s="11"/>
    </row>
    <row r="4150" spans="4:4" x14ac:dyDescent="0.2">
      <c r="D4150" s="11"/>
    </row>
    <row r="4151" spans="4:4" x14ac:dyDescent="0.2">
      <c r="D4151" s="11"/>
    </row>
    <row r="4152" spans="4:4" x14ac:dyDescent="0.2">
      <c r="D4152" s="11"/>
    </row>
    <row r="4153" spans="4:4" x14ac:dyDescent="0.2">
      <c r="D4153" s="11"/>
    </row>
    <row r="4154" spans="4:4" x14ac:dyDescent="0.2">
      <c r="D4154" s="11"/>
    </row>
    <row r="4155" spans="4:4" x14ac:dyDescent="0.2">
      <c r="D4155" s="11"/>
    </row>
    <row r="4156" spans="4:4" x14ac:dyDescent="0.2">
      <c r="D4156" s="11"/>
    </row>
    <row r="4157" spans="4:4" x14ac:dyDescent="0.2">
      <c r="D4157" s="11"/>
    </row>
    <row r="4158" spans="4:4" x14ac:dyDescent="0.2">
      <c r="D4158" s="11"/>
    </row>
    <row r="4159" spans="4:4" x14ac:dyDescent="0.2">
      <c r="D4159" s="11"/>
    </row>
    <row r="4160" spans="4:4" x14ac:dyDescent="0.2">
      <c r="D4160" s="11"/>
    </row>
    <row r="4161" spans="4:4" x14ac:dyDescent="0.2">
      <c r="D4161" s="11"/>
    </row>
    <row r="4162" spans="4:4" x14ac:dyDescent="0.2">
      <c r="D4162" s="11"/>
    </row>
    <row r="4163" spans="4:4" x14ac:dyDescent="0.2">
      <c r="D4163" s="11"/>
    </row>
    <row r="4164" spans="4:4" x14ac:dyDescent="0.2">
      <c r="D4164" s="11"/>
    </row>
    <row r="4165" spans="4:4" x14ac:dyDescent="0.2">
      <c r="D4165" s="11"/>
    </row>
    <row r="4166" spans="4:4" x14ac:dyDescent="0.2">
      <c r="D4166" s="11"/>
    </row>
    <row r="4167" spans="4:4" x14ac:dyDescent="0.2">
      <c r="D4167" s="11"/>
    </row>
    <row r="4168" spans="4:4" x14ac:dyDescent="0.2">
      <c r="D4168" s="11"/>
    </row>
    <row r="4169" spans="4:4" x14ac:dyDescent="0.2">
      <c r="D4169" s="11"/>
    </row>
    <row r="4170" spans="4:4" x14ac:dyDescent="0.2">
      <c r="D4170" s="11"/>
    </row>
    <row r="4171" spans="4:4" x14ac:dyDescent="0.2">
      <c r="D4171" s="11"/>
    </row>
    <row r="4172" spans="4:4" x14ac:dyDescent="0.2">
      <c r="D4172" s="11"/>
    </row>
    <row r="4173" spans="4:4" x14ac:dyDescent="0.2">
      <c r="D4173" s="11"/>
    </row>
    <row r="4174" spans="4:4" x14ac:dyDescent="0.2">
      <c r="D4174" s="11"/>
    </row>
    <row r="4175" spans="4:4" x14ac:dyDescent="0.2">
      <c r="D4175" s="11"/>
    </row>
    <row r="4176" spans="4:4" x14ac:dyDescent="0.2">
      <c r="D4176" s="11"/>
    </row>
    <row r="4177" spans="4:4" x14ac:dyDescent="0.2">
      <c r="D4177" s="11"/>
    </row>
    <row r="4178" spans="4:4" x14ac:dyDescent="0.2">
      <c r="D4178" s="11"/>
    </row>
    <row r="4179" spans="4:4" x14ac:dyDescent="0.2">
      <c r="D4179" s="11"/>
    </row>
    <row r="4180" spans="4:4" x14ac:dyDescent="0.2">
      <c r="D4180" s="11"/>
    </row>
    <row r="4181" spans="4:4" x14ac:dyDescent="0.2">
      <c r="D4181" s="11"/>
    </row>
    <row r="4182" spans="4:4" x14ac:dyDescent="0.2">
      <c r="D4182" s="11"/>
    </row>
    <row r="4183" spans="4:4" x14ac:dyDescent="0.2">
      <c r="D4183" s="11"/>
    </row>
    <row r="4184" spans="4:4" x14ac:dyDescent="0.2">
      <c r="D4184" s="11"/>
    </row>
    <row r="4185" spans="4:4" x14ac:dyDescent="0.2">
      <c r="D4185" s="11"/>
    </row>
    <row r="4186" spans="4:4" x14ac:dyDescent="0.2">
      <c r="D4186" s="11"/>
    </row>
    <row r="4187" spans="4:4" x14ac:dyDescent="0.2">
      <c r="D4187" s="11"/>
    </row>
    <row r="4188" spans="4:4" x14ac:dyDescent="0.2">
      <c r="D4188" s="11"/>
    </row>
    <row r="4189" spans="4:4" x14ac:dyDescent="0.2">
      <c r="D4189" s="11"/>
    </row>
    <row r="4190" spans="4:4" x14ac:dyDescent="0.2">
      <c r="D4190" s="11"/>
    </row>
    <row r="4191" spans="4:4" x14ac:dyDescent="0.2">
      <c r="D4191" s="11"/>
    </row>
    <row r="4192" spans="4:4" x14ac:dyDescent="0.2">
      <c r="D4192" s="11"/>
    </row>
    <row r="4193" spans="4:4" x14ac:dyDescent="0.2">
      <c r="D4193" s="11"/>
    </row>
    <row r="4194" spans="4:4" x14ac:dyDescent="0.2">
      <c r="D4194" s="11"/>
    </row>
    <row r="4195" spans="4:4" x14ac:dyDescent="0.2">
      <c r="D4195" s="11"/>
    </row>
    <row r="4196" spans="4:4" x14ac:dyDescent="0.2">
      <c r="D4196" s="11"/>
    </row>
    <row r="4197" spans="4:4" x14ac:dyDescent="0.2">
      <c r="D4197" s="11"/>
    </row>
    <row r="4198" spans="4:4" x14ac:dyDescent="0.2">
      <c r="D4198" s="11"/>
    </row>
    <row r="4199" spans="4:4" x14ac:dyDescent="0.2">
      <c r="D4199" s="11"/>
    </row>
    <row r="4200" spans="4:4" x14ac:dyDescent="0.2">
      <c r="D4200" s="11"/>
    </row>
    <row r="4201" spans="4:4" x14ac:dyDescent="0.2">
      <c r="D4201" s="11"/>
    </row>
    <row r="4202" spans="4:4" x14ac:dyDescent="0.2">
      <c r="D4202" s="11"/>
    </row>
    <row r="4203" spans="4:4" x14ac:dyDescent="0.2">
      <c r="D4203" s="11"/>
    </row>
    <row r="4204" spans="4:4" x14ac:dyDescent="0.2">
      <c r="D4204" s="11"/>
    </row>
    <row r="4205" spans="4:4" x14ac:dyDescent="0.2">
      <c r="D4205" s="11"/>
    </row>
    <row r="4206" spans="4:4" x14ac:dyDescent="0.2">
      <c r="D4206" s="11"/>
    </row>
    <row r="4207" spans="4:4" x14ac:dyDescent="0.2">
      <c r="D4207" s="11"/>
    </row>
    <row r="4208" spans="4:4" x14ac:dyDescent="0.2">
      <c r="D4208" s="11"/>
    </row>
    <row r="4209" spans="4:4" x14ac:dyDescent="0.2">
      <c r="D4209" s="11"/>
    </row>
    <row r="4210" spans="4:4" x14ac:dyDescent="0.2">
      <c r="D4210" s="11"/>
    </row>
    <row r="4211" spans="4:4" x14ac:dyDescent="0.2">
      <c r="D4211" s="11"/>
    </row>
    <row r="4212" spans="4:4" x14ac:dyDescent="0.2">
      <c r="D4212" s="11"/>
    </row>
    <row r="4213" spans="4:4" x14ac:dyDescent="0.2">
      <c r="D4213" s="11"/>
    </row>
    <row r="4214" spans="4:4" x14ac:dyDescent="0.2">
      <c r="D4214" s="11"/>
    </row>
    <row r="4215" spans="4:4" x14ac:dyDescent="0.2">
      <c r="D4215" s="11"/>
    </row>
    <row r="4216" spans="4:4" x14ac:dyDescent="0.2">
      <c r="D4216" s="11"/>
    </row>
    <row r="4217" spans="4:4" x14ac:dyDescent="0.2">
      <c r="D4217" s="11"/>
    </row>
    <row r="4218" spans="4:4" x14ac:dyDescent="0.2">
      <c r="D4218" s="11"/>
    </row>
    <row r="4219" spans="4:4" x14ac:dyDescent="0.2">
      <c r="D4219" s="11"/>
    </row>
    <row r="4220" spans="4:4" x14ac:dyDescent="0.2">
      <c r="D4220" s="11"/>
    </row>
    <row r="4221" spans="4:4" x14ac:dyDescent="0.2">
      <c r="D4221" s="11"/>
    </row>
    <row r="4222" spans="4:4" x14ac:dyDescent="0.2">
      <c r="D4222" s="11"/>
    </row>
    <row r="4223" spans="4:4" x14ac:dyDescent="0.2">
      <c r="D4223" s="11"/>
    </row>
    <row r="4224" spans="4:4" x14ac:dyDescent="0.2">
      <c r="D4224" s="11"/>
    </row>
    <row r="4225" spans="4:4" x14ac:dyDescent="0.2">
      <c r="D4225" s="11"/>
    </row>
    <row r="4226" spans="4:4" x14ac:dyDescent="0.2">
      <c r="D4226" s="11"/>
    </row>
    <row r="4227" spans="4:4" x14ac:dyDescent="0.2">
      <c r="D4227" s="11"/>
    </row>
    <row r="4228" spans="4:4" x14ac:dyDescent="0.2">
      <c r="D4228" s="11"/>
    </row>
    <row r="4229" spans="4:4" x14ac:dyDescent="0.2">
      <c r="D4229" s="11"/>
    </row>
    <row r="4230" spans="4:4" x14ac:dyDescent="0.2">
      <c r="D4230" s="11"/>
    </row>
    <row r="4231" spans="4:4" x14ac:dyDescent="0.2">
      <c r="D4231" s="11"/>
    </row>
    <row r="4232" spans="4:4" x14ac:dyDescent="0.2">
      <c r="D4232" s="11"/>
    </row>
    <row r="4233" spans="4:4" x14ac:dyDescent="0.2">
      <c r="D4233" s="11"/>
    </row>
    <row r="4234" spans="4:4" x14ac:dyDescent="0.2">
      <c r="D4234" s="11"/>
    </row>
    <row r="4235" spans="4:4" x14ac:dyDescent="0.2">
      <c r="D4235" s="11"/>
    </row>
    <row r="4236" spans="4:4" x14ac:dyDescent="0.2">
      <c r="D4236" s="11"/>
    </row>
    <row r="4237" spans="4:4" x14ac:dyDescent="0.2">
      <c r="D4237" s="11"/>
    </row>
    <row r="4238" spans="4:4" x14ac:dyDescent="0.2">
      <c r="D4238" s="11"/>
    </row>
    <row r="4239" spans="4:4" x14ac:dyDescent="0.2">
      <c r="D4239" s="11"/>
    </row>
    <row r="4240" spans="4:4" x14ac:dyDescent="0.2">
      <c r="D4240" s="11"/>
    </row>
    <row r="4241" spans="4:4" x14ac:dyDescent="0.2">
      <c r="D4241" s="11"/>
    </row>
    <row r="4242" spans="4:4" x14ac:dyDescent="0.2">
      <c r="D4242" s="11"/>
    </row>
    <row r="4243" spans="4:4" x14ac:dyDescent="0.2">
      <c r="D4243" s="11"/>
    </row>
    <row r="4244" spans="4:4" x14ac:dyDescent="0.2">
      <c r="D4244" s="11"/>
    </row>
    <row r="4245" spans="4:4" x14ac:dyDescent="0.2">
      <c r="D4245" s="11"/>
    </row>
    <row r="4246" spans="4:4" x14ac:dyDescent="0.2">
      <c r="D4246" s="11"/>
    </row>
    <row r="4247" spans="4:4" x14ac:dyDescent="0.2">
      <c r="D4247" s="11"/>
    </row>
    <row r="4248" spans="4:4" x14ac:dyDescent="0.2">
      <c r="D4248" s="11"/>
    </row>
    <row r="4249" spans="4:4" x14ac:dyDescent="0.2">
      <c r="D4249" s="11"/>
    </row>
    <row r="4250" spans="4:4" x14ac:dyDescent="0.2">
      <c r="D4250" s="11"/>
    </row>
    <row r="4251" spans="4:4" x14ac:dyDescent="0.2">
      <c r="D4251" s="11"/>
    </row>
    <row r="4252" spans="4:4" x14ac:dyDescent="0.2">
      <c r="D4252" s="11"/>
    </row>
    <row r="4253" spans="4:4" x14ac:dyDescent="0.2">
      <c r="D4253" s="11"/>
    </row>
    <row r="4254" spans="4:4" x14ac:dyDescent="0.2">
      <c r="D4254" s="11"/>
    </row>
    <row r="4255" spans="4:4" x14ac:dyDescent="0.2">
      <c r="D4255" s="11"/>
    </row>
    <row r="4256" spans="4:4" x14ac:dyDescent="0.2">
      <c r="D4256" s="11"/>
    </row>
    <row r="4257" spans="4:4" x14ac:dyDescent="0.2">
      <c r="D4257" s="11"/>
    </row>
    <row r="4258" spans="4:4" x14ac:dyDescent="0.2">
      <c r="D4258" s="11"/>
    </row>
    <row r="4259" spans="4:4" x14ac:dyDescent="0.2">
      <c r="D4259" s="11"/>
    </row>
    <row r="4260" spans="4:4" x14ac:dyDescent="0.2">
      <c r="D4260" s="11"/>
    </row>
    <row r="4261" spans="4:4" x14ac:dyDescent="0.2">
      <c r="D4261" s="11"/>
    </row>
    <row r="4262" spans="4:4" x14ac:dyDescent="0.2">
      <c r="D4262" s="11"/>
    </row>
    <row r="4263" spans="4:4" x14ac:dyDescent="0.2">
      <c r="D4263" s="11"/>
    </row>
    <row r="4264" spans="4:4" x14ac:dyDescent="0.2">
      <c r="D4264" s="11"/>
    </row>
    <row r="4265" spans="4:4" x14ac:dyDescent="0.2">
      <c r="D4265" s="11"/>
    </row>
    <row r="4266" spans="4:4" x14ac:dyDescent="0.2">
      <c r="D4266" s="11"/>
    </row>
    <row r="4267" spans="4:4" x14ac:dyDescent="0.2">
      <c r="D4267" s="11"/>
    </row>
    <row r="4268" spans="4:4" x14ac:dyDescent="0.2">
      <c r="D4268" s="11"/>
    </row>
    <row r="4269" spans="4:4" x14ac:dyDescent="0.2">
      <c r="D4269" s="11"/>
    </row>
    <row r="4270" spans="4:4" x14ac:dyDescent="0.2">
      <c r="D4270" s="11"/>
    </row>
    <row r="4271" spans="4:4" x14ac:dyDescent="0.2">
      <c r="D4271" s="11"/>
    </row>
    <row r="4272" spans="4:4" x14ac:dyDescent="0.2">
      <c r="D4272" s="11"/>
    </row>
    <row r="4273" spans="4:4" x14ac:dyDescent="0.2">
      <c r="D4273" s="11"/>
    </row>
    <row r="4274" spans="4:4" x14ac:dyDescent="0.2">
      <c r="D4274" s="11"/>
    </row>
    <row r="4275" spans="4:4" x14ac:dyDescent="0.2">
      <c r="D4275" s="11"/>
    </row>
    <row r="4276" spans="4:4" x14ac:dyDescent="0.2">
      <c r="D4276" s="11"/>
    </row>
    <row r="4277" spans="4:4" x14ac:dyDescent="0.2">
      <c r="D4277" s="11"/>
    </row>
    <row r="4278" spans="4:4" x14ac:dyDescent="0.2">
      <c r="D4278" s="11"/>
    </row>
    <row r="4279" spans="4:4" x14ac:dyDescent="0.2">
      <c r="D4279" s="11"/>
    </row>
    <row r="4280" spans="4:4" x14ac:dyDescent="0.2">
      <c r="D4280" s="11"/>
    </row>
    <row r="4281" spans="4:4" x14ac:dyDescent="0.2">
      <c r="D4281" s="11"/>
    </row>
    <row r="4282" spans="4:4" x14ac:dyDescent="0.2">
      <c r="D4282" s="11"/>
    </row>
    <row r="4283" spans="4:4" x14ac:dyDescent="0.2">
      <c r="D4283" s="11"/>
    </row>
    <row r="4284" spans="4:4" x14ac:dyDescent="0.2">
      <c r="D4284" s="11"/>
    </row>
    <row r="4285" spans="4:4" x14ac:dyDescent="0.2">
      <c r="D4285" s="11"/>
    </row>
    <row r="4286" spans="4:4" x14ac:dyDescent="0.2">
      <c r="D4286" s="11"/>
    </row>
    <row r="4287" spans="4:4" x14ac:dyDescent="0.2">
      <c r="D4287" s="11"/>
    </row>
    <row r="4288" spans="4:4" x14ac:dyDescent="0.2">
      <c r="D4288" s="11"/>
    </row>
    <row r="4289" spans="4:4" x14ac:dyDescent="0.2">
      <c r="D4289" s="11"/>
    </row>
    <row r="4290" spans="4:4" x14ac:dyDescent="0.2">
      <c r="D4290" s="11"/>
    </row>
    <row r="4291" spans="4:4" x14ac:dyDescent="0.2">
      <c r="D4291" s="11"/>
    </row>
    <row r="4292" spans="4:4" x14ac:dyDescent="0.2">
      <c r="D4292" s="11"/>
    </row>
    <row r="4293" spans="4:4" x14ac:dyDescent="0.2">
      <c r="D4293" s="11"/>
    </row>
    <row r="4294" spans="4:4" x14ac:dyDescent="0.2">
      <c r="D4294" s="11"/>
    </row>
    <row r="4295" spans="4:4" x14ac:dyDescent="0.2">
      <c r="D4295" s="11"/>
    </row>
    <row r="4296" spans="4:4" x14ac:dyDescent="0.2">
      <c r="D4296" s="11"/>
    </row>
    <row r="4297" spans="4:4" x14ac:dyDescent="0.2">
      <c r="D4297" s="11"/>
    </row>
    <row r="4298" spans="4:4" x14ac:dyDescent="0.2">
      <c r="D4298" s="11"/>
    </row>
    <row r="4299" spans="4:4" x14ac:dyDescent="0.2">
      <c r="D4299" s="11"/>
    </row>
    <row r="4300" spans="4:4" x14ac:dyDescent="0.2">
      <c r="D4300" s="11"/>
    </row>
    <row r="4301" spans="4:4" x14ac:dyDescent="0.2">
      <c r="D4301" s="11"/>
    </row>
    <row r="4302" spans="4:4" x14ac:dyDescent="0.2">
      <c r="D4302" s="11"/>
    </row>
    <row r="4303" spans="4:4" x14ac:dyDescent="0.2">
      <c r="D4303" s="11"/>
    </row>
    <row r="4304" spans="4:4" x14ac:dyDescent="0.2">
      <c r="D4304" s="11"/>
    </row>
    <row r="4305" spans="4:4" x14ac:dyDescent="0.2">
      <c r="D4305" s="11"/>
    </row>
    <row r="4306" spans="4:4" x14ac:dyDescent="0.2">
      <c r="D4306" s="11"/>
    </row>
    <row r="4307" spans="4:4" x14ac:dyDescent="0.2">
      <c r="D4307" s="11"/>
    </row>
    <row r="4308" spans="4:4" x14ac:dyDescent="0.2">
      <c r="D4308" s="11"/>
    </row>
    <row r="4309" spans="4:4" x14ac:dyDescent="0.2">
      <c r="D4309" s="11"/>
    </row>
    <row r="4310" spans="4:4" x14ac:dyDescent="0.2">
      <c r="D4310" s="11"/>
    </row>
    <row r="4311" spans="4:4" x14ac:dyDescent="0.2">
      <c r="D4311" s="11"/>
    </row>
    <row r="4312" spans="4:4" x14ac:dyDescent="0.2">
      <c r="D4312" s="11"/>
    </row>
    <row r="4313" spans="4:4" x14ac:dyDescent="0.2">
      <c r="D4313" s="11"/>
    </row>
    <row r="4314" spans="4:4" x14ac:dyDescent="0.2">
      <c r="D4314" s="11"/>
    </row>
    <row r="4315" spans="4:4" x14ac:dyDescent="0.2">
      <c r="D4315" s="11"/>
    </row>
    <row r="4316" spans="4:4" x14ac:dyDescent="0.2">
      <c r="D4316" s="11"/>
    </row>
    <row r="4317" spans="4:4" x14ac:dyDescent="0.2">
      <c r="D4317" s="11"/>
    </row>
    <row r="4318" spans="4:4" x14ac:dyDescent="0.2">
      <c r="D4318" s="11"/>
    </row>
    <row r="4319" spans="4:4" x14ac:dyDescent="0.2">
      <c r="D4319" s="11"/>
    </row>
    <row r="4320" spans="4:4" x14ac:dyDescent="0.2">
      <c r="D4320" s="11"/>
    </row>
    <row r="4321" spans="4:4" x14ac:dyDescent="0.2">
      <c r="D4321" s="11"/>
    </row>
    <row r="4322" spans="4:4" x14ac:dyDescent="0.2">
      <c r="D4322" s="11"/>
    </row>
    <row r="4323" spans="4:4" x14ac:dyDescent="0.2">
      <c r="D4323" s="11"/>
    </row>
    <row r="4324" spans="4:4" x14ac:dyDescent="0.2">
      <c r="D4324" s="11"/>
    </row>
    <row r="4325" spans="4:4" x14ac:dyDescent="0.2">
      <c r="D4325" s="11"/>
    </row>
    <row r="4326" spans="4:4" x14ac:dyDescent="0.2">
      <c r="D4326" s="11"/>
    </row>
    <row r="4327" spans="4:4" x14ac:dyDescent="0.2">
      <c r="D4327" s="11"/>
    </row>
    <row r="4328" spans="4:4" x14ac:dyDescent="0.2">
      <c r="D4328" s="11"/>
    </row>
    <row r="4329" spans="4:4" x14ac:dyDescent="0.2">
      <c r="D4329" s="11"/>
    </row>
    <row r="4330" spans="4:4" x14ac:dyDescent="0.2">
      <c r="D4330" s="11"/>
    </row>
    <row r="4331" spans="4:4" x14ac:dyDescent="0.2">
      <c r="D4331" s="11"/>
    </row>
    <row r="4332" spans="4:4" x14ac:dyDescent="0.2">
      <c r="D4332" s="11"/>
    </row>
    <row r="4333" spans="4:4" x14ac:dyDescent="0.2">
      <c r="D4333" s="11"/>
    </row>
    <row r="4334" spans="4:4" x14ac:dyDescent="0.2">
      <c r="D4334" s="11"/>
    </row>
    <row r="4335" spans="4:4" x14ac:dyDescent="0.2">
      <c r="D4335" s="11"/>
    </row>
    <row r="4336" spans="4:4" x14ac:dyDescent="0.2">
      <c r="D4336" s="11"/>
    </row>
    <row r="4337" spans="4:4" x14ac:dyDescent="0.2">
      <c r="D4337" s="11"/>
    </row>
    <row r="4338" spans="4:4" x14ac:dyDescent="0.2">
      <c r="D4338" s="11"/>
    </row>
    <row r="4339" spans="4:4" x14ac:dyDescent="0.2">
      <c r="D4339" s="11"/>
    </row>
    <row r="4340" spans="4:4" x14ac:dyDescent="0.2">
      <c r="D4340" s="11"/>
    </row>
    <row r="4341" spans="4:4" x14ac:dyDescent="0.2">
      <c r="D4341" s="11"/>
    </row>
    <row r="4342" spans="4:4" x14ac:dyDescent="0.2">
      <c r="D4342" s="11"/>
    </row>
    <row r="4343" spans="4:4" x14ac:dyDescent="0.2">
      <c r="D4343" s="11"/>
    </row>
    <row r="4344" spans="4:4" x14ac:dyDescent="0.2">
      <c r="D4344" s="11"/>
    </row>
    <row r="4345" spans="4:4" x14ac:dyDescent="0.2">
      <c r="D4345" s="11"/>
    </row>
    <row r="4346" spans="4:4" x14ac:dyDescent="0.2">
      <c r="D4346" s="11"/>
    </row>
    <row r="4347" spans="4:4" x14ac:dyDescent="0.2">
      <c r="D4347" s="11"/>
    </row>
    <row r="4348" spans="4:4" x14ac:dyDescent="0.2">
      <c r="D4348" s="11"/>
    </row>
    <row r="4349" spans="4:4" x14ac:dyDescent="0.2">
      <c r="D4349" s="11"/>
    </row>
    <row r="4350" spans="4:4" x14ac:dyDescent="0.2">
      <c r="D4350" s="11"/>
    </row>
    <row r="4351" spans="4:4" x14ac:dyDescent="0.2">
      <c r="D4351" s="11"/>
    </row>
    <row r="4352" spans="4:4" x14ac:dyDescent="0.2">
      <c r="D4352" s="11"/>
    </row>
    <row r="4353" spans="4:4" x14ac:dyDescent="0.2">
      <c r="D4353" s="11"/>
    </row>
    <row r="4354" spans="4:4" x14ac:dyDescent="0.2">
      <c r="D4354" s="11"/>
    </row>
    <row r="4355" spans="4:4" x14ac:dyDescent="0.2">
      <c r="D4355" s="11"/>
    </row>
    <row r="4356" spans="4:4" x14ac:dyDescent="0.2">
      <c r="D4356" s="11"/>
    </row>
    <row r="4357" spans="4:4" x14ac:dyDescent="0.2">
      <c r="D4357" s="11"/>
    </row>
    <row r="4358" spans="4:4" x14ac:dyDescent="0.2">
      <c r="D4358" s="11"/>
    </row>
    <row r="4359" spans="4:4" x14ac:dyDescent="0.2">
      <c r="D4359" s="11"/>
    </row>
    <row r="4360" spans="4:4" x14ac:dyDescent="0.2">
      <c r="D4360" s="11"/>
    </row>
    <row r="4361" spans="4:4" x14ac:dyDescent="0.2">
      <c r="D4361" s="11"/>
    </row>
    <row r="4362" spans="4:4" x14ac:dyDescent="0.2">
      <c r="D4362" s="11"/>
    </row>
    <row r="4363" spans="4:4" x14ac:dyDescent="0.2">
      <c r="D4363" s="11"/>
    </row>
    <row r="4364" spans="4:4" x14ac:dyDescent="0.2">
      <c r="D4364" s="11"/>
    </row>
    <row r="4365" spans="4:4" x14ac:dyDescent="0.2">
      <c r="D4365" s="11"/>
    </row>
    <row r="4366" spans="4:4" x14ac:dyDescent="0.2">
      <c r="D4366" s="11"/>
    </row>
    <row r="4367" spans="4:4" x14ac:dyDescent="0.2">
      <c r="D4367" s="11"/>
    </row>
    <row r="4368" spans="4:4" x14ac:dyDescent="0.2">
      <c r="D4368" s="11"/>
    </row>
    <row r="4369" spans="4:4" x14ac:dyDescent="0.2">
      <c r="D4369" s="11"/>
    </row>
    <row r="4370" spans="4:4" x14ac:dyDescent="0.2">
      <c r="D4370" s="11"/>
    </row>
    <row r="4371" spans="4:4" x14ac:dyDescent="0.2">
      <c r="D4371" s="11"/>
    </row>
    <row r="4372" spans="4:4" x14ac:dyDescent="0.2">
      <c r="D4372" s="11"/>
    </row>
    <row r="4373" spans="4:4" x14ac:dyDescent="0.2">
      <c r="D4373" s="11"/>
    </row>
    <row r="4374" spans="4:4" x14ac:dyDescent="0.2">
      <c r="D4374" s="11"/>
    </row>
    <row r="4375" spans="4:4" x14ac:dyDescent="0.2">
      <c r="D4375" s="11"/>
    </row>
    <row r="4376" spans="4:4" x14ac:dyDescent="0.2">
      <c r="D4376" s="11"/>
    </row>
    <row r="4377" spans="4:4" x14ac:dyDescent="0.2">
      <c r="D4377" s="11"/>
    </row>
    <row r="4378" spans="4:4" x14ac:dyDescent="0.2">
      <c r="D4378" s="11"/>
    </row>
    <row r="4379" spans="4:4" x14ac:dyDescent="0.2">
      <c r="D4379" s="11"/>
    </row>
    <row r="4380" spans="4:4" x14ac:dyDescent="0.2">
      <c r="D4380" s="11"/>
    </row>
    <row r="4381" spans="4:4" x14ac:dyDescent="0.2">
      <c r="D4381" s="11"/>
    </row>
    <row r="4382" spans="4:4" x14ac:dyDescent="0.2">
      <c r="D4382" s="11"/>
    </row>
    <row r="4383" spans="4:4" x14ac:dyDescent="0.2">
      <c r="D4383" s="11"/>
    </row>
    <row r="4384" spans="4:4" x14ac:dyDescent="0.2">
      <c r="D4384" s="11"/>
    </row>
    <row r="4385" spans="4:4" x14ac:dyDescent="0.2">
      <c r="D4385" s="11"/>
    </row>
    <row r="4386" spans="4:4" x14ac:dyDescent="0.2">
      <c r="D4386" s="11"/>
    </row>
    <row r="4387" spans="4:4" x14ac:dyDescent="0.2">
      <c r="D4387" s="11"/>
    </row>
    <row r="4388" spans="4:4" x14ac:dyDescent="0.2">
      <c r="D4388" s="11"/>
    </row>
    <row r="4389" spans="4:4" x14ac:dyDescent="0.2">
      <c r="D4389" s="11"/>
    </row>
    <row r="4390" spans="4:4" x14ac:dyDescent="0.2">
      <c r="D4390" s="11"/>
    </row>
    <row r="4391" spans="4:4" x14ac:dyDescent="0.2">
      <c r="D4391" s="11"/>
    </row>
    <row r="4392" spans="4:4" x14ac:dyDescent="0.2">
      <c r="D4392" s="11"/>
    </row>
    <row r="4393" spans="4:4" x14ac:dyDescent="0.2">
      <c r="D4393" s="11"/>
    </row>
    <row r="4394" spans="4:4" x14ac:dyDescent="0.2">
      <c r="D4394" s="11"/>
    </row>
    <row r="4395" spans="4:4" x14ac:dyDescent="0.2">
      <c r="D4395" s="11"/>
    </row>
    <row r="4396" spans="4:4" x14ac:dyDescent="0.2">
      <c r="D4396" s="11"/>
    </row>
    <row r="4397" spans="4:4" x14ac:dyDescent="0.2">
      <c r="D4397" s="11"/>
    </row>
    <row r="4398" spans="4:4" x14ac:dyDescent="0.2">
      <c r="D4398" s="11"/>
    </row>
    <row r="4399" spans="4:4" x14ac:dyDescent="0.2">
      <c r="D4399" s="11"/>
    </row>
    <row r="4400" spans="4:4" x14ac:dyDescent="0.2">
      <c r="D4400" s="11"/>
    </row>
    <row r="4401" spans="4:4" x14ac:dyDescent="0.2">
      <c r="D4401" s="11"/>
    </row>
    <row r="4402" spans="4:4" x14ac:dyDescent="0.2">
      <c r="D4402" s="11"/>
    </row>
    <row r="4403" spans="4:4" x14ac:dyDescent="0.2">
      <c r="D4403" s="11"/>
    </row>
    <row r="4404" spans="4:4" x14ac:dyDescent="0.2">
      <c r="D4404" s="11"/>
    </row>
    <row r="4405" spans="4:4" x14ac:dyDescent="0.2">
      <c r="D4405" s="11"/>
    </row>
    <row r="4406" spans="4:4" x14ac:dyDescent="0.2">
      <c r="D4406" s="11"/>
    </row>
    <row r="4407" spans="4:4" x14ac:dyDescent="0.2">
      <c r="D4407" s="11"/>
    </row>
    <row r="4408" spans="4:4" x14ac:dyDescent="0.2">
      <c r="D4408" s="11"/>
    </row>
    <row r="4409" spans="4:4" x14ac:dyDescent="0.2">
      <c r="D4409" s="11"/>
    </row>
    <row r="4410" spans="4:4" x14ac:dyDescent="0.2">
      <c r="D4410" s="11"/>
    </row>
    <row r="4411" spans="4:4" x14ac:dyDescent="0.2">
      <c r="D4411" s="11"/>
    </row>
    <row r="4412" spans="4:4" x14ac:dyDescent="0.2">
      <c r="D4412" s="11"/>
    </row>
    <row r="4413" spans="4:4" x14ac:dyDescent="0.2">
      <c r="D4413" s="11"/>
    </row>
    <row r="4414" spans="4:4" x14ac:dyDescent="0.2">
      <c r="D4414" s="11"/>
    </row>
    <row r="4415" spans="4:4" x14ac:dyDescent="0.2">
      <c r="D4415" s="11"/>
    </row>
    <row r="4416" spans="4:4" x14ac:dyDescent="0.2">
      <c r="D4416" s="11"/>
    </row>
    <row r="4417" spans="4:4" x14ac:dyDescent="0.2">
      <c r="D4417" s="11"/>
    </row>
    <row r="4418" spans="4:4" x14ac:dyDescent="0.2">
      <c r="D4418" s="11"/>
    </row>
    <row r="4419" spans="4:4" x14ac:dyDescent="0.2">
      <c r="D4419" s="11"/>
    </row>
    <row r="4420" spans="4:4" x14ac:dyDescent="0.2">
      <c r="D4420" s="11"/>
    </row>
    <row r="4421" spans="4:4" x14ac:dyDescent="0.2">
      <c r="D4421" s="11"/>
    </row>
    <row r="4422" spans="4:4" x14ac:dyDescent="0.2">
      <c r="D4422" s="11"/>
    </row>
    <row r="4423" spans="4:4" x14ac:dyDescent="0.2">
      <c r="D4423" s="11"/>
    </row>
    <row r="4424" spans="4:4" x14ac:dyDescent="0.2">
      <c r="D4424" s="11"/>
    </row>
    <row r="4425" spans="4:4" x14ac:dyDescent="0.2">
      <c r="D4425" s="11"/>
    </row>
    <row r="4426" spans="4:4" x14ac:dyDescent="0.2">
      <c r="D4426" s="11"/>
    </row>
    <row r="4427" spans="4:4" x14ac:dyDescent="0.2">
      <c r="D4427" s="11"/>
    </row>
    <row r="4428" spans="4:4" x14ac:dyDescent="0.2">
      <c r="D4428" s="11"/>
    </row>
    <row r="4429" spans="4:4" x14ac:dyDescent="0.2">
      <c r="D4429" s="11"/>
    </row>
    <row r="4430" spans="4:4" x14ac:dyDescent="0.2">
      <c r="D4430" s="11"/>
    </row>
    <row r="4431" spans="4:4" x14ac:dyDescent="0.2">
      <c r="D4431" s="11"/>
    </row>
    <row r="4432" spans="4:4" x14ac:dyDescent="0.2">
      <c r="D4432" s="11"/>
    </row>
    <row r="4433" spans="4:4" x14ac:dyDescent="0.2">
      <c r="D4433" s="11"/>
    </row>
    <row r="4434" spans="4:4" x14ac:dyDescent="0.2">
      <c r="D4434" s="11"/>
    </row>
    <row r="4435" spans="4:4" x14ac:dyDescent="0.2">
      <c r="D4435" s="11"/>
    </row>
    <row r="4436" spans="4:4" x14ac:dyDescent="0.2">
      <c r="D4436" s="11"/>
    </row>
    <row r="4437" spans="4:4" x14ac:dyDescent="0.2">
      <c r="D4437" s="11"/>
    </row>
    <row r="4438" spans="4:4" x14ac:dyDescent="0.2">
      <c r="D4438" s="11"/>
    </row>
    <row r="4439" spans="4:4" x14ac:dyDescent="0.2">
      <c r="D4439" s="11"/>
    </row>
    <row r="4440" spans="4:4" x14ac:dyDescent="0.2">
      <c r="D4440" s="11"/>
    </row>
    <row r="4441" spans="4:4" x14ac:dyDescent="0.2">
      <c r="D4441" s="11"/>
    </row>
    <row r="4442" spans="4:4" x14ac:dyDescent="0.2">
      <c r="D4442" s="11"/>
    </row>
    <row r="4443" spans="4:4" x14ac:dyDescent="0.2">
      <c r="D4443" s="11"/>
    </row>
    <row r="4444" spans="4:4" x14ac:dyDescent="0.2">
      <c r="D4444" s="11"/>
    </row>
    <row r="4445" spans="4:4" x14ac:dyDescent="0.2">
      <c r="D4445" s="11"/>
    </row>
    <row r="4446" spans="4:4" x14ac:dyDescent="0.2">
      <c r="D4446" s="11"/>
    </row>
    <row r="4447" spans="4:4" x14ac:dyDescent="0.2">
      <c r="D4447" s="11"/>
    </row>
    <row r="4448" spans="4:4" x14ac:dyDescent="0.2">
      <c r="D4448" s="11"/>
    </row>
    <row r="4449" spans="4:4" x14ac:dyDescent="0.2">
      <c r="D4449" s="11"/>
    </row>
    <row r="4450" spans="4:4" x14ac:dyDescent="0.2">
      <c r="D4450" s="11"/>
    </row>
    <row r="4451" spans="4:4" x14ac:dyDescent="0.2">
      <c r="D4451" s="11"/>
    </row>
    <row r="4452" spans="4:4" x14ac:dyDescent="0.2">
      <c r="D4452" s="11"/>
    </row>
    <row r="4453" spans="4:4" x14ac:dyDescent="0.2">
      <c r="D4453" s="11"/>
    </row>
    <row r="4454" spans="4:4" x14ac:dyDescent="0.2">
      <c r="D4454" s="11"/>
    </row>
    <row r="4455" spans="4:4" x14ac:dyDescent="0.2">
      <c r="D4455" s="11"/>
    </row>
    <row r="4456" spans="4:4" x14ac:dyDescent="0.2">
      <c r="D4456" s="11"/>
    </row>
    <row r="4457" spans="4:4" x14ac:dyDescent="0.2">
      <c r="D4457" s="11"/>
    </row>
    <row r="4458" spans="4:4" x14ac:dyDescent="0.2">
      <c r="D4458" s="11"/>
    </row>
    <row r="4459" spans="4:4" x14ac:dyDescent="0.2">
      <c r="D4459" s="11"/>
    </row>
    <row r="4460" spans="4:4" x14ac:dyDescent="0.2">
      <c r="D4460" s="11"/>
    </row>
    <row r="4461" spans="4:4" x14ac:dyDescent="0.2">
      <c r="D4461" s="11"/>
    </row>
    <row r="4462" spans="4:4" x14ac:dyDescent="0.2">
      <c r="D4462" s="11"/>
    </row>
    <row r="4463" spans="4:4" x14ac:dyDescent="0.2">
      <c r="D4463" s="11"/>
    </row>
    <row r="4464" spans="4:4" x14ac:dyDescent="0.2">
      <c r="D4464" s="11"/>
    </row>
    <row r="4465" spans="4:4" x14ac:dyDescent="0.2">
      <c r="D4465" s="11"/>
    </row>
    <row r="4466" spans="4:4" x14ac:dyDescent="0.2">
      <c r="D4466" s="11"/>
    </row>
    <row r="4467" spans="4:4" x14ac:dyDescent="0.2">
      <c r="D4467" s="11"/>
    </row>
    <row r="4468" spans="4:4" x14ac:dyDescent="0.2">
      <c r="D4468" s="11"/>
    </row>
    <row r="4469" spans="4:4" x14ac:dyDescent="0.2">
      <c r="D4469" s="11"/>
    </row>
    <row r="4470" spans="4:4" x14ac:dyDescent="0.2">
      <c r="D4470" s="11"/>
    </row>
    <row r="4471" spans="4:4" x14ac:dyDescent="0.2">
      <c r="D4471" s="11"/>
    </row>
    <row r="4472" spans="4:4" x14ac:dyDescent="0.2">
      <c r="D4472" s="11"/>
    </row>
    <row r="4473" spans="4:4" x14ac:dyDescent="0.2">
      <c r="D4473" s="11"/>
    </row>
    <row r="4474" spans="4:4" x14ac:dyDescent="0.2">
      <c r="D4474" s="11"/>
    </row>
    <row r="4475" spans="4:4" x14ac:dyDescent="0.2">
      <c r="D4475" s="11"/>
    </row>
    <row r="4476" spans="4:4" x14ac:dyDescent="0.2">
      <c r="D4476" s="11"/>
    </row>
    <row r="4477" spans="4:4" x14ac:dyDescent="0.2">
      <c r="D4477" s="11"/>
    </row>
    <row r="4478" spans="4:4" x14ac:dyDescent="0.2">
      <c r="D4478" s="11"/>
    </row>
    <row r="4479" spans="4:4" x14ac:dyDescent="0.2">
      <c r="D4479" s="11"/>
    </row>
    <row r="4480" spans="4:4" x14ac:dyDescent="0.2">
      <c r="D4480" s="11"/>
    </row>
    <row r="4481" spans="4:4" x14ac:dyDescent="0.2">
      <c r="D4481" s="11"/>
    </row>
    <row r="4482" spans="4:4" x14ac:dyDescent="0.2">
      <c r="D4482" s="11"/>
    </row>
    <row r="4483" spans="4:4" x14ac:dyDescent="0.2">
      <c r="D4483" s="11"/>
    </row>
    <row r="4484" spans="4:4" x14ac:dyDescent="0.2">
      <c r="D4484" s="11"/>
    </row>
    <row r="4485" spans="4:4" x14ac:dyDescent="0.2">
      <c r="D4485" s="11"/>
    </row>
    <row r="4486" spans="4:4" x14ac:dyDescent="0.2">
      <c r="D4486" s="11"/>
    </row>
    <row r="4487" spans="4:4" x14ac:dyDescent="0.2">
      <c r="D4487" s="11"/>
    </row>
    <row r="4488" spans="4:4" x14ac:dyDescent="0.2">
      <c r="D4488" s="11"/>
    </row>
    <row r="4489" spans="4:4" x14ac:dyDescent="0.2">
      <c r="D4489" s="11"/>
    </row>
    <row r="4490" spans="4:4" x14ac:dyDescent="0.2">
      <c r="D4490" s="11"/>
    </row>
    <row r="4491" spans="4:4" x14ac:dyDescent="0.2">
      <c r="D4491" s="11"/>
    </row>
    <row r="4492" spans="4:4" x14ac:dyDescent="0.2">
      <c r="D4492" s="11"/>
    </row>
    <row r="4493" spans="4:4" x14ac:dyDescent="0.2">
      <c r="D4493" s="11"/>
    </row>
    <row r="4494" spans="4:4" x14ac:dyDescent="0.2">
      <c r="D4494" s="11"/>
    </row>
    <row r="4495" spans="4:4" x14ac:dyDescent="0.2">
      <c r="D4495" s="11"/>
    </row>
    <row r="4496" spans="4:4" x14ac:dyDescent="0.2">
      <c r="D4496" s="11"/>
    </row>
    <row r="4497" spans="4:4" x14ac:dyDescent="0.2">
      <c r="D4497" s="11"/>
    </row>
    <row r="4498" spans="4:4" x14ac:dyDescent="0.2">
      <c r="D4498" s="11"/>
    </row>
    <row r="4499" spans="4:4" x14ac:dyDescent="0.2">
      <c r="D4499" s="11"/>
    </row>
    <row r="4500" spans="4:4" x14ac:dyDescent="0.2">
      <c r="D4500" s="11"/>
    </row>
    <row r="4501" spans="4:4" x14ac:dyDescent="0.2">
      <c r="D4501" s="11"/>
    </row>
    <row r="4502" spans="4:4" x14ac:dyDescent="0.2">
      <c r="D4502" s="11"/>
    </row>
    <row r="4503" spans="4:4" x14ac:dyDescent="0.2">
      <c r="D4503" s="11"/>
    </row>
    <row r="4504" spans="4:4" x14ac:dyDescent="0.2">
      <c r="D4504" s="11"/>
    </row>
    <row r="4505" spans="4:4" x14ac:dyDescent="0.2">
      <c r="D4505" s="11"/>
    </row>
    <row r="4506" spans="4:4" x14ac:dyDescent="0.2">
      <c r="D4506" s="11"/>
    </row>
    <row r="4507" spans="4:4" x14ac:dyDescent="0.2">
      <c r="D4507" s="11"/>
    </row>
    <row r="4508" spans="4:4" x14ac:dyDescent="0.2">
      <c r="D4508" s="11"/>
    </row>
    <row r="4509" spans="4:4" x14ac:dyDescent="0.2">
      <c r="D4509" s="11"/>
    </row>
    <row r="4510" spans="4:4" x14ac:dyDescent="0.2">
      <c r="D4510" s="11"/>
    </row>
    <row r="4511" spans="4:4" x14ac:dyDescent="0.2">
      <c r="D4511" s="11"/>
    </row>
    <row r="4512" spans="4:4" x14ac:dyDescent="0.2">
      <c r="D4512" s="11"/>
    </row>
    <row r="4513" spans="4:4" x14ac:dyDescent="0.2">
      <c r="D4513" s="11"/>
    </row>
    <row r="4514" spans="4:4" x14ac:dyDescent="0.2">
      <c r="D4514" s="11"/>
    </row>
    <row r="4515" spans="4:4" x14ac:dyDescent="0.2">
      <c r="D4515" s="11"/>
    </row>
    <row r="4516" spans="4:4" x14ac:dyDescent="0.2">
      <c r="D4516" s="11"/>
    </row>
    <row r="4517" spans="4:4" x14ac:dyDescent="0.2">
      <c r="D4517" s="11"/>
    </row>
    <row r="4518" spans="4:4" x14ac:dyDescent="0.2">
      <c r="D4518" s="11"/>
    </row>
    <row r="4519" spans="4:4" x14ac:dyDescent="0.2">
      <c r="D4519" s="11"/>
    </row>
    <row r="4520" spans="4:4" x14ac:dyDescent="0.2">
      <c r="D4520" s="11"/>
    </row>
    <row r="4521" spans="4:4" x14ac:dyDescent="0.2">
      <c r="D4521" s="11"/>
    </row>
    <row r="4522" spans="4:4" x14ac:dyDescent="0.2">
      <c r="D4522" s="11"/>
    </row>
    <row r="4523" spans="4:4" x14ac:dyDescent="0.2">
      <c r="D4523" s="11"/>
    </row>
    <row r="4524" spans="4:4" x14ac:dyDescent="0.2">
      <c r="D4524" s="11"/>
    </row>
    <row r="4525" spans="4:4" x14ac:dyDescent="0.2">
      <c r="D4525" s="11"/>
    </row>
    <row r="4526" spans="4:4" x14ac:dyDescent="0.2">
      <c r="D4526" s="11"/>
    </row>
    <row r="4527" spans="4:4" x14ac:dyDescent="0.2">
      <c r="D4527" s="11"/>
    </row>
    <row r="4528" spans="4:4" x14ac:dyDescent="0.2">
      <c r="D4528" s="11"/>
    </row>
    <row r="4529" spans="4:4" x14ac:dyDescent="0.2">
      <c r="D4529" s="11"/>
    </row>
    <row r="4530" spans="4:4" x14ac:dyDescent="0.2">
      <c r="D4530" s="11"/>
    </row>
    <row r="4531" spans="4:4" x14ac:dyDescent="0.2">
      <c r="D4531" s="11"/>
    </row>
    <row r="4532" spans="4:4" x14ac:dyDescent="0.2">
      <c r="D4532" s="11"/>
    </row>
    <row r="4533" spans="4:4" x14ac:dyDescent="0.2">
      <c r="D4533" s="11"/>
    </row>
    <row r="4534" spans="4:4" x14ac:dyDescent="0.2">
      <c r="D4534" s="11"/>
    </row>
    <row r="4535" spans="4:4" x14ac:dyDescent="0.2">
      <c r="D4535" s="11"/>
    </row>
    <row r="4536" spans="4:4" x14ac:dyDescent="0.2">
      <c r="D4536" s="11"/>
    </row>
    <row r="4537" spans="4:4" x14ac:dyDescent="0.2">
      <c r="D4537" s="11"/>
    </row>
    <row r="4538" spans="4:4" x14ac:dyDescent="0.2">
      <c r="D4538" s="11"/>
    </row>
    <row r="4539" spans="4:4" x14ac:dyDescent="0.2">
      <c r="D4539" s="11"/>
    </row>
    <row r="4540" spans="4:4" x14ac:dyDescent="0.2">
      <c r="D4540" s="11"/>
    </row>
    <row r="4541" spans="4:4" x14ac:dyDescent="0.2">
      <c r="D4541" s="11"/>
    </row>
    <row r="4542" spans="4:4" x14ac:dyDescent="0.2">
      <c r="D4542" s="11"/>
    </row>
    <row r="4543" spans="4:4" x14ac:dyDescent="0.2">
      <c r="D4543" s="11"/>
    </row>
    <row r="4544" spans="4:4" x14ac:dyDescent="0.2">
      <c r="D4544" s="11"/>
    </row>
    <row r="4545" spans="4:4" x14ac:dyDescent="0.2">
      <c r="D4545" s="11"/>
    </row>
    <row r="4546" spans="4:4" x14ac:dyDescent="0.2">
      <c r="D4546" s="11"/>
    </row>
    <row r="4547" spans="4:4" x14ac:dyDescent="0.2">
      <c r="D4547" s="11"/>
    </row>
    <row r="4548" spans="4:4" x14ac:dyDescent="0.2">
      <c r="D4548" s="11"/>
    </row>
    <row r="4549" spans="4:4" x14ac:dyDescent="0.2">
      <c r="D4549" s="11"/>
    </row>
    <row r="4550" spans="4:4" x14ac:dyDescent="0.2">
      <c r="D4550" s="11"/>
    </row>
    <row r="4551" spans="4:4" x14ac:dyDescent="0.2">
      <c r="D4551" s="11"/>
    </row>
    <row r="4552" spans="4:4" x14ac:dyDescent="0.2">
      <c r="D4552" s="11"/>
    </row>
    <row r="4553" spans="4:4" x14ac:dyDescent="0.2">
      <c r="D4553" s="11"/>
    </row>
    <row r="4554" spans="4:4" x14ac:dyDescent="0.2">
      <c r="D4554" s="11"/>
    </row>
    <row r="4555" spans="4:4" x14ac:dyDescent="0.2">
      <c r="D4555" s="11"/>
    </row>
    <row r="4556" spans="4:4" x14ac:dyDescent="0.2">
      <c r="D4556" s="11"/>
    </row>
    <row r="4557" spans="4:4" x14ac:dyDescent="0.2">
      <c r="D4557" s="11"/>
    </row>
    <row r="4558" spans="4:4" x14ac:dyDescent="0.2">
      <c r="D4558" s="11"/>
    </row>
    <row r="4559" spans="4:4" x14ac:dyDescent="0.2">
      <c r="D4559" s="11"/>
    </row>
    <row r="4560" spans="4:4" x14ac:dyDescent="0.2">
      <c r="D4560" s="11"/>
    </row>
    <row r="4561" spans="4:4" x14ac:dyDescent="0.2">
      <c r="D4561" s="11"/>
    </row>
    <row r="4562" spans="4:4" x14ac:dyDescent="0.2">
      <c r="D4562" s="11"/>
    </row>
    <row r="4563" spans="4:4" x14ac:dyDescent="0.2">
      <c r="D4563" s="11"/>
    </row>
    <row r="4564" spans="4:4" x14ac:dyDescent="0.2">
      <c r="D4564" s="11"/>
    </row>
    <row r="4565" spans="4:4" x14ac:dyDescent="0.2">
      <c r="D4565" s="11"/>
    </row>
    <row r="4566" spans="4:4" x14ac:dyDescent="0.2">
      <c r="D4566" s="11"/>
    </row>
    <row r="4567" spans="4:4" x14ac:dyDescent="0.2">
      <c r="D4567" s="11"/>
    </row>
    <row r="4568" spans="4:4" x14ac:dyDescent="0.2">
      <c r="D4568" s="11"/>
    </row>
    <row r="4569" spans="4:4" x14ac:dyDescent="0.2">
      <c r="D4569" s="11"/>
    </row>
    <row r="4570" spans="4:4" x14ac:dyDescent="0.2">
      <c r="D4570" s="11"/>
    </row>
    <row r="4571" spans="4:4" x14ac:dyDescent="0.2">
      <c r="D4571" s="11"/>
    </row>
    <row r="4572" spans="4:4" x14ac:dyDescent="0.2">
      <c r="D4572" s="11"/>
    </row>
    <row r="4573" spans="4:4" x14ac:dyDescent="0.2">
      <c r="D4573" s="11"/>
    </row>
    <row r="4574" spans="4:4" x14ac:dyDescent="0.2">
      <c r="D4574" s="11"/>
    </row>
    <row r="4575" spans="4:4" x14ac:dyDescent="0.2">
      <c r="D4575" s="11"/>
    </row>
    <row r="4576" spans="4:4" x14ac:dyDescent="0.2">
      <c r="D4576" s="11"/>
    </row>
    <row r="4577" spans="4:4" x14ac:dyDescent="0.2">
      <c r="D4577" s="11"/>
    </row>
    <row r="4578" spans="4:4" x14ac:dyDescent="0.2">
      <c r="D4578" s="11"/>
    </row>
    <row r="4579" spans="4:4" x14ac:dyDescent="0.2">
      <c r="D4579" s="11"/>
    </row>
    <row r="4580" spans="4:4" x14ac:dyDescent="0.2">
      <c r="D4580" s="11"/>
    </row>
    <row r="4581" spans="4:4" x14ac:dyDescent="0.2">
      <c r="D4581" s="11"/>
    </row>
    <row r="4582" spans="4:4" x14ac:dyDescent="0.2">
      <c r="D4582" s="11"/>
    </row>
    <row r="4583" spans="4:4" x14ac:dyDescent="0.2">
      <c r="D4583" s="11"/>
    </row>
    <row r="4584" spans="4:4" x14ac:dyDescent="0.2">
      <c r="D4584" s="11"/>
    </row>
    <row r="4585" spans="4:4" x14ac:dyDescent="0.2">
      <c r="D4585" s="11"/>
    </row>
    <row r="4586" spans="4:4" x14ac:dyDescent="0.2">
      <c r="D4586" s="11"/>
    </row>
    <row r="4587" spans="4:4" x14ac:dyDescent="0.2">
      <c r="D4587" s="11"/>
    </row>
    <row r="4588" spans="4:4" x14ac:dyDescent="0.2">
      <c r="D4588" s="11"/>
    </row>
    <row r="4589" spans="4:4" x14ac:dyDescent="0.2">
      <c r="D4589" s="11"/>
    </row>
    <row r="4590" spans="4:4" x14ac:dyDescent="0.2">
      <c r="D4590" s="11"/>
    </row>
    <row r="4591" spans="4:4" x14ac:dyDescent="0.2">
      <c r="D4591" s="11"/>
    </row>
    <row r="4592" spans="4:4" x14ac:dyDescent="0.2">
      <c r="D4592" s="11"/>
    </row>
    <row r="4593" spans="4:4" x14ac:dyDescent="0.2">
      <c r="D4593" s="11"/>
    </row>
    <row r="4594" spans="4:4" x14ac:dyDescent="0.2">
      <c r="D4594" s="11"/>
    </row>
    <row r="4595" spans="4:4" x14ac:dyDescent="0.2">
      <c r="D4595" s="11"/>
    </row>
    <row r="4596" spans="4:4" x14ac:dyDescent="0.2">
      <c r="D4596" s="11"/>
    </row>
    <row r="4597" spans="4:4" x14ac:dyDescent="0.2">
      <c r="D4597" s="11"/>
    </row>
    <row r="4598" spans="4:4" x14ac:dyDescent="0.2">
      <c r="D4598" s="11"/>
    </row>
    <row r="4599" spans="4:4" x14ac:dyDescent="0.2">
      <c r="D4599" s="11"/>
    </row>
    <row r="4600" spans="4:4" x14ac:dyDescent="0.2">
      <c r="D4600" s="11"/>
    </row>
    <row r="4601" spans="4:4" x14ac:dyDescent="0.2">
      <c r="D4601" s="11"/>
    </row>
    <row r="4602" spans="4:4" x14ac:dyDescent="0.2">
      <c r="D4602" s="11"/>
    </row>
    <row r="4603" spans="4:4" x14ac:dyDescent="0.2">
      <c r="D4603" s="11"/>
    </row>
    <row r="4604" spans="4:4" x14ac:dyDescent="0.2">
      <c r="D4604" s="11"/>
    </row>
    <row r="4605" spans="4:4" x14ac:dyDescent="0.2">
      <c r="D4605" s="11"/>
    </row>
    <row r="4606" spans="4:4" x14ac:dyDescent="0.2">
      <c r="D4606" s="11"/>
    </row>
    <row r="4607" spans="4:4" x14ac:dyDescent="0.2">
      <c r="D4607" s="11"/>
    </row>
    <row r="4608" spans="4:4" x14ac:dyDescent="0.2">
      <c r="D4608" s="11"/>
    </row>
    <row r="4609" spans="4:4" x14ac:dyDescent="0.2">
      <c r="D4609" s="11"/>
    </row>
    <row r="4610" spans="4:4" x14ac:dyDescent="0.2">
      <c r="D4610" s="11"/>
    </row>
    <row r="4611" spans="4:4" x14ac:dyDescent="0.2">
      <c r="D4611" s="11"/>
    </row>
    <row r="4612" spans="4:4" x14ac:dyDescent="0.2">
      <c r="D4612" s="11"/>
    </row>
    <row r="4613" spans="4:4" x14ac:dyDescent="0.2">
      <c r="D4613" s="11"/>
    </row>
    <row r="4614" spans="4:4" x14ac:dyDescent="0.2">
      <c r="D4614" s="11"/>
    </row>
    <row r="4615" spans="4:4" x14ac:dyDescent="0.2">
      <c r="D4615" s="11"/>
    </row>
    <row r="4616" spans="4:4" x14ac:dyDescent="0.2">
      <c r="D4616" s="11"/>
    </row>
    <row r="4617" spans="4:4" x14ac:dyDescent="0.2">
      <c r="D4617" s="11"/>
    </row>
    <row r="4618" spans="4:4" x14ac:dyDescent="0.2">
      <c r="D4618" s="11"/>
    </row>
    <row r="4619" spans="4:4" x14ac:dyDescent="0.2">
      <c r="D4619" s="11"/>
    </row>
    <row r="4620" spans="4:4" x14ac:dyDescent="0.2">
      <c r="D4620" s="11"/>
    </row>
    <row r="4621" spans="4:4" x14ac:dyDescent="0.2">
      <c r="D4621" s="11"/>
    </row>
    <row r="4622" spans="4:4" x14ac:dyDescent="0.2">
      <c r="D4622" s="11"/>
    </row>
    <row r="4623" spans="4:4" x14ac:dyDescent="0.2">
      <c r="D4623" s="11"/>
    </row>
    <row r="4624" spans="4:4" x14ac:dyDescent="0.2">
      <c r="D4624" s="11"/>
    </row>
    <row r="4625" spans="4:4" x14ac:dyDescent="0.2">
      <c r="D4625" s="11"/>
    </row>
    <row r="4626" spans="4:4" x14ac:dyDescent="0.2">
      <c r="D4626" s="11"/>
    </row>
    <row r="4627" spans="4:4" x14ac:dyDescent="0.2">
      <c r="D4627" s="11"/>
    </row>
    <row r="4628" spans="4:4" x14ac:dyDescent="0.2">
      <c r="D4628" s="11"/>
    </row>
    <row r="4629" spans="4:4" x14ac:dyDescent="0.2">
      <c r="D4629" s="11"/>
    </row>
    <row r="4630" spans="4:4" x14ac:dyDescent="0.2">
      <c r="D4630" s="11"/>
    </row>
    <row r="4631" spans="4:4" x14ac:dyDescent="0.2">
      <c r="D4631" s="11"/>
    </row>
    <row r="4632" spans="4:4" x14ac:dyDescent="0.2">
      <c r="D4632" s="11"/>
    </row>
    <row r="4633" spans="4:4" x14ac:dyDescent="0.2">
      <c r="D4633" s="11"/>
    </row>
    <row r="4634" spans="4:4" x14ac:dyDescent="0.2">
      <c r="D4634" s="11"/>
    </row>
    <row r="4635" spans="4:4" x14ac:dyDescent="0.2">
      <c r="D4635" s="11"/>
    </row>
    <row r="4636" spans="4:4" x14ac:dyDescent="0.2">
      <c r="D4636" s="11"/>
    </row>
    <row r="4637" spans="4:4" x14ac:dyDescent="0.2">
      <c r="D4637" s="11"/>
    </row>
    <row r="4638" spans="4:4" x14ac:dyDescent="0.2">
      <c r="D4638" s="11"/>
    </row>
    <row r="4639" spans="4:4" x14ac:dyDescent="0.2">
      <c r="D4639" s="11"/>
    </row>
    <row r="4640" spans="4:4" x14ac:dyDescent="0.2">
      <c r="D4640" s="11"/>
    </row>
    <row r="4641" spans="4:4" x14ac:dyDescent="0.2">
      <c r="D4641" s="11"/>
    </row>
    <row r="4642" spans="4:4" x14ac:dyDescent="0.2">
      <c r="D4642" s="11"/>
    </row>
    <row r="4643" spans="4:4" x14ac:dyDescent="0.2">
      <c r="D4643" s="11"/>
    </row>
    <row r="4644" spans="4:4" x14ac:dyDescent="0.2">
      <c r="D4644" s="11"/>
    </row>
    <row r="4645" spans="4:4" x14ac:dyDescent="0.2">
      <c r="D4645" s="11"/>
    </row>
    <row r="4646" spans="4:4" x14ac:dyDescent="0.2">
      <c r="D4646" s="11"/>
    </row>
    <row r="4647" spans="4:4" x14ac:dyDescent="0.2">
      <c r="D4647" s="11"/>
    </row>
    <row r="4648" spans="4:4" x14ac:dyDescent="0.2">
      <c r="D4648" s="11"/>
    </row>
    <row r="4649" spans="4:4" x14ac:dyDescent="0.2">
      <c r="D4649" s="11"/>
    </row>
    <row r="4650" spans="4:4" x14ac:dyDescent="0.2">
      <c r="D4650" s="11"/>
    </row>
    <row r="4651" spans="4:4" x14ac:dyDescent="0.2">
      <c r="D4651" s="11"/>
    </row>
    <row r="4652" spans="4:4" x14ac:dyDescent="0.2">
      <c r="D4652" s="11"/>
    </row>
    <row r="4653" spans="4:4" x14ac:dyDescent="0.2">
      <c r="D4653" s="11"/>
    </row>
    <row r="4654" spans="4:4" x14ac:dyDescent="0.2">
      <c r="D4654" s="11"/>
    </row>
    <row r="4655" spans="4:4" x14ac:dyDescent="0.2">
      <c r="D4655" s="11"/>
    </row>
    <row r="4656" spans="4:4" x14ac:dyDescent="0.2">
      <c r="D4656" s="11"/>
    </row>
    <row r="4657" spans="4:4" x14ac:dyDescent="0.2">
      <c r="D4657" s="11"/>
    </row>
    <row r="4658" spans="4:4" x14ac:dyDescent="0.2">
      <c r="D4658" s="11"/>
    </row>
    <row r="4659" spans="4:4" x14ac:dyDescent="0.2">
      <c r="D4659" s="11"/>
    </row>
    <row r="4660" spans="4:4" x14ac:dyDescent="0.2">
      <c r="D4660" s="11"/>
    </row>
    <row r="4661" spans="4:4" x14ac:dyDescent="0.2">
      <c r="D4661" s="11"/>
    </row>
    <row r="4662" spans="4:4" x14ac:dyDescent="0.2">
      <c r="D4662" s="11"/>
    </row>
    <row r="4663" spans="4:4" x14ac:dyDescent="0.2">
      <c r="D4663" s="11"/>
    </row>
    <row r="4664" spans="4:4" x14ac:dyDescent="0.2">
      <c r="D4664" s="11"/>
    </row>
    <row r="4665" spans="4:4" x14ac:dyDescent="0.2">
      <c r="D4665" s="11"/>
    </row>
    <row r="4666" spans="4:4" x14ac:dyDescent="0.2">
      <c r="D4666" s="11"/>
    </row>
    <row r="4667" spans="4:4" x14ac:dyDescent="0.2">
      <c r="D4667" s="11"/>
    </row>
    <row r="4668" spans="4:4" x14ac:dyDescent="0.2">
      <c r="D4668" s="11"/>
    </row>
    <row r="4669" spans="4:4" x14ac:dyDescent="0.2">
      <c r="D4669" s="11"/>
    </row>
    <row r="4670" spans="4:4" x14ac:dyDescent="0.2">
      <c r="D4670" s="11"/>
    </row>
    <row r="4671" spans="4:4" x14ac:dyDescent="0.2">
      <c r="D4671" s="11"/>
    </row>
    <row r="4672" spans="4:4" x14ac:dyDescent="0.2">
      <c r="D4672" s="11"/>
    </row>
    <row r="4673" spans="4:4" x14ac:dyDescent="0.2">
      <c r="D4673" s="11"/>
    </row>
    <row r="4674" spans="4:4" x14ac:dyDescent="0.2">
      <c r="D4674" s="11"/>
    </row>
    <row r="4675" spans="4:4" x14ac:dyDescent="0.2">
      <c r="D4675" s="11"/>
    </row>
    <row r="4676" spans="4:4" x14ac:dyDescent="0.2">
      <c r="D4676" s="11"/>
    </row>
    <row r="4677" spans="4:4" x14ac:dyDescent="0.2">
      <c r="D4677" s="11"/>
    </row>
    <row r="4678" spans="4:4" x14ac:dyDescent="0.2">
      <c r="D4678" s="11"/>
    </row>
    <row r="4679" spans="4:4" x14ac:dyDescent="0.2">
      <c r="D4679" s="11"/>
    </row>
    <row r="4680" spans="4:4" x14ac:dyDescent="0.2">
      <c r="D4680" s="11"/>
    </row>
    <row r="4681" spans="4:4" x14ac:dyDescent="0.2">
      <c r="D4681" s="11"/>
    </row>
    <row r="4682" spans="4:4" x14ac:dyDescent="0.2">
      <c r="D4682" s="11"/>
    </row>
    <row r="4683" spans="4:4" x14ac:dyDescent="0.2">
      <c r="D4683" s="11"/>
    </row>
    <row r="4684" spans="4:4" x14ac:dyDescent="0.2">
      <c r="D4684" s="11"/>
    </row>
    <row r="4685" spans="4:4" x14ac:dyDescent="0.2">
      <c r="D4685" s="11"/>
    </row>
    <row r="4686" spans="4:4" x14ac:dyDescent="0.2">
      <c r="D4686" s="11"/>
    </row>
    <row r="4687" spans="4:4" x14ac:dyDescent="0.2">
      <c r="D4687" s="11"/>
    </row>
    <row r="4688" spans="4:4" x14ac:dyDescent="0.2">
      <c r="D4688" s="11"/>
    </row>
    <row r="4689" spans="4:4" x14ac:dyDescent="0.2">
      <c r="D4689" s="11"/>
    </row>
    <row r="4690" spans="4:4" x14ac:dyDescent="0.2">
      <c r="D4690" s="11"/>
    </row>
    <row r="4691" spans="4:4" x14ac:dyDescent="0.2">
      <c r="D4691" s="11"/>
    </row>
    <row r="4692" spans="4:4" x14ac:dyDescent="0.2">
      <c r="D4692" s="11"/>
    </row>
    <row r="4693" spans="4:4" x14ac:dyDescent="0.2">
      <c r="D4693" s="11"/>
    </row>
    <row r="4694" spans="4:4" x14ac:dyDescent="0.2">
      <c r="D4694" s="11"/>
    </row>
    <row r="4695" spans="4:4" x14ac:dyDescent="0.2">
      <c r="D4695" s="11"/>
    </row>
    <row r="4696" spans="4:4" x14ac:dyDescent="0.2">
      <c r="D4696" s="11"/>
    </row>
    <row r="4697" spans="4:4" x14ac:dyDescent="0.2">
      <c r="D4697" s="11"/>
    </row>
    <row r="4698" spans="4:4" x14ac:dyDescent="0.2">
      <c r="D4698" s="11"/>
    </row>
    <row r="4699" spans="4:4" x14ac:dyDescent="0.2">
      <c r="D4699" s="11"/>
    </row>
    <row r="4700" spans="4:4" x14ac:dyDescent="0.2">
      <c r="D4700" s="11"/>
    </row>
    <row r="4701" spans="4:4" x14ac:dyDescent="0.2">
      <c r="D4701" s="11"/>
    </row>
    <row r="4702" spans="4:4" x14ac:dyDescent="0.2">
      <c r="D4702" s="11"/>
    </row>
    <row r="4703" spans="4:4" x14ac:dyDescent="0.2">
      <c r="D4703" s="11"/>
    </row>
    <row r="4704" spans="4:4" x14ac:dyDescent="0.2">
      <c r="D4704" s="11"/>
    </row>
    <row r="4705" spans="4:4" x14ac:dyDescent="0.2">
      <c r="D4705" s="11"/>
    </row>
    <row r="4706" spans="4:4" x14ac:dyDescent="0.2">
      <c r="D4706" s="11"/>
    </row>
    <row r="4707" spans="4:4" x14ac:dyDescent="0.2">
      <c r="D4707" s="11"/>
    </row>
    <row r="4708" spans="4:4" x14ac:dyDescent="0.2">
      <c r="D4708" s="11"/>
    </row>
    <row r="4709" spans="4:4" x14ac:dyDescent="0.2">
      <c r="D4709" s="11"/>
    </row>
    <row r="4710" spans="4:4" x14ac:dyDescent="0.2">
      <c r="D4710" s="11"/>
    </row>
    <row r="4711" spans="4:4" x14ac:dyDescent="0.2">
      <c r="D4711" s="11"/>
    </row>
    <row r="4712" spans="4:4" x14ac:dyDescent="0.2">
      <c r="D4712" s="11"/>
    </row>
    <row r="4713" spans="4:4" x14ac:dyDescent="0.2">
      <c r="D4713" s="11"/>
    </row>
    <row r="4714" spans="4:4" x14ac:dyDescent="0.2">
      <c r="D4714" s="11"/>
    </row>
    <row r="4715" spans="4:4" x14ac:dyDescent="0.2">
      <c r="D4715" s="11"/>
    </row>
    <row r="4716" spans="4:4" x14ac:dyDescent="0.2">
      <c r="D4716" s="11"/>
    </row>
    <row r="4717" spans="4:4" x14ac:dyDescent="0.2">
      <c r="D4717" s="11"/>
    </row>
    <row r="4718" spans="4:4" x14ac:dyDescent="0.2">
      <c r="D4718" s="11"/>
    </row>
    <row r="4719" spans="4:4" x14ac:dyDescent="0.2">
      <c r="D4719" s="11"/>
    </row>
    <row r="4720" spans="4:4" x14ac:dyDescent="0.2">
      <c r="D4720" s="11"/>
    </row>
    <row r="4721" spans="4:4" x14ac:dyDescent="0.2">
      <c r="D4721" s="11"/>
    </row>
    <row r="4722" spans="4:4" x14ac:dyDescent="0.2">
      <c r="D4722" s="11"/>
    </row>
    <row r="4723" spans="4:4" x14ac:dyDescent="0.2">
      <c r="D4723" s="11"/>
    </row>
    <row r="4724" spans="4:4" x14ac:dyDescent="0.2">
      <c r="D4724" s="11"/>
    </row>
    <row r="4725" spans="4:4" x14ac:dyDescent="0.2">
      <c r="D4725" s="11"/>
    </row>
    <row r="4726" spans="4:4" x14ac:dyDescent="0.2">
      <c r="D4726" s="11"/>
    </row>
    <row r="4727" spans="4:4" x14ac:dyDescent="0.2">
      <c r="D4727" s="11"/>
    </row>
    <row r="4728" spans="4:4" x14ac:dyDescent="0.2">
      <c r="D4728" s="11"/>
    </row>
    <row r="4729" spans="4:4" x14ac:dyDescent="0.2">
      <c r="D4729" s="11"/>
    </row>
    <row r="4730" spans="4:4" x14ac:dyDescent="0.2">
      <c r="D4730" s="11"/>
    </row>
    <row r="4731" spans="4:4" x14ac:dyDescent="0.2">
      <c r="D4731" s="11"/>
    </row>
    <row r="4732" spans="4:4" x14ac:dyDescent="0.2">
      <c r="D4732" s="11"/>
    </row>
    <row r="4733" spans="4:4" x14ac:dyDescent="0.2">
      <c r="D4733" s="11"/>
    </row>
    <row r="4734" spans="4:4" x14ac:dyDescent="0.2">
      <c r="D4734" s="11"/>
    </row>
    <row r="4735" spans="4:4" x14ac:dyDescent="0.2">
      <c r="D4735" s="11"/>
    </row>
    <row r="4736" spans="4:4" x14ac:dyDescent="0.2">
      <c r="D4736" s="11"/>
    </row>
    <row r="4737" spans="4:4" x14ac:dyDescent="0.2">
      <c r="D4737" s="11"/>
    </row>
    <row r="4738" spans="4:4" x14ac:dyDescent="0.2">
      <c r="D4738" s="11"/>
    </row>
    <row r="4739" spans="4:4" x14ac:dyDescent="0.2">
      <c r="D4739" s="11"/>
    </row>
    <row r="4740" spans="4:4" x14ac:dyDescent="0.2">
      <c r="D4740" s="11"/>
    </row>
    <row r="4741" spans="4:4" x14ac:dyDescent="0.2">
      <c r="D4741" s="11"/>
    </row>
    <row r="4742" spans="4:4" x14ac:dyDescent="0.2">
      <c r="D4742" s="11"/>
    </row>
    <row r="4743" spans="4:4" x14ac:dyDescent="0.2">
      <c r="D4743" s="11"/>
    </row>
    <row r="4744" spans="4:4" x14ac:dyDescent="0.2">
      <c r="D4744" s="11"/>
    </row>
    <row r="4745" spans="4:4" x14ac:dyDescent="0.2">
      <c r="D4745" s="11"/>
    </row>
    <row r="4746" spans="4:4" x14ac:dyDescent="0.2">
      <c r="D4746" s="11"/>
    </row>
    <row r="4747" spans="4:4" x14ac:dyDescent="0.2">
      <c r="D4747" s="11"/>
    </row>
    <row r="4748" spans="4:4" x14ac:dyDescent="0.2">
      <c r="D4748" s="11"/>
    </row>
    <row r="4749" spans="4:4" x14ac:dyDescent="0.2">
      <c r="D4749" s="11"/>
    </row>
    <row r="4750" spans="4:4" x14ac:dyDescent="0.2">
      <c r="D4750" s="11"/>
    </row>
    <row r="4751" spans="4:4" x14ac:dyDescent="0.2">
      <c r="D4751" s="11"/>
    </row>
    <row r="4752" spans="4:4" x14ac:dyDescent="0.2">
      <c r="D4752" s="11"/>
    </row>
    <row r="4753" spans="4:4" x14ac:dyDescent="0.2">
      <c r="D4753" s="11"/>
    </row>
    <row r="4754" spans="4:4" x14ac:dyDescent="0.2">
      <c r="D4754" s="11"/>
    </row>
    <row r="4755" spans="4:4" x14ac:dyDescent="0.2">
      <c r="D4755" s="11"/>
    </row>
    <row r="4756" spans="4:4" x14ac:dyDescent="0.2">
      <c r="D4756" s="11"/>
    </row>
    <row r="4757" spans="4:4" x14ac:dyDescent="0.2">
      <c r="D4757" s="11"/>
    </row>
    <row r="4758" spans="4:4" x14ac:dyDescent="0.2">
      <c r="D4758" s="11"/>
    </row>
    <row r="4759" spans="4:4" x14ac:dyDescent="0.2">
      <c r="D4759" s="11"/>
    </row>
    <row r="4760" spans="4:4" x14ac:dyDescent="0.2">
      <c r="D4760" s="11"/>
    </row>
    <row r="4761" spans="4:4" x14ac:dyDescent="0.2">
      <c r="D4761" s="11"/>
    </row>
    <row r="4762" spans="4:4" x14ac:dyDescent="0.2">
      <c r="D4762" s="11"/>
    </row>
    <row r="4763" spans="4:4" x14ac:dyDescent="0.2">
      <c r="D4763" s="11"/>
    </row>
    <row r="4764" spans="4:4" x14ac:dyDescent="0.2">
      <c r="D4764" s="11"/>
    </row>
    <row r="4765" spans="4:4" x14ac:dyDescent="0.2">
      <c r="D4765" s="11"/>
    </row>
    <row r="4766" spans="4:4" x14ac:dyDescent="0.2">
      <c r="D4766" s="11"/>
    </row>
    <row r="4767" spans="4:4" x14ac:dyDescent="0.2">
      <c r="D4767" s="11"/>
    </row>
    <row r="4768" spans="4:4" x14ac:dyDescent="0.2">
      <c r="D4768" s="11"/>
    </row>
    <row r="4769" spans="4:4" x14ac:dyDescent="0.2">
      <c r="D4769" s="11"/>
    </row>
    <row r="4770" spans="4:4" x14ac:dyDescent="0.2">
      <c r="D4770" s="11"/>
    </row>
    <row r="4771" spans="4:4" x14ac:dyDescent="0.2">
      <c r="D4771" s="11"/>
    </row>
    <row r="4772" spans="4:4" x14ac:dyDescent="0.2">
      <c r="D4772" s="11"/>
    </row>
    <row r="4773" spans="4:4" x14ac:dyDescent="0.2">
      <c r="D4773" s="11"/>
    </row>
    <row r="4774" spans="4:4" x14ac:dyDescent="0.2">
      <c r="D4774" s="11"/>
    </row>
    <row r="4775" spans="4:4" x14ac:dyDescent="0.2">
      <c r="D4775" s="11"/>
    </row>
    <row r="4776" spans="4:4" x14ac:dyDescent="0.2">
      <c r="D4776" s="11"/>
    </row>
    <row r="4777" spans="4:4" x14ac:dyDescent="0.2">
      <c r="D4777" s="11"/>
    </row>
    <row r="4778" spans="4:4" x14ac:dyDescent="0.2">
      <c r="D4778" s="11"/>
    </row>
    <row r="4779" spans="4:4" x14ac:dyDescent="0.2">
      <c r="D4779" s="11"/>
    </row>
    <row r="4780" spans="4:4" x14ac:dyDescent="0.2">
      <c r="D4780" s="11"/>
    </row>
    <row r="4781" spans="4:4" x14ac:dyDescent="0.2">
      <c r="D4781" s="11"/>
    </row>
    <row r="4782" spans="4:4" x14ac:dyDescent="0.2">
      <c r="D4782" s="11"/>
    </row>
    <row r="4783" spans="4:4" x14ac:dyDescent="0.2">
      <c r="D4783" s="11"/>
    </row>
    <row r="4784" spans="4:4" x14ac:dyDescent="0.2">
      <c r="D4784" s="11"/>
    </row>
    <row r="4785" spans="4:4" x14ac:dyDescent="0.2">
      <c r="D4785" s="11"/>
    </row>
    <row r="4786" spans="4:4" x14ac:dyDescent="0.2">
      <c r="D4786" s="11"/>
    </row>
    <row r="4787" spans="4:4" x14ac:dyDescent="0.2">
      <c r="D4787" s="11"/>
    </row>
    <row r="4788" spans="4:4" x14ac:dyDescent="0.2">
      <c r="D4788" s="11"/>
    </row>
    <row r="4789" spans="4:4" x14ac:dyDescent="0.2">
      <c r="D4789" s="11"/>
    </row>
    <row r="4790" spans="4:4" x14ac:dyDescent="0.2">
      <c r="D4790" s="11"/>
    </row>
    <row r="4791" spans="4:4" x14ac:dyDescent="0.2">
      <c r="D4791" s="11"/>
    </row>
    <row r="4792" spans="4:4" x14ac:dyDescent="0.2">
      <c r="D4792" s="11"/>
    </row>
    <row r="4793" spans="4:4" x14ac:dyDescent="0.2">
      <c r="D4793" s="11"/>
    </row>
    <row r="4794" spans="4:4" x14ac:dyDescent="0.2">
      <c r="D4794" s="11"/>
    </row>
    <row r="4795" spans="4:4" x14ac:dyDescent="0.2">
      <c r="D4795" s="11"/>
    </row>
    <row r="4796" spans="4:4" x14ac:dyDescent="0.2">
      <c r="D4796" s="11"/>
    </row>
    <row r="4797" spans="4:4" x14ac:dyDescent="0.2">
      <c r="D4797" s="11"/>
    </row>
    <row r="4798" spans="4:4" x14ac:dyDescent="0.2">
      <c r="D4798" s="11"/>
    </row>
    <row r="4799" spans="4:4" x14ac:dyDescent="0.2">
      <c r="D4799" s="11"/>
    </row>
    <row r="4800" spans="4:4" x14ac:dyDescent="0.2">
      <c r="D4800" s="11"/>
    </row>
    <row r="4801" spans="4:4" x14ac:dyDescent="0.2">
      <c r="D4801" s="11"/>
    </row>
    <row r="4802" spans="4:4" x14ac:dyDescent="0.2">
      <c r="D4802" s="11"/>
    </row>
    <row r="4803" spans="4:4" x14ac:dyDescent="0.2">
      <c r="D4803" s="11"/>
    </row>
    <row r="4804" spans="4:4" x14ac:dyDescent="0.2">
      <c r="D4804" s="11"/>
    </row>
    <row r="4805" spans="4:4" x14ac:dyDescent="0.2">
      <c r="D4805" s="11"/>
    </row>
    <row r="4806" spans="4:4" x14ac:dyDescent="0.2">
      <c r="D4806" s="11"/>
    </row>
    <row r="4807" spans="4:4" x14ac:dyDescent="0.2">
      <c r="D4807" s="11"/>
    </row>
    <row r="4808" spans="4:4" x14ac:dyDescent="0.2">
      <c r="D4808" s="11"/>
    </row>
    <row r="4809" spans="4:4" x14ac:dyDescent="0.2">
      <c r="D4809" s="11"/>
    </row>
    <row r="4810" spans="4:4" x14ac:dyDescent="0.2">
      <c r="D4810" s="11"/>
    </row>
    <row r="4811" spans="4:4" x14ac:dyDescent="0.2">
      <c r="D4811" s="11"/>
    </row>
    <row r="4812" spans="4:4" x14ac:dyDescent="0.2">
      <c r="D4812" s="11"/>
    </row>
    <row r="4813" spans="4:4" x14ac:dyDescent="0.2">
      <c r="D4813" s="11"/>
    </row>
    <row r="4814" spans="4:4" x14ac:dyDescent="0.2">
      <c r="D4814" s="11"/>
    </row>
    <row r="4815" spans="4:4" x14ac:dyDescent="0.2">
      <c r="D4815" s="11"/>
    </row>
    <row r="4816" spans="4:4" x14ac:dyDescent="0.2">
      <c r="D4816" s="11"/>
    </row>
    <row r="4817" spans="4:4" x14ac:dyDescent="0.2">
      <c r="D4817" s="11"/>
    </row>
    <row r="4818" spans="4:4" x14ac:dyDescent="0.2">
      <c r="D4818" s="11"/>
    </row>
    <row r="4819" spans="4:4" x14ac:dyDescent="0.2">
      <c r="D4819" s="11"/>
    </row>
    <row r="4820" spans="4:4" x14ac:dyDescent="0.2">
      <c r="D4820" s="11"/>
    </row>
    <row r="4821" spans="4:4" x14ac:dyDescent="0.2">
      <c r="D4821" s="11"/>
    </row>
    <row r="4822" spans="4:4" x14ac:dyDescent="0.2">
      <c r="D4822" s="11"/>
    </row>
    <row r="4823" spans="4:4" x14ac:dyDescent="0.2">
      <c r="D4823" s="11"/>
    </row>
    <row r="4824" spans="4:4" x14ac:dyDescent="0.2">
      <c r="D4824" s="11"/>
    </row>
    <row r="4825" spans="4:4" x14ac:dyDescent="0.2">
      <c r="D4825" s="11"/>
    </row>
    <row r="4826" spans="4:4" x14ac:dyDescent="0.2">
      <c r="D4826" s="11"/>
    </row>
    <row r="4827" spans="4:4" x14ac:dyDescent="0.2">
      <c r="D4827" s="11"/>
    </row>
    <row r="4828" spans="4:4" x14ac:dyDescent="0.2">
      <c r="D4828" s="11"/>
    </row>
    <row r="4829" spans="4:4" x14ac:dyDescent="0.2">
      <c r="D4829" s="11"/>
    </row>
    <row r="4830" spans="4:4" x14ac:dyDescent="0.2">
      <c r="D4830" s="11"/>
    </row>
    <row r="4831" spans="4:4" x14ac:dyDescent="0.2">
      <c r="D4831" s="11"/>
    </row>
    <row r="4832" spans="4:4" x14ac:dyDescent="0.2">
      <c r="D4832" s="11"/>
    </row>
    <row r="4833" spans="4:4" x14ac:dyDescent="0.2">
      <c r="D4833" s="11"/>
    </row>
    <row r="4834" spans="4:4" x14ac:dyDescent="0.2">
      <c r="D4834" s="11"/>
    </row>
    <row r="4835" spans="4:4" x14ac:dyDescent="0.2">
      <c r="D4835" s="11"/>
    </row>
    <row r="4836" spans="4:4" x14ac:dyDescent="0.2">
      <c r="D4836" s="11"/>
    </row>
    <row r="4837" spans="4:4" x14ac:dyDescent="0.2">
      <c r="D4837" s="11"/>
    </row>
    <row r="4838" spans="4:4" x14ac:dyDescent="0.2">
      <c r="D4838" s="11"/>
    </row>
    <row r="4839" spans="4:4" x14ac:dyDescent="0.2">
      <c r="D4839" s="11"/>
    </row>
    <row r="4840" spans="4:4" x14ac:dyDescent="0.2">
      <c r="D4840" s="11"/>
    </row>
    <row r="4841" spans="4:4" x14ac:dyDescent="0.2">
      <c r="D4841" s="11"/>
    </row>
    <row r="4842" spans="4:4" x14ac:dyDescent="0.2">
      <c r="D4842" s="11"/>
    </row>
    <row r="4843" spans="4:4" x14ac:dyDescent="0.2">
      <c r="D4843" s="11"/>
    </row>
    <row r="4844" spans="4:4" x14ac:dyDescent="0.2">
      <c r="D4844" s="11"/>
    </row>
    <row r="4845" spans="4:4" x14ac:dyDescent="0.2">
      <c r="D4845" s="11"/>
    </row>
    <row r="4846" spans="4:4" x14ac:dyDescent="0.2">
      <c r="D4846" s="11"/>
    </row>
    <row r="4847" spans="4:4" x14ac:dyDescent="0.2">
      <c r="D4847" s="11"/>
    </row>
    <row r="4848" spans="4:4" x14ac:dyDescent="0.2">
      <c r="D4848" s="11"/>
    </row>
    <row r="4849" spans="4:4" x14ac:dyDescent="0.2">
      <c r="D4849" s="11"/>
    </row>
    <row r="4850" spans="4:4" x14ac:dyDescent="0.2">
      <c r="D4850" s="11"/>
    </row>
    <row r="4851" spans="4:4" x14ac:dyDescent="0.2">
      <c r="D4851" s="11"/>
    </row>
    <row r="4852" spans="4:4" x14ac:dyDescent="0.2">
      <c r="D4852" s="11"/>
    </row>
    <row r="4853" spans="4:4" x14ac:dyDescent="0.2">
      <c r="D4853" s="11"/>
    </row>
    <row r="4854" spans="4:4" x14ac:dyDescent="0.2">
      <c r="D4854" s="11"/>
    </row>
    <row r="4855" spans="4:4" x14ac:dyDescent="0.2">
      <c r="D4855" s="11"/>
    </row>
    <row r="4856" spans="4:4" x14ac:dyDescent="0.2">
      <c r="D4856" s="11"/>
    </row>
    <row r="4857" spans="4:4" x14ac:dyDescent="0.2">
      <c r="D4857" s="11"/>
    </row>
    <row r="4858" spans="4:4" x14ac:dyDescent="0.2">
      <c r="D4858" s="11"/>
    </row>
    <row r="4859" spans="4:4" x14ac:dyDescent="0.2">
      <c r="D4859" s="11"/>
    </row>
    <row r="4860" spans="4:4" x14ac:dyDescent="0.2">
      <c r="D4860" s="11"/>
    </row>
    <row r="4861" spans="4:4" x14ac:dyDescent="0.2">
      <c r="D4861" s="11"/>
    </row>
    <row r="4862" spans="4:4" x14ac:dyDescent="0.2">
      <c r="D4862" s="11"/>
    </row>
    <row r="4863" spans="4:4" x14ac:dyDescent="0.2">
      <c r="D4863" s="11"/>
    </row>
    <row r="4864" spans="4:4" x14ac:dyDescent="0.2">
      <c r="D4864" s="11"/>
    </row>
    <row r="4865" spans="4:4" x14ac:dyDescent="0.2">
      <c r="D4865" s="11"/>
    </row>
    <row r="4866" spans="4:4" x14ac:dyDescent="0.2">
      <c r="D4866" s="11"/>
    </row>
    <row r="4867" spans="4:4" x14ac:dyDescent="0.2">
      <c r="D4867" s="11"/>
    </row>
    <row r="4868" spans="4:4" x14ac:dyDescent="0.2">
      <c r="D4868" s="11"/>
    </row>
    <row r="4869" spans="4:4" x14ac:dyDescent="0.2">
      <c r="D4869" s="11"/>
    </row>
    <row r="4870" spans="4:4" x14ac:dyDescent="0.2">
      <c r="D4870" s="11"/>
    </row>
    <row r="4871" spans="4:4" x14ac:dyDescent="0.2">
      <c r="D4871" s="11"/>
    </row>
    <row r="4872" spans="4:4" x14ac:dyDescent="0.2">
      <c r="D4872" s="11"/>
    </row>
    <row r="4873" spans="4:4" x14ac:dyDescent="0.2">
      <c r="D4873" s="11"/>
    </row>
    <row r="4874" spans="4:4" x14ac:dyDescent="0.2">
      <c r="D4874" s="11"/>
    </row>
    <row r="4875" spans="4:4" x14ac:dyDescent="0.2">
      <c r="D4875" s="11"/>
    </row>
    <row r="4876" spans="4:4" x14ac:dyDescent="0.2">
      <c r="D4876" s="11"/>
    </row>
    <row r="4877" spans="4:4" x14ac:dyDescent="0.2">
      <c r="D4877" s="11"/>
    </row>
    <row r="4878" spans="4:4" x14ac:dyDescent="0.2">
      <c r="D4878" s="11"/>
    </row>
    <row r="4879" spans="4:4" x14ac:dyDescent="0.2">
      <c r="D4879" s="11"/>
    </row>
    <row r="4880" spans="4:4" x14ac:dyDescent="0.2">
      <c r="D4880" s="11"/>
    </row>
    <row r="4881" spans="4:4" x14ac:dyDescent="0.2">
      <c r="D4881" s="11"/>
    </row>
    <row r="4882" spans="4:4" x14ac:dyDescent="0.2">
      <c r="D4882" s="11"/>
    </row>
    <row r="4883" spans="4:4" x14ac:dyDescent="0.2">
      <c r="D4883" s="11"/>
    </row>
    <row r="4884" spans="4:4" x14ac:dyDescent="0.2">
      <c r="D4884" s="11"/>
    </row>
    <row r="4885" spans="4:4" x14ac:dyDescent="0.2">
      <c r="D4885" s="11"/>
    </row>
    <row r="4886" spans="4:4" x14ac:dyDescent="0.2">
      <c r="D4886" s="11"/>
    </row>
    <row r="4887" spans="4:4" x14ac:dyDescent="0.2">
      <c r="D4887" s="11"/>
    </row>
    <row r="4888" spans="4:4" x14ac:dyDescent="0.2">
      <c r="D4888" s="11"/>
    </row>
    <row r="4889" spans="4:4" x14ac:dyDescent="0.2">
      <c r="D4889" s="11"/>
    </row>
    <row r="4890" spans="4:4" x14ac:dyDescent="0.2">
      <c r="D4890" s="11"/>
    </row>
    <row r="4891" spans="4:4" x14ac:dyDescent="0.2">
      <c r="D4891" s="11"/>
    </row>
    <row r="4892" spans="4:4" x14ac:dyDescent="0.2">
      <c r="D4892" s="11"/>
    </row>
    <row r="4893" spans="4:4" x14ac:dyDescent="0.2">
      <c r="D4893" s="11"/>
    </row>
    <row r="4894" spans="4:4" x14ac:dyDescent="0.2">
      <c r="D4894" s="11"/>
    </row>
    <row r="4895" spans="4:4" x14ac:dyDescent="0.2">
      <c r="D4895" s="11"/>
    </row>
    <row r="4896" spans="4:4" x14ac:dyDescent="0.2">
      <c r="D4896" s="11"/>
    </row>
    <row r="4897" spans="4:4" x14ac:dyDescent="0.2">
      <c r="D4897" s="11"/>
    </row>
    <row r="4898" spans="4:4" x14ac:dyDescent="0.2">
      <c r="D4898" s="11"/>
    </row>
    <row r="4899" spans="4:4" x14ac:dyDescent="0.2">
      <c r="D4899" s="11"/>
    </row>
    <row r="4900" spans="4:4" x14ac:dyDescent="0.2">
      <c r="D4900" s="11"/>
    </row>
    <row r="4901" spans="4:4" x14ac:dyDescent="0.2">
      <c r="D4901" s="11"/>
    </row>
    <row r="4902" spans="4:4" x14ac:dyDescent="0.2">
      <c r="D4902" s="11"/>
    </row>
    <row r="4903" spans="4:4" x14ac:dyDescent="0.2">
      <c r="D4903" s="11"/>
    </row>
    <row r="4904" spans="4:4" x14ac:dyDescent="0.2">
      <c r="D4904" s="11"/>
    </row>
    <row r="4905" spans="4:4" x14ac:dyDescent="0.2">
      <c r="D4905" s="11"/>
    </row>
    <row r="4906" spans="4:4" x14ac:dyDescent="0.2">
      <c r="D4906" s="11"/>
    </row>
    <row r="4907" spans="4:4" x14ac:dyDescent="0.2">
      <c r="D4907" s="11"/>
    </row>
    <row r="4908" spans="4:4" x14ac:dyDescent="0.2">
      <c r="D4908" s="11"/>
    </row>
    <row r="4909" spans="4:4" x14ac:dyDescent="0.2">
      <c r="D4909" s="11"/>
    </row>
    <row r="4910" spans="4:4" x14ac:dyDescent="0.2">
      <c r="D4910" s="11"/>
    </row>
    <row r="4911" spans="4:4" x14ac:dyDescent="0.2">
      <c r="D4911" s="11"/>
    </row>
    <row r="4912" spans="4:4" x14ac:dyDescent="0.2">
      <c r="D4912" s="11"/>
    </row>
    <row r="4913" spans="4:4" x14ac:dyDescent="0.2">
      <c r="D4913" s="11"/>
    </row>
    <row r="4914" spans="4:4" x14ac:dyDescent="0.2">
      <c r="D4914" s="11"/>
    </row>
    <row r="4915" spans="4:4" x14ac:dyDescent="0.2">
      <c r="D4915" s="11"/>
    </row>
    <row r="4916" spans="4:4" x14ac:dyDescent="0.2">
      <c r="D4916" s="11"/>
    </row>
    <row r="4917" spans="4:4" x14ac:dyDescent="0.2">
      <c r="D4917" s="11"/>
    </row>
    <row r="4918" spans="4:4" x14ac:dyDescent="0.2">
      <c r="D4918" s="11"/>
    </row>
    <row r="4919" spans="4:4" x14ac:dyDescent="0.2">
      <c r="D4919" s="11"/>
    </row>
    <row r="4920" spans="4:4" x14ac:dyDescent="0.2">
      <c r="D4920" s="11"/>
    </row>
    <row r="4921" spans="4:4" x14ac:dyDescent="0.2">
      <c r="D4921" s="11"/>
    </row>
    <row r="4922" spans="4:4" x14ac:dyDescent="0.2">
      <c r="D4922" s="11"/>
    </row>
    <row r="4923" spans="4:4" x14ac:dyDescent="0.2">
      <c r="D4923" s="11"/>
    </row>
    <row r="4924" spans="4:4" x14ac:dyDescent="0.2">
      <c r="D4924" s="11"/>
    </row>
    <row r="4925" spans="4:4" x14ac:dyDescent="0.2">
      <c r="D4925" s="11"/>
    </row>
    <row r="4926" spans="4:4" x14ac:dyDescent="0.2">
      <c r="D4926" s="11"/>
    </row>
    <row r="4927" spans="4:4" x14ac:dyDescent="0.2">
      <c r="D4927" s="11"/>
    </row>
    <row r="4928" spans="4:4" x14ac:dyDescent="0.2">
      <c r="D4928" s="11"/>
    </row>
    <row r="4929" spans="4:4" x14ac:dyDescent="0.2">
      <c r="D4929" s="11"/>
    </row>
    <row r="4930" spans="4:4" x14ac:dyDescent="0.2">
      <c r="D4930" s="11"/>
    </row>
    <row r="4931" spans="4:4" x14ac:dyDescent="0.2">
      <c r="D4931" s="11"/>
    </row>
    <row r="4932" spans="4:4" x14ac:dyDescent="0.2">
      <c r="D4932" s="11"/>
    </row>
    <row r="4933" spans="4:4" x14ac:dyDescent="0.2">
      <c r="D4933" s="11"/>
    </row>
    <row r="4934" spans="4:4" x14ac:dyDescent="0.2">
      <c r="D4934" s="11"/>
    </row>
    <row r="4935" spans="4:4" x14ac:dyDescent="0.2">
      <c r="D4935" s="11"/>
    </row>
    <row r="4936" spans="4:4" x14ac:dyDescent="0.2">
      <c r="D4936" s="11"/>
    </row>
    <row r="4937" spans="4:4" x14ac:dyDescent="0.2">
      <c r="D4937" s="11"/>
    </row>
    <row r="4938" spans="4:4" x14ac:dyDescent="0.2">
      <c r="D4938" s="11"/>
    </row>
    <row r="4939" spans="4:4" x14ac:dyDescent="0.2">
      <c r="D4939" s="11"/>
    </row>
    <row r="4940" spans="4:4" x14ac:dyDescent="0.2">
      <c r="D4940" s="11"/>
    </row>
    <row r="4941" spans="4:4" x14ac:dyDescent="0.2">
      <c r="D4941" s="11"/>
    </row>
    <row r="4942" spans="4:4" x14ac:dyDescent="0.2">
      <c r="D4942" s="11"/>
    </row>
    <row r="4943" spans="4:4" x14ac:dyDescent="0.2">
      <c r="D4943" s="11"/>
    </row>
    <row r="4944" spans="4:4" x14ac:dyDescent="0.2">
      <c r="D4944" s="11"/>
    </row>
    <row r="4945" spans="4:4" x14ac:dyDescent="0.2">
      <c r="D4945" s="11"/>
    </row>
    <row r="4946" spans="4:4" x14ac:dyDescent="0.2">
      <c r="D4946" s="11"/>
    </row>
    <row r="4947" spans="4:4" x14ac:dyDescent="0.2">
      <c r="D4947" s="11"/>
    </row>
    <row r="4948" spans="4:4" x14ac:dyDescent="0.2">
      <c r="D4948" s="11"/>
    </row>
    <row r="4949" spans="4:4" x14ac:dyDescent="0.2">
      <c r="D4949" s="11"/>
    </row>
    <row r="4950" spans="4:4" x14ac:dyDescent="0.2">
      <c r="D4950" s="11"/>
    </row>
    <row r="4951" spans="4:4" x14ac:dyDescent="0.2">
      <c r="D4951" s="11"/>
    </row>
    <row r="4952" spans="4:4" x14ac:dyDescent="0.2">
      <c r="D4952" s="11"/>
    </row>
    <row r="4953" spans="4:4" x14ac:dyDescent="0.2">
      <c r="D4953" s="11"/>
    </row>
    <row r="4954" spans="4:4" x14ac:dyDescent="0.2">
      <c r="D4954" s="11"/>
    </row>
    <row r="4955" spans="4:4" x14ac:dyDescent="0.2">
      <c r="D4955" s="11"/>
    </row>
    <row r="4956" spans="4:4" x14ac:dyDescent="0.2">
      <c r="D4956" s="11"/>
    </row>
    <row r="4957" spans="4:4" x14ac:dyDescent="0.2">
      <c r="D4957" s="11"/>
    </row>
    <row r="4958" spans="4:4" x14ac:dyDescent="0.2">
      <c r="D4958" s="11"/>
    </row>
    <row r="4959" spans="4:4" x14ac:dyDescent="0.2">
      <c r="D4959" s="11"/>
    </row>
    <row r="4960" spans="4:4" x14ac:dyDescent="0.2">
      <c r="D4960" s="11"/>
    </row>
    <row r="4961" spans="4:4" x14ac:dyDescent="0.2">
      <c r="D4961" s="11"/>
    </row>
    <row r="4962" spans="4:4" x14ac:dyDescent="0.2">
      <c r="D4962" s="11"/>
    </row>
    <row r="4963" spans="4:4" x14ac:dyDescent="0.2">
      <c r="D4963" s="11"/>
    </row>
    <row r="4964" spans="4:4" x14ac:dyDescent="0.2">
      <c r="D4964" s="11"/>
    </row>
    <row r="4965" spans="4:4" x14ac:dyDescent="0.2">
      <c r="D4965" s="11"/>
    </row>
    <row r="4966" spans="4:4" x14ac:dyDescent="0.2">
      <c r="D4966" s="11"/>
    </row>
    <row r="4967" spans="4:4" x14ac:dyDescent="0.2">
      <c r="D4967" s="11"/>
    </row>
    <row r="4968" spans="4:4" x14ac:dyDescent="0.2">
      <c r="D4968" s="11"/>
    </row>
    <row r="4969" spans="4:4" x14ac:dyDescent="0.2">
      <c r="D4969" s="11"/>
    </row>
    <row r="4970" spans="4:4" x14ac:dyDescent="0.2">
      <c r="D4970" s="11"/>
    </row>
    <row r="4971" spans="4:4" x14ac:dyDescent="0.2">
      <c r="D4971" s="11"/>
    </row>
    <row r="4972" spans="4:4" x14ac:dyDescent="0.2">
      <c r="D4972" s="11"/>
    </row>
    <row r="4973" spans="4:4" x14ac:dyDescent="0.2">
      <c r="D4973" s="11"/>
    </row>
    <row r="4974" spans="4:4" x14ac:dyDescent="0.2">
      <c r="D4974" s="11"/>
    </row>
    <row r="4975" spans="4:4" x14ac:dyDescent="0.2">
      <c r="D4975" s="11"/>
    </row>
    <row r="4976" spans="4:4" x14ac:dyDescent="0.2">
      <c r="D4976" s="11"/>
    </row>
    <row r="4977" spans="4:4" x14ac:dyDescent="0.2">
      <c r="D4977" s="11"/>
    </row>
    <row r="4978" spans="4:4" x14ac:dyDescent="0.2">
      <c r="D4978" s="11"/>
    </row>
    <row r="4979" spans="4:4" x14ac:dyDescent="0.2">
      <c r="D4979" s="11"/>
    </row>
    <row r="4980" spans="4:4" x14ac:dyDescent="0.2">
      <c r="D4980" s="11"/>
    </row>
    <row r="4981" spans="4:4" x14ac:dyDescent="0.2">
      <c r="D4981" s="11"/>
    </row>
    <row r="4982" spans="4:4" x14ac:dyDescent="0.2">
      <c r="D4982" s="11"/>
    </row>
    <row r="4983" spans="4:4" x14ac:dyDescent="0.2">
      <c r="D4983" s="11"/>
    </row>
    <row r="4984" spans="4:4" x14ac:dyDescent="0.2">
      <c r="D4984" s="11"/>
    </row>
    <row r="4985" spans="4:4" x14ac:dyDescent="0.2">
      <c r="D4985" s="11"/>
    </row>
    <row r="4986" spans="4:4" x14ac:dyDescent="0.2">
      <c r="D4986" s="11"/>
    </row>
    <row r="4987" spans="4:4" x14ac:dyDescent="0.2">
      <c r="D4987" s="11"/>
    </row>
    <row r="4988" spans="4:4" x14ac:dyDescent="0.2">
      <c r="D4988" s="11"/>
    </row>
    <row r="4989" spans="4:4" x14ac:dyDescent="0.2">
      <c r="D4989" s="11"/>
    </row>
    <row r="4990" spans="4:4" x14ac:dyDescent="0.2">
      <c r="D4990" s="11"/>
    </row>
    <row r="4991" spans="4:4" x14ac:dyDescent="0.2">
      <c r="D4991" s="11"/>
    </row>
    <row r="4992" spans="4:4" x14ac:dyDescent="0.2">
      <c r="D4992" s="11"/>
    </row>
    <row r="4993" spans="4:4" x14ac:dyDescent="0.2">
      <c r="D4993" s="11"/>
    </row>
    <row r="4994" spans="4:4" x14ac:dyDescent="0.2">
      <c r="D4994" s="11"/>
    </row>
    <row r="4995" spans="4:4" x14ac:dyDescent="0.2">
      <c r="D4995" s="11"/>
    </row>
    <row r="4996" spans="4:4" x14ac:dyDescent="0.2">
      <c r="D4996" s="11"/>
    </row>
    <row r="4997" spans="4:4" x14ac:dyDescent="0.2">
      <c r="D4997" s="11"/>
    </row>
    <row r="4998" spans="4:4" x14ac:dyDescent="0.2">
      <c r="D4998" s="11"/>
    </row>
    <row r="4999" spans="4:4" x14ac:dyDescent="0.2">
      <c r="D4999" s="11"/>
    </row>
    <row r="5000" spans="4:4" x14ac:dyDescent="0.2">
      <c r="D5000" s="11"/>
    </row>
  </sheetData>
  <mergeCells count="10">
    <mergeCell ref="A1:G1"/>
    <mergeCell ref="C2:G2"/>
    <mergeCell ref="C3:G3"/>
    <mergeCell ref="C4:G4"/>
    <mergeCell ref="C27:G27"/>
    <mergeCell ref="C14:E14"/>
    <mergeCell ref="C11:E11"/>
    <mergeCell ref="C16:E16"/>
    <mergeCell ref="C21:E21"/>
    <mergeCell ref="C19:E19"/>
  </mergeCells>
  <pageMargins left="0.59055118110236227" right="0.39370078740157483" top="0.59055118110236227" bottom="0.59055118110236227" header="0.31496062992125984" footer="0.31496062992125984"/>
  <pageSetup paperSize="9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8F5B1B-65A9-4A08-ABB6-0A83D9DD8239}">
  <dimension ref="A1:BH5269"/>
  <sheetViews>
    <sheetView topLeftCell="A34" workbookViewId="0">
      <selection activeCell="F62" sqref="F62"/>
    </sheetView>
  </sheetViews>
  <sheetFormatPr defaultRowHeight="12.75" outlineLevelRow="1" x14ac:dyDescent="0.2"/>
  <cols>
    <col min="1" max="1" width="4.28515625" customWidth="1"/>
    <col min="2" max="2" width="11.7109375" style="85" customWidth="1"/>
    <col min="3" max="3" width="48.28515625" style="85" customWidth="1"/>
    <col min="4" max="4" width="4.5703125" customWidth="1"/>
    <col min="5" max="5" width="10.5703125" customWidth="1"/>
    <col min="6" max="6" width="9.85546875" customWidth="1"/>
    <col min="7" max="7" width="12.42578125" customWidth="1"/>
    <col min="8" max="13" width="0" hidden="1" customWidth="1"/>
    <col min="14" max="14" width="9.140625" style="140"/>
    <col min="15" max="15" width="9.5703125" style="140" bestFit="1" customWidth="1"/>
    <col min="17" max="17" width="9.5703125" bestFit="1" customWidth="1"/>
    <col min="18" max="21" width="0" hidden="1" customWidth="1"/>
    <col min="29" max="39" width="0" hidden="1" customWidth="1"/>
    <col min="53" max="53" width="73.42578125" customWidth="1"/>
  </cols>
  <sheetData>
    <row r="1" spans="1:60" ht="15.75" customHeight="1" x14ac:dyDescent="0.25">
      <c r="A1" s="367" t="s">
        <v>7</v>
      </c>
      <c r="B1" s="367"/>
      <c r="C1" s="367"/>
      <c r="D1" s="367"/>
      <c r="E1" s="367"/>
      <c r="F1" s="367"/>
      <c r="G1" s="367"/>
      <c r="AE1" t="s">
        <v>56</v>
      </c>
    </row>
    <row r="2" spans="1:60" ht="24.95" customHeight="1" x14ac:dyDescent="0.2">
      <c r="A2" s="69" t="s">
        <v>8</v>
      </c>
      <c r="B2" s="68" t="s">
        <v>96</v>
      </c>
      <c r="C2" s="368" t="s">
        <v>158</v>
      </c>
      <c r="D2" s="369"/>
      <c r="E2" s="369"/>
      <c r="F2" s="369"/>
      <c r="G2" s="370"/>
      <c r="AE2" t="s">
        <v>57</v>
      </c>
    </row>
    <row r="3" spans="1:60" ht="24.95" customHeight="1" x14ac:dyDescent="0.2">
      <c r="A3" s="69" t="s">
        <v>9</v>
      </c>
      <c r="B3" s="68" t="s">
        <v>44</v>
      </c>
      <c r="C3" s="368" t="s">
        <v>174</v>
      </c>
      <c r="D3" s="369"/>
      <c r="E3" s="369"/>
      <c r="F3" s="369"/>
      <c r="G3" s="370"/>
      <c r="AC3" s="85" t="s">
        <v>58</v>
      </c>
      <c r="AE3" t="s">
        <v>59</v>
      </c>
    </row>
    <row r="4" spans="1:60" ht="24.95" customHeight="1" x14ac:dyDescent="0.2">
      <c r="A4" s="112" t="s">
        <v>10</v>
      </c>
      <c r="B4" s="113" t="s">
        <v>44</v>
      </c>
      <c r="C4" s="371" t="s">
        <v>174</v>
      </c>
      <c r="D4" s="372"/>
      <c r="E4" s="372"/>
      <c r="F4" s="372"/>
      <c r="G4" s="373"/>
      <c r="AE4" t="s">
        <v>60</v>
      </c>
    </row>
    <row r="5" spans="1:60" x14ac:dyDescent="0.2">
      <c r="D5" s="11"/>
    </row>
    <row r="6" spans="1:60" ht="38.25" x14ac:dyDescent="0.2">
      <c r="A6" s="119" t="s">
        <v>61</v>
      </c>
      <c r="B6" s="117" t="s">
        <v>62</v>
      </c>
      <c r="C6" s="117" t="s">
        <v>63</v>
      </c>
      <c r="D6" s="118" t="s">
        <v>64</v>
      </c>
      <c r="E6" s="119" t="s">
        <v>65</v>
      </c>
      <c r="F6" s="114" t="s">
        <v>66</v>
      </c>
      <c r="G6" s="119" t="s">
        <v>31</v>
      </c>
      <c r="H6" s="120" t="s">
        <v>32</v>
      </c>
      <c r="I6" s="120" t="s">
        <v>67</v>
      </c>
      <c r="J6" s="120" t="s">
        <v>33</v>
      </c>
      <c r="K6" s="120" t="s">
        <v>68</v>
      </c>
      <c r="L6" s="120" t="s">
        <v>69</v>
      </c>
      <c r="M6" s="120" t="s">
        <v>70</v>
      </c>
      <c r="N6" s="141" t="s">
        <v>71</v>
      </c>
      <c r="O6" s="141" t="s">
        <v>72</v>
      </c>
      <c r="P6" s="120" t="s">
        <v>73</v>
      </c>
      <c r="Q6" s="120" t="s">
        <v>74</v>
      </c>
      <c r="R6" s="120" t="s">
        <v>75</v>
      </c>
      <c r="S6" s="120" t="s">
        <v>76</v>
      </c>
      <c r="T6" s="120" t="s">
        <v>77</v>
      </c>
      <c r="U6" s="120" t="s">
        <v>78</v>
      </c>
    </row>
    <row r="7" spans="1:60" x14ac:dyDescent="0.2">
      <c r="A7" s="150" t="s">
        <v>79</v>
      </c>
      <c r="B7" s="151" t="s">
        <v>49</v>
      </c>
      <c r="C7" s="152" t="s">
        <v>50</v>
      </c>
      <c r="D7" s="153"/>
      <c r="E7" s="154"/>
      <c r="F7" s="155"/>
      <c r="G7" s="155">
        <f>SUM(G8:G17)</f>
        <v>0</v>
      </c>
      <c r="H7" s="155"/>
      <c r="I7" s="155">
        <f>SUM(I8:I295)</f>
        <v>0</v>
      </c>
      <c r="J7" s="155"/>
      <c r="K7" s="155">
        <f>SUM(K8:K295)</f>
        <v>8492504814.1100016</v>
      </c>
      <c r="L7" s="155"/>
      <c r="M7" s="155">
        <f>SUM(M8:M295)</f>
        <v>0</v>
      </c>
      <c r="N7" s="228"/>
      <c r="O7" s="228">
        <f>SUM(O8:O17)</f>
        <v>0</v>
      </c>
      <c r="P7" s="155"/>
      <c r="Q7" s="154">
        <f>SUM(Q8:Q19)</f>
        <v>3.63375</v>
      </c>
      <c r="R7" s="127"/>
      <c r="S7" s="127"/>
      <c r="T7" s="128"/>
      <c r="U7" s="127">
        <f>SUM(U8:U295)</f>
        <v>0.48</v>
      </c>
      <c r="AE7" t="s">
        <v>80</v>
      </c>
    </row>
    <row r="8" spans="1:60" ht="22.5" outlineLevel="1" x14ac:dyDescent="0.2">
      <c r="A8" s="180">
        <v>1</v>
      </c>
      <c r="B8" s="173" t="s">
        <v>159</v>
      </c>
      <c r="C8" s="174" t="s">
        <v>504</v>
      </c>
      <c r="D8" s="175" t="s">
        <v>92</v>
      </c>
      <c r="E8" s="176">
        <f>SUM(E10:E10)</f>
        <v>14.25</v>
      </c>
      <c r="F8" s="177">
        <v>0</v>
      </c>
      <c r="G8" s="178">
        <f>ROUND(E8*F8,2)</f>
        <v>0</v>
      </c>
      <c r="H8" s="178">
        <v>0</v>
      </c>
      <c r="I8" s="178">
        <f>ROUND(E8*H8,2)</f>
        <v>0</v>
      </c>
      <c r="J8" s="178">
        <v>2500</v>
      </c>
      <c r="K8" s="178">
        <f>ROUND(E8*J8,2)</f>
        <v>35625</v>
      </c>
      <c r="L8" s="178">
        <v>21</v>
      </c>
      <c r="M8" s="178">
        <f>G8*(1+L8/100)</f>
        <v>0</v>
      </c>
      <c r="N8" s="229">
        <v>0</v>
      </c>
      <c r="O8" s="229">
        <f>ROUND(E8*N8,2)</f>
        <v>0</v>
      </c>
      <c r="P8" s="229">
        <v>0.255</v>
      </c>
      <c r="Q8" s="236">
        <f>ROUND(E8*P8,5)</f>
        <v>3.63375</v>
      </c>
      <c r="R8" s="145"/>
      <c r="S8" s="129"/>
      <c r="T8" s="130">
        <v>0</v>
      </c>
      <c r="U8" s="129">
        <f>ROUND(E8*T8,2)</f>
        <v>0</v>
      </c>
      <c r="V8" s="115"/>
      <c r="W8" s="115"/>
      <c r="X8" s="115"/>
      <c r="Y8" s="115"/>
      <c r="Z8" s="115"/>
      <c r="AA8" s="115"/>
      <c r="AB8" s="115"/>
      <c r="AC8" s="115"/>
      <c r="AD8" s="115"/>
      <c r="AE8" s="115" t="s">
        <v>84</v>
      </c>
      <c r="AF8" s="115"/>
      <c r="AG8" s="115"/>
      <c r="AH8" s="115"/>
      <c r="AI8" s="115"/>
      <c r="AJ8" s="115"/>
      <c r="AK8" s="115"/>
      <c r="AL8" s="115"/>
      <c r="AM8" s="115"/>
      <c r="AN8" s="115"/>
      <c r="AO8" s="115"/>
      <c r="AP8" s="115"/>
      <c r="AQ8" s="115"/>
      <c r="AR8" s="115"/>
      <c r="AS8" s="115"/>
      <c r="AT8" s="115"/>
      <c r="AU8" s="115"/>
      <c r="AV8" s="115"/>
      <c r="AW8" s="115"/>
      <c r="AX8" s="115"/>
      <c r="AY8" s="115"/>
      <c r="AZ8" s="115"/>
      <c r="BA8" s="115"/>
      <c r="BB8" s="115"/>
      <c r="BC8" s="115"/>
      <c r="BD8" s="115"/>
      <c r="BE8" s="115"/>
      <c r="BF8" s="115"/>
      <c r="BG8" s="115"/>
      <c r="BH8" s="115"/>
    </row>
    <row r="9" spans="1:60" ht="12.75" customHeight="1" outlineLevel="1" x14ac:dyDescent="0.2">
      <c r="A9" s="183"/>
      <c r="B9" s="163"/>
      <c r="C9" s="379" t="s">
        <v>160</v>
      </c>
      <c r="D9" s="379"/>
      <c r="E9" s="379"/>
      <c r="F9" s="164"/>
      <c r="G9" s="164"/>
      <c r="H9" s="165"/>
      <c r="I9" s="165"/>
      <c r="J9" s="165"/>
      <c r="K9" s="165"/>
      <c r="L9" s="165"/>
      <c r="M9" s="165"/>
      <c r="N9" s="209"/>
      <c r="O9" s="209"/>
      <c r="P9" s="209"/>
      <c r="Q9" s="214"/>
      <c r="R9" s="145"/>
      <c r="S9" s="129"/>
      <c r="T9" s="130"/>
      <c r="U9" s="129"/>
      <c r="V9" s="115"/>
      <c r="W9" s="115"/>
      <c r="X9" s="115"/>
      <c r="Y9" s="115"/>
      <c r="Z9" s="115"/>
      <c r="AA9" s="115"/>
      <c r="AB9" s="115"/>
      <c r="AC9" s="115"/>
      <c r="AD9" s="115"/>
      <c r="AE9" s="115" t="s">
        <v>82</v>
      </c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23" t="str">
        <f>C9</f>
        <v>odstranění okapového chodníčku z betonových dlaždic 500x500 mm</v>
      </c>
      <c r="BB9" s="115"/>
      <c r="BC9" s="115"/>
      <c r="BD9" s="115"/>
      <c r="BE9" s="115"/>
      <c r="BF9" s="115"/>
      <c r="BG9" s="115"/>
      <c r="BH9" s="115"/>
    </row>
    <row r="10" spans="1:60" ht="12" customHeight="1" outlineLevel="1" x14ac:dyDescent="0.2">
      <c r="A10" s="116"/>
      <c r="B10" s="162"/>
      <c r="C10" s="215" t="s">
        <v>161</v>
      </c>
      <c r="D10" s="216"/>
      <c r="E10" s="217">
        <v>14.25</v>
      </c>
      <c r="F10" s="137"/>
      <c r="G10" s="137"/>
      <c r="H10" s="137"/>
      <c r="I10" s="137"/>
      <c r="J10" s="137"/>
      <c r="K10" s="137"/>
      <c r="L10" s="137"/>
      <c r="M10" s="137"/>
      <c r="N10" s="218"/>
      <c r="O10" s="218"/>
      <c r="P10" s="218"/>
      <c r="Q10" s="208"/>
      <c r="R10" s="129"/>
      <c r="S10" s="129"/>
      <c r="T10" s="130"/>
      <c r="U10" s="129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</row>
    <row r="11" spans="1:60" ht="22.5" outlineLevel="1" x14ac:dyDescent="0.2">
      <c r="A11" s="182">
        <v>2</v>
      </c>
      <c r="B11" s="156" t="s">
        <v>162</v>
      </c>
      <c r="C11" s="157" t="s">
        <v>163</v>
      </c>
      <c r="D11" s="158" t="s">
        <v>88</v>
      </c>
      <c r="E11" s="159">
        <f>SUM(E13)</f>
        <v>14.535</v>
      </c>
      <c r="F11" s="160">
        <v>0</v>
      </c>
      <c r="G11" s="161">
        <f>ROUND(E11*F11,2)</f>
        <v>0</v>
      </c>
      <c r="H11" s="161">
        <v>0</v>
      </c>
      <c r="I11" s="161">
        <f>ROUND(E11*H11,2)</f>
        <v>0</v>
      </c>
      <c r="J11" s="161">
        <v>2500</v>
      </c>
      <c r="K11" s="161">
        <f>ROUND(E11*J11,2)</f>
        <v>36337.5</v>
      </c>
      <c r="L11" s="161">
        <v>21</v>
      </c>
      <c r="M11" s="161">
        <f>G11*(1+L11/100)</f>
        <v>0</v>
      </c>
      <c r="N11" s="230">
        <v>0</v>
      </c>
      <c r="O11" s="230">
        <f>ROUND(E11*N11,5)</f>
        <v>0</v>
      </c>
      <c r="P11" s="230">
        <v>0</v>
      </c>
      <c r="Q11" s="237">
        <f>ROUND(E11*P11,5)</f>
        <v>0</v>
      </c>
      <c r="R11" s="145"/>
      <c r="S11" s="129"/>
      <c r="T11" s="130">
        <v>0</v>
      </c>
      <c r="U11" s="129">
        <f>ROUND(E11*T11,2)</f>
        <v>0</v>
      </c>
      <c r="V11" s="115"/>
      <c r="W11" s="115"/>
      <c r="X11" s="115"/>
      <c r="Y11" s="115"/>
      <c r="Z11" s="115"/>
      <c r="AA11" s="115"/>
      <c r="AB11" s="115"/>
      <c r="AC11" s="115"/>
      <c r="AD11" s="115"/>
      <c r="AE11" s="115" t="s">
        <v>84</v>
      </c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</row>
    <row r="12" spans="1:60" ht="12.75" customHeight="1" outlineLevel="1" x14ac:dyDescent="0.2">
      <c r="A12" s="183"/>
      <c r="B12" s="163"/>
      <c r="C12" s="379" t="s">
        <v>165</v>
      </c>
      <c r="D12" s="379"/>
      <c r="E12" s="379"/>
      <c r="F12" s="164"/>
      <c r="G12" s="164"/>
      <c r="H12" s="165"/>
      <c r="I12" s="165"/>
      <c r="J12" s="165"/>
      <c r="K12" s="165"/>
      <c r="L12" s="165"/>
      <c r="M12" s="165"/>
      <c r="N12" s="209"/>
      <c r="O12" s="209"/>
      <c r="P12" s="209"/>
      <c r="Q12" s="214"/>
      <c r="R12" s="145"/>
      <c r="S12" s="129"/>
      <c r="T12" s="130"/>
      <c r="U12" s="129"/>
      <c r="V12" s="115"/>
      <c r="W12" s="115"/>
      <c r="X12" s="115"/>
      <c r="Y12" s="115"/>
      <c r="Z12" s="115"/>
      <c r="AA12" s="115"/>
      <c r="AB12" s="115"/>
      <c r="AC12" s="115"/>
      <c r="AD12" s="115"/>
      <c r="AE12" s="115" t="s">
        <v>82</v>
      </c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23" t="str">
        <f>C12</f>
        <v>odkopání kolem domu pro zateplení zdiva 1.PP do hl. 85 cm</v>
      </c>
      <c r="BB12" s="115"/>
      <c r="BC12" s="115"/>
      <c r="BD12" s="115"/>
      <c r="BE12" s="115"/>
      <c r="BF12" s="115"/>
      <c r="BG12" s="115"/>
      <c r="BH12" s="115"/>
    </row>
    <row r="13" spans="1:60" ht="12" customHeight="1" outlineLevel="1" x14ac:dyDescent="0.2">
      <c r="A13" s="116"/>
      <c r="B13" s="162"/>
      <c r="C13" s="215" t="s">
        <v>164</v>
      </c>
      <c r="D13" s="216"/>
      <c r="E13" s="217">
        <v>14.535</v>
      </c>
      <c r="F13" s="137"/>
      <c r="G13" s="137"/>
      <c r="H13" s="137"/>
      <c r="I13" s="137"/>
      <c r="J13" s="137"/>
      <c r="K13" s="137"/>
      <c r="L13" s="137"/>
      <c r="M13" s="137"/>
      <c r="N13" s="218"/>
      <c r="O13" s="218"/>
      <c r="P13" s="218"/>
      <c r="Q13" s="208"/>
      <c r="R13" s="129"/>
      <c r="S13" s="129"/>
      <c r="T13" s="130"/>
      <c r="U13" s="129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115"/>
      <c r="AU13" s="115"/>
      <c r="AV13" s="115"/>
      <c r="AW13" s="115"/>
      <c r="AX13" s="115"/>
      <c r="AY13" s="115"/>
      <c r="AZ13" s="115"/>
      <c r="BA13" s="115"/>
      <c r="BB13" s="115"/>
      <c r="BC13" s="115"/>
      <c r="BD13" s="115"/>
      <c r="BE13" s="115"/>
      <c r="BF13" s="115"/>
      <c r="BG13" s="115"/>
      <c r="BH13" s="115"/>
    </row>
    <row r="14" spans="1:60" ht="22.5" outlineLevel="1" x14ac:dyDescent="0.2">
      <c r="A14" s="182">
        <v>3</v>
      </c>
      <c r="B14" s="156" t="s">
        <v>137</v>
      </c>
      <c r="C14" s="157" t="s">
        <v>166</v>
      </c>
      <c r="D14" s="158" t="s">
        <v>88</v>
      </c>
      <c r="E14" s="159">
        <f>SUM(E16:E16)</f>
        <v>1.9379999999999999</v>
      </c>
      <c r="F14" s="160">
        <v>0</v>
      </c>
      <c r="G14" s="161">
        <f>ROUND(E14*F14,2)</f>
        <v>0</v>
      </c>
      <c r="H14" s="161">
        <v>0</v>
      </c>
      <c r="I14" s="161">
        <f>ROUND(E14*H14,2)</f>
        <v>0</v>
      </c>
      <c r="J14" s="161">
        <v>2500</v>
      </c>
      <c r="K14" s="161">
        <f>ROUND(E14*J14,2)</f>
        <v>4845</v>
      </c>
      <c r="L14" s="161">
        <v>21</v>
      </c>
      <c r="M14" s="161">
        <f>G14*(1+L14/100)</f>
        <v>0</v>
      </c>
      <c r="N14" s="230">
        <v>0</v>
      </c>
      <c r="O14" s="230">
        <f>ROUND(E14*N14,2)</f>
        <v>0</v>
      </c>
      <c r="P14" s="230">
        <v>0</v>
      </c>
      <c r="Q14" s="237">
        <f>ROUND(E14*P14,5)</f>
        <v>0</v>
      </c>
      <c r="R14" s="145"/>
      <c r="S14" s="129"/>
      <c r="T14" s="130">
        <v>0</v>
      </c>
      <c r="U14" s="129">
        <f>ROUND(E14*T14,2)</f>
        <v>0</v>
      </c>
      <c r="V14" s="115"/>
      <c r="W14" s="115"/>
      <c r="X14" s="115"/>
      <c r="Y14" s="115"/>
      <c r="Z14" s="115"/>
      <c r="AA14" s="115"/>
      <c r="AB14" s="115"/>
      <c r="AC14" s="115"/>
      <c r="AD14" s="115"/>
      <c r="AE14" s="115" t="s">
        <v>84</v>
      </c>
      <c r="AF14" s="115"/>
      <c r="AG14" s="115"/>
      <c r="AH14" s="115"/>
      <c r="AI14" s="115"/>
      <c r="AJ14" s="115"/>
      <c r="AK14" s="115"/>
      <c r="AL14" s="115"/>
      <c r="AM14" s="115"/>
      <c r="AN14" s="115"/>
      <c r="AO14" s="115"/>
      <c r="AP14" s="115"/>
      <c r="AQ14" s="115"/>
      <c r="AR14" s="115"/>
      <c r="AS14" s="115"/>
      <c r="AT14" s="115"/>
      <c r="AU14" s="115"/>
      <c r="AV14" s="115"/>
      <c r="AW14" s="115"/>
      <c r="AX14" s="115"/>
      <c r="AY14" s="115"/>
      <c r="AZ14" s="115"/>
      <c r="BA14" s="115"/>
      <c r="BB14" s="115"/>
      <c r="BC14" s="115"/>
      <c r="BD14" s="115"/>
      <c r="BE14" s="115"/>
      <c r="BF14" s="115"/>
      <c r="BG14" s="115"/>
      <c r="BH14" s="115"/>
    </row>
    <row r="15" spans="1:60" ht="12.75" customHeight="1" outlineLevel="1" x14ac:dyDescent="0.2">
      <c r="A15" s="183"/>
      <c r="B15" s="163"/>
      <c r="C15" s="379" t="s">
        <v>167</v>
      </c>
      <c r="D15" s="379"/>
      <c r="E15" s="379"/>
      <c r="F15" s="164"/>
      <c r="G15" s="164"/>
      <c r="H15" s="165"/>
      <c r="I15" s="165"/>
      <c r="J15" s="165"/>
      <c r="K15" s="165"/>
      <c r="L15" s="165"/>
      <c r="M15" s="165"/>
      <c r="N15" s="209"/>
      <c r="O15" s="209"/>
      <c r="P15" s="209"/>
      <c r="Q15" s="214"/>
      <c r="R15" s="145"/>
      <c r="S15" s="129"/>
      <c r="T15" s="130"/>
      <c r="U15" s="129"/>
      <c r="V15" s="115"/>
      <c r="W15" s="115"/>
      <c r="X15" s="115"/>
      <c r="Y15" s="115"/>
      <c r="Z15" s="115"/>
      <c r="AA15" s="115"/>
      <c r="AB15" s="115"/>
      <c r="AC15" s="115"/>
      <c r="AD15" s="115"/>
      <c r="AE15" s="115" t="s">
        <v>82</v>
      </c>
      <c r="AF15" s="115"/>
      <c r="AG15" s="115"/>
      <c r="AH15" s="115"/>
      <c r="AI15" s="115"/>
      <c r="AJ15" s="115"/>
      <c r="AK15" s="115"/>
      <c r="AL15" s="115"/>
      <c r="AM15" s="115"/>
      <c r="AN15" s="115"/>
      <c r="AO15" s="115"/>
      <c r="AP15" s="115"/>
      <c r="AQ15" s="115"/>
      <c r="AR15" s="115"/>
      <c r="AS15" s="115"/>
      <c r="AT15" s="115"/>
      <c r="AU15" s="115"/>
      <c r="AV15" s="115"/>
      <c r="AW15" s="115"/>
      <c r="AX15" s="115"/>
      <c r="AY15" s="115"/>
      <c r="AZ15" s="115"/>
      <c r="BA15" s="123" t="str">
        <f>C15</f>
        <v>přemístění výkopku na skládku Nová Bystřice</v>
      </c>
      <c r="BB15" s="115"/>
      <c r="BC15" s="115"/>
      <c r="BD15" s="115"/>
      <c r="BE15" s="115"/>
      <c r="BF15" s="115"/>
      <c r="BG15" s="115"/>
      <c r="BH15" s="115"/>
    </row>
    <row r="16" spans="1:60" ht="12" customHeight="1" outlineLevel="1" x14ac:dyDescent="0.2">
      <c r="A16" s="116"/>
      <c r="B16" s="162"/>
      <c r="C16" s="215" t="s">
        <v>172</v>
      </c>
      <c r="D16" s="216"/>
      <c r="E16" s="217">
        <v>1.9379999999999999</v>
      </c>
      <c r="F16" s="137"/>
      <c r="G16" s="137"/>
      <c r="H16" s="137"/>
      <c r="I16" s="137"/>
      <c r="J16" s="137"/>
      <c r="K16" s="137"/>
      <c r="L16" s="137"/>
      <c r="M16" s="137"/>
      <c r="N16" s="218"/>
      <c r="O16" s="218"/>
      <c r="P16" s="218"/>
      <c r="Q16" s="208"/>
      <c r="R16" s="129"/>
      <c r="S16" s="129"/>
      <c r="T16" s="130"/>
      <c r="U16" s="129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115"/>
      <c r="AU16" s="115"/>
      <c r="AV16" s="115"/>
      <c r="AW16" s="115"/>
      <c r="AX16" s="115"/>
      <c r="AY16" s="115"/>
      <c r="AZ16" s="115"/>
      <c r="BA16" s="115"/>
      <c r="BB16" s="115"/>
      <c r="BC16" s="115"/>
      <c r="BD16" s="115"/>
      <c r="BE16" s="115"/>
      <c r="BF16" s="115"/>
      <c r="BG16" s="115"/>
      <c r="BH16" s="115"/>
    </row>
    <row r="17" spans="1:60" ht="22.5" outlineLevel="1" x14ac:dyDescent="0.2">
      <c r="A17" s="182">
        <v>4</v>
      </c>
      <c r="B17" s="156" t="s">
        <v>168</v>
      </c>
      <c r="C17" s="157" t="s">
        <v>169</v>
      </c>
      <c r="D17" s="158" t="s">
        <v>88</v>
      </c>
      <c r="E17" s="159">
        <f>SUM(E19:E19)</f>
        <v>12.597</v>
      </c>
      <c r="F17" s="160">
        <v>0</v>
      </c>
      <c r="G17" s="161">
        <f>ROUND(E17*F17,2)</f>
        <v>0</v>
      </c>
      <c r="H17" s="161">
        <v>0</v>
      </c>
      <c r="I17" s="161">
        <f>ROUND(E17*H17,2)</f>
        <v>0</v>
      </c>
      <c r="J17" s="161">
        <v>2500</v>
      </c>
      <c r="K17" s="161">
        <f>ROUND(E17*J17,2)</f>
        <v>31492.5</v>
      </c>
      <c r="L17" s="161">
        <v>21</v>
      </c>
      <c r="M17" s="161">
        <f>G17*(1+L17/100)</f>
        <v>0</v>
      </c>
      <c r="N17" s="230">
        <v>0</v>
      </c>
      <c r="O17" s="230">
        <f>ROUND(E17*N17,2)</f>
        <v>0</v>
      </c>
      <c r="P17" s="230">
        <v>0</v>
      </c>
      <c r="Q17" s="237">
        <f>ROUND(E17*P17,5)</f>
        <v>0</v>
      </c>
      <c r="R17" s="145"/>
      <c r="S17" s="129"/>
      <c r="T17" s="130">
        <v>0</v>
      </c>
      <c r="U17" s="129">
        <f>ROUND(E17*T17,2)</f>
        <v>0</v>
      </c>
      <c r="V17" s="115"/>
      <c r="W17" s="115"/>
      <c r="X17" s="115"/>
      <c r="Y17" s="115"/>
      <c r="Z17" s="115"/>
      <c r="AA17" s="115"/>
      <c r="AB17" s="115"/>
      <c r="AC17" s="115"/>
      <c r="AD17" s="115"/>
      <c r="AE17" s="115" t="s">
        <v>84</v>
      </c>
      <c r="AF17" s="115"/>
      <c r="AG17" s="115"/>
      <c r="AH17" s="115"/>
      <c r="AI17" s="115"/>
      <c r="AJ17" s="115"/>
      <c r="AK17" s="115"/>
      <c r="AL17" s="115"/>
      <c r="AM17" s="115"/>
      <c r="AN17" s="115"/>
      <c r="AO17" s="115"/>
      <c r="AP17" s="115"/>
      <c r="AQ17" s="115"/>
      <c r="AR17" s="115"/>
      <c r="AS17" s="115"/>
      <c r="AT17" s="115"/>
      <c r="AU17" s="115"/>
      <c r="AV17" s="115"/>
      <c r="AW17" s="115"/>
      <c r="AX17" s="115"/>
      <c r="AY17" s="115"/>
      <c r="AZ17" s="115"/>
      <c r="BA17" s="115"/>
      <c r="BB17" s="115"/>
      <c r="BC17" s="115"/>
      <c r="BD17" s="115"/>
      <c r="BE17" s="115"/>
      <c r="BF17" s="115"/>
      <c r="BG17" s="115"/>
      <c r="BH17" s="115"/>
    </row>
    <row r="18" spans="1:60" ht="12.75" customHeight="1" outlineLevel="1" x14ac:dyDescent="0.2">
      <c r="A18" s="183"/>
      <c r="B18" s="163"/>
      <c r="C18" s="379" t="s">
        <v>170</v>
      </c>
      <c r="D18" s="379"/>
      <c r="E18" s="379"/>
      <c r="F18" s="164"/>
      <c r="G18" s="164"/>
      <c r="H18" s="165"/>
      <c r="I18" s="165"/>
      <c r="J18" s="165"/>
      <c r="K18" s="165"/>
      <c r="L18" s="165"/>
      <c r="M18" s="165"/>
      <c r="N18" s="209"/>
      <c r="O18" s="209"/>
      <c r="P18" s="209"/>
      <c r="Q18" s="214"/>
      <c r="R18" s="145"/>
      <c r="S18" s="129"/>
      <c r="T18" s="130"/>
      <c r="U18" s="129"/>
      <c r="V18" s="115"/>
      <c r="W18" s="115"/>
      <c r="X18" s="115"/>
      <c r="Y18" s="115"/>
      <c r="Z18" s="115"/>
      <c r="AA18" s="115"/>
      <c r="AB18" s="115"/>
      <c r="AC18" s="115"/>
      <c r="AD18" s="115"/>
      <c r="AE18" s="115" t="s">
        <v>82</v>
      </c>
      <c r="AF18" s="115"/>
      <c r="AG18" s="115"/>
      <c r="AH18" s="115"/>
      <c r="AI18" s="115"/>
      <c r="AJ18" s="115"/>
      <c r="AK18" s="115"/>
      <c r="AL18" s="115"/>
      <c r="AM18" s="115"/>
      <c r="AN18" s="115"/>
      <c r="AO18" s="115"/>
      <c r="AP18" s="115"/>
      <c r="AQ18" s="115"/>
      <c r="AR18" s="115"/>
      <c r="AS18" s="115"/>
      <c r="AT18" s="115"/>
      <c r="AU18" s="115"/>
      <c r="AV18" s="115"/>
      <c r="AW18" s="115"/>
      <c r="AX18" s="115"/>
      <c r="AY18" s="115"/>
      <c r="AZ18" s="115"/>
      <c r="BA18" s="123" t="str">
        <f>C18</f>
        <v>zásyp rýhy kolem stavby</v>
      </c>
      <c r="BB18" s="115"/>
      <c r="BC18" s="115"/>
      <c r="BD18" s="115"/>
      <c r="BE18" s="115"/>
      <c r="BF18" s="115"/>
      <c r="BG18" s="115"/>
      <c r="BH18" s="115"/>
    </row>
    <row r="19" spans="1:60" ht="12" customHeight="1" outlineLevel="1" x14ac:dyDescent="0.2">
      <c r="A19" s="116"/>
      <c r="B19" s="162"/>
      <c r="C19" s="215" t="s">
        <v>171</v>
      </c>
      <c r="D19" s="216"/>
      <c r="E19" s="217">
        <v>12.597</v>
      </c>
      <c r="F19" s="137"/>
      <c r="G19" s="137"/>
      <c r="H19" s="137"/>
      <c r="I19" s="137"/>
      <c r="J19" s="137"/>
      <c r="K19" s="137"/>
      <c r="L19" s="137"/>
      <c r="M19" s="137"/>
      <c r="N19" s="218"/>
      <c r="O19" s="218"/>
      <c r="P19" s="218"/>
      <c r="Q19" s="208"/>
      <c r="R19" s="129"/>
      <c r="S19" s="129"/>
      <c r="T19" s="130"/>
      <c r="U19" s="129"/>
      <c r="V19" s="115"/>
      <c r="W19" s="115"/>
      <c r="X19" s="115"/>
      <c r="Y19" s="115"/>
      <c r="Z19" s="115"/>
      <c r="AA19" s="115"/>
      <c r="AB19" s="115"/>
      <c r="AC19" s="115"/>
      <c r="AD19" s="115"/>
      <c r="AE19" s="115"/>
      <c r="AF19" s="115"/>
      <c r="AG19" s="115"/>
      <c r="AH19" s="115"/>
      <c r="AI19" s="115"/>
      <c r="AJ19" s="115"/>
      <c r="AK19" s="115"/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115"/>
      <c r="BE19" s="115"/>
      <c r="BF19" s="115"/>
      <c r="BG19" s="115"/>
      <c r="BH19" s="115"/>
    </row>
    <row r="20" spans="1:60" x14ac:dyDescent="0.2">
      <c r="A20" s="150" t="s">
        <v>79</v>
      </c>
      <c r="B20" s="151" t="s">
        <v>110</v>
      </c>
      <c r="C20" s="152" t="s">
        <v>111</v>
      </c>
      <c r="D20" s="153"/>
      <c r="E20" s="154"/>
      <c r="F20" s="155"/>
      <c r="G20" s="155">
        <f>SUM(G21:G51)</f>
        <v>0</v>
      </c>
      <c r="H20" s="155"/>
      <c r="I20" s="155">
        <f>SUM(I24:I304)</f>
        <v>0</v>
      </c>
      <c r="J20" s="155"/>
      <c r="K20" s="155">
        <f>SUM(K24:K304)</f>
        <v>4246194198.4299994</v>
      </c>
      <c r="L20" s="155"/>
      <c r="M20" s="155">
        <f>SUM(M24:M304)</f>
        <v>0</v>
      </c>
      <c r="N20" s="228"/>
      <c r="O20" s="228">
        <f>SUM(O21:O51)</f>
        <v>0</v>
      </c>
      <c r="P20" s="155"/>
      <c r="Q20" s="154">
        <f>SUM(Q21:Q40)</f>
        <v>1.6450899999999999</v>
      </c>
      <c r="R20" s="127"/>
      <c r="S20" s="127"/>
      <c r="T20" s="128"/>
      <c r="U20" s="127">
        <f>SUM(U24:U304)</f>
        <v>0.24</v>
      </c>
      <c r="AE20" t="s">
        <v>80</v>
      </c>
    </row>
    <row r="21" spans="1:60" ht="22.5" customHeight="1" outlineLevel="1" x14ac:dyDescent="0.2">
      <c r="A21" s="180">
        <v>5</v>
      </c>
      <c r="B21" s="173" t="s">
        <v>193</v>
      </c>
      <c r="C21" s="174" t="s">
        <v>194</v>
      </c>
      <c r="D21" s="175" t="s">
        <v>92</v>
      </c>
      <c r="E21" s="176">
        <f>SUM(E23:E23)</f>
        <v>3.2469000000000001</v>
      </c>
      <c r="F21" s="177">
        <v>0</v>
      </c>
      <c r="G21" s="178">
        <f>ROUND(E21*F21,2)</f>
        <v>0</v>
      </c>
      <c r="H21" s="178">
        <v>0</v>
      </c>
      <c r="I21" s="178">
        <f>ROUND(E21*H21,2)</f>
        <v>0</v>
      </c>
      <c r="J21" s="178">
        <v>2500</v>
      </c>
      <c r="K21" s="178">
        <f>ROUND(E21*J21,2)</f>
        <v>8117.25</v>
      </c>
      <c r="L21" s="178">
        <v>21</v>
      </c>
      <c r="M21" s="178">
        <f>G21*(1+L21/100)</f>
        <v>0</v>
      </c>
      <c r="N21" s="229">
        <v>0</v>
      </c>
      <c r="O21" s="229">
        <f>ROUND(E21*N21,2)</f>
        <v>0</v>
      </c>
      <c r="P21" s="229">
        <v>2.7E-2</v>
      </c>
      <c r="Q21" s="236">
        <f>ROUND(E21*P21,5)</f>
        <v>8.7669999999999998E-2</v>
      </c>
      <c r="R21" s="145"/>
      <c r="S21" s="129"/>
      <c r="T21" s="130">
        <v>0</v>
      </c>
      <c r="U21" s="129">
        <f>ROUND(E21*T21,2)</f>
        <v>0</v>
      </c>
      <c r="V21" s="115"/>
      <c r="W21" s="115"/>
      <c r="X21" s="115"/>
      <c r="Y21" s="115"/>
      <c r="Z21" s="115"/>
      <c r="AA21" s="115"/>
      <c r="AB21" s="115"/>
      <c r="AC21" s="115"/>
      <c r="AD21" s="115"/>
      <c r="AE21" s="115" t="s">
        <v>84</v>
      </c>
      <c r="AF21" s="115"/>
      <c r="AG21" s="115"/>
      <c r="AH21" s="115"/>
      <c r="AI21" s="115"/>
      <c r="AJ21" s="115"/>
      <c r="AK21" s="115"/>
      <c r="AL21" s="115"/>
      <c r="AM21" s="115"/>
      <c r="AN21" s="115"/>
      <c r="AO21" s="115"/>
      <c r="AP21" s="115"/>
      <c r="AQ21" s="115"/>
      <c r="AR21" s="115"/>
      <c r="AS21" s="115"/>
      <c r="AT21" s="115"/>
      <c r="AU21" s="115"/>
      <c r="AV21" s="115"/>
      <c r="AW21" s="115"/>
      <c r="AX21" s="115"/>
      <c r="AY21" s="115"/>
      <c r="AZ21" s="115"/>
      <c r="BA21" s="115"/>
      <c r="BB21" s="115"/>
      <c r="BC21" s="115"/>
      <c r="BD21" s="115"/>
      <c r="BE21" s="115"/>
      <c r="BF21" s="115"/>
      <c r="BG21" s="115"/>
      <c r="BH21" s="115"/>
    </row>
    <row r="22" spans="1:60" ht="12.75" customHeight="1" outlineLevel="1" x14ac:dyDescent="0.2">
      <c r="A22" s="183"/>
      <c r="B22" s="163"/>
      <c r="C22" s="379" t="s">
        <v>195</v>
      </c>
      <c r="D22" s="379"/>
      <c r="E22" s="379"/>
      <c r="F22" s="164"/>
      <c r="G22" s="164"/>
      <c r="H22" s="165"/>
      <c r="I22" s="165"/>
      <c r="J22" s="165"/>
      <c r="K22" s="165"/>
      <c r="L22" s="165"/>
      <c r="M22" s="165"/>
      <c r="N22" s="209"/>
      <c r="O22" s="209"/>
      <c r="P22" s="209"/>
      <c r="Q22" s="214"/>
      <c r="R22" s="145"/>
      <c r="S22" s="129"/>
      <c r="T22" s="130"/>
      <c r="U22" s="129"/>
      <c r="V22" s="115"/>
      <c r="W22" s="115"/>
      <c r="X22" s="115"/>
      <c r="Y22" s="115"/>
      <c r="Z22" s="115"/>
      <c r="AA22" s="115"/>
      <c r="AB22" s="115"/>
      <c r="AC22" s="115"/>
      <c r="AD22" s="115"/>
      <c r="AE22" s="115" t="s">
        <v>82</v>
      </c>
      <c r="AF22" s="115"/>
      <c r="AG22" s="115"/>
      <c r="AH22" s="115"/>
      <c r="AI22" s="115"/>
      <c r="AJ22" s="115"/>
      <c r="AK22" s="115"/>
      <c r="AL22" s="115"/>
      <c r="AM22" s="115"/>
      <c r="AN22" s="115"/>
      <c r="AO22" s="115"/>
      <c r="AP22" s="115"/>
      <c r="AQ22" s="115"/>
      <c r="AR22" s="115"/>
      <c r="AS22" s="115"/>
      <c r="AT22" s="115"/>
      <c r="AU22" s="115"/>
      <c r="AV22" s="115"/>
      <c r="AW22" s="115"/>
      <c r="AX22" s="115"/>
      <c r="AY22" s="115"/>
      <c r="AZ22" s="115"/>
      <c r="BA22" s="123" t="str">
        <f>C22</f>
        <v>vybourání vchodových dveří s nadsvětlíkem</v>
      </c>
      <c r="BB22" s="115"/>
      <c r="BC22" s="115"/>
      <c r="BD22" s="115"/>
      <c r="BE22" s="115"/>
      <c r="BF22" s="115"/>
      <c r="BG22" s="115"/>
      <c r="BH22" s="115"/>
    </row>
    <row r="23" spans="1:60" ht="12" customHeight="1" outlineLevel="1" x14ac:dyDescent="0.2">
      <c r="A23" s="116"/>
      <c r="B23" s="162"/>
      <c r="C23" s="215" t="s">
        <v>196</v>
      </c>
      <c r="D23" s="216"/>
      <c r="E23" s="217">
        <v>3.2469000000000001</v>
      </c>
      <c r="F23" s="137"/>
      <c r="G23" s="137"/>
      <c r="H23" s="137"/>
      <c r="I23" s="137"/>
      <c r="J23" s="137"/>
      <c r="K23" s="137"/>
      <c r="L23" s="137"/>
      <c r="M23" s="137"/>
      <c r="N23" s="218"/>
      <c r="O23" s="218"/>
      <c r="P23" s="218"/>
      <c r="Q23" s="208"/>
      <c r="R23" s="129"/>
      <c r="S23" s="129"/>
      <c r="T23" s="130"/>
      <c r="U23" s="129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  <c r="AG23" s="115"/>
      <c r="AH23" s="115"/>
      <c r="AI23" s="115"/>
      <c r="AJ23" s="115"/>
      <c r="AK23" s="115"/>
      <c r="AL23" s="115"/>
      <c r="AM23" s="115"/>
      <c r="AN23" s="115"/>
      <c r="AO23" s="115"/>
      <c r="AP23" s="115"/>
      <c r="AQ23" s="115"/>
      <c r="AR23" s="115"/>
      <c r="AS23" s="115"/>
      <c r="AT23" s="115"/>
      <c r="AU23" s="115"/>
      <c r="AV23" s="115"/>
      <c r="AW23" s="115"/>
      <c r="AX23" s="115"/>
      <c r="AY23" s="115"/>
      <c r="AZ23" s="115"/>
      <c r="BA23" s="115"/>
      <c r="BB23" s="115"/>
      <c r="BC23" s="115"/>
      <c r="BD23" s="115"/>
      <c r="BE23" s="115"/>
      <c r="BF23" s="115"/>
      <c r="BG23" s="115"/>
      <c r="BH23" s="115"/>
    </row>
    <row r="24" spans="1:60" ht="12.75" customHeight="1" outlineLevel="1" x14ac:dyDescent="0.2">
      <c r="A24" s="182">
        <v>6</v>
      </c>
      <c r="B24" s="156" t="s">
        <v>183</v>
      </c>
      <c r="C24" s="157" t="s">
        <v>184</v>
      </c>
      <c r="D24" s="158" t="s">
        <v>92</v>
      </c>
      <c r="E24" s="159">
        <f>SUM(E26:E28)</f>
        <v>4.68</v>
      </c>
      <c r="F24" s="160">
        <v>0</v>
      </c>
      <c r="G24" s="161">
        <f>ROUND(E24*F24,2)</f>
        <v>0</v>
      </c>
      <c r="H24" s="161">
        <v>0</v>
      </c>
      <c r="I24" s="161">
        <f>ROUND(E24*H24,2)</f>
        <v>0</v>
      </c>
      <c r="J24" s="161">
        <v>2500</v>
      </c>
      <c r="K24" s="161">
        <f>ROUND(E24*J24,2)</f>
        <v>11700</v>
      </c>
      <c r="L24" s="161">
        <v>21</v>
      </c>
      <c r="M24" s="161">
        <f>G24*(1+L24/100)</f>
        <v>0</v>
      </c>
      <c r="N24" s="230">
        <v>0</v>
      </c>
      <c r="O24" s="230">
        <f>ROUND(E24*N24,2)</f>
        <v>0</v>
      </c>
      <c r="P24" s="230">
        <v>4.8000000000000001E-2</v>
      </c>
      <c r="Q24" s="237">
        <f>ROUND(E24*P24,5)</f>
        <v>0.22464000000000001</v>
      </c>
      <c r="R24" s="145"/>
      <c r="S24" s="129"/>
      <c r="T24" s="130">
        <v>0</v>
      </c>
      <c r="U24" s="129">
        <f>ROUND(E24*T24,2)</f>
        <v>0</v>
      </c>
      <c r="V24" s="115"/>
      <c r="W24" s="115"/>
      <c r="X24" s="115"/>
      <c r="Y24" s="115"/>
      <c r="Z24" s="115"/>
      <c r="AA24" s="115"/>
      <c r="AB24" s="115"/>
      <c r="AC24" s="115"/>
      <c r="AD24" s="115"/>
      <c r="AE24" s="115" t="s">
        <v>84</v>
      </c>
      <c r="AF24" s="115"/>
      <c r="AG24" s="115"/>
      <c r="AH24" s="115"/>
      <c r="AI24" s="115"/>
      <c r="AJ24" s="115"/>
      <c r="AK24" s="115"/>
      <c r="AL24" s="115"/>
      <c r="AM24" s="115"/>
      <c r="AN24" s="115"/>
      <c r="AO24" s="115"/>
      <c r="AP24" s="115"/>
      <c r="AQ24" s="115"/>
      <c r="AR24" s="115"/>
      <c r="AS24" s="115"/>
      <c r="AT24" s="115"/>
      <c r="AU24" s="115"/>
      <c r="AV24" s="115"/>
      <c r="AW24" s="115"/>
      <c r="AX24" s="115"/>
      <c r="AY24" s="115"/>
      <c r="AZ24" s="115"/>
      <c r="BA24" s="115"/>
      <c r="BB24" s="115"/>
      <c r="BC24" s="115"/>
      <c r="BD24" s="115"/>
      <c r="BE24" s="115"/>
      <c r="BF24" s="115"/>
      <c r="BG24" s="115"/>
      <c r="BH24" s="115"/>
    </row>
    <row r="25" spans="1:60" ht="12.75" customHeight="1" outlineLevel="1" x14ac:dyDescent="0.2">
      <c r="A25" s="183"/>
      <c r="B25" s="163"/>
      <c r="C25" s="379" t="s">
        <v>181</v>
      </c>
      <c r="D25" s="379"/>
      <c r="E25" s="379"/>
      <c r="F25" s="164"/>
      <c r="G25" s="164"/>
      <c r="H25" s="165"/>
      <c r="I25" s="165"/>
      <c r="J25" s="165"/>
      <c r="K25" s="165"/>
      <c r="L25" s="165"/>
      <c r="M25" s="165"/>
      <c r="N25" s="209"/>
      <c r="O25" s="209"/>
      <c r="P25" s="209"/>
      <c r="Q25" s="214"/>
      <c r="R25" s="145"/>
      <c r="S25" s="129"/>
      <c r="T25" s="130"/>
      <c r="U25" s="129"/>
      <c r="V25" s="115"/>
      <c r="W25" s="115"/>
      <c r="X25" s="115"/>
      <c r="Y25" s="115"/>
      <c r="Z25" s="115"/>
      <c r="AA25" s="115"/>
      <c r="AB25" s="115"/>
      <c r="AC25" s="115"/>
      <c r="AD25" s="115"/>
      <c r="AE25" s="115" t="s">
        <v>82</v>
      </c>
      <c r="AF25" s="115"/>
      <c r="AG25" s="115"/>
      <c r="AH25" s="115"/>
      <c r="AI25" s="115"/>
      <c r="AJ25" s="115"/>
      <c r="AK25" s="115"/>
      <c r="AL25" s="115"/>
      <c r="AM25" s="115"/>
      <c r="AN25" s="115"/>
      <c r="AO25" s="115"/>
      <c r="AP25" s="115"/>
      <c r="AQ25" s="115"/>
      <c r="AR25" s="115"/>
      <c r="AS25" s="115"/>
      <c r="AT25" s="115"/>
      <c r="AU25" s="115"/>
      <c r="AV25" s="115"/>
      <c r="AW25" s="115"/>
      <c r="AX25" s="115"/>
      <c r="AY25" s="115"/>
      <c r="AZ25" s="115"/>
      <c r="BA25" s="123" t="str">
        <f>C25</f>
        <v>vybourání dřevěných oken 60x60 cm, 90x60 cm, 120x60 cm</v>
      </c>
      <c r="BB25" s="115"/>
      <c r="BC25" s="115"/>
      <c r="BD25" s="115"/>
      <c r="BE25" s="115"/>
      <c r="BF25" s="115"/>
      <c r="BG25" s="115"/>
      <c r="BH25" s="115"/>
    </row>
    <row r="26" spans="1:60" ht="12" customHeight="1" outlineLevel="1" x14ac:dyDescent="0.2">
      <c r="A26" s="116"/>
      <c r="B26" s="162"/>
      <c r="C26" s="215" t="s">
        <v>211</v>
      </c>
      <c r="D26" s="216"/>
      <c r="E26" s="217">
        <v>0.72</v>
      </c>
      <c r="F26" s="137"/>
      <c r="G26" s="137"/>
      <c r="H26" s="137"/>
      <c r="I26" s="137"/>
      <c r="J26" s="137"/>
      <c r="K26" s="137"/>
      <c r="L26" s="137"/>
      <c r="M26" s="137"/>
      <c r="N26" s="218"/>
      <c r="O26" s="218"/>
      <c r="P26" s="218"/>
      <c r="Q26" s="208"/>
      <c r="R26" s="129"/>
      <c r="S26" s="129"/>
      <c r="T26" s="130"/>
      <c r="U26" s="129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</row>
    <row r="27" spans="1:60" ht="12" customHeight="1" outlineLevel="1" x14ac:dyDescent="0.2">
      <c r="A27" s="116"/>
      <c r="B27" s="162"/>
      <c r="C27" s="215" t="s">
        <v>212</v>
      </c>
      <c r="D27" s="216"/>
      <c r="E27" s="217">
        <v>3.24</v>
      </c>
      <c r="F27" s="137"/>
      <c r="G27" s="137"/>
      <c r="H27" s="137"/>
      <c r="I27" s="137"/>
      <c r="J27" s="137"/>
      <c r="K27" s="137"/>
      <c r="L27" s="137"/>
      <c r="M27" s="137"/>
      <c r="N27" s="218"/>
      <c r="O27" s="218"/>
      <c r="P27" s="218"/>
      <c r="Q27" s="208"/>
      <c r="R27" s="129"/>
      <c r="S27" s="129"/>
      <c r="T27" s="130"/>
      <c r="U27" s="129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115"/>
      <c r="AJ27" s="115"/>
      <c r="AK27" s="115"/>
      <c r="AL27" s="115"/>
      <c r="AM27" s="115"/>
      <c r="AN27" s="115"/>
      <c r="AO27" s="115"/>
      <c r="AP27" s="115"/>
      <c r="AQ27" s="115"/>
      <c r="AR27" s="115"/>
      <c r="AS27" s="115"/>
      <c r="AT27" s="115"/>
      <c r="AU27" s="115"/>
      <c r="AV27" s="115"/>
      <c r="AW27" s="115"/>
      <c r="AX27" s="115"/>
      <c r="AY27" s="115"/>
      <c r="AZ27" s="115"/>
      <c r="BA27" s="115"/>
      <c r="BB27" s="115"/>
      <c r="BC27" s="115"/>
      <c r="BD27" s="115"/>
      <c r="BE27" s="115"/>
      <c r="BF27" s="115"/>
      <c r="BG27" s="115"/>
      <c r="BH27" s="115"/>
    </row>
    <row r="28" spans="1:60" ht="12" customHeight="1" outlineLevel="1" x14ac:dyDescent="0.2">
      <c r="A28" s="116"/>
      <c r="B28" s="162"/>
      <c r="C28" s="215" t="s">
        <v>213</v>
      </c>
      <c r="D28" s="216"/>
      <c r="E28" s="217">
        <v>0.72</v>
      </c>
      <c r="F28" s="137"/>
      <c r="G28" s="137"/>
      <c r="H28" s="137"/>
      <c r="I28" s="137"/>
      <c r="J28" s="137"/>
      <c r="K28" s="137"/>
      <c r="L28" s="137"/>
      <c r="M28" s="137"/>
      <c r="N28" s="218"/>
      <c r="O28" s="218"/>
      <c r="P28" s="218"/>
      <c r="Q28" s="208"/>
      <c r="R28" s="129"/>
      <c r="S28" s="129"/>
      <c r="T28" s="130"/>
      <c r="U28" s="129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  <c r="AK28" s="115"/>
      <c r="AL28" s="115"/>
      <c r="AM28" s="115"/>
      <c r="AN28" s="115"/>
      <c r="AO28" s="115"/>
      <c r="AP28" s="115"/>
      <c r="AQ28" s="115"/>
      <c r="AR28" s="115"/>
      <c r="AS28" s="115"/>
      <c r="AT28" s="115"/>
      <c r="AU28" s="115"/>
      <c r="AV28" s="115"/>
      <c r="AW28" s="115"/>
      <c r="AX28" s="115"/>
      <c r="AY28" s="115"/>
      <c r="AZ28" s="115"/>
      <c r="BA28" s="115"/>
      <c r="BB28" s="115"/>
      <c r="BC28" s="115"/>
      <c r="BD28" s="115"/>
      <c r="BE28" s="115"/>
      <c r="BF28" s="115"/>
      <c r="BG28" s="115"/>
      <c r="BH28" s="115"/>
    </row>
    <row r="29" spans="1:60" ht="12.75" customHeight="1" outlineLevel="1" x14ac:dyDescent="0.2">
      <c r="A29" s="182">
        <v>7</v>
      </c>
      <c r="B29" s="156" t="s">
        <v>185</v>
      </c>
      <c r="C29" s="157" t="s">
        <v>186</v>
      </c>
      <c r="D29" s="158" t="s">
        <v>92</v>
      </c>
      <c r="E29" s="159">
        <f>SUM(E31:E32)</f>
        <v>3.24</v>
      </c>
      <c r="F29" s="160">
        <v>0</v>
      </c>
      <c r="G29" s="161">
        <f>ROUND(E29*F29,2)</f>
        <v>0</v>
      </c>
      <c r="H29" s="161">
        <v>0</v>
      </c>
      <c r="I29" s="161">
        <f>ROUND(E29*H29,2)</f>
        <v>0</v>
      </c>
      <c r="J29" s="161">
        <v>2500</v>
      </c>
      <c r="K29" s="161">
        <f>ROUND(E29*J29,2)</f>
        <v>8100</v>
      </c>
      <c r="L29" s="161">
        <v>21</v>
      </c>
      <c r="M29" s="161">
        <f>G29*(1+L29/100)</f>
        <v>0</v>
      </c>
      <c r="N29" s="230">
        <v>0</v>
      </c>
      <c r="O29" s="230">
        <f>ROUND(E29*N29,2)</f>
        <v>0</v>
      </c>
      <c r="P29" s="230">
        <v>3.7999999999999999E-2</v>
      </c>
      <c r="Q29" s="237">
        <f>ROUND(E29*P29,5)</f>
        <v>0.12311999999999999</v>
      </c>
      <c r="R29" s="145"/>
      <c r="S29" s="129"/>
      <c r="T29" s="130">
        <v>0</v>
      </c>
      <c r="U29" s="129">
        <f>ROUND(E29*T29,2)</f>
        <v>0</v>
      </c>
      <c r="V29" s="115"/>
      <c r="W29" s="115"/>
      <c r="X29" s="115"/>
      <c r="Y29" s="115"/>
      <c r="Z29" s="115"/>
      <c r="AA29" s="115"/>
      <c r="AB29" s="115"/>
      <c r="AC29" s="115"/>
      <c r="AD29" s="115"/>
      <c r="AE29" s="115" t="s">
        <v>84</v>
      </c>
      <c r="AF29" s="115"/>
      <c r="AG29" s="115"/>
      <c r="AH29" s="115"/>
      <c r="AI29" s="115"/>
      <c r="AJ29" s="115"/>
      <c r="AK29" s="115"/>
      <c r="AL29" s="115"/>
      <c r="AM29" s="115"/>
      <c r="AN29" s="115"/>
      <c r="AO29" s="115"/>
      <c r="AP29" s="115"/>
      <c r="AQ29" s="115"/>
      <c r="AR29" s="115"/>
      <c r="AS29" s="115"/>
      <c r="AT29" s="115"/>
      <c r="AU29" s="115"/>
      <c r="AV29" s="115"/>
      <c r="AW29" s="115"/>
      <c r="AX29" s="115"/>
      <c r="AY29" s="115"/>
      <c r="AZ29" s="115"/>
      <c r="BA29" s="115"/>
      <c r="BB29" s="115"/>
      <c r="BC29" s="115"/>
      <c r="BD29" s="115"/>
      <c r="BE29" s="115"/>
      <c r="BF29" s="115"/>
      <c r="BG29" s="115"/>
      <c r="BH29" s="115"/>
    </row>
    <row r="30" spans="1:60" ht="12.75" customHeight="1" outlineLevel="1" x14ac:dyDescent="0.2">
      <c r="A30" s="183"/>
      <c r="B30" s="163"/>
      <c r="C30" s="379" t="s">
        <v>182</v>
      </c>
      <c r="D30" s="379"/>
      <c r="E30" s="379"/>
      <c r="F30" s="164"/>
      <c r="G30" s="164"/>
      <c r="H30" s="165"/>
      <c r="I30" s="165"/>
      <c r="J30" s="165"/>
      <c r="K30" s="165"/>
      <c r="L30" s="165"/>
      <c r="M30" s="165"/>
      <c r="N30" s="209"/>
      <c r="O30" s="209"/>
      <c r="P30" s="209"/>
      <c r="Q30" s="214"/>
      <c r="R30" s="145"/>
      <c r="S30" s="129"/>
      <c r="T30" s="130"/>
      <c r="U30" s="129"/>
      <c r="V30" s="115"/>
      <c r="W30" s="115"/>
      <c r="X30" s="115"/>
      <c r="Y30" s="115"/>
      <c r="Z30" s="115"/>
      <c r="AA30" s="115"/>
      <c r="AB30" s="115"/>
      <c r="AC30" s="115"/>
      <c r="AD30" s="115"/>
      <c r="AE30" s="115" t="s">
        <v>82</v>
      </c>
      <c r="AF30" s="115"/>
      <c r="AG30" s="115"/>
      <c r="AH30" s="115"/>
      <c r="AI30" s="115"/>
      <c r="AJ30" s="115"/>
      <c r="AK30" s="115"/>
      <c r="AL30" s="115"/>
      <c r="AM30" s="115"/>
      <c r="AN30" s="115"/>
      <c r="AO30" s="115"/>
      <c r="AP30" s="115"/>
      <c r="AQ30" s="115"/>
      <c r="AR30" s="115"/>
      <c r="AS30" s="115"/>
      <c r="AT30" s="115"/>
      <c r="AU30" s="115"/>
      <c r="AV30" s="115"/>
      <c r="AW30" s="115"/>
      <c r="AX30" s="115"/>
      <c r="AY30" s="115"/>
      <c r="AZ30" s="115"/>
      <c r="BA30" s="123" t="str">
        <f>C30</f>
        <v>vybourání dřevěných oken 120x120 cm</v>
      </c>
      <c r="BB30" s="115"/>
      <c r="BC30" s="115"/>
      <c r="BD30" s="115"/>
      <c r="BE30" s="115"/>
      <c r="BF30" s="115"/>
      <c r="BG30" s="115"/>
      <c r="BH30" s="115"/>
    </row>
    <row r="31" spans="1:60" ht="12" customHeight="1" outlineLevel="1" x14ac:dyDescent="0.2">
      <c r="A31" s="116"/>
      <c r="B31" s="162"/>
      <c r="C31" s="215" t="s">
        <v>214</v>
      </c>
      <c r="D31" s="216"/>
      <c r="E31" s="217">
        <v>1.44</v>
      </c>
      <c r="F31" s="137"/>
      <c r="G31" s="137"/>
      <c r="H31" s="137"/>
      <c r="I31" s="137"/>
      <c r="J31" s="137"/>
      <c r="K31" s="137"/>
      <c r="L31" s="137"/>
      <c r="M31" s="137"/>
      <c r="N31" s="218"/>
      <c r="O31" s="218"/>
      <c r="P31" s="218"/>
      <c r="Q31" s="208"/>
      <c r="R31" s="129"/>
      <c r="S31" s="129"/>
      <c r="T31" s="130"/>
      <c r="U31" s="129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15"/>
      <c r="AJ31" s="115"/>
      <c r="AK31" s="115"/>
      <c r="AL31" s="115"/>
      <c r="AM31" s="115"/>
      <c r="AN31" s="115"/>
      <c r="AO31" s="115"/>
      <c r="AP31" s="115"/>
      <c r="AQ31" s="115"/>
      <c r="AR31" s="115"/>
      <c r="AS31" s="115"/>
      <c r="AT31" s="115"/>
      <c r="AU31" s="115"/>
      <c r="AV31" s="115"/>
      <c r="AW31" s="115"/>
      <c r="AX31" s="115"/>
      <c r="AY31" s="115"/>
      <c r="AZ31" s="115"/>
      <c r="BA31" s="115"/>
      <c r="BB31" s="115"/>
      <c r="BC31" s="115"/>
      <c r="BD31" s="115"/>
      <c r="BE31" s="115"/>
      <c r="BF31" s="115"/>
      <c r="BG31" s="115"/>
      <c r="BH31" s="115"/>
    </row>
    <row r="32" spans="1:60" ht="12" customHeight="1" outlineLevel="1" x14ac:dyDescent="0.2">
      <c r="A32" s="116"/>
      <c r="B32" s="162"/>
      <c r="C32" s="215" t="s">
        <v>215</v>
      </c>
      <c r="D32" s="216"/>
      <c r="E32" s="217">
        <v>1.8</v>
      </c>
      <c r="F32" s="137"/>
      <c r="G32" s="137"/>
      <c r="H32" s="137"/>
      <c r="I32" s="137"/>
      <c r="J32" s="137"/>
      <c r="K32" s="137"/>
      <c r="L32" s="137"/>
      <c r="M32" s="137"/>
      <c r="N32" s="218"/>
      <c r="O32" s="218"/>
      <c r="P32" s="218"/>
      <c r="Q32" s="208"/>
      <c r="R32" s="129"/>
      <c r="S32" s="129"/>
      <c r="T32" s="130"/>
      <c r="U32" s="129"/>
      <c r="V32" s="115"/>
      <c r="W32" s="115"/>
      <c r="X32" s="115"/>
      <c r="Y32" s="115"/>
      <c r="Z32" s="115"/>
      <c r="AA32" s="115"/>
      <c r="AB32" s="115"/>
      <c r="AC32" s="115"/>
      <c r="AD32" s="115"/>
      <c r="AE32" s="115"/>
      <c r="AF32" s="115"/>
      <c r="AG32" s="115"/>
      <c r="AH32" s="115"/>
      <c r="AI32" s="115"/>
      <c r="AJ32" s="115"/>
      <c r="AK32" s="115"/>
      <c r="AL32" s="115"/>
      <c r="AM32" s="115"/>
      <c r="AN32" s="115"/>
      <c r="AO32" s="115"/>
      <c r="AP32" s="115"/>
      <c r="AQ32" s="115"/>
      <c r="AR32" s="115"/>
      <c r="AS32" s="115"/>
      <c r="AT32" s="115"/>
      <c r="AU32" s="115"/>
      <c r="AV32" s="115"/>
      <c r="AW32" s="115"/>
      <c r="AX32" s="115"/>
      <c r="AY32" s="115"/>
      <c r="AZ32" s="115"/>
      <c r="BA32" s="115"/>
      <c r="BB32" s="115"/>
      <c r="BC32" s="115"/>
      <c r="BD32" s="115"/>
      <c r="BE32" s="115"/>
      <c r="BF32" s="115"/>
      <c r="BG32" s="115"/>
      <c r="BH32" s="115"/>
    </row>
    <row r="33" spans="1:60" ht="12.75" customHeight="1" outlineLevel="1" x14ac:dyDescent="0.2">
      <c r="A33" s="182">
        <v>8</v>
      </c>
      <c r="B33" s="156" t="s">
        <v>187</v>
      </c>
      <c r="C33" s="157" t="s">
        <v>188</v>
      </c>
      <c r="D33" s="158" t="s">
        <v>92</v>
      </c>
      <c r="E33" s="159">
        <f>SUM(E35:E36)</f>
        <v>11.775</v>
      </c>
      <c r="F33" s="160">
        <v>0</v>
      </c>
      <c r="G33" s="161">
        <f>ROUND(E33*F33,2)</f>
        <v>0</v>
      </c>
      <c r="H33" s="161">
        <v>0</v>
      </c>
      <c r="I33" s="161">
        <f>ROUND(E33*H33,2)</f>
        <v>0</v>
      </c>
      <c r="J33" s="161">
        <v>2500</v>
      </c>
      <c r="K33" s="161">
        <f>ROUND(E33*J33,2)</f>
        <v>29437.5</v>
      </c>
      <c r="L33" s="161">
        <v>21</v>
      </c>
      <c r="M33" s="161">
        <f>G33*(1+L33/100)</f>
        <v>0</v>
      </c>
      <c r="N33" s="230">
        <v>0</v>
      </c>
      <c r="O33" s="230">
        <f>ROUND(E33*N33,2)</f>
        <v>0</v>
      </c>
      <c r="P33" s="230">
        <v>3.4000000000000002E-2</v>
      </c>
      <c r="Q33" s="237">
        <f>ROUND(E33*P33,5)</f>
        <v>0.40034999999999998</v>
      </c>
      <c r="R33" s="145"/>
      <c r="S33" s="129"/>
      <c r="T33" s="130">
        <v>0</v>
      </c>
      <c r="U33" s="129">
        <f>ROUND(E33*T33,2)</f>
        <v>0</v>
      </c>
      <c r="V33" s="115"/>
      <c r="W33" s="115"/>
      <c r="X33" s="115"/>
      <c r="Y33" s="115"/>
      <c r="Z33" s="115"/>
      <c r="AA33" s="115"/>
      <c r="AB33" s="115"/>
      <c r="AC33" s="115"/>
      <c r="AD33" s="115"/>
      <c r="AE33" s="115" t="s">
        <v>84</v>
      </c>
      <c r="AF33" s="115"/>
      <c r="AG33" s="115"/>
      <c r="AH33" s="115"/>
      <c r="AI33" s="115"/>
      <c r="AJ33" s="115"/>
      <c r="AK33" s="115"/>
      <c r="AL33" s="115"/>
      <c r="AM33" s="115"/>
      <c r="AN33" s="115"/>
      <c r="AO33" s="115"/>
      <c r="AP33" s="115"/>
      <c r="AQ33" s="115"/>
      <c r="AR33" s="115"/>
      <c r="AS33" s="115"/>
      <c r="AT33" s="115"/>
      <c r="AU33" s="115"/>
      <c r="AV33" s="115"/>
      <c r="AW33" s="115"/>
      <c r="AX33" s="115"/>
      <c r="AY33" s="115"/>
      <c r="AZ33" s="115"/>
      <c r="BA33" s="115"/>
      <c r="BB33" s="115"/>
      <c r="BC33" s="115"/>
      <c r="BD33" s="115"/>
      <c r="BE33" s="115"/>
      <c r="BF33" s="115"/>
      <c r="BG33" s="115"/>
      <c r="BH33" s="115"/>
    </row>
    <row r="34" spans="1:60" ht="12.75" customHeight="1" outlineLevel="1" x14ac:dyDescent="0.2">
      <c r="A34" s="183"/>
      <c r="B34" s="163"/>
      <c r="C34" s="379" t="s">
        <v>192</v>
      </c>
      <c r="D34" s="379"/>
      <c r="E34" s="379"/>
      <c r="F34" s="164"/>
      <c r="G34" s="164"/>
      <c r="H34" s="165"/>
      <c r="I34" s="165"/>
      <c r="J34" s="165"/>
      <c r="K34" s="165"/>
      <c r="L34" s="165"/>
      <c r="M34" s="165"/>
      <c r="N34" s="209"/>
      <c r="O34" s="209"/>
      <c r="P34" s="209"/>
      <c r="Q34" s="214"/>
      <c r="R34" s="145"/>
      <c r="S34" s="129"/>
      <c r="T34" s="130"/>
      <c r="U34" s="129"/>
      <c r="V34" s="115"/>
      <c r="W34" s="115"/>
      <c r="X34" s="115"/>
      <c r="Y34" s="115"/>
      <c r="Z34" s="115"/>
      <c r="AA34" s="115"/>
      <c r="AB34" s="115"/>
      <c r="AC34" s="115"/>
      <c r="AD34" s="115"/>
      <c r="AE34" s="115" t="s">
        <v>82</v>
      </c>
      <c r="AF34" s="115"/>
      <c r="AG34" s="115"/>
      <c r="AH34" s="115"/>
      <c r="AI34" s="115"/>
      <c r="AJ34" s="115"/>
      <c r="AK34" s="115"/>
      <c r="AL34" s="115"/>
      <c r="AM34" s="115"/>
      <c r="AN34" s="115"/>
      <c r="AO34" s="115"/>
      <c r="AP34" s="115"/>
      <c r="AQ34" s="115"/>
      <c r="AR34" s="115"/>
      <c r="AS34" s="115"/>
      <c r="AT34" s="115"/>
      <c r="AU34" s="115"/>
      <c r="AV34" s="115"/>
      <c r="AW34" s="115"/>
      <c r="AX34" s="115"/>
      <c r="AY34" s="115"/>
      <c r="AZ34" s="115"/>
      <c r="BA34" s="123" t="str">
        <f>C34</f>
        <v>vybourání dřevěných oken 210x145 cm, 220x120 cm</v>
      </c>
      <c r="BB34" s="115"/>
      <c r="BC34" s="115"/>
      <c r="BD34" s="115"/>
      <c r="BE34" s="115"/>
      <c r="BF34" s="115"/>
      <c r="BG34" s="115"/>
      <c r="BH34" s="115"/>
    </row>
    <row r="35" spans="1:60" ht="12" customHeight="1" outlineLevel="1" x14ac:dyDescent="0.2">
      <c r="A35" s="116"/>
      <c r="B35" s="162"/>
      <c r="C35" s="215" t="s">
        <v>216</v>
      </c>
      <c r="D35" s="216"/>
      <c r="E35" s="217">
        <v>9.1349999999999998</v>
      </c>
      <c r="F35" s="137"/>
      <c r="G35" s="137"/>
      <c r="H35" s="137"/>
      <c r="I35" s="137"/>
      <c r="J35" s="137"/>
      <c r="K35" s="137"/>
      <c r="L35" s="137"/>
      <c r="M35" s="137"/>
      <c r="N35" s="218"/>
      <c r="O35" s="218"/>
      <c r="P35" s="218"/>
      <c r="Q35" s="208"/>
      <c r="R35" s="129"/>
      <c r="S35" s="129"/>
      <c r="T35" s="130"/>
      <c r="U35" s="129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</row>
    <row r="36" spans="1:60" ht="12" customHeight="1" outlineLevel="1" x14ac:dyDescent="0.2">
      <c r="A36" s="116"/>
      <c r="B36" s="162"/>
      <c r="C36" s="215" t="s">
        <v>217</v>
      </c>
      <c r="D36" s="216"/>
      <c r="E36" s="217">
        <v>2.64</v>
      </c>
      <c r="F36" s="137"/>
      <c r="G36" s="137"/>
      <c r="H36" s="137"/>
      <c r="I36" s="137"/>
      <c r="J36" s="137"/>
      <c r="K36" s="137"/>
      <c r="L36" s="137"/>
      <c r="M36" s="137"/>
      <c r="N36" s="218"/>
      <c r="O36" s="218"/>
      <c r="P36" s="218"/>
      <c r="Q36" s="208"/>
      <c r="R36" s="129"/>
      <c r="S36" s="129"/>
      <c r="T36" s="130"/>
      <c r="U36" s="129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</row>
    <row r="37" spans="1:60" ht="12.75" customHeight="1" outlineLevel="1" x14ac:dyDescent="0.2">
      <c r="A37" s="182">
        <v>9</v>
      </c>
      <c r="B37" s="156" t="s">
        <v>189</v>
      </c>
      <c r="C37" s="157" t="s">
        <v>190</v>
      </c>
      <c r="D37" s="158" t="s">
        <v>92</v>
      </c>
      <c r="E37" s="159">
        <f>SUM(E39:E40)</f>
        <v>9.65</v>
      </c>
      <c r="F37" s="160">
        <v>0</v>
      </c>
      <c r="G37" s="161">
        <f>ROUND(E37*F37,2)</f>
        <v>0</v>
      </c>
      <c r="H37" s="161">
        <v>0</v>
      </c>
      <c r="I37" s="161">
        <f>ROUND(E37*H37,2)</f>
        <v>0</v>
      </c>
      <c r="J37" s="161">
        <v>2500</v>
      </c>
      <c r="K37" s="161">
        <f>ROUND(E37*J37,2)</f>
        <v>24125</v>
      </c>
      <c r="L37" s="161">
        <v>21</v>
      </c>
      <c r="M37" s="161">
        <f>G37*(1+L37/100)</f>
        <v>0</v>
      </c>
      <c r="N37" s="230">
        <v>0</v>
      </c>
      <c r="O37" s="230">
        <f>ROUND(E37*N37,2)</f>
        <v>0</v>
      </c>
      <c r="P37" s="230">
        <v>7.2999999999999995E-2</v>
      </c>
      <c r="Q37" s="237">
        <f>ROUND(E37*P37,5)</f>
        <v>0.70445000000000002</v>
      </c>
      <c r="R37" s="145"/>
      <c r="S37" s="129"/>
      <c r="T37" s="130">
        <v>0</v>
      </c>
      <c r="U37" s="129">
        <f>ROUND(E37*T37,2)</f>
        <v>0</v>
      </c>
      <c r="V37" s="115"/>
      <c r="W37" s="115"/>
      <c r="X37" s="115"/>
      <c r="Y37" s="115"/>
      <c r="Z37" s="115"/>
      <c r="AA37" s="115"/>
      <c r="AB37" s="115"/>
      <c r="AC37" s="115"/>
      <c r="AD37" s="115"/>
      <c r="AE37" s="115" t="s">
        <v>84</v>
      </c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</row>
    <row r="38" spans="1:60" ht="12.75" customHeight="1" outlineLevel="1" x14ac:dyDescent="0.2">
      <c r="A38" s="183"/>
      <c r="B38" s="163"/>
      <c r="C38" s="379" t="s">
        <v>191</v>
      </c>
      <c r="D38" s="379"/>
      <c r="E38" s="379"/>
      <c r="F38" s="164"/>
      <c r="G38" s="164"/>
      <c r="H38" s="165"/>
      <c r="I38" s="165"/>
      <c r="J38" s="165"/>
      <c r="K38" s="165"/>
      <c r="L38" s="165"/>
      <c r="M38" s="165"/>
      <c r="N38" s="209"/>
      <c r="O38" s="209"/>
      <c r="P38" s="209"/>
      <c r="Q38" s="214"/>
      <c r="R38" s="145"/>
      <c r="S38" s="129"/>
      <c r="T38" s="130"/>
      <c r="U38" s="129"/>
      <c r="V38" s="115"/>
      <c r="W38" s="115"/>
      <c r="X38" s="115"/>
      <c r="Y38" s="115"/>
      <c r="Z38" s="115"/>
      <c r="AA38" s="115"/>
      <c r="AB38" s="115"/>
      <c r="AC38" s="115"/>
      <c r="AD38" s="115"/>
      <c r="AE38" s="115" t="s">
        <v>82</v>
      </c>
      <c r="AF38" s="115"/>
      <c r="AG38" s="115"/>
      <c r="AH38" s="115"/>
      <c r="AI38" s="115"/>
      <c r="AJ38" s="115"/>
      <c r="AK38" s="115"/>
      <c r="AL38" s="115"/>
      <c r="AM38" s="115"/>
      <c r="AN38" s="115"/>
      <c r="AO38" s="115"/>
      <c r="AP38" s="115"/>
      <c r="AQ38" s="115"/>
      <c r="AR38" s="115"/>
      <c r="AS38" s="115"/>
      <c r="AT38" s="115"/>
      <c r="AU38" s="115"/>
      <c r="AV38" s="115"/>
      <c r="AW38" s="115"/>
      <c r="AX38" s="115"/>
      <c r="AY38" s="115"/>
      <c r="AZ38" s="115"/>
      <c r="BA38" s="123" t="str">
        <f>C38</f>
        <v>vybourání plastových oken 60x120 cm</v>
      </c>
      <c r="BB38" s="115"/>
      <c r="BC38" s="115"/>
      <c r="BD38" s="115"/>
      <c r="BE38" s="115"/>
      <c r="BF38" s="115"/>
      <c r="BG38" s="115"/>
      <c r="BH38" s="115"/>
    </row>
    <row r="39" spans="1:60" ht="12" customHeight="1" outlineLevel="1" x14ac:dyDescent="0.2">
      <c r="A39" s="116"/>
      <c r="B39" s="162"/>
      <c r="C39" s="215" t="s">
        <v>218</v>
      </c>
      <c r="D39" s="216"/>
      <c r="E39" s="217">
        <v>2.16</v>
      </c>
      <c r="F39" s="137"/>
      <c r="G39" s="137"/>
      <c r="H39" s="137"/>
      <c r="I39" s="137"/>
      <c r="J39" s="137"/>
      <c r="K39" s="137"/>
      <c r="L39" s="137"/>
      <c r="M39" s="137"/>
      <c r="N39" s="218"/>
      <c r="O39" s="218"/>
      <c r="P39" s="218"/>
      <c r="Q39" s="208"/>
      <c r="R39" s="129"/>
      <c r="S39" s="129"/>
      <c r="T39" s="130"/>
      <c r="U39" s="129"/>
      <c r="V39" s="115"/>
      <c r="W39" s="115"/>
      <c r="X39" s="115"/>
      <c r="Y39" s="115"/>
      <c r="Z39" s="115"/>
      <c r="AA39" s="115"/>
      <c r="AB39" s="115"/>
      <c r="AC39" s="115"/>
      <c r="AD39" s="115"/>
      <c r="AE39" s="115"/>
      <c r="AF39" s="115"/>
      <c r="AG39" s="115"/>
      <c r="AH39" s="115"/>
      <c r="AI39" s="115"/>
      <c r="AJ39" s="115"/>
      <c r="AK39" s="115"/>
      <c r="AL39" s="115"/>
      <c r="AM39" s="115"/>
      <c r="AN39" s="115"/>
      <c r="AO39" s="115"/>
      <c r="AP39" s="115"/>
      <c r="AQ39" s="115"/>
      <c r="AR39" s="115"/>
      <c r="AS39" s="115"/>
      <c r="AT39" s="115"/>
      <c r="AU39" s="115"/>
      <c r="AV39" s="115"/>
      <c r="AW39" s="115"/>
      <c r="AX39" s="115"/>
      <c r="AY39" s="115"/>
      <c r="AZ39" s="115"/>
      <c r="BA39" s="115"/>
      <c r="BB39" s="115"/>
      <c r="BC39" s="115"/>
      <c r="BD39" s="115"/>
      <c r="BE39" s="115"/>
      <c r="BF39" s="115"/>
      <c r="BG39" s="115"/>
      <c r="BH39" s="115"/>
    </row>
    <row r="40" spans="1:60" ht="22.5" customHeight="1" outlineLevel="1" x14ac:dyDescent="0.2">
      <c r="A40" s="182">
        <v>10</v>
      </c>
      <c r="B40" s="156" t="s">
        <v>505</v>
      </c>
      <c r="C40" s="157" t="s">
        <v>506</v>
      </c>
      <c r="D40" s="158" t="s">
        <v>92</v>
      </c>
      <c r="E40" s="159">
        <f>SUM(E42:E42)</f>
        <v>7.49</v>
      </c>
      <c r="F40" s="160">
        <v>0</v>
      </c>
      <c r="G40" s="161">
        <f>ROUND(E40*F40,2)</f>
        <v>0</v>
      </c>
      <c r="H40" s="161">
        <v>0</v>
      </c>
      <c r="I40" s="161">
        <f>ROUND(E40*H40,2)</f>
        <v>0</v>
      </c>
      <c r="J40" s="161">
        <v>2500</v>
      </c>
      <c r="K40" s="161">
        <f>ROUND(E40*J40,2)</f>
        <v>18725</v>
      </c>
      <c r="L40" s="161">
        <v>21</v>
      </c>
      <c r="M40" s="161">
        <f>G40*(1+L40/100)</f>
        <v>0</v>
      </c>
      <c r="N40" s="230">
        <v>0</v>
      </c>
      <c r="O40" s="230">
        <f>ROUND(E40*N40,2)</f>
        <v>0</v>
      </c>
      <c r="P40" s="230">
        <v>1.4E-2</v>
      </c>
      <c r="Q40" s="237">
        <f>ROUND(E40*P40,5)</f>
        <v>0.10485999999999999</v>
      </c>
      <c r="R40" s="145"/>
      <c r="S40" s="129"/>
      <c r="T40" s="130">
        <v>0</v>
      </c>
      <c r="U40" s="129">
        <f>ROUND(E40*T40,2)</f>
        <v>0</v>
      </c>
      <c r="V40" s="115"/>
      <c r="W40" s="115"/>
      <c r="X40" s="115"/>
      <c r="Y40" s="115"/>
      <c r="Z40" s="115"/>
      <c r="AA40" s="115"/>
      <c r="AB40" s="115"/>
      <c r="AC40" s="115"/>
      <c r="AD40" s="115"/>
      <c r="AE40" s="115" t="s">
        <v>84</v>
      </c>
      <c r="AF40" s="115"/>
      <c r="AG40" s="115"/>
      <c r="AH40" s="115"/>
      <c r="AI40" s="115"/>
      <c r="AJ40" s="115"/>
      <c r="AK40" s="115"/>
      <c r="AL40" s="115"/>
      <c r="AM40" s="115"/>
      <c r="AN40" s="115"/>
      <c r="AO40" s="115"/>
      <c r="AP40" s="115"/>
      <c r="AQ40" s="115"/>
      <c r="AR40" s="115"/>
      <c r="AS40" s="115"/>
      <c r="AT40" s="115"/>
      <c r="AU40" s="115"/>
      <c r="AV40" s="115"/>
      <c r="AW40" s="115"/>
      <c r="AX40" s="115"/>
      <c r="AY40" s="115"/>
      <c r="AZ40" s="115"/>
      <c r="BA40" s="115"/>
      <c r="BB40" s="115"/>
      <c r="BC40" s="115"/>
      <c r="BD40" s="115"/>
      <c r="BE40" s="115"/>
      <c r="BF40" s="115"/>
      <c r="BG40" s="115"/>
      <c r="BH40" s="115"/>
    </row>
    <row r="41" spans="1:60" ht="12.75" customHeight="1" outlineLevel="1" x14ac:dyDescent="0.2">
      <c r="A41" s="183"/>
      <c r="B41" s="163"/>
      <c r="C41" s="379" t="s">
        <v>507</v>
      </c>
      <c r="D41" s="379"/>
      <c r="E41" s="379"/>
      <c r="F41" s="164"/>
      <c r="G41" s="164"/>
      <c r="H41" s="165"/>
      <c r="I41" s="165"/>
      <c r="J41" s="165"/>
      <c r="K41" s="165"/>
      <c r="L41" s="165"/>
      <c r="M41" s="165"/>
      <c r="N41" s="209"/>
      <c r="O41" s="209"/>
      <c r="P41" s="209"/>
      <c r="Q41" s="214"/>
      <c r="R41" s="145"/>
      <c r="S41" s="129"/>
      <c r="T41" s="130"/>
      <c r="U41" s="129"/>
      <c r="V41" s="115"/>
      <c r="W41" s="115"/>
      <c r="X41" s="115"/>
      <c r="Y41" s="115"/>
      <c r="Z41" s="115"/>
      <c r="AA41" s="115"/>
      <c r="AB41" s="115"/>
      <c r="AC41" s="115"/>
      <c r="AD41" s="115"/>
      <c r="AE41" s="115" t="s">
        <v>82</v>
      </c>
      <c r="AF41" s="115"/>
      <c r="AG41" s="115"/>
      <c r="AH41" s="115"/>
      <c r="AI41" s="115"/>
      <c r="AJ41" s="115"/>
      <c r="AK41" s="115"/>
      <c r="AL41" s="115"/>
      <c r="AM41" s="115"/>
      <c r="AN41" s="115"/>
      <c r="AO41" s="115"/>
      <c r="AP41" s="115"/>
      <c r="AQ41" s="115"/>
      <c r="AR41" s="115"/>
      <c r="AS41" s="115"/>
      <c r="AT41" s="115"/>
      <c r="AU41" s="115"/>
      <c r="AV41" s="115"/>
      <c r="AW41" s="115"/>
      <c r="AX41" s="115"/>
      <c r="AY41" s="115"/>
      <c r="AZ41" s="115"/>
      <c r="BA41" s="123" t="str">
        <f>C41</f>
        <v>demontáž podbíjení přesahů střechy z prken</v>
      </c>
      <c r="BB41" s="115"/>
      <c r="BC41" s="115"/>
      <c r="BD41" s="115"/>
      <c r="BE41" s="115"/>
      <c r="BF41" s="115"/>
      <c r="BG41" s="115"/>
      <c r="BH41" s="115"/>
    </row>
    <row r="42" spans="1:60" ht="12" customHeight="1" outlineLevel="1" x14ac:dyDescent="0.2">
      <c r="A42" s="116"/>
      <c r="B42" s="162"/>
      <c r="C42" s="215" t="s">
        <v>508</v>
      </c>
      <c r="D42" s="216"/>
      <c r="E42" s="217">
        <v>7.49</v>
      </c>
      <c r="F42" s="137"/>
      <c r="G42" s="137"/>
      <c r="H42" s="137"/>
      <c r="I42" s="137"/>
      <c r="J42" s="137"/>
      <c r="K42" s="137"/>
      <c r="L42" s="137"/>
      <c r="M42" s="137"/>
      <c r="N42" s="218"/>
      <c r="O42" s="218"/>
      <c r="P42" s="218"/>
      <c r="Q42" s="208"/>
      <c r="R42" s="129"/>
      <c r="S42" s="129"/>
      <c r="T42" s="130"/>
      <c r="U42" s="129"/>
      <c r="V42" s="115"/>
      <c r="W42" s="115"/>
      <c r="X42" s="115"/>
      <c r="Y42" s="115"/>
      <c r="Z42" s="115"/>
      <c r="AA42" s="115"/>
      <c r="AB42" s="115"/>
      <c r="AC42" s="115"/>
      <c r="AD42" s="115"/>
      <c r="AE42" s="115"/>
      <c r="AF42" s="115"/>
      <c r="AG42" s="115"/>
      <c r="AH42" s="115"/>
      <c r="AI42" s="115"/>
      <c r="AJ42" s="115"/>
      <c r="AK42" s="115"/>
      <c r="AL42" s="115"/>
      <c r="AM42" s="115"/>
      <c r="AN42" s="115"/>
      <c r="AO42" s="115"/>
      <c r="AP42" s="115"/>
      <c r="AQ42" s="115"/>
      <c r="AR42" s="115"/>
      <c r="AS42" s="115"/>
      <c r="AT42" s="115"/>
      <c r="AU42" s="115"/>
      <c r="AV42" s="115"/>
      <c r="AW42" s="115"/>
      <c r="AX42" s="115"/>
      <c r="AY42" s="115"/>
      <c r="AZ42" s="115"/>
      <c r="BA42" s="115"/>
      <c r="BB42" s="115"/>
      <c r="BC42" s="115"/>
      <c r="BD42" s="115"/>
      <c r="BE42" s="115"/>
      <c r="BF42" s="115"/>
      <c r="BG42" s="115"/>
      <c r="BH42" s="115"/>
    </row>
    <row r="43" spans="1:60" ht="22.5" customHeight="1" outlineLevel="1" x14ac:dyDescent="0.2">
      <c r="A43" s="182">
        <v>11</v>
      </c>
      <c r="B43" s="156" t="s">
        <v>112</v>
      </c>
      <c r="C43" s="157" t="s">
        <v>509</v>
      </c>
      <c r="D43" s="158" t="s">
        <v>91</v>
      </c>
      <c r="E43" s="159">
        <f>SUM(E45:E45)</f>
        <v>1.6450899999999999</v>
      </c>
      <c r="F43" s="160">
        <v>0</v>
      </c>
      <c r="G43" s="161">
        <f>ROUND(E43*F43,2)</f>
        <v>0</v>
      </c>
      <c r="H43" s="161">
        <v>0</v>
      </c>
      <c r="I43" s="161">
        <f>ROUND(E43*H43,2)</f>
        <v>0</v>
      </c>
      <c r="J43" s="161">
        <v>2500</v>
      </c>
      <c r="K43" s="161">
        <f>ROUND(E43*J43,2)</f>
        <v>4112.7299999999996</v>
      </c>
      <c r="L43" s="161">
        <v>21</v>
      </c>
      <c r="M43" s="161">
        <f>G43*(1+L43/100)</f>
        <v>0</v>
      </c>
      <c r="N43" s="230">
        <v>0</v>
      </c>
      <c r="O43" s="230">
        <f>ROUND(E43*N43,5)</f>
        <v>0</v>
      </c>
      <c r="P43" s="230">
        <v>0</v>
      </c>
      <c r="Q43" s="237">
        <f>ROUND(E43*P43,2)</f>
        <v>0</v>
      </c>
      <c r="R43" s="145"/>
      <c r="S43" s="129"/>
      <c r="T43" s="130">
        <v>0</v>
      </c>
      <c r="U43" s="129">
        <f>ROUND(E43*T43,2)</f>
        <v>0</v>
      </c>
      <c r="V43" s="115"/>
      <c r="W43" s="115"/>
      <c r="X43" s="115"/>
      <c r="Y43" s="115"/>
      <c r="Z43" s="115"/>
      <c r="AA43" s="115"/>
      <c r="AB43" s="115"/>
      <c r="AC43" s="115"/>
      <c r="AD43" s="115"/>
      <c r="AE43" s="115" t="s">
        <v>84</v>
      </c>
      <c r="AF43" s="115"/>
      <c r="AG43" s="115"/>
      <c r="AH43" s="115"/>
      <c r="AI43" s="115"/>
      <c r="AJ43" s="115"/>
      <c r="AK43" s="115"/>
      <c r="AL43" s="115"/>
      <c r="AM43" s="115"/>
      <c r="AN43" s="115"/>
      <c r="AO43" s="115"/>
      <c r="AP43" s="115"/>
      <c r="AQ43" s="115"/>
      <c r="AR43" s="115"/>
      <c r="AS43" s="115"/>
      <c r="AT43" s="115"/>
      <c r="AU43" s="115"/>
      <c r="AV43" s="115"/>
      <c r="AW43" s="115"/>
      <c r="AX43" s="115"/>
      <c r="AY43" s="115"/>
      <c r="AZ43" s="115"/>
      <c r="BA43" s="115"/>
      <c r="BB43" s="115"/>
      <c r="BC43" s="115"/>
      <c r="BD43" s="115"/>
      <c r="BE43" s="115"/>
      <c r="BF43" s="115"/>
      <c r="BG43" s="115"/>
      <c r="BH43" s="115"/>
    </row>
    <row r="44" spans="1:60" ht="12.75" customHeight="1" outlineLevel="1" x14ac:dyDescent="0.2">
      <c r="A44" s="183"/>
      <c r="B44" s="163"/>
      <c r="C44" s="379" t="s">
        <v>143</v>
      </c>
      <c r="D44" s="379"/>
      <c r="E44" s="379"/>
      <c r="F44" s="164"/>
      <c r="G44" s="164"/>
      <c r="H44" s="165"/>
      <c r="I44" s="165"/>
      <c r="J44" s="165"/>
      <c r="K44" s="165"/>
      <c r="L44" s="165"/>
      <c r="M44" s="165"/>
      <c r="N44" s="209"/>
      <c r="O44" s="209"/>
      <c r="P44" s="209"/>
      <c r="Q44" s="214"/>
      <c r="R44" s="145"/>
      <c r="S44" s="129"/>
      <c r="T44" s="130"/>
      <c r="U44" s="129"/>
      <c r="V44" s="115"/>
      <c r="W44" s="115"/>
      <c r="X44" s="115"/>
      <c r="Y44" s="115"/>
      <c r="Z44" s="115"/>
      <c r="AA44" s="115"/>
      <c r="AB44" s="115"/>
      <c r="AC44" s="115"/>
      <c r="AD44" s="115"/>
      <c r="AE44" s="115" t="s">
        <v>82</v>
      </c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23" t="str">
        <f>C44</f>
        <v>uvažován odvoz na recyklační skládku do J. Hradce do 15 km</v>
      </c>
      <c r="BB44" s="115"/>
      <c r="BC44" s="115"/>
      <c r="BD44" s="115"/>
      <c r="BE44" s="115"/>
      <c r="BF44" s="115"/>
      <c r="BG44" s="115"/>
      <c r="BH44" s="115"/>
    </row>
    <row r="45" spans="1:60" ht="12" customHeight="1" outlineLevel="1" x14ac:dyDescent="0.2">
      <c r="A45" s="116"/>
      <c r="B45" s="162"/>
      <c r="C45" s="262">
        <f>SUM(Q20)</f>
        <v>1.6450899999999999</v>
      </c>
      <c r="D45" s="216"/>
      <c r="E45" s="217">
        <f>SUM(C45)</f>
        <v>1.6450899999999999</v>
      </c>
      <c r="F45" s="137"/>
      <c r="G45" s="137"/>
      <c r="H45" s="137"/>
      <c r="I45" s="137"/>
      <c r="J45" s="137"/>
      <c r="K45" s="137"/>
      <c r="L45" s="137"/>
      <c r="M45" s="137"/>
      <c r="N45" s="218"/>
      <c r="O45" s="218"/>
      <c r="P45" s="218"/>
      <c r="Q45" s="208"/>
      <c r="R45" s="129"/>
      <c r="S45" s="129"/>
      <c r="T45" s="130"/>
      <c r="U45" s="129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</row>
    <row r="46" spans="1:60" ht="22.5" customHeight="1" outlineLevel="1" x14ac:dyDescent="0.2">
      <c r="A46" s="182">
        <v>12</v>
      </c>
      <c r="B46" s="156" t="s">
        <v>113</v>
      </c>
      <c r="C46" s="157" t="s">
        <v>510</v>
      </c>
      <c r="D46" s="158" t="s">
        <v>91</v>
      </c>
      <c r="E46" s="159">
        <f>SUM(E48:E48)</f>
        <v>23.03126</v>
      </c>
      <c r="F46" s="160">
        <v>0</v>
      </c>
      <c r="G46" s="161">
        <f>ROUND(E46*F46,2)</f>
        <v>0</v>
      </c>
      <c r="H46" s="161">
        <v>0</v>
      </c>
      <c r="I46" s="161">
        <f>ROUND(E46*H46,2)</f>
        <v>0</v>
      </c>
      <c r="J46" s="161">
        <v>2500</v>
      </c>
      <c r="K46" s="161">
        <f>ROUND(E46*J46,2)</f>
        <v>57578.15</v>
      </c>
      <c r="L46" s="161">
        <v>21</v>
      </c>
      <c r="M46" s="161">
        <f>G46*(1+L46/100)</f>
        <v>0</v>
      </c>
      <c r="N46" s="230">
        <v>0</v>
      </c>
      <c r="O46" s="230">
        <f>ROUND(E46*N46,5)</f>
        <v>0</v>
      </c>
      <c r="P46" s="230">
        <v>0</v>
      </c>
      <c r="Q46" s="237">
        <f>ROUND(E46*P46,2)</f>
        <v>0</v>
      </c>
      <c r="R46" s="145"/>
      <c r="S46" s="129"/>
      <c r="T46" s="130">
        <v>0</v>
      </c>
      <c r="U46" s="129">
        <f>ROUND(E46*T46,2)</f>
        <v>0</v>
      </c>
      <c r="V46" s="115"/>
      <c r="W46" s="115"/>
      <c r="X46" s="115"/>
      <c r="Y46" s="115"/>
      <c r="Z46" s="115"/>
      <c r="AA46" s="115"/>
      <c r="AB46" s="115"/>
      <c r="AC46" s="115"/>
      <c r="AD46" s="115"/>
      <c r="AE46" s="115" t="s">
        <v>84</v>
      </c>
      <c r="AF46" s="115"/>
      <c r="AG46" s="115"/>
      <c r="AH46" s="115"/>
      <c r="AI46" s="115"/>
      <c r="AJ46" s="115"/>
      <c r="AK46" s="115"/>
      <c r="AL46" s="115"/>
      <c r="AM46" s="115"/>
      <c r="AN46" s="115"/>
      <c r="AO46" s="115"/>
      <c r="AP46" s="115"/>
      <c r="AQ46" s="115"/>
      <c r="AR46" s="115"/>
      <c r="AS46" s="115"/>
      <c r="AT46" s="115"/>
      <c r="AU46" s="115"/>
      <c r="AV46" s="115"/>
      <c r="AW46" s="115"/>
      <c r="AX46" s="115"/>
      <c r="AY46" s="115"/>
      <c r="AZ46" s="115"/>
      <c r="BA46" s="115"/>
      <c r="BB46" s="115"/>
      <c r="BC46" s="115"/>
      <c r="BD46" s="115"/>
      <c r="BE46" s="115"/>
      <c r="BF46" s="115"/>
      <c r="BG46" s="115"/>
      <c r="BH46" s="115"/>
    </row>
    <row r="47" spans="1:60" ht="12.75" customHeight="1" outlineLevel="1" x14ac:dyDescent="0.2">
      <c r="A47" s="183"/>
      <c r="B47" s="163"/>
      <c r="C47" s="379" t="s">
        <v>143</v>
      </c>
      <c r="D47" s="379"/>
      <c r="E47" s="379"/>
      <c r="F47" s="164"/>
      <c r="G47" s="164"/>
      <c r="H47" s="165"/>
      <c r="I47" s="165"/>
      <c r="J47" s="165"/>
      <c r="K47" s="165"/>
      <c r="L47" s="165"/>
      <c r="M47" s="165"/>
      <c r="N47" s="209"/>
      <c r="O47" s="209"/>
      <c r="P47" s="209"/>
      <c r="Q47" s="214"/>
      <c r="R47" s="145"/>
      <c r="S47" s="129"/>
      <c r="T47" s="130"/>
      <c r="U47" s="129"/>
      <c r="V47" s="115"/>
      <c r="W47" s="115"/>
      <c r="X47" s="115"/>
      <c r="Y47" s="115"/>
      <c r="Z47" s="115"/>
      <c r="AA47" s="115"/>
      <c r="AB47" s="115"/>
      <c r="AC47" s="115"/>
      <c r="AD47" s="115"/>
      <c r="AE47" s="115" t="s">
        <v>82</v>
      </c>
      <c r="AF47" s="115"/>
      <c r="AG47" s="115"/>
      <c r="AH47" s="115"/>
      <c r="AI47" s="115"/>
      <c r="AJ47" s="115"/>
      <c r="AK47" s="115"/>
      <c r="AL47" s="115"/>
      <c r="AM47" s="115"/>
      <c r="AN47" s="115"/>
      <c r="AO47" s="115"/>
      <c r="AP47" s="115"/>
      <c r="AQ47" s="115"/>
      <c r="AR47" s="115"/>
      <c r="AS47" s="115"/>
      <c r="AT47" s="115"/>
      <c r="AU47" s="115"/>
      <c r="AV47" s="115"/>
      <c r="AW47" s="115"/>
      <c r="AX47" s="115"/>
      <c r="AY47" s="115"/>
      <c r="AZ47" s="115"/>
      <c r="BA47" s="123" t="str">
        <f>C47</f>
        <v>uvažován odvoz na recyklační skládku do J. Hradce do 15 km</v>
      </c>
      <c r="BB47" s="115"/>
      <c r="BC47" s="115"/>
      <c r="BD47" s="115"/>
      <c r="BE47" s="115"/>
      <c r="BF47" s="115"/>
      <c r="BG47" s="115"/>
      <c r="BH47" s="115"/>
    </row>
    <row r="48" spans="1:60" ht="12" customHeight="1" outlineLevel="1" x14ac:dyDescent="0.2">
      <c r="A48" s="116"/>
      <c r="B48" s="162"/>
      <c r="C48" s="215" t="s">
        <v>511</v>
      </c>
      <c r="D48" s="216"/>
      <c r="E48" s="217">
        <v>23.03126</v>
      </c>
      <c r="F48" s="137"/>
      <c r="G48" s="137"/>
      <c r="H48" s="137"/>
      <c r="I48" s="137"/>
      <c r="J48" s="137"/>
      <c r="K48" s="137"/>
      <c r="L48" s="137"/>
      <c r="M48" s="137"/>
      <c r="N48" s="218"/>
      <c r="O48" s="218"/>
      <c r="P48" s="218"/>
      <c r="Q48" s="208"/>
      <c r="R48" s="129"/>
      <c r="S48" s="129"/>
      <c r="T48" s="130"/>
      <c r="U48" s="129"/>
      <c r="V48" s="115"/>
      <c r="W48" s="115"/>
      <c r="X48" s="115"/>
      <c r="Y48" s="115"/>
      <c r="Z48" s="115"/>
      <c r="AA48" s="115"/>
      <c r="AB48" s="115"/>
      <c r="AC48" s="115"/>
      <c r="AD48" s="115"/>
      <c r="AE48" s="115"/>
      <c r="AF48" s="115"/>
      <c r="AG48" s="115"/>
      <c r="AH48" s="115"/>
      <c r="AI48" s="115"/>
      <c r="AJ48" s="115"/>
      <c r="AK48" s="115"/>
      <c r="AL48" s="115"/>
      <c r="AM48" s="115"/>
      <c r="AN48" s="115"/>
      <c r="AO48" s="115"/>
      <c r="AP48" s="115"/>
      <c r="AQ48" s="115"/>
      <c r="AR48" s="115"/>
      <c r="AS48" s="115"/>
      <c r="AT48" s="115"/>
      <c r="AU48" s="115"/>
      <c r="AV48" s="115"/>
      <c r="AW48" s="115"/>
      <c r="AX48" s="115"/>
      <c r="AY48" s="115"/>
      <c r="AZ48" s="115"/>
      <c r="BA48" s="115"/>
      <c r="BB48" s="115"/>
      <c r="BC48" s="115"/>
      <c r="BD48" s="115"/>
      <c r="BE48" s="115"/>
      <c r="BF48" s="115"/>
      <c r="BG48" s="115"/>
      <c r="BH48" s="115"/>
    </row>
    <row r="49" spans="1:60" ht="22.5" customHeight="1" outlineLevel="1" x14ac:dyDescent="0.2">
      <c r="A49" s="182">
        <v>13</v>
      </c>
      <c r="B49" s="156" t="s">
        <v>512</v>
      </c>
      <c r="C49" s="157" t="s">
        <v>513</v>
      </c>
      <c r="D49" s="158" t="s">
        <v>91</v>
      </c>
      <c r="E49" s="159">
        <f>SUM(E50:E50)</f>
        <v>1.54023</v>
      </c>
      <c r="F49" s="160">
        <v>0</v>
      </c>
      <c r="G49" s="161">
        <f>ROUND(E49*F49,2)</f>
        <v>0</v>
      </c>
      <c r="H49" s="161">
        <v>0</v>
      </c>
      <c r="I49" s="161">
        <f>ROUND(E49*H49,2)</f>
        <v>0</v>
      </c>
      <c r="J49" s="161">
        <v>2500</v>
      </c>
      <c r="K49" s="161">
        <f>ROUND(E49*J49,2)</f>
        <v>3850.58</v>
      </c>
      <c r="L49" s="161">
        <v>21</v>
      </c>
      <c r="M49" s="161">
        <f>G49*(1+L49/100)</f>
        <v>0</v>
      </c>
      <c r="N49" s="230">
        <v>0</v>
      </c>
      <c r="O49" s="230">
        <f>ROUND(E49*N49,5)</f>
        <v>0</v>
      </c>
      <c r="P49" s="230">
        <v>0</v>
      </c>
      <c r="Q49" s="237">
        <f>ROUND(E49*P49,2)</f>
        <v>0</v>
      </c>
      <c r="R49" s="145"/>
      <c r="S49" s="129"/>
      <c r="T49" s="130">
        <v>0</v>
      </c>
      <c r="U49" s="129">
        <f>ROUND(E49*T49,2)</f>
        <v>0</v>
      </c>
      <c r="V49" s="115"/>
      <c r="W49" s="115"/>
      <c r="X49" s="115"/>
      <c r="Y49" s="115"/>
      <c r="Z49" s="115"/>
      <c r="AA49" s="115"/>
      <c r="AB49" s="115"/>
      <c r="AC49" s="115"/>
      <c r="AD49" s="115"/>
      <c r="AE49" s="115" t="s">
        <v>84</v>
      </c>
      <c r="AF49" s="115"/>
      <c r="AG49" s="115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115"/>
      <c r="AW49" s="115"/>
      <c r="AX49" s="115"/>
      <c r="AY49" s="115"/>
      <c r="AZ49" s="115"/>
      <c r="BA49" s="115"/>
      <c r="BB49" s="115"/>
      <c r="BC49" s="115"/>
      <c r="BD49" s="115"/>
      <c r="BE49" s="115"/>
      <c r="BF49" s="115"/>
      <c r="BG49" s="115"/>
      <c r="BH49" s="115"/>
    </row>
    <row r="50" spans="1:60" ht="12" customHeight="1" outlineLevel="1" x14ac:dyDescent="0.2">
      <c r="A50" s="116"/>
      <c r="B50" s="162"/>
      <c r="C50" s="238">
        <f>SUM(Q21:Q37)</f>
        <v>1.54023</v>
      </c>
      <c r="D50" s="216"/>
      <c r="E50" s="217">
        <f>SUM(C50)</f>
        <v>1.54023</v>
      </c>
      <c r="F50" s="137"/>
      <c r="G50" s="137"/>
      <c r="H50" s="137"/>
      <c r="I50" s="137"/>
      <c r="J50" s="137"/>
      <c r="K50" s="137"/>
      <c r="L50" s="137"/>
      <c r="M50" s="137"/>
      <c r="N50" s="218"/>
      <c r="O50" s="218"/>
      <c r="P50" s="218"/>
      <c r="Q50" s="208"/>
      <c r="R50" s="129"/>
      <c r="S50" s="129"/>
      <c r="T50" s="130"/>
      <c r="U50" s="129"/>
      <c r="V50" s="115"/>
      <c r="W50" s="115"/>
      <c r="X50" s="115"/>
      <c r="Y50" s="115"/>
      <c r="Z50" s="115"/>
      <c r="AA50" s="115"/>
      <c r="AB50" s="115"/>
      <c r="AC50" s="115"/>
      <c r="AD50" s="115"/>
      <c r="AE50" s="115"/>
      <c r="AF50" s="115"/>
      <c r="AG50" s="115"/>
      <c r="AH50" s="115"/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115"/>
      <c r="AW50" s="115"/>
      <c r="AX50" s="115"/>
      <c r="AY50" s="115"/>
      <c r="AZ50" s="115"/>
      <c r="BA50" s="115"/>
      <c r="BB50" s="115"/>
      <c r="BC50" s="115"/>
      <c r="BD50" s="115"/>
      <c r="BE50" s="115"/>
      <c r="BF50" s="115"/>
      <c r="BG50" s="115"/>
      <c r="BH50" s="115"/>
    </row>
    <row r="51" spans="1:60" ht="22.5" customHeight="1" outlineLevel="1" x14ac:dyDescent="0.2">
      <c r="A51" s="182">
        <v>14</v>
      </c>
      <c r="B51" s="156" t="s">
        <v>514</v>
      </c>
      <c r="C51" s="157" t="s">
        <v>515</v>
      </c>
      <c r="D51" s="158" t="s">
        <v>91</v>
      </c>
      <c r="E51" s="159">
        <f>SUM(E52:E52)</f>
        <v>0.10485999999999999</v>
      </c>
      <c r="F51" s="160">
        <v>0</v>
      </c>
      <c r="G51" s="161">
        <f>ROUND(E51*F51,2)</f>
        <v>0</v>
      </c>
      <c r="H51" s="161">
        <v>0</v>
      </c>
      <c r="I51" s="161">
        <f>ROUND(E51*H51,2)</f>
        <v>0</v>
      </c>
      <c r="J51" s="161">
        <v>2500</v>
      </c>
      <c r="K51" s="161">
        <f>ROUND(E51*J51,2)</f>
        <v>262.14999999999998</v>
      </c>
      <c r="L51" s="161">
        <v>21</v>
      </c>
      <c r="M51" s="161">
        <f>G51*(1+L51/100)</f>
        <v>0</v>
      </c>
      <c r="N51" s="230">
        <v>0</v>
      </c>
      <c r="O51" s="230">
        <f>ROUND(E51*N51,5)</f>
        <v>0</v>
      </c>
      <c r="P51" s="230">
        <v>0</v>
      </c>
      <c r="Q51" s="237">
        <f>ROUND(E51*P51,2)</f>
        <v>0</v>
      </c>
      <c r="R51" s="145"/>
      <c r="S51" s="129"/>
      <c r="T51" s="130">
        <v>0</v>
      </c>
      <c r="U51" s="129">
        <f>ROUND(E51*T51,2)</f>
        <v>0</v>
      </c>
      <c r="V51" s="115"/>
      <c r="W51" s="115"/>
      <c r="X51" s="115"/>
      <c r="Y51" s="115"/>
      <c r="Z51" s="115"/>
      <c r="AA51" s="115"/>
      <c r="AB51" s="115"/>
      <c r="AC51" s="115"/>
      <c r="AD51" s="115"/>
      <c r="AE51" s="115" t="s">
        <v>84</v>
      </c>
      <c r="AF51" s="115"/>
      <c r="AG51" s="115"/>
      <c r="AH51" s="115"/>
      <c r="AI51" s="115"/>
      <c r="AJ51" s="115"/>
      <c r="AK51" s="115"/>
      <c r="AL51" s="115"/>
      <c r="AM51" s="115"/>
      <c r="AN51" s="115"/>
      <c r="AO51" s="115"/>
      <c r="AP51" s="115"/>
      <c r="AQ51" s="115"/>
      <c r="AR51" s="115"/>
      <c r="AS51" s="115"/>
      <c r="AT51" s="115"/>
      <c r="AU51" s="115"/>
      <c r="AV51" s="115"/>
      <c r="AW51" s="115"/>
      <c r="AX51" s="115"/>
      <c r="AY51" s="115"/>
      <c r="AZ51" s="115"/>
      <c r="BA51" s="115"/>
      <c r="BB51" s="115"/>
      <c r="BC51" s="115"/>
      <c r="BD51" s="115"/>
      <c r="BE51" s="115"/>
      <c r="BF51" s="115"/>
      <c r="BG51" s="115"/>
      <c r="BH51" s="115"/>
    </row>
    <row r="52" spans="1:60" ht="12" customHeight="1" outlineLevel="1" x14ac:dyDescent="0.2">
      <c r="A52" s="116"/>
      <c r="B52" s="162"/>
      <c r="C52" s="238">
        <f>SUM(Q40)</f>
        <v>0.10485999999999999</v>
      </c>
      <c r="D52" s="216"/>
      <c r="E52" s="217">
        <f>SUM(C52)</f>
        <v>0.10485999999999999</v>
      </c>
      <c r="F52" s="137"/>
      <c r="G52" s="137"/>
      <c r="H52" s="137"/>
      <c r="I52" s="137"/>
      <c r="J52" s="137"/>
      <c r="K52" s="137"/>
      <c r="L52" s="137"/>
      <c r="M52" s="137"/>
      <c r="N52" s="218"/>
      <c r="O52" s="218"/>
      <c r="P52" s="218"/>
      <c r="Q52" s="208"/>
      <c r="R52" s="129"/>
      <c r="S52" s="129"/>
      <c r="T52" s="130"/>
      <c r="U52" s="129"/>
      <c r="V52" s="115"/>
      <c r="W52" s="115"/>
      <c r="X52" s="115"/>
      <c r="Y52" s="115"/>
      <c r="Z52" s="115"/>
      <c r="AA52" s="115"/>
      <c r="AB52" s="115"/>
      <c r="AC52" s="115"/>
      <c r="AD52" s="115"/>
      <c r="AE52" s="115"/>
      <c r="AF52" s="115"/>
      <c r="AG52" s="115"/>
      <c r="AH52" s="115"/>
      <c r="AI52" s="115"/>
      <c r="AJ52" s="115"/>
      <c r="AK52" s="115"/>
      <c r="AL52" s="115"/>
      <c r="AM52" s="115"/>
      <c r="AN52" s="115"/>
      <c r="AO52" s="115"/>
      <c r="AP52" s="115"/>
      <c r="AQ52" s="115"/>
      <c r="AR52" s="115"/>
      <c r="AS52" s="115"/>
      <c r="AT52" s="115"/>
      <c r="AU52" s="115"/>
      <c r="AV52" s="115"/>
      <c r="AW52" s="115"/>
      <c r="AX52" s="115"/>
      <c r="AY52" s="115"/>
      <c r="AZ52" s="115"/>
      <c r="BA52" s="115"/>
      <c r="BB52" s="115"/>
      <c r="BC52" s="115"/>
      <c r="BD52" s="115"/>
      <c r="BE52" s="115"/>
      <c r="BF52" s="115"/>
      <c r="BG52" s="115"/>
      <c r="BH52" s="115"/>
    </row>
    <row r="53" spans="1:60" x14ac:dyDescent="0.2">
      <c r="A53" s="122" t="s">
        <v>79</v>
      </c>
      <c r="B53" s="124" t="s">
        <v>52</v>
      </c>
      <c r="C53" s="125" t="s">
        <v>176</v>
      </c>
      <c r="D53" s="121"/>
      <c r="E53" s="126"/>
      <c r="F53" s="127"/>
      <c r="G53" s="127">
        <f>SUM(G54)</f>
        <v>0</v>
      </c>
      <c r="H53" s="127"/>
      <c r="I53" s="127">
        <f>SUM(I54:I291)</f>
        <v>0</v>
      </c>
      <c r="J53" s="127"/>
      <c r="K53" s="127">
        <f>SUM(K54:K291)</f>
        <v>2122967593.6600001</v>
      </c>
      <c r="L53" s="127"/>
      <c r="M53" s="127">
        <f>SUM(M54:M291)</f>
        <v>0</v>
      </c>
      <c r="N53" s="142"/>
      <c r="O53" s="142">
        <f>SUM(O54)</f>
        <v>0.13347999999999999</v>
      </c>
      <c r="P53" s="142"/>
      <c r="Q53" s="142">
        <f>SUM(Q54)</f>
        <v>0</v>
      </c>
      <c r="R53" s="127"/>
      <c r="S53" s="127"/>
      <c r="T53" s="128"/>
      <c r="U53" s="127">
        <f>SUM(U54:U291)</f>
        <v>0.12</v>
      </c>
      <c r="AE53" t="s">
        <v>80</v>
      </c>
    </row>
    <row r="54" spans="1:60" ht="22.5" outlineLevel="1" x14ac:dyDescent="0.2">
      <c r="A54" s="180">
        <v>15</v>
      </c>
      <c r="B54" s="173" t="s">
        <v>197</v>
      </c>
      <c r="C54" s="174" t="s">
        <v>198</v>
      </c>
      <c r="D54" s="175" t="s">
        <v>92</v>
      </c>
      <c r="E54" s="176">
        <f>SUM(E56:E56)</f>
        <v>0.72</v>
      </c>
      <c r="F54" s="177">
        <v>0</v>
      </c>
      <c r="G54" s="178">
        <f>E54*F54</f>
        <v>0</v>
      </c>
      <c r="H54" s="178">
        <v>0</v>
      </c>
      <c r="I54" s="178">
        <f>ROUND(E54*H54,2)</f>
        <v>0</v>
      </c>
      <c r="J54" s="178">
        <v>153.5</v>
      </c>
      <c r="K54" s="178">
        <f>ROUND(E54*J54,2)</f>
        <v>110.52</v>
      </c>
      <c r="L54" s="178">
        <v>21</v>
      </c>
      <c r="M54" s="178">
        <f>G54*(1+L54/100)</f>
        <v>0</v>
      </c>
      <c r="N54" s="229">
        <v>0.18539</v>
      </c>
      <c r="O54" s="229">
        <f>ROUND(E54*N54,5)</f>
        <v>0.13347999999999999</v>
      </c>
      <c r="P54" s="229">
        <v>0</v>
      </c>
      <c r="Q54" s="236">
        <f>ROUND(E54*P54,2)</f>
        <v>0</v>
      </c>
      <c r="R54" s="129"/>
      <c r="S54" s="129"/>
      <c r="T54" s="130">
        <v>0.16</v>
      </c>
      <c r="U54" s="129">
        <f>ROUND(E54*T54,2)</f>
        <v>0.12</v>
      </c>
      <c r="V54" s="115"/>
      <c r="W54" s="115"/>
      <c r="X54" s="115"/>
      <c r="Y54" s="115"/>
      <c r="Z54" s="115"/>
      <c r="AA54" s="115"/>
      <c r="AB54" s="115"/>
      <c r="AC54" s="115"/>
      <c r="AD54" s="115"/>
      <c r="AE54" s="115" t="s">
        <v>89</v>
      </c>
      <c r="AF54" s="115"/>
      <c r="AG54" s="115"/>
      <c r="AH54" s="115"/>
      <c r="AI54" s="115"/>
      <c r="AJ54" s="115"/>
      <c r="AK54" s="115"/>
      <c r="AL54" s="115"/>
      <c r="AM54" s="115"/>
      <c r="AN54" s="115"/>
      <c r="AO54" s="115"/>
      <c r="AP54" s="115"/>
      <c r="AQ54" s="115"/>
      <c r="AR54" s="115"/>
      <c r="AS54" s="115"/>
      <c r="AT54" s="115"/>
      <c r="AU54" s="115"/>
      <c r="AV54" s="115"/>
      <c r="AW54" s="115"/>
      <c r="AX54" s="115"/>
      <c r="AY54" s="115"/>
      <c r="AZ54" s="115"/>
      <c r="BA54" s="115"/>
      <c r="BB54" s="115"/>
      <c r="BC54" s="115"/>
      <c r="BD54" s="115"/>
      <c r="BE54" s="115"/>
      <c r="BF54" s="115"/>
      <c r="BG54" s="115"/>
      <c r="BH54" s="115"/>
    </row>
    <row r="55" spans="1:60" outlineLevel="1" x14ac:dyDescent="0.2">
      <c r="A55" s="116"/>
      <c r="B55" s="162"/>
      <c r="C55" s="379" t="s">
        <v>199</v>
      </c>
      <c r="D55" s="379"/>
      <c r="E55" s="379"/>
      <c r="F55" s="379"/>
      <c r="G55" s="149"/>
      <c r="H55" s="137"/>
      <c r="I55" s="137"/>
      <c r="J55" s="137"/>
      <c r="K55" s="137"/>
      <c r="L55" s="137"/>
      <c r="M55" s="137"/>
      <c r="N55" s="218"/>
      <c r="O55" s="218"/>
      <c r="P55" s="218"/>
      <c r="Q55" s="208"/>
      <c r="R55" s="129"/>
      <c r="S55" s="129"/>
      <c r="T55" s="130"/>
      <c r="U55" s="129"/>
      <c r="V55" s="115"/>
      <c r="W55" s="115"/>
      <c r="X55" s="115"/>
      <c r="Y55" s="115"/>
      <c r="Z55" s="115"/>
      <c r="AA55" s="115"/>
      <c r="AB55" s="115"/>
      <c r="AC55" s="115"/>
      <c r="AD55" s="115"/>
      <c r="AE55" s="115" t="s">
        <v>82</v>
      </c>
      <c r="AF55" s="115"/>
      <c r="AG55" s="115"/>
      <c r="AH55" s="115"/>
      <c r="AI55" s="115"/>
      <c r="AJ55" s="115"/>
      <c r="AK55" s="115"/>
      <c r="AL55" s="115"/>
      <c r="AM55" s="115"/>
      <c r="AN55" s="115"/>
      <c r="AO55" s="115"/>
      <c r="AP55" s="115"/>
      <c r="AQ55" s="115"/>
      <c r="AR55" s="115"/>
      <c r="AS55" s="115"/>
      <c r="AT55" s="115"/>
      <c r="AU55" s="115"/>
      <c r="AV55" s="115"/>
      <c r="AW55" s="115"/>
      <c r="AX55" s="115"/>
      <c r="AY55" s="115"/>
      <c r="AZ55" s="115"/>
      <c r="BA55" s="123" t="str">
        <f>C55</f>
        <v>zazdění otvoru po oknu 60x120 cm</v>
      </c>
      <c r="BB55" s="115"/>
      <c r="BC55" s="115"/>
      <c r="BD55" s="115"/>
      <c r="BE55" s="115"/>
      <c r="BF55" s="115"/>
      <c r="BG55" s="115"/>
      <c r="BH55" s="115"/>
    </row>
    <row r="56" spans="1:60" outlineLevel="1" x14ac:dyDescent="0.2">
      <c r="A56" s="244"/>
      <c r="B56" s="197"/>
      <c r="C56" s="210" t="s">
        <v>200</v>
      </c>
      <c r="D56" s="211"/>
      <c r="E56" s="212">
        <v>0.72</v>
      </c>
      <c r="F56" s="200"/>
      <c r="G56" s="200"/>
      <c r="H56" s="200"/>
      <c r="I56" s="200"/>
      <c r="J56" s="200"/>
      <c r="K56" s="200"/>
      <c r="L56" s="200"/>
      <c r="M56" s="200"/>
      <c r="N56" s="213"/>
      <c r="O56" s="213"/>
      <c r="P56" s="213"/>
      <c r="Q56" s="245"/>
      <c r="R56" s="129"/>
      <c r="S56" s="129"/>
      <c r="T56" s="130"/>
      <c r="U56" s="129"/>
      <c r="V56" s="115"/>
      <c r="W56" s="115"/>
      <c r="X56" s="115"/>
      <c r="Y56" s="115"/>
      <c r="Z56" s="115"/>
      <c r="AA56" s="115"/>
      <c r="AB56" s="115"/>
      <c r="AC56" s="115"/>
      <c r="AD56" s="115"/>
      <c r="AE56" s="115" t="s">
        <v>90</v>
      </c>
      <c r="AF56" s="115">
        <v>0</v>
      </c>
      <c r="AG56" s="115"/>
      <c r="AH56" s="115"/>
      <c r="AI56" s="115"/>
      <c r="AJ56" s="115"/>
      <c r="AK56" s="115"/>
      <c r="AL56" s="115"/>
      <c r="AM56" s="115"/>
      <c r="AN56" s="115"/>
      <c r="AO56" s="115"/>
      <c r="AP56" s="115"/>
      <c r="AQ56" s="115"/>
      <c r="AR56" s="115"/>
      <c r="AS56" s="115"/>
      <c r="AT56" s="115"/>
      <c r="AU56" s="115"/>
      <c r="AV56" s="115"/>
      <c r="AW56" s="115"/>
      <c r="AX56" s="115"/>
      <c r="AY56" s="115"/>
      <c r="AZ56" s="115"/>
      <c r="BA56" s="115"/>
      <c r="BB56" s="115"/>
      <c r="BC56" s="115"/>
      <c r="BD56" s="115"/>
      <c r="BE56" s="115"/>
      <c r="BF56" s="115"/>
      <c r="BG56" s="115"/>
      <c r="BH56" s="115"/>
    </row>
    <row r="57" spans="1:60" x14ac:dyDescent="0.2">
      <c r="A57" s="150" t="s">
        <v>79</v>
      </c>
      <c r="B57" s="151" t="s">
        <v>201</v>
      </c>
      <c r="C57" s="152" t="s">
        <v>202</v>
      </c>
      <c r="D57" s="153"/>
      <c r="E57" s="154"/>
      <c r="F57" s="155"/>
      <c r="G57" s="155">
        <f>SUM(G58:G61)</f>
        <v>0</v>
      </c>
      <c r="H57" s="155"/>
      <c r="I57" s="155">
        <f>SUM(I58:I336)</f>
        <v>0</v>
      </c>
      <c r="J57" s="155"/>
      <c r="K57" s="155">
        <f>SUM(K58:K336)</f>
        <v>1061534301.5699997</v>
      </c>
      <c r="L57" s="155"/>
      <c r="M57" s="155">
        <f>SUM(M58:M336)</f>
        <v>0</v>
      </c>
      <c r="N57" s="228"/>
      <c r="O57" s="228">
        <f>SUM(O58:O61)</f>
        <v>0.77412999999999998</v>
      </c>
      <c r="P57" s="155"/>
      <c r="Q57" s="154">
        <f>SUM(Q58:Q61)</f>
        <v>0</v>
      </c>
      <c r="R57" s="127"/>
      <c r="S57" s="127"/>
      <c r="T57" s="128"/>
      <c r="U57" s="127">
        <f>SUM(U58:U336)</f>
        <v>0</v>
      </c>
      <c r="AE57" t="s">
        <v>80</v>
      </c>
    </row>
    <row r="58" spans="1:60" ht="22.5" outlineLevel="1" x14ac:dyDescent="0.2">
      <c r="A58" s="180">
        <v>16</v>
      </c>
      <c r="B58" s="173" t="s">
        <v>203</v>
      </c>
      <c r="C58" s="174" t="s">
        <v>204</v>
      </c>
      <c r="D58" s="175" t="s">
        <v>92</v>
      </c>
      <c r="E58" s="176">
        <f>SUM(E60:E60)</f>
        <v>0.72</v>
      </c>
      <c r="F58" s="177">
        <v>0</v>
      </c>
      <c r="G58" s="178">
        <f>ROUND(E58*F58,2)</f>
        <v>0</v>
      </c>
      <c r="H58" s="178">
        <v>0</v>
      </c>
      <c r="I58" s="178">
        <f>ROUND(E58*H58,2)</f>
        <v>0</v>
      </c>
      <c r="J58" s="178">
        <v>2500</v>
      </c>
      <c r="K58" s="178">
        <f>ROUND(E58*J58,2)</f>
        <v>1800</v>
      </c>
      <c r="L58" s="178">
        <v>21</v>
      </c>
      <c r="M58" s="178">
        <f>G58*(1+L58/100)</f>
        <v>0</v>
      </c>
      <c r="N58" s="229">
        <v>4.3799999999999999E-2</v>
      </c>
      <c r="O58" s="229">
        <f>ROUND(E58*N58,5)</f>
        <v>3.1539999999999999E-2</v>
      </c>
      <c r="P58" s="229">
        <v>0</v>
      </c>
      <c r="Q58" s="236">
        <f>ROUND(E58*P58,5)</f>
        <v>0</v>
      </c>
      <c r="R58" s="145"/>
      <c r="S58" s="129"/>
      <c r="T58" s="130">
        <v>0</v>
      </c>
      <c r="U58" s="129">
        <f>ROUND(E58*T58,2)</f>
        <v>0</v>
      </c>
      <c r="V58" s="115"/>
      <c r="W58" s="115"/>
      <c r="X58" s="115"/>
      <c r="Y58" s="115"/>
      <c r="Z58" s="115"/>
      <c r="AA58" s="115"/>
      <c r="AB58" s="115"/>
      <c r="AC58" s="115"/>
      <c r="AD58" s="115"/>
      <c r="AE58" s="115" t="s">
        <v>84</v>
      </c>
      <c r="AF58" s="115"/>
      <c r="AG58" s="115"/>
      <c r="AH58" s="115"/>
      <c r="AI58" s="115"/>
      <c r="AJ58" s="115"/>
      <c r="AK58" s="115"/>
      <c r="AL58" s="115"/>
      <c r="AM58" s="115"/>
      <c r="AN58" s="115"/>
      <c r="AO58" s="115"/>
      <c r="AP58" s="115"/>
      <c r="AQ58" s="115"/>
      <c r="AR58" s="115"/>
      <c r="AS58" s="115"/>
      <c r="AT58" s="115"/>
      <c r="AU58" s="115"/>
      <c r="AV58" s="115"/>
      <c r="AW58" s="115"/>
      <c r="AX58" s="115"/>
      <c r="AY58" s="115"/>
      <c r="AZ58" s="115"/>
      <c r="BA58" s="115"/>
      <c r="BB58" s="115"/>
      <c r="BC58" s="115"/>
      <c r="BD58" s="115"/>
      <c r="BE58" s="115"/>
      <c r="BF58" s="115"/>
      <c r="BG58" s="115"/>
      <c r="BH58" s="115"/>
    </row>
    <row r="59" spans="1:60" ht="12.75" customHeight="1" outlineLevel="1" x14ac:dyDescent="0.2">
      <c r="A59" s="183"/>
      <c r="B59" s="163"/>
      <c r="C59" s="379" t="s">
        <v>205</v>
      </c>
      <c r="D59" s="379"/>
      <c r="E59" s="379"/>
      <c r="F59" s="164"/>
      <c r="G59" s="164"/>
      <c r="H59" s="165"/>
      <c r="I59" s="165"/>
      <c r="J59" s="165"/>
      <c r="K59" s="165"/>
      <c r="L59" s="165"/>
      <c r="M59" s="165"/>
      <c r="N59" s="209"/>
      <c r="O59" s="209"/>
      <c r="P59" s="209"/>
      <c r="Q59" s="214"/>
      <c r="R59" s="145"/>
      <c r="S59" s="129"/>
      <c r="T59" s="130"/>
      <c r="U59" s="129"/>
      <c r="V59" s="115"/>
      <c r="W59" s="115"/>
      <c r="X59" s="115"/>
      <c r="Y59" s="115"/>
      <c r="Z59" s="115"/>
      <c r="AA59" s="115"/>
      <c r="AB59" s="115"/>
      <c r="AC59" s="115"/>
      <c r="AD59" s="115"/>
      <c r="AE59" s="115" t="s">
        <v>82</v>
      </c>
      <c r="AF59" s="115"/>
      <c r="AG59" s="115"/>
      <c r="AH59" s="115"/>
      <c r="AI59" s="115"/>
      <c r="AJ59" s="115"/>
      <c r="AK59" s="115"/>
      <c r="AL59" s="115"/>
      <c r="AM59" s="115"/>
      <c r="AN59" s="115"/>
      <c r="AO59" s="115"/>
      <c r="AP59" s="115"/>
      <c r="AQ59" s="115"/>
      <c r="AR59" s="115"/>
      <c r="AS59" s="115"/>
      <c r="AT59" s="115"/>
      <c r="AU59" s="115"/>
      <c r="AV59" s="115"/>
      <c r="AW59" s="115"/>
      <c r="AX59" s="115"/>
      <c r="AY59" s="115"/>
      <c r="AZ59" s="115"/>
      <c r="BA59" s="123" t="str">
        <f>C59</f>
        <v>omítka zazděného okna 60x120 cm</v>
      </c>
      <c r="BB59" s="115"/>
      <c r="BC59" s="115"/>
      <c r="BD59" s="115"/>
      <c r="BE59" s="115"/>
      <c r="BF59" s="115"/>
      <c r="BG59" s="115"/>
      <c r="BH59" s="115"/>
    </row>
    <row r="60" spans="1:60" ht="12" customHeight="1" outlineLevel="1" x14ac:dyDescent="0.2">
      <c r="A60" s="116"/>
      <c r="B60" s="162"/>
      <c r="C60" s="215" t="s">
        <v>200</v>
      </c>
      <c r="D60" s="216"/>
      <c r="E60" s="217">
        <v>0.72</v>
      </c>
      <c r="F60" s="137"/>
      <c r="G60" s="137"/>
      <c r="H60" s="137"/>
      <c r="I60" s="137"/>
      <c r="J60" s="137"/>
      <c r="K60" s="137"/>
      <c r="L60" s="137"/>
      <c r="M60" s="137"/>
      <c r="N60" s="218"/>
      <c r="O60" s="218"/>
      <c r="P60" s="218"/>
      <c r="Q60" s="208"/>
      <c r="R60" s="129"/>
      <c r="S60" s="129"/>
      <c r="T60" s="130"/>
      <c r="U60" s="129"/>
      <c r="V60" s="115"/>
      <c r="W60" s="115"/>
      <c r="X60" s="115"/>
      <c r="Y60" s="115"/>
      <c r="Z60" s="115"/>
      <c r="AA60" s="115"/>
      <c r="AB60" s="115"/>
      <c r="AC60" s="115"/>
      <c r="AD60" s="115"/>
      <c r="AE60" s="115"/>
      <c r="AF60" s="115"/>
      <c r="AG60" s="115"/>
      <c r="AH60" s="115"/>
      <c r="AI60" s="115"/>
      <c r="AJ60" s="115"/>
      <c r="AK60" s="115"/>
      <c r="AL60" s="115"/>
      <c r="AM60" s="115"/>
      <c r="AN60" s="115"/>
      <c r="AO60" s="115"/>
      <c r="AP60" s="115"/>
      <c r="AQ60" s="115"/>
      <c r="AR60" s="115"/>
      <c r="AS60" s="115"/>
      <c r="AT60" s="115"/>
      <c r="AU60" s="115"/>
      <c r="AV60" s="115"/>
      <c r="AW60" s="115"/>
      <c r="AX60" s="115"/>
      <c r="AY60" s="115"/>
      <c r="AZ60" s="115"/>
      <c r="BA60" s="115"/>
      <c r="BB60" s="115"/>
      <c r="BC60" s="115"/>
      <c r="BD60" s="115"/>
      <c r="BE60" s="115"/>
      <c r="BF60" s="115"/>
      <c r="BG60" s="115"/>
      <c r="BH60" s="115"/>
    </row>
    <row r="61" spans="1:60" outlineLevel="1" x14ac:dyDescent="0.2">
      <c r="A61" s="182">
        <v>17</v>
      </c>
      <c r="B61" s="156" t="s">
        <v>206</v>
      </c>
      <c r="C61" s="157" t="s">
        <v>207</v>
      </c>
      <c r="D61" s="158" t="s">
        <v>92</v>
      </c>
      <c r="E61" s="159">
        <f>SUM(E63:E71)</f>
        <v>21.412500000000001</v>
      </c>
      <c r="F61" s="160">
        <v>0</v>
      </c>
      <c r="G61" s="161">
        <f>ROUND(E61*F61,2)</f>
        <v>0</v>
      </c>
      <c r="H61" s="161">
        <v>0</v>
      </c>
      <c r="I61" s="161">
        <f>ROUND(E61*H61,2)</f>
        <v>0</v>
      </c>
      <c r="J61" s="161">
        <v>2500</v>
      </c>
      <c r="K61" s="161">
        <f>ROUND(E61*J61,2)</f>
        <v>53531.25</v>
      </c>
      <c r="L61" s="161">
        <v>21</v>
      </c>
      <c r="M61" s="161">
        <f>G61*(1+L61/100)</f>
        <v>0</v>
      </c>
      <c r="N61" s="230">
        <v>3.4680000000000002E-2</v>
      </c>
      <c r="O61" s="230">
        <f>ROUND(E61*N61,5)</f>
        <v>0.74258999999999997</v>
      </c>
      <c r="P61" s="230">
        <v>0</v>
      </c>
      <c r="Q61" s="237">
        <f>ROUND(E61*P61,5)</f>
        <v>0</v>
      </c>
      <c r="R61" s="145"/>
      <c r="S61" s="129"/>
      <c r="T61" s="130">
        <v>0</v>
      </c>
      <c r="U61" s="129">
        <f>ROUND(E61*T61,2)</f>
        <v>0</v>
      </c>
      <c r="V61" s="115"/>
      <c r="W61" s="115"/>
      <c r="X61" s="115"/>
      <c r="Y61" s="115"/>
      <c r="Z61" s="115"/>
      <c r="AA61" s="115"/>
      <c r="AB61" s="115"/>
      <c r="AC61" s="115"/>
      <c r="AD61" s="115"/>
      <c r="AE61" s="115" t="s">
        <v>84</v>
      </c>
      <c r="AF61" s="115"/>
      <c r="AG61" s="115"/>
      <c r="AH61" s="115"/>
      <c r="AI61" s="115"/>
      <c r="AJ61" s="115"/>
      <c r="AK61" s="115"/>
      <c r="AL61" s="115"/>
      <c r="AM61" s="115"/>
      <c r="AN61" s="115"/>
      <c r="AO61" s="115"/>
      <c r="AP61" s="115"/>
      <c r="AQ61" s="115"/>
      <c r="AR61" s="115"/>
      <c r="AS61" s="115"/>
      <c r="AT61" s="115"/>
      <c r="AU61" s="115"/>
      <c r="AV61" s="115"/>
      <c r="AW61" s="115"/>
      <c r="AX61" s="115"/>
      <c r="AY61" s="115"/>
      <c r="AZ61" s="115"/>
      <c r="BA61" s="115"/>
      <c r="BB61" s="115"/>
      <c r="BC61" s="115"/>
      <c r="BD61" s="115"/>
      <c r="BE61" s="115"/>
      <c r="BF61" s="115"/>
      <c r="BG61" s="115"/>
      <c r="BH61" s="115"/>
    </row>
    <row r="62" spans="1:60" ht="12.75" customHeight="1" outlineLevel="1" x14ac:dyDescent="0.2">
      <c r="A62" s="183"/>
      <c r="B62" s="163"/>
      <c r="C62" s="379" t="s">
        <v>208</v>
      </c>
      <c r="D62" s="379"/>
      <c r="E62" s="379"/>
      <c r="F62" s="164"/>
      <c r="G62" s="164"/>
      <c r="H62" s="165"/>
      <c r="I62" s="165"/>
      <c r="J62" s="165"/>
      <c r="K62" s="165"/>
      <c r="L62" s="165"/>
      <c r="M62" s="165"/>
      <c r="N62" s="209"/>
      <c r="O62" s="209"/>
      <c r="P62" s="209"/>
      <c r="Q62" s="214"/>
      <c r="R62" s="145"/>
      <c r="S62" s="129"/>
      <c r="T62" s="130"/>
      <c r="U62" s="129"/>
      <c r="V62" s="115"/>
      <c r="W62" s="115"/>
      <c r="X62" s="115"/>
      <c r="Y62" s="115"/>
      <c r="Z62" s="115"/>
      <c r="AA62" s="115"/>
      <c r="AB62" s="115"/>
      <c r="AC62" s="115"/>
      <c r="AD62" s="115"/>
      <c r="AE62" s="115" t="s">
        <v>82</v>
      </c>
      <c r="AF62" s="115"/>
      <c r="AG62" s="115"/>
      <c r="AH62" s="115"/>
      <c r="AI62" s="115"/>
      <c r="AJ62" s="115"/>
      <c r="AK62" s="115"/>
      <c r="AL62" s="115"/>
      <c r="AM62" s="115"/>
      <c r="AN62" s="115"/>
      <c r="AO62" s="115"/>
      <c r="AP62" s="115"/>
      <c r="AQ62" s="115"/>
      <c r="AR62" s="115"/>
      <c r="AS62" s="115"/>
      <c r="AT62" s="115"/>
      <c r="AU62" s="115"/>
      <c r="AV62" s="115"/>
      <c r="AW62" s="115"/>
      <c r="AX62" s="115"/>
      <c r="AY62" s="115"/>
      <c r="AZ62" s="115"/>
      <c r="BA62" s="123" t="str">
        <f>C62</f>
        <v>omítnutí ostění a nadpraží vyměněných oken a vstupních dveří</v>
      </c>
      <c r="BB62" s="115"/>
      <c r="BC62" s="115"/>
      <c r="BD62" s="115"/>
      <c r="BE62" s="115"/>
      <c r="BF62" s="115"/>
      <c r="BG62" s="115"/>
      <c r="BH62" s="115"/>
    </row>
    <row r="63" spans="1:60" ht="12" customHeight="1" outlineLevel="1" x14ac:dyDescent="0.2">
      <c r="A63" s="116"/>
      <c r="B63" s="162"/>
      <c r="C63" s="215" t="s">
        <v>209</v>
      </c>
      <c r="D63" s="216"/>
      <c r="E63" s="217">
        <v>2.0895000000000001</v>
      </c>
      <c r="F63" s="137"/>
      <c r="G63" s="137"/>
      <c r="H63" s="137"/>
      <c r="I63" s="137"/>
      <c r="J63" s="137"/>
      <c r="K63" s="137"/>
      <c r="L63" s="137"/>
      <c r="M63" s="137"/>
      <c r="N63" s="218"/>
      <c r="O63" s="218"/>
      <c r="P63" s="218"/>
      <c r="Q63" s="208"/>
      <c r="R63" s="129"/>
      <c r="S63" s="129"/>
      <c r="T63" s="130"/>
      <c r="U63" s="129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5"/>
      <c r="AZ63" s="115"/>
      <c r="BA63" s="115"/>
      <c r="BB63" s="115"/>
      <c r="BC63" s="115"/>
      <c r="BD63" s="115"/>
      <c r="BE63" s="115"/>
      <c r="BF63" s="115"/>
      <c r="BG63" s="115"/>
      <c r="BH63" s="115"/>
    </row>
    <row r="64" spans="1:60" ht="12" customHeight="1" outlineLevel="1" x14ac:dyDescent="0.2">
      <c r="A64" s="116"/>
      <c r="B64" s="162"/>
      <c r="C64" s="215" t="s">
        <v>210</v>
      </c>
      <c r="D64" s="216"/>
      <c r="E64" s="217">
        <v>2.1</v>
      </c>
      <c r="F64" s="137"/>
      <c r="G64" s="137"/>
      <c r="H64" s="137"/>
      <c r="I64" s="137"/>
      <c r="J64" s="137"/>
      <c r="K64" s="137"/>
      <c r="L64" s="137"/>
      <c r="M64" s="137"/>
      <c r="N64" s="218"/>
      <c r="O64" s="218"/>
      <c r="P64" s="218"/>
      <c r="Q64" s="208"/>
      <c r="R64" s="145"/>
      <c r="S64" s="129"/>
      <c r="T64" s="130"/>
      <c r="U64" s="129"/>
      <c r="V64" s="115"/>
      <c r="W64" s="115"/>
      <c r="X64" s="115"/>
      <c r="Y64" s="115"/>
      <c r="Z64" s="115"/>
      <c r="AA64" s="115"/>
      <c r="AB64" s="115"/>
      <c r="AC64" s="115"/>
      <c r="AD64" s="115"/>
      <c r="AE64" s="115"/>
      <c r="AF64" s="115"/>
      <c r="AG64" s="115"/>
      <c r="AH64" s="115"/>
      <c r="AI64" s="115"/>
      <c r="AJ64" s="115"/>
      <c r="AK64" s="115"/>
      <c r="AL64" s="115"/>
      <c r="AM64" s="115"/>
      <c r="AN64" s="115"/>
      <c r="AO64" s="115"/>
      <c r="AP64" s="115"/>
      <c r="AQ64" s="115"/>
      <c r="AR64" s="115"/>
      <c r="AS64" s="115"/>
      <c r="AT64" s="115"/>
      <c r="AU64" s="115"/>
      <c r="AV64" s="115"/>
      <c r="AW64" s="115"/>
      <c r="AX64" s="115"/>
      <c r="AY64" s="115"/>
      <c r="AZ64" s="115"/>
      <c r="BA64" s="115"/>
      <c r="BB64" s="115"/>
      <c r="BC64" s="115"/>
      <c r="BD64" s="115"/>
      <c r="BE64" s="115"/>
      <c r="BF64" s="115"/>
      <c r="BG64" s="115"/>
      <c r="BH64" s="115"/>
    </row>
    <row r="65" spans="1:60" ht="12" customHeight="1" outlineLevel="1" x14ac:dyDescent="0.2">
      <c r="A65" s="116"/>
      <c r="B65" s="162"/>
      <c r="C65" s="215" t="s">
        <v>219</v>
      </c>
      <c r="D65" s="216"/>
      <c r="E65" s="217">
        <v>1.26</v>
      </c>
      <c r="F65" s="137"/>
      <c r="G65" s="137"/>
      <c r="H65" s="137"/>
      <c r="I65" s="137"/>
      <c r="J65" s="137"/>
      <c r="K65" s="137"/>
      <c r="L65" s="137"/>
      <c r="M65" s="137"/>
      <c r="N65" s="218"/>
      <c r="O65" s="218"/>
      <c r="P65" s="218"/>
      <c r="Q65" s="208"/>
      <c r="R65" s="145"/>
      <c r="S65" s="129"/>
      <c r="T65" s="130"/>
      <c r="U65" s="129"/>
      <c r="V65" s="115"/>
      <c r="W65" s="115"/>
      <c r="X65" s="115"/>
      <c r="Y65" s="115"/>
      <c r="Z65" s="115"/>
      <c r="AA65" s="115"/>
      <c r="AB65" s="115"/>
      <c r="AC65" s="115"/>
      <c r="AD65" s="115"/>
      <c r="AE65" s="115"/>
      <c r="AF65" s="115"/>
      <c r="AG65" s="115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115"/>
      <c r="AW65" s="115"/>
      <c r="AX65" s="115"/>
      <c r="AY65" s="115"/>
      <c r="AZ65" s="115"/>
      <c r="BA65" s="115"/>
      <c r="BB65" s="115"/>
      <c r="BC65" s="115"/>
      <c r="BD65" s="115"/>
      <c r="BE65" s="115"/>
      <c r="BF65" s="115"/>
      <c r="BG65" s="115"/>
      <c r="BH65" s="115"/>
    </row>
    <row r="66" spans="1:60" ht="12" customHeight="1" outlineLevel="1" x14ac:dyDescent="0.2">
      <c r="A66" s="116"/>
      <c r="B66" s="162"/>
      <c r="C66" s="215" t="s">
        <v>220</v>
      </c>
      <c r="D66" s="216"/>
      <c r="E66" s="217">
        <v>5.25</v>
      </c>
      <c r="F66" s="137"/>
      <c r="G66" s="137"/>
      <c r="H66" s="137"/>
      <c r="I66" s="137"/>
      <c r="J66" s="137"/>
      <c r="K66" s="137"/>
      <c r="L66" s="137"/>
      <c r="M66" s="137"/>
      <c r="N66" s="218"/>
      <c r="O66" s="218"/>
      <c r="P66" s="218"/>
      <c r="Q66" s="208"/>
      <c r="R66" s="145"/>
      <c r="S66" s="129"/>
      <c r="T66" s="130"/>
      <c r="U66" s="129"/>
      <c r="V66" s="115"/>
      <c r="W66" s="115"/>
      <c r="X66" s="115"/>
      <c r="Y66" s="115"/>
      <c r="Z66" s="115"/>
      <c r="AA66" s="115"/>
      <c r="AB66" s="115"/>
      <c r="AC66" s="115"/>
      <c r="AD66" s="115"/>
      <c r="AE66" s="115"/>
      <c r="AF66" s="115"/>
      <c r="AG66" s="115"/>
      <c r="AH66" s="115"/>
      <c r="AI66" s="115"/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5"/>
      <c r="AZ66" s="115"/>
      <c r="BA66" s="115"/>
      <c r="BB66" s="115"/>
      <c r="BC66" s="115"/>
      <c r="BD66" s="115"/>
      <c r="BE66" s="115"/>
      <c r="BF66" s="115"/>
      <c r="BG66" s="115"/>
      <c r="BH66" s="115"/>
    </row>
    <row r="67" spans="1:60" ht="12" customHeight="1" outlineLevel="1" x14ac:dyDescent="0.2">
      <c r="A67" s="116"/>
      <c r="B67" s="162"/>
      <c r="C67" s="215" t="s">
        <v>221</v>
      </c>
      <c r="D67" s="216"/>
      <c r="E67" s="217">
        <v>1.728</v>
      </c>
      <c r="F67" s="137"/>
      <c r="G67" s="137"/>
      <c r="H67" s="137"/>
      <c r="I67" s="137"/>
      <c r="J67" s="137"/>
      <c r="K67" s="137"/>
      <c r="L67" s="137"/>
      <c r="M67" s="137"/>
      <c r="N67" s="218"/>
      <c r="O67" s="218"/>
      <c r="P67" s="218"/>
      <c r="Q67" s="208"/>
      <c r="R67" s="145"/>
      <c r="S67" s="129"/>
      <c r="T67" s="130"/>
      <c r="U67" s="129"/>
      <c r="V67" s="115"/>
      <c r="W67" s="115"/>
      <c r="X67" s="115"/>
      <c r="Y67" s="115"/>
      <c r="Z67" s="115"/>
      <c r="AA67" s="115"/>
      <c r="AB67" s="115"/>
      <c r="AC67" s="115"/>
      <c r="AD67" s="115"/>
      <c r="AE67" s="115"/>
      <c r="AF67" s="115"/>
      <c r="AG67" s="115"/>
      <c r="AH67" s="115"/>
      <c r="AI67" s="115"/>
      <c r="AJ67" s="115"/>
      <c r="AK67" s="115"/>
      <c r="AL67" s="115"/>
      <c r="AM67" s="115"/>
      <c r="AN67" s="115"/>
      <c r="AO67" s="115"/>
      <c r="AP67" s="115"/>
      <c r="AQ67" s="115"/>
      <c r="AR67" s="115"/>
      <c r="AS67" s="115"/>
      <c r="AT67" s="115"/>
      <c r="AU67" s="115"/>
      <c r="AV67" s="115"/>
      <c r="AW67" s="115"/>
      <c r="AX67" s="115"/>
      <c r="AY67" s="115"/>
      <c r="AZ67" s="115"/>
      <c r="BA67" s="115"/>
      <c r="BB67" s="115"/>
      <c r="BC67" s="115"/>
      <c r="BD67" s="115"/>
      <c r="BE67" s="115"/>
      <c r="BF67" s="115"/>
      <c r="BG67" s="115"/>
      <c r="BH67" s="115"/>
    </row>
    <row r="68" spans="1:60" ht="12" customHeight="1" outlineLevel="1" x14ac:dyDescent="0.2">
      <c r="A68" s="116"/>
      <c r="B68" s="162"/>
      <c r="C68" s="215" t="s">
        <v>222</v>
      </c>
      <c r="D68" s="216"/>
      <c r="E68" s="217">
        <v>6.048</v>
      </c>
      <c r="F68" s="137"/>
      <c r="G68" s="137"/>
      <c r="H68" s="137"/>
      <c r="I68" s="137"/>
      <c r="J68" s="137"/>
      <c r="K68" s="137"/>
      <c r="L68" s="137"/>
      <c r="M68" s="137"/>
      <c r="N68" s="218"/>
      <c r="O68" s="218"/>
      <c r="P68" s="218"/>
      <c r="Q68" s="208"/>
      <c r="R68" s="145"/>
      <c r="S68" s="129"/>
      <c r="T68" s="130"/>
      <c r="U68" s="129"/>
      <c r="V68" s="115"/>
      <c r="W68" s="115"/>
      <c r="X68" s="115"/>
      <c r="Y68" s="115"/>
      <c r="Z68" s="115"/>
      <c r="AA68" s="115"/>
      <c r="AB68" s="115"/>
      <c r="AC68" s="115"/>
      <c r="AD68" s="115"/>
      <c r="AE68" s="115"/>
      <c r="AF68" s="115"/>
      <c r="AG68" s="115"/>
      <c r="AH68" s="115"/>
      <c r="AI68" s="115"/>
      <c r="AJ68" s="115"/>
      <c r="AK68" s="115"/>
      <c r="AL68" s="115"/>
      <c r="AM68" s="115"/>
      <c r="AN68" s="115"/>
      <c r="AO68" s="115"/>
      <c r="AP68" s="115"/>
      <c r="AQ68" s="115"/>
      <c r="AR68" s="115"/>
      <c r="AS68" s="115"/>
      <c r="AT68" s="115"/>
      <c r="AU68" s="115"/>
      <c r="AV68" s="115"/>
      <c r="AW68" s="115"/>
      <c r="AX68" s="115"/>
      <c r="AY68" s="115"/>
      <c r="AZ68" s="115"/>
      <c r="BA68" s="115"/>
      <c r="BB68" s="115"/>
      <c r="BC68" s="115"/>
      <c r="BD68" s="115"/>
      <c r="BE68" s="115"/>
      <c r="BF68" s="115"/>
      <c r="BG68" s="115"/>
      <c r="BH68" s="115"/>
    </row>
    <row r="69" spans="1:60" ht="12" customHeight="1" outlineLevel="1" x14ac:dyDescent="0.2">
      <c r="A69" s="116"/>
      <c r="B69" s="162"/>
      <c r="C69" s="215" t="s">
        <v>225</v>
      </c>
      <c r="D69" s="216"/>
      <c r="E69" s="217">
        <v>1.1519999999999999</v>
      </c>
      <c r="F69" s="137"/>
      <c r="G69" s="137"/>
      <c r="H69" s="137"/>
      <c r="I69" s="137"/>
      <c r="J69" s="137"/>
      <c r="K69" s="137"/>
      <c r="L69" s="137"/>
      <c r="M69" s="137"/>
      <c r="N69" s="218"/>
      <c r="O69" s="218"/>
      <c r="P69" s="218"/>
      <c r="Q69" s="208"/>
      <c r="R69" s="145"/>
      <c r="S69" s="129"/>
      <c r="T69" s="130"/>
      <c r="U69" s="129"/>
      <c r="V69" s="115"/>
      <c r="W69" s="115"/>
      <c r="X69" s="115"/>
      <c r="Y69" s="115"/>
      <c r="Z69" s="115"/>
      <c r="AA69" s="115"/>
      <c r="AB69" s="115"/>
      <c r="AC69" s="115"/>
      <c r="AD69" s="115"/>
      <c r="AE69" s="115"/>
      <c r="AF69" s="115"/>
      <c r="AG69" s="115"/>
      <c r="AH69" s="115"/>
      <c r="AI69" s="115"/>
      <c r="AJ69" s="115"/>
      <c r="AK69" s="115"/>
      <c r="AL69" s="115"/>
      <c r="AM69" s="115"/>
      <c r="AN69" s="115"/>
      <c r="AO69" s="115"/>
      <c r="AP69" s="115"/>
      <c r="AQ69" s="115"/>
      <c r="AR69" s="115"/>
      <c r="AS69" s="115"/>
      <c r="AT69" s="115"/>
      <c r="AU69" s="115"/>
      <c r="AV69" s="115"/>
      <c r="AW69" s="115"/>
      <c r="AX69" s="115"/>
      <c r="AY69" s="115"/>
      <c r="AZ69" s="115"/>
      <c r="BA69" s="115"/>
      <c r="BB69" s="115"/>
      <c r="BC69" s="115"/>
      <c r="BD69" s="115"/>
      <c r="BE69" s="115"/>
      <c r="BF69" s="115"/>
      <c r="BG69" s="115"/>
      <c r="BH69" s="115"/>
    </row>
    <row r="70" spans="1:60" ht="12" customHeight="1" outlineLevel="1" x14ac:dyDescent="0.2">
      <c r="A70" s="116"/>
      <c r="B70" s="162"/>
      <c r="C70" s="215" t="s">
        <v>223</v>
      </c>
      <c r="D70" s="216"/>
      <c r="E70" s="217">
        <v>0.81899999999999995</v>
      </c>
      <c r="F70" s="137"/>
      <c r="G70" s="137"/>
      <c r="H70" s="137"/>
      <c r="I70" s="137"/>
      <c r="J70" s="137"/>
      <c r="K70" s="137"/>
      <c r="L70" s="137"/>
      <c r="M70" s="137"/>
      <c r="N70" s="218"/>
      <c r="O70" s="218"/>
      <c r="P70" s="218"/>
      <c r="Q70" s="208"/>
      <c r="R70" s="145"/>
      <c r="S70" s="129"/>
      <c r="T70" s="130"/>
      <c r="U70" s="129"/>
      <c r="V70" s="115"/>
      <c r="W70" s="115"/>
      <c r="X70" s="115"/>
      <c r="Y70" s="115"/>
      <c r="Z70" s="115"/>
      <c r="AA70" s="115"/>
      <c r="AB70" s="115"/>
      <c r="AC70" s="115"/>
      <c r="AD70" s="115"/>
      <c r="AE70" s="115"/>
      <c r="AF70" s="115"/>
      <c r="AG70" s="115"/>
      <c r="AH70" s="115"/>
      <c r="AI70" s="115"/>
      <c r="AJ70" s="115"/>
      <c r="AK70" s="115"/>
      <c r="AL70" s="115"/>
      <c r="AM70" s="115"/>
      <c r="AN70" s="115"/>
      <c r="AO70" s="115"/>
      <c r="AP70" s="115"/>
      <c r="AQ70" s="115"/>
      <c r="AR70" s="115"/>
      <c r="AS70" s="115"/>
      <c r="AT70" s="115"/>
      <c r="AU70" s="115"/>
      <c r="AV70" s="115"/>
      <c r="AW70" s="115"/>
      <c r="AX70" s="115"/>
      <c r="AY70" s="115"/>
      <c r="AZ70" s="115"/>
      <c r="BA70" s="115"/>
      <c r="BB70" s="115"/>
      <c r="BC70" s="115"/>
      <c r="BD70" s="115"/>
      <c r="BE70" s="115"/>
      <c r="BF70" s="115"/>
      <c r="BG70" s="115"/>
      <c r="BH70" s="115"/>
    </row>
    <row r="71" spans="1:60" ht="12" customHeight="1" outlineLevel="1" x14ac:dyDescent="0.2">
      <c r="A71" s="116"/>
      <c r="B71" s="162"/>
      <c r="C71" s="215" t="s">
        <v>224</v>
      </c>
      <c r="D71" s="216"/>
      <c r="E71" s="217">
        <v>0.96599999999999997</v>
      </c>
      <c r="F71" s="137"/>
      <c r="G71" s="137"/>
      <c r="H71" s="137"/>
      <c r="I71" s="137"/>
      <c r="J71" s="137"/>
      <c r="K71" s="137"/>
      <c r="L71" s="137"/>
      <c r="M71" s="137"/>
      <c r="N71" s="218"/>
      <c r="O71" s="218"/>
      <c r="P71" s="218"/>
      <c r="Q71" s="208"/>
      <c r="R71" s="145"/>
      <c r="S71" s="129"/>
      <c r="T71" s="130"/>
      <c r="U71" s="129"/>
      <c r="V71" s="115"/>
      <c r="W71" s="115"/>
      <c r="X71" s="115"/>
      <c r="Y71" s="115"/>
      <c r="Z71" s="115"/>
      <c r="AA71" s="115"/>
      <c r="AB71" s="115"/>
      <c r="AC71" s="115"/>
      <c r="AD71" s="115"/>
      <c r="AE71" s="115"/>
      <c r="AF71" s="115"/>
      <c r="AG71" s="115"/>
      <c r="AH71" s="115"/>
      <c r="AI71" s="115"/>
      <c r="AJ71" s="115"/>
      <c r="AK71" s="115"/>
      <c r="AL71" s="115"/>
      <c r="AM71" s="115"/>
      <c r="AN71" s="115"/>
      <c r="AO71" s="115"/>
      <c r="AP71" s="115"/>
      <c r="AQ71" s="115"/>
      <c r="AR71" s="115"/>
      <c r="AS71" s="115"/>
      <c r="AT71" s="115"/>
      <c r="AU71" s="115"/>
      <c r="AV71" s="115"/>
      <c r="AW71" s="115"/>
      <c r="AX71" s="115"/>
      <c r="AY71" s="115"/>
      <c r="AZ71" s="115"/>
      <c r="BA71" s="115"/>
      <c r="BB71" s="115"/>
      <c r="BC71" s="115"/>
      <c r="BD71" s="115"/>
      <c r="BE71" s="115"/>
      <c r="BF71" s="115"/>
      <c r="BG71" s="115"/>
      <c r="BH71" s="115"/>
    </row>
    <row r="72" spans="1:60" x14ac:dyDescent="0.2">
      <c r="A72" s="150" t="s">
        <v>79</v>
      </c>
      <c r="B72" s="151" t="s">
        <v>240</v>
      </c>
      <c r="C72" s="152" t="s">
        <v>516</v>
      </c>
      <c r="D72" s="153"/>
      <c r="E72" s="154"/>
      <c r="F72" s="155"/>
      <c r="G72" s="155">
        <f>SUM(G73:G79)</f>
        <v>0</v>
      </c>
      <c r="H72" s="155"/>
      <c r="I72" s="155">
        <f>SUM(I73:I351)</f>
        <v>0</v>
      </c>
      <c r="J72" s="155"/>
      <c r="K72" s="155">
        <f>SUM(K73:K351)</f>
        <v>530739485.16000009</v>
      </c>
      <c r="L72" s="155"/>
      <c r="M72" s="155">
        <f>SUM(M73:M351)</f>
        <v>0</v>
      </c>
      <c r="N72" s="228"/>
      <c r="O72" s="228">
        <f>SUM(O73:O79)</f>
        <v>0.22602</v>
      </c>
      <c r="P72" s="155"/>
      <c r="Q72" s="154">
        <f>SUM(Q73:Q79)</f>
        <v>0</v>
      </c>
      <c r="R72" s="127"/>
      <c r="S72" s="127"/>
      <c r="T72" s="128"/>
      <c r="U72" s="127">
        <f>SUM(U73:U351)</f>
        <v>0</v>
      </c>
      <c r="AE72" t="s">
        <v>80</v>
      </c>
    </row>
    <row r="73" spans="1:60" outlineLevel="1" x14ac:dyDescent="0.2">
      <c r="A73" s="180">
        <v>18</v>
      </c>
      <c r="B73" s="173" t="s">
        <v>242</v>
      </c>
      <c r="C73" s="174" t="s">
        <v>517</v>
      </c>
      <c r="D73" s="175" t="s">
        <v>92</v>
      </c>
      <c r="E73" s="176">
        <f>SUM(E75:E75)</f>
        <v>29.584800000000001</v>
      </c>
      <c r="F73" s="177">
        <v>0</v>
      </c>
      <c r="G73" s="178">
        <f>ROUND(E73*F73,2)</f>
        <v>0</v>
      </c>
      <c r="H73" s="178">
        <v>0</v>
      </c>
      <c r="I73" s="178">
        <f>ROUND(E73*H73,2)</f>
        <v>0</v>
      </c>
      <c r="J73" s="178">
        <v>2500</v>
      </c>
      <c r="K73" s="178">
        <f>ROUND(E73*J73,2)</f>
        <v>73962</v>
      </c>
      <c r="L73" s="178">
        <v>21</v>
      </c>
      <c r="M73" s="178">
        <f>G73*(1+L73/100)</f>
        <v>0</v>
      </c>
      <c r="N73" s="229">
        <v>4.3800000000000002E-3</v>
      </c>
      <c r="O73" s="229">
        <f>ROUND(E73*N73,5)</f>
        <v>0.12958</v>
      </c>
      <c r="P73" s="229">
        <v>0</v>
      </c>
      <c r="Q73" s="236">
        <f>ROUND(E73*P73,5)</f>
        <v>0</v>
      </c>
      <c r="R73" s="145"/>
      <c r="S73" s="129"/>
      <c r="T73" s="130">
        <v>0</v>
      </c>
      <c r="U73" s="129">
        <f>ROUND(E73*T73,2)</f>
        <v>0</v>
      </c>
      <c r="V73" s="115"/>
      <c r="W73" s="115"/>
      <c r="X73" s="115"/>
      <c r="Y73" s="115"/>
      <c r="Z73" s="115"/>
      <c r="AA73" s="115"/>
      <c r="AB73" s="115"/>
      <c r="AC73" s="115"/>
      <c r="AD73" s="115"/>
      <c r="AE73" s="115" t="s">
        <v>84</v>
      </c>
      <c r="AF73" s="115"/>
      <c r="AG73" s="115"/>
      <c r="AH73" s="115"/>
      <c r="AI73" s="115"/>
      <c r="AJ73" s="115"/>
      <c r="AK73" s="115"/>
      <c r="AL73" s="115"/>
      <c r="AM73" s="115"/>
      <c r="AN73" s="115"/>
      <c r="AO73" s="115"/>
      <c r="AP73" s="115"/>
      <c r="AQ73" s="115"/>
      <c r="AR73" s="115"/>
      <c r="AS73" s="115"/>
      <c r="AT73" s="115"/>
      <c r="AU73" s="115"/>
      <c r="AV73" s="115"/>
      <c r="AW73" s="115"/>
      <c r="AX73" s="115"/>
      <c r="AY73" s="115"/>
      <c r="AZ73" s="115"/>
      <c r="BA73" s="115"/>
      <c r="BB73" s="115"/>
      <c r="BC73" s="115"/>
      <c r="BD73" s="115"/>
      <c r="BE73" s="115"/>
      <c r="BF73" s="115"/>
      <c r="BG73" s="115"/>
      <c r="BH73" s="115"/>
    </row>
    <row r="74" spans="1:60" ht="12.75" customHeight="1" outlineLevel="1" x14ac:dyDescent="0.2">
      <c r="A74" s="183"/>
      <c r="B74" s="163"/>
      <c r="C74" s="379" t="s">
        <v>518</v>
      </c>
      <c r="D74" s="379"/>
      <c r="E74" s="379"/>
      <c r="F74" s="164"/>
      <c r="G74" s="164"/>
      <c r="H74" s="165"/>
      <c r="I74" s="165"/>
      <c r="J74" s="165"/>
      <c r="K74" s="165"/>
      <c r="L74" s="165"/>
      <c r="M74" s="165"/>
      <c r="N74" s="209"/>
      <c r="O74" s="209"/>
      <c r="P74" s="209"/>
      <c r="Q74" s="214"/>
      <c r="R74" s="145"/>
      <c r="S74" s="129"/>
      <c r="T74" s="130"/>
      <c r="U74" s="129"/>
      <c r="V74" s="115"/>
      <c r="W74" s="115"/>
      <c r="X74" s="115"/>
      <c r="Y74" s="115"/>
      <c r="Z74" s="115"/>
      <c r="AA74" s="115"/>
      <c r="AB74" s="115"/>
      <c r="AC74" s="115"/>
      <c r="AD74" s="115"/>
      <c r="AE74" s="115" t="s">
        <v>82</v>
      </c>
      <c r="AF74" s="115"/>
      <c r="AG74" s="115"/>
      <c r="AH74" s="115"/>
      <c r="AI74" s="115"/>
      <c r="AJ74" s="115"/>
      <c r="AK74" s="115"/>
      <c r="AL74" s="115"/>
      <c r="AM74" s="115"/>
      <c r="AN74" s="115"/>
      <c r="AO74" s="115"/>
      <c r="AP74" s="115"/>
      <c r="AQ74" s="115"/>
      <c r="AR74" s="115"/>
      <c r="AS74" s="115"/>
      <c r="AT74" s="115"/>
      <c r="AU74" s="115"/>
      <c r="AV74" s="115"/>
      <c r="AW74" s="115"/>
      <c r="AX74" s="115"/>
      <c r="AY74" s="115"/>
      <c r="AZ74" s="115"/>
      <c r="BA74" s="123" t="str">
        <f>C74</f>
        <v>omítka vnitřního zateplení stěn schodiště</v>
      </c>
      <c r="BB74" s="115"/>
      <c r="BC74" s="115"/>
      <c r="BD74" s="115"/>
      <c r="BE74" s="115"/>
      <c r="BF74" s="115"/>
      <c r="BG74" s="115"/>
      <c r="BH74" s="115"/>
    </row>
    <row r="75" spans="1:60" ht="12" customHeight="1" outlineLevel="1" x14ac:dyDescent="0.2">
      <c r="A75" s="116"/>
      <c r="B75" s="162"/>
      <c r="C75" s="215" t="s">
        <v>519</v>
      </c>
      <c r="D75" s="216"/>
      <c r="E75" s="217">
        <v>29.584800000000001</v>
      </c>
      <c r="F75" s="137"/>
      <c r="G75" s="137"/>
      <c r="H75" s="137"/>
      <c r="I75" s="137"/>
      <c r="J75" s="137"/>
      <c r="K75" s="137"/>
      <c r="L75" s="137"/>
      <c r="M75" s="137"/>
      <c r="N75" s="218"/>
      <c r="O75" s="218"/>
      <c r="P75" s="218"/>
      <c r="Q75" s="208"/>
      <c r="R75" s="129"/>
      <c r="S75" s="129"/>
      <c r="T75" s="130"/>
      <c r="U75" s="129"/>
      <c r="V75" s="115"/>
      <c r="W75" s="115"/>
      <c r="X75" s="115"/>
      <c r="Y75" s="115"/>
      <c r="Z75" s="115"/>
      <c r="AA75" s="115"/>
      <c r="AB75" s="115"/>
      <c r="AC75" s="115"/>
      <c r="AD75" s="115"/>
      <c r="AE75" s="115"/>
      <c r="AF75" s="115"/>
      <c r="AG75" s="115"/>
      <c r="AH75" s="115"/>
      <c r="AI75" s="115"/>
      <c r="AJ75" s="115"/>
      <c r="AK75" s="115"/>
      <c r="AL75" s="115"/>
      <c r="AM75" s="115"/>
      <c r="AN75" s="115"/>
      <c r="AO75" s="115"/>
      <c r="AP75" s="115"/>
      <c r="AQ75" s="115"/>
      <c r="AR75" s="115"/>
      <c r="AS75" s="115"/>
      <c r="AT75" s="115"/>
      <c r="AU75" s="115"/>
      <c r="AV75" s="115"/>
      <c r="AW75" s="115"/>
      <c r="AX75" s="115"/>
      <c r="AY75" s="115"/>
      <c r="AZ75" s="115"/>
      <c r="BA75" s="115"/>
      <c r="BB75" s="115"/>
      <c r="BC75" s="115"/>
      <c r="BD75" s="115"/>
      <c r="BE75" s="115"/>
      <c r="BF75" s="115"/>
      <c r="BG75" s="115"/>
      <c r="BH75" s="115"/>
    </row>
    <row r="76" spans="1:60" outlineLevel="1" x14ac:dyDescent="0.2">
      <c r="A76" s="182">
        <v>19</v>
      </c>
      <c r="B76" s="156" t="s">
        <v>520</v>
      </c>
      <c r="C76" s="157" t="s">
        <v>521</v>
      </c>
      <c r="D76" s="158" t="s">
        <v>92</v>
      </c>
      <c r="E76" s="159">
        <f>SUM(E78:E78)</f>
        <v>29.584800000000001</v>
      </c>
      <c r="F76" s="160">
        <v>0</v>
      </c>
      <c r="G76" s="161">
        <f>ROUND(E76*F76,2)</f>
        <v>0</v>
      </c>
      <c r="H76" s="161">
        <v>0</v>
      </c>
      <c r="I76" s="161">
        <f>ROUND(E76*H76,2)</f>
        <v>0</v>
      </c>
      <c r="J76" s="161">
        <v>2500</v>
      </c>
      <c r="K76" s="161">
        <f>ROUND(E76*J76,2)</f>
        <v>73962</v>
      </c>
      <c r="L76" s="161">
        <v>21</v>
      </c>
      <c r="M76" s="161">
        <f>G76*(1+L76/100)</f>
        <v>0</v>
      </c>
      <c r="N76" s="230">
        <v>3.0000000000000001E-3</v>
      </c>
      <c r="O76" s="230">
        <f>ROUND(E76*N76,5)</f>
        <v>8.8749999999999996E-2</v>
      </c>
      <c r="P76" s="230">
        <v>0</v>
      </c>
      <c r="Q76" s="237">
        <f>ROUND(E76*P76,5)</f>
        <v>0</v>
      </c>
      <c r="R76" s="145"/>
      <c r="S76" s="129"/>
      <c r="T76" s="130">
        <v>0</v>
      </c>
      <c r="U76" s="129">
        <f>ROUND(E76*T76,2)</f>
        <v>0</v>
      </c>
      <c r="V76" s="115"/>
      <c r="W76" s="115"/>
      <c r="X76" s="115"/>
      <c r="Y76" s="115"/>
      <c r="Z76" s="115"/>
      <c r="AA76" s="115"/>
      <c r="AB76" s="115"/>
      <c r="AC76" s="115"/>
      <c r="AD76" s="115"/>
      <c r="AE76" s="115" t="s">
        <v>84</v>
      </c>
      <c r="AF76" s="115"/>
      <c r="AG76" s="115"/>
      <c r="AH76" s="115"/>
      <c r="AI76" s="115"/>
      <c r="AJ76" s="115"/>
      <c r="AK76" s="115"/>
      <c r="AL76" s="115"/>
      <c r="AM76" s="115"/>
      <c r="AN76" s="115"/>
      <c r="AO76" s="115"/>
      <c r="AP76" s="115"/>
      <c r="AQ76" s="115"/>
      <c r="AR76" s="115"/>
      <c r="AS76" s="115"/>
      <c r="AT76" s="115"/>
      <c r="AU76" s="115"/>
      <c r="AV76" s="115"/>
      <c r="AW76" s="115"/>
      <c r="AX76" s="115"/>
      <c r="AY76" s="115"/>
      <c r="AZ76" s="115"/>
      <c r="BA76" s="115"/>
      <c r="BB76" s="115"/>
      <c r="BC76" s="115"/>
      <c r="BD76" s="115"/>
      <c r="BE76" s="115"/>
      <c r="BF76" s="115"/>
      <c r="BG76" s="115"/>
      <c r="BH76" s="115"/>
    </row>
    <row r="77" spans="1:60" ht="12.75" customHeight="1" outlineLevel="1" x14ac:dyDescent="0.2">
      <c r="A77" s="183"/>
      <c r="B77" s="163"/>
      <c r="C77" s="379" t="s">
        <v>518</v>
      </c>
      <c r="D77" s="379"/>
      <c r="E77" s="379"/>
      <c r="F77" s="164"/>
      <c r="G77" s="164"/>
      <c r="H77" s="165"/>
      <c r="I77" s="165"/>
      <c r="J77" s="165"/>
      <c r="K77" s="165"/>
      <c r="L77" s="165"/>
      <c r="M77" s="165"/>
      <c r="N77" s="209"/>
      <c r="O77" s="209"/>
      <c r="P77" s="209"/>
      <c r="Q77" s="214"/>
      <c r="R77" s="145"/>
      <c r="S77" s="129"/>
      <c r="T77" s="130"/>
      <c r="U77" s="129"/>
      <c r="V77" s="115"/>
      <c r="W77" s="115"/>
      <c r="X77" s="115"/>
      <c r="Y77" s="115"/>
      <c r="Z77" s="115"/>
      <c r="AA77" s="115"/>
      <c r="AB77" s="115"/>
      <c r="AC77" s="115"/>
      <c r="AD77" s="115"/>
      <c r="AE77" s="115" t="s">
        <v>82</v>
      </c>
      <c r="AF77" s="115"/>
      <c r="AG77" s="115"/>
      <c r="AH77" s="115"/>
      <c r="AI77" s="115"/>
      <c r="AJ77" s="115"/>
      <c r="AK77" s="115"/>
      <c r="AL77" s="115"/>
      <c r="AM77" s="115"/>
      <c r="AN77" s="115"/>
      <c r="AO77" s="115"/>
      <c r="AP77" s="115"/>
      <c r="AQ77" s="115"/>
      <c r="AR77" s="115"/>
      <c r="AS77" s="115"/>
      <c r="AT77" s="115"/>
      <c r="AU77" s="115"/>
      <c r="AV77" s="115"/>
      <c r="AW77" s="115"/>
      <c r="AX77" s="115"/>
      <c r="AY77" s="115"/>
      <c r="AZ77" s="115"/>
      <c r="BA77" s="123" t="str">
        <f>C77</f>
        <v>omítka vnitřního zateplení stěn schodiště</v>
      </c>
      <c r="BB77" s="115"/>
      <c r="BC77" s="115"/>
      <c r="BD77" s="115"/>
      <c r="BE77" s="115"/>
      <c r="BF77" s="115"/>
      <c r="BG77" s="115"/>
      <c r="BH77" s="115"/>
    </row>
    <row r="78" spans="1:60" ht="12" customHeight="1" outlineLevel="1" x14ac:dyDescent="0.2">
      <c r="A78" s="116"/>
      <c r="B78" s="162"/>
      <c r="C78" s="215" t="s">
        <v>519</v>
      </c>
      <c r="D78" s="216"/>
      <c r="E78" s="217">
        <v>29.584800000000001</v>
      </c>
      <c r="F78" s="137"/>
      <c r="G78" s="137"/>
      <c r="H78" s="137"/>
      <c r="I78" s="137"/>
      <c r="J78" s="137"/>
      <c r="K78" s="137"/>
      <c r="L78" s="137"/>
      <c r="M78" s="137"/>
      <c r="N78" s="218"/>
      <c r="O78" s="218"/>
      <c r="P78" s="218"/>
      <c r="Q78" s="208"/>
      <c r="R78" s="129"/>
      <c r="S78" s="129"/>
      <c r="T78" s="130"/>
      <c r="U78" s="129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  <c r="AT78" s="115"/>
      <c r="AU78" s="115"/>
      <c r="AV78" s="115"/>
      <c r="AW78" s="115"/>
      <c r="AX78" s="115"/>
      <c r="AY78" s="115"/>
      <c r="AZ78" s="115"/>
      <c r="BA78" s="115"/>
      <c r="BB78" s="115"/>
      <c r="BC78" s="115"/>
      <c r="BD78" s="115"/>
      <c r="BE78" s="115"/>
      <c r="BF78" s="115"/>
      <c r="BG78" s="115"/>
      <c r="BH78" s="115"/>
    </row>
    <row r="79" spans="1:60" outlineLevel="1" x14ac:dyDescent="0.2">
      <c r="A79" s="182">
        <v>20</v>
      </c>
      <c r="B79" s="156" t="s">
        <v>522</v>
      </c>
      <c r="C79" s="157" t="s">
        <v>523</v>
      </c>
      <c r="D79" s="158" t="s">
        <v>92</v>
      </c>
      <c r="E79" s="159">
        <f>SUM(E81:E81)</f>
        <v>29.584800000000001</v>
      </c>
      <c r="F79" s="160">
        <v>0</v>
      </c>
      <c r="G79" s="161">
        <f>ROUND(E79*F79,2)</f>
        <v>0</v>
      </c>
      <c r="H79" s="161">
        <v>0</v>
      </c>
      <c r="I79" s="161">
        <f>ROUND(E79*H79,2)</f>
        <v>0</v>
      </c>
      <c r="J79" s="161">
        <v>2500</v>
      </c>
      <c r="K79" s="161">
        <f>ROUND(E79*J79,2)</f>
        <v>73962</v>
      </c>
      <c r="L79" s="161">
        <v>21</v>
      </c>
      <c r="M79" s="161">
        <f>G79*(1+L79/100)</f>
        <v>0</v>
      </c>
      <c r="N79" s="230">
        <v>2.5999999999999998E-4</v>
      </c>
      <c r="O79" s="230">
        <f>ROUND(E79*N79,5)</f>
        <v>7.6899999999999998E-3</v>
      </c>
      <c r="P79" s="230">
        <v>0</v>
      </c>
      <c r="Q79" s="237">
        <f>ROUND(E79*P79,5)</f>
        <v>0</v>
      </c>
      <c r="R79" s="145"/>
      <c r="S79" s="129"/>
      <c r="T79" s="130">
        <v>0</v>
      </c>
      <c r="U79" s="129">
        <f>ROUND(E79*T79,2)</f>
        <v>0</v>
      </c>
      <c r="V79" s="115"/>
      <c r="W79" s="115"/>
      <c r="X79" s="115"/>
      <c r="Y79" s="115"/>
      <c r="Z79" s="115"/>
      <c r="AA79" s="115"/>
      <c r="AB79" s="115"/>
      <c r="AC79" s="115"/>
      <c r="AD79" s="115"/>
      <c r="AE79" s="115" t="s">
        <v>84</v>
      </c>
      <c r="AF79" s="115"/>
      <c r="AG79" s="115"/>
      <c r="AH79" s="115"/>
      <c r="AI79" s="115"/>
      <c r="AJ79" s="115"/>
      <c r="AK79" s="115"/>
      <c r="AL79" s="115"/>
      <c r="AM79" s="115"/>
      <c r="AN79" s="115"/>
      <c r="AO79" s="115"/>
      <c r="AP79" s="115"/>
      <c r="AQ79" s="115"/>
      <c r="AR79" s="115"/>
      <c r="AS79" s="115"/>
      <c r="AT79" s="115"/>
      <c r="AU79" s="115"/>
      <c r="AV79" s="115"/>
      <c r="AW79" s="115"/>
      <c r="AX79" s="115"/>
      <c r="AY79" s="115"/>
      <c r="AZ79" s="115"/>
      <c r="BA79" s="115"/>
      <c r="BB79" s="115"/>
      <c r="BC79" s="115"/>
      <c r="BD79" s="115"/>
      <c r="BE79" s="115"/>
      <c r="BF79" s="115"/>
      <c r="BG79" s="115"/>
      <c r="BH79" s="115"/>
    </row>
    <row r="80" spans="1:60" ht="12.75" customHeight="1" outlineLevel="1" x14ac:dyDescent="0.2">
      <c r="A80" s="183"/>
      <c r="B80" s="163"/>
      <c r="C80" s="379" t="s">
        <v>518</v>
      </c>
      <c r="D80" s="379"/>
      <c r="E80" s="379"/>
      <c r="F80" s="164"/>
      <c r="G80" s="164"/>
      <c r="H80" s="165"/>
      <c r="I80" s="165"/>
      <c r="J80" s="165"/>
      <c r="K80" s="165"/>
      <c r="L80" s="165"/>
      <c r="M80" s="165"/>
      <c r="N80" s="209"/>
      <c r="O80" s="209"/>
      <c r="P80" s="209"/>
      <c r="Q80" s="214"/>
      <c r="R80" s="145"/>
      <c r="S80" s="129"/>
      <c r="T80" s="130"/>
      <c r="U80" s="129"/>
      <c r="V80" s="115"/>
      <c r="W80" s="115"/>
      <c r="X80" s="115"/>
      <c r="Y80" s="115"/>
      <c r="Z80" s="115"/>
      <c r="AA80" s="115"/>
      <c r="AB80" s="115"/>
      <c r="AC80" s="115"/>
      <c r="AD80" s="115"/>
      <c r="AE80" s="115" t="s">
        <v>82</v>
      </c>
      <c r="AF80" s="115"/>
      <c r="AG80" s="115"/>
      <c r="AH80" s="115"/>
      <c r="AI80" s="115"/>
      <c r="AJ80" s="115"/>
      <c r="AK80" s="115"/>
      <c r="AL80" s="115"/>
      <c r="AM80" s="115"/>
      <c r="AN80" s="115"/>
      <c r="AO80" s="115"/>
      <c r="AP80" s="115"/>
      <c r="AQ80" s="115"/>
      <c r="AR80" s="115"/>
      <c r="AS80" s="115"/>
      <c r="AT80" s="115"/>
      <c r="AU80" s="115"/>
      <c r="AV80" s="115"/>
      <c r="AW80" s="115"/>
      <c r="AX80" s="115"/>
      <c r="AY80" s="115"/>
      <c r="AZ80" s="115"/>
      <c r="BA80" s="123" t="str">
        <f>C80</f>
        <v>omítka vnitřního zateplení stěn schodiště</v>
      </c>
      <c r="BB80" s="115"/>
      <c r="BC80" s="115"/>
      <c r="BD80" s="115"/>
      <c r="BE80" s="115"/>
      <c r="BF80" s="115"/>
      <c r="BG80" s="115"/>
      <c r="BH80" s="115"/>
    </row>
    <row r="81" spans="1:60" ht="12" customHeight="1" outlineLevel="1" x14ac:dyDescent="0.2">
      <c r="A81" s="116"/>
      <c r="B81" s="162"/>
      <c r="C81" s="215" t="s">
        <v>519</v>
      </c>
      <c r="D81" s="216"/>
      <c r="E81" s="217">
        <v>29.584800000000001</v>
      </c>
      <c r="F81" s="137"/>
      <c r="G81" s="137"/>
      <c r="H81" s="137"/>
      <c r="I81" s="137"/>
      <c r="J81" s="137"/>
      <c r="K81" s="137"/>
      <c r="L81" s="137"/>
      <c r="M81" s="137"/>
      <c r="N81" s="218"/>
      <c r="O81" s="218"/>
      <c r="P81" s="218"/>
      <c r="Q81" s="208"/>
      <c r="R81" s="129"/>
      <c r="S81" s="129"/>
      <c r="T81" s="130"/>
      <c r="U81" s="129"/>
      <c r="V81" s="115"/>
      <c r="W81" s="115"/>
      <c r="X81" s="115"/>
      <c r="Y81" s="115"/>
      <c r="Z81" s="115"/>
      <c r="AA81" s="115"/>
      <c r="AB81" s="115"/>
      <c r="AC81" s="115"/>
      <c r="AD81" s="115"/>
      <c r="AE81" s="115"/>
      <c r="AF81" s="115"/>
      <c r="AG81" s="115"/>
      <c r="AH81" s="115"/>
      <c r="AI81" s="115"/>
      <c r="AJ81" s="115"/>
      <c r="AK81" s="115"/>
      <c r="AL81" s="115"/>
      <c r="AM81" s="115"/>
      <c r="AN81" s="115"/>
      <c r="AO81" s="115"/>
      <c r="AP81" s="115"/>
      <c r="AQ81" s="115"/>
      <c r="AR81" s="115"/>
      <c r="AS81" s="115"/>
      <c r="AT81" s="115"/>
      <c r="AU81" s="115"/>
      <c r="AV81" s="115"/>
      <c r="AW81" s="115"/>
      <c r="AX81" s="115"/>
      <c r="AY81" s="115"/>
      <c r="AZ81" s="115"/>
      <c r="BA81" s="115"/>
      <c r="BB81" s="115"/>
      <c r="BC81" s="115"/>
      <c r="BD81" s="115"/>
      <c r="BE81" s="115"/>
      <c r="BF81" s="115"/>
      <c r="BG81" s="115"/>
      <c r="BH81" s="115"/>
    </row>
    <row r="82" spans="1:60" x14ac:dyDescent="0.2">
      <c r="A82" s="150" t="s">
        <v>79</v>
      </c>
      <c r="B82" s="151" t="s">
        <v>344</v>
      </c>
      <c r="C82" s="152" t="s">
        <v>524</v>
      </c>
      <c r="D82" s="153"/>
      <c r="E82" s="154"/>
      <c r="F82" s="155"/>
      <c r="G82" s="155">
        <f>SUM(G83:G138)</f>
        <v>0</v>
      </c>
      <c r="H82" s="155"/>
      <c r="I82" s="155">
        <f>SUM(I83:I361)</f>
        <v>0</v>
      </c>
      <c r="J82" s="155"/>
      <c r="K82" s="155">
        <f>SUM(K83:K361)</f>
        <v>265258799.58000007</v>
      </c>
      <c r="L82" s="155"/>
      <c r="M82" s="155">
        <f>SUM(M83:M361)</f>
        <v>0</v>
      </c>
      <c r="N82" s="228"/>
      <c r="O82" s="228">
        <f>SUM(O83:O138)</f>
        <v>2.8024600000000004</v>
      </c>
      <c r="P82" s="155"/>
      <c r="Q82" s="154">
        <f>SUM(Q83:Q139)</f>
        <v>2.5000000000000001E-4</v>
      </c>
      <c r="R82" s="127"/>
      <c r="S82" s="127"/>
      <c r="T82" s="128"/>
      <c r="U82" s="127">
        <f>SUM(U83:U361)</f>
        <v>0</v>
      </c>
      <c r="AE82" t="s">
        <v>80</v>
      </c>
    </row>
    <row r="83" spans="1:60" ht="33.75" outlineLevel="1" x14ac:dyDescent="0.2">
      <c r="A83" s="180">
        <v>21</v>
      </c>
      <c r="B83" s="173" t="s">
        <v>527</v>
      </c>
      <c r="C83" s="174" t="s">
        <v>528</v>
      </c>
      <c r="D83" s="175" t="s">
        <v>92</v>
      </c>
      <c r="E83" s="176">
        <f>SUM(E85:E85)</f>
        <v>20.545000000000002</v>
      </c>
      <c r="F83" s="177">
        <v>0</v>
      </c>
      <c r="G83" s="178">
        <f>ROUND(E83*F83,2)</f>
        <v>0</v>
      </c>
      <c r="H83" s="178">
        <v>0</v>
      </c>
      <c r="I83" s="178">
        <f>ROUND(E83*H83,2)</f>
        <v>0</v>
      </c>
      <c r="J83" s="178">
        <v>2500</v>
      </c>
      <c r="K83" s="178">
        <f>ROUND(E83*J83,2)</f>
        <v>51362.5</v>
      </c>
      <c r="L83" s="178">
        <v>21</v>
      </c>
      <c r="M83" s="178">
        <f>G83*(1+L83/100)</f>
        <v>0</v>
      </c>
      <c r="N83" s="229">
        <v>8.5199999999999998E-3</v>
      </c>
      <c r="O83" s="229">
        <f>ROUND(E83*N83,5)</f>
        <v>0.17504</v>
      </c>
      <c r="P83" s="229">
        <v>0</v>
      </c>
      <c r="Q83" s="236">
        <f>ROUND(E83*P83,5)</f>
        <v>0</v>
      </c>
      <c r="R83" s="145"/>
      <c r="S83" s="129"/>
      <c r="T83" s="130">
        <v>0</v>
      </c>
      <c r="U83" s="129">
        <f>ROUND(E83*T83,2)</f>
        <v>0</v>
      </c>
      <c r="V83" s="115"/>
      <c r="W83" s="115"/>
      <c r="X83" s="115"/>
      <c r="Y83" s="115"/>
      <c r="Z83" s="115"/>
      <c r="AA83" s="115"/>
      <c r="AB83" s="115"/>
      <c r="AC83" s="115"/>
      <c r="AD83" s="115"/>
      <c r="AE83" s="115" t="s">
        <v>84</v>
      </c>
      <c r="AF83" s="115"/>
      <c r="AG83" s="115"/>
      <c r="AH83" s="115"/>
      <c r="AI83" s="115"/>
      <c r="AJ83" s="115"/>
      <c r="AK83" s="115"/>
      <c r="AL83" s="115"/>
      <c r="AM83" s="115"/>
      <c r="AN83" s="115"/>
      <c r="AO83" s="115"/>
      <c r="AP83" s="115"/>
      <c r="AQ83" s="115"/>
      <c r="AR83" s="115"/>
      <c r="AS83" s="115"/>
      <c r="AT83" s="115"/>
      <c r="AU83" s="115"/>
      <c r="AV83" s="115"/>
      <c r="AW83" s="115"/>
      <c r="AX83" s="115"/>
      <c r="AY83" s="115"/>
      <c r="AZ83" s="115"/>
      <c r="BA83" s="115"/>
      <c r="BB83" s="115"/>
      <c r="BC83" s="115"/>
      <c r="BD83" s="115"/>
      <c r="BE83" s="115"/>
      <c r="BF83" s="115"/>
      <c r="BG83" s="115"/>
      <c r="BH83" s="115"/>
    </row>
    <row r="84" spans="1:60" ht="12.75" customHeight="1" outlineLevel="1" x14ac:dyDescent="0.2">
      <c r="A84" s="183"/>
      <c r="B84" s="163"/>
      <c r="C84" s="379" t="s">
        <v>530</v>
      </c>
      <c r="D84" s="379"/>
      <c r="E84" s="379"/>
      <c r="F84" s="164"/>
      <c r="G84" s="164"/>
      <c r="H84" s="165"/>
      <c r="I84" s="165"/>
      <c r="J84" s="165"/>
      <c r="K84" s="165"/>
      <c r="L84" s="165"/>
      <c r="M84" s="165"/>
      <c r="N84" s="209"/>
      <c r="O84" s="209"/>
      <c r="P84" s="209"/>
      <c r="Q84" s="214"/>
      <c r="R84" s="145"/>
      <c r="S84" s="129"/>
      <c r="T84" s="130"/>
      <c r="U84" s="129"/>
      <c r="V84" s="115"/>
      <c r="W84" s="115"/>
      <c r="X84" s="115"/>
      <c r="Y84" s="115"/>
      <c r="Z84" s="115"/>
      <c r="AA84" s="115"/>
      <c r="AB84" s="115"/>
      <c r="AC84" s="115"/>
      <c r="AD84" s="115"/>
      <c r="AE84" s="115" t="s">
        <v>82</v>
      </c>
      <c r="AF84" s="115"/>
      <c r="AG84" s="115"/>
      <c r="AH84" s="115"/>
      <c r="AI84" s="115"/>
      <c r="AJ84" s="115"/>
      <c r="AK84" s="115"/>
      <c r="AL84" s="115"/>
      <c r="AM84" s="115"/>
      <c r="AN84" s="115"/>
      <c r="AO84" s="115"/>
      <c r="AP84" s="115"/>
      <c r="AQ84" s="115"/>
      <c r="AR84" s="115"/>
      <c r="AS84" s="115"/>
      <c r="AT84" s="115"/>
      <c r="AU84" s="115"/>
      <c r="AV84" s="115"/>
      <c r="AW84" s="115"/>
      <c r="AX84" s="115"/>
      <c r="AY84" s="115"/>
      <c r="AZ84" s="115"/>
      <c r="BA84" s="123" t="str">
        <f>C84</f>
        <v>zateplení podzemní části 1.PP polystyrenem tl. 100 mm</v>
      </c>
      <c r="BB84" s="115"/>
      <c r="BC84" s="115"/>
      <c r="BD84" s="115"/>
      <c r="BE84" s="115"/>
      <c r="BF84" s="115"/>
      <c r="BG84" s="115"/>
      <c r="BH84" s="115"/>
    </row>
    <row r="85" spans="1:60" ht="12" customHeight="1" outlineLevel="1" x14ac:dyDescent="0.2">
      <c r="A85" s="116"/>
      <c r="B85" s="162"/>
      <c r="C85" s="215" t="s">
        <v>543</v>
      </c>
      <c r="D85" s="216"/>
      <c r="E85" s="217">
        <v>20.545000000000002</v>
      </c>
      <c r="F85" s="137"/>
      <c r="G85" s="137"/>
      <c r="H85" s="137"/>
      <c r="I85" s="137"/>
      <c r="J85" s="137"/>
      <c r="K85" s="137"/>
      <c r="L85" s="137"/>
      <c r="M85" s="137"/>
      <c r="N85" s="218"/>
      <c r="O85" s="218"/>
      <c r="P85" s="218"/>
      <c r="Q85" s="208"/>
      <c r="R85" s="129"/>
      <c r="S85" s="129"/>
      <c r="T85" s="130"/>
      <c r="U85" s="129"/>
      <c r="V85" s="115"/>
      <c r="W85" s="115"/>
      <c r="X85" s="115"/>
      <c r="Y85" s="115"/>
      <c r="Z85" s="115"/>
      <c r="AA85" s="115"/>
      <c r="AB85" s="115"/>
      <c r="AC85" s="115"/>
      <c r="AD85" s="115"/>
      <c r="AE85" s="115"/>
      <c r="AF85" s="115"/>
      <c r="AG85" s="115"/>
      <c r="AH85" s="115"/>
      <c r="AI85" s="115"/>
      <c r="AJ85" s="115"/>
      <c r="AK85" s="115"/>
      <c r="AL85" s="115"/>
      <c r="AM85" s="115"/>
      <c r="AN85" s="115"/>
      <c r="AO85" s="115"/>
      <c r="AP85" s="115"/>
      <c r="AQ85" s="115"/>
      <c r="AR85" s="115"/>
      <c r="AS85" s="115"/>
      <c r="AT85" s="115"/>
      <c r="AU85" s="115"/>
      <c r="AV85" s="115"/>
      <c r="AW85" s="115"/>
      <c r="AX85" s="115"/>
      <c r="AY85" s="115"/>
      <c r="AZ85" s="115"/>
      <c r="BA85" s="115"/>
      <c r="BB85" s="115"/>
      <c r="BC85" s="115"/>
      <c r="BD85" s="115"/>
      <c r="BE85" s="115"/>
      <c r="BF85" s="115"/>
      <c r="BG85" s="115"/>
      <c r="BH85" s="115"/>
    </row>
    <row r="86" spans="1:60" ht="12.75" customHeight="1" outlineLevel="1" x14ac:dyDescent="0.2">
      <c r="A86" s="226">
        <v>22</v>
      </c>
      <c r="B86" s="263" t="s">
        <v>541</v>
      </c>
      <c r="C86" s="220" t="s">
        <v>542</v>
      </c>
      <c r="D86" s="264" t="s">
        <v>92</v>
      </c>
      <c r="E86" s="222">
        <f>SUM(E88)</f>
        <v>21.57225</v>
      </c>
      <c r="F86" s="223">
        <v>0</v>
      </c>
      <c r="G86" s="224">
        <f>E86*F86</f>
        <v>0</v>
      </c>
      <c r="H86" s="224">
        <v>0</v>
      </c>
      <c r="I86" s="224">
        <f>ROUND(E86*H86,2)</f>
        <v>0</v>
      </c>
      <c r="J86" s="224">
        <v>153.5</v>
      </c>
      <c r="K86" s="224">
        <f>ROUND(E86*J86,2)</f>
        <v>3311.34</v>
      </c>
      <c r="L86" s="224">
        <v>21</v>
      </c>
      <c r="M86" s="224">
        <f>G86*(1+L86/100)</f>
        <v>0</v>
      </c>
      <c r="N86" s="225">
        <v>3.15E-3</v>
      </c>
      <c r="O86" s="225">
        <f>ROUND(E86*N86,5)</f>
        <v>6.7949999999999997E-2</v>
      </c>
      <c r="P86" s="225">
        <v>0</v>
      </c>
      <c r="Q86" s="227">
        <f>ROUND(E86*P86,2)</f>
        <v>0</v>
      </c>
      <c r="R86" s="145"/>
      <c r="S86" s="129"/>
      <c r="T86" s="130"/>
      <c r="U86" s="129"/>
      <c r="V86" s="115"/>
      <c r="W86" s="115"/>
      <c r="X86" s="115"/>
      <c r="Y86" s="115"/>
      <c r="Z86" s="115"/>
      <c r="AA86" s="115"/>
      <c r="AB86" s="115"/>
      <c r="AC86" s="115"/>
      <c r="AD86" s="115"/>
      <c r="AE86" s="115"/>
      <c r="AF86" s="115"/>
      <c r="AG86" s="115"/>
      <c r="AH86" s="115"/>
      <c r="AI86" s="115"/>
      <c r="AJ86" s="115"/>
      <c r="AK86" s="115"/>
      <c r="AL86" s="115"/>
      <c r="AM86" s="115"/>
      <c r="AN86" s="115"/>
      <c r="AO86" s="115"/>
      <c r="AP86" s="115"/>
      <c r="AQ86" s="115"/>
      <c r="AR86" s="115"/>
      <c r="AS86" s="115"/>
      <c r="AT86" s="115"/>
      <c r="AU86" s="115"/>
      <c r="AV86" s="115"/>
      <c r="AW86" s="115"/>
      <c r="AX86" s="115"/>
      <c r="AY86" s="115"/>
      <c r="AZ86" s="115"/>
      <c r="BA86" s="115"/>
      <c r="BB86" s="115"/>
      <c r="BC86" s="115"/>
      <c r="BD86" s="115"/>
      <c r="BE86" s="115"/>
      <c r="BF86" s="115"/>
      <c r="BG86" s="115"/>
      <c r="BH86" s="115"/>
    </row>
    <row r="87" spans="1:60" ht="12" customHeight="1" outlineLevel="1" x14ac:dyDescent="0.2">
      <c r="A87" s="116"/>
      <c r="B87" s="162"/>
      <c r="C87" s="215" t="s">
        <v>546</v>
      </c>
      <c r="D87" s="216"/>
      <c r="E87" s="217" t="s">
        <v>96</v>
      </c>
      <c r="F87" s="137"/>
      <c r="G87" s="137"/>
      <c r="H87" s="137"/>
      <c r="I87" s="137"/>
      <c r="J87" s="137"/>
      <c r="K87" s="137"/>
      <c r="L87" s="137"/>
      <c r="M87" s="137"/>
      <c r="N87" s="218"/>
      <c r="O87" s="218"/>
      <c r="P87" s="218"/>
      <c r="Q87" s="208"/>
      <c r="R87" s="129"/>
      <c r="S87" s="129"/>
      <c r="T87" s="130"/>
      <c r="U87" s="129"/>
      <c r="V87" s="115"/>
      <c r="W87" s="115"/>
      <c r="X87" s="115"/>
      <c r="Y87" s="115"/>
      <c r="Z87" s="115"/>
      <c r="AA87" s="115"/>
      <c r="AB87" s="115"/>
      <c r="AC87" s="115"/>
      <c r="AD87" s="115"/>
      <c r="AE87" s="115"/>
      <c r="AF87" s="115"/>
      <c r="AG87" s="115"/>
      <c r="AH87" s="115"/>
      <c r="AI87" s="115"/>
      <c r="AJ87" s="115"/>
      <c r="AK87" s="115"/>
      <c r="AL87" s="115"/>
      <c r="AM87" s="115"/>
      <c r="AN87" s="115"/>
      <c r="AO87" s="115"/>
      <c r="AP87" s="115"/>
      <c r="AQ87" s="115"/>
      <c r="AR87" s="115"/>
      <c r="AS87" s="115"/>
      <c r="AT87" s="115"/>
      <c r="AU87" s="115"/>
      <c r="AV87" s="115"/>
      <c r="AW87" s="115"/>
      <c r="AX87" s="115"/>
      <c r="AY87" s="115"/>
      <c r="AZ87" s="115"/>
      <c r="BA87" s="115"/>
      <c r="BB87" s="115"/>
      <c r="BC87" s="115"/>
      <c r="BD87" s="115"/>
      <c r="BE87" s="115"/>
      <c r="BF87" s="115"/>
      <c r="BG87" s="115"/>
      <c r="BH87" s="115"/>
    </row>
    <row r="88" spans="1:60" ht="12" customHeight="1" outlineLevel="1" x14ac:dyDescent="0.2">
      <c r="A88" s="116"/>
      <c r="B88" s="162"/>
      <c r="C88" s="215" t="s">
        <v>544</v>
      </c>
      <c r="D88" s="216"/>
      <c r="E88" s="217">
        <v>21.57225</v>
      </c>
      <c r="F88" s="137"/>
      <c r="G88" s="137"/>
      <c r="H88" s="137"/>
      <c r="I88" s="137"/>
      <c r="J88" s="137"/>
      <c r="K88" s="137"/>
      <c r="L88" s="137"/>
      <c r="M88" s="137"/>
      <c r="N88" s="218"/>
      <c r="O88" s="218"/>
      <c r="P88" s="218"/>
      <c r="Q88" s="208"/>
      <c r="R88" s="129"/>
      <c r="S88" s="129"/>
      <c r="T88" s="130"/>
      <c r="U88" s="129"/>
      <c r="V88" s="115"/>
      <c r="W88" s="115"/>
      <c r="X88" s="115"/>
      <c r="Y88" s="115"/>
      <c r="Z88" s="115"/>
      <c r="AA88" s="115"/>
      <c r="AB88" s="115"/>
      <c r="AC88" s="115"/>
      <c r="AD88" s="115"/>
      <c r="AE88" s="115"/>
      <c r="AF88" s="115"/>
      <c r="AG88" s="115"/>
      <c r="AH88" s="115"/>
      <c r="AI88" s="115"/>
      <c r="AJ88" s="115"/>
      <c r="AK88" s="115"/>
      <c r="AL88" s="115"/>
      <c r="AM88" s="115"/>
      <c r="AN88" s="115"/>
      <c r="AO88" s="115"/>
      <c r="AP88" s="115"/>
      <c r="AQ88" s="115"/>
      <c r="AR88" s="115"/>
      <c r="AS88" s="115"/>
      <c r="AT88" s="115"/>
      <c r="AU88" s="115"/>
      <c r="AV88" s="115"/>
      <c r="AW88" s="115"/>
      <c r="AX88" s="115"/>
      <c r="AY88" s="115"/>
      <c r="AZ88" s="115"/>
      <c r="BA88" s="115"/>
      <c r="BB88" s="115"/>
      <c r="BC88" s="115"/>
      <c r="BD88" s="115"/>
      <c r="BE88" s="115"/>
      <c r="BF88" s="115"/>
      <c r="BG88" s="115"/>
      <c r="BH88" s="115"/>
    </row>
    <row r="89" spans="1:60" ht="33.75" outlineLevel="1" x14ac:dyDescent="0.2">
      <c r="A89" s="182">
        <v>23</v>
      </c>
      <c r="B89" s="156" t="s">
        <v>525</v>
      </c>
      <c r="C89" s="157" t="s">
        <v>526</v>
      </c>
      <c r="D89" s="158" t="s">
        <v>92</v>
      </c>
      <c r="E89" s="159">
        <f>SUM(E91:E96)</f>
        <v>164.58789999999999</v>
      </c>
      <c r="F89" s="160">
        <v>0</v>
      </c>
      <c r="G89" s="161">
        <f>ROUND(E89*F89,2)</f>
        <v>0</v>
      </c>
      <c r="H89" s="161">
        <v>0</v>
      </c>
      <c r="I89" s="161">
        <f>ROUND(E89*H89,2)</f>
        <v>0</v>
      </c>
      <c r="J89" s="161">
        <v>2500</v>
      </c>
      <c r="K89" s="161">
        <f>ROUND(E89*J89,2)</f>
        <v>411469.75</v>
      </c>
      <c r="L89" s="161">
        <v>21</v>
      </c>
      <c r="M89" s="161">
        <f>G89*(1+L89/100)</f>
        <v>0</v>
      </c>
      <c r="N89" s="230">
        <v>8.6800000000000002E-3</v>
      </c>
      <c r="O89" s="230">
        <f>ROUND(E89*N89,5)</f>
        <v>1.42862</v>
      </c>
      <c r="P89" s="230">
        <v>0</v>
      </c>
      <c r="Q89" s="237">
        <f>ROUND(E89*P89,5)</f>
        <v>0</v>
      </c>
      <c r="R89" s="145"/>
      <c r="S89" s="129"/>
      <c r="T89" s="130">
        <v>0</v>
      </c>
      <c r="U89" s="129">
        <f>ROUND(E89*T89,2)</f>
        <v>0</v>
      </c>
      <c r="V89" s="115"/>
      <c r="W89" s="115"/>
      <c r="X89" s="115"/>
      <c r="Y89" s="115"/>
      <c r="Z89" s="115"/>
      <c r="AA89" s="115"/>
      <c r="AB89" s="115"/>
      <c r="AC89" s="115"/>
      <c r="AD89" s="115"/>
      <c r="AE89" s="115" t="s">
        <v>84</v>
      </c>
      <c r="AF89" s="115"/>
      <c r="AG89" s="115"/>
      <c r="AH89" s="115"/>
      <c r="AI89" s="115"/>
      <c r="AJ89" s="115"/>
      <c r="AK89" s="115"/>
      <c r="AL89" s="115"/>
      <c r="AM89" s="115"/>
      <c r="AN89" s="115"/>
      <c r="AO89" s="115"/>
      <c r="AP89" s="115"/>
      <c r="AQ89" s="115"/>
      <c r="AR89" s="115"/>
      <c r="AS89" s="115"/>
      <c r="AT89" s="115"/>
      <c r="AU89" s="115"/>
      <c r="AV89" s="115"/>
      <c r="AW89" s="115"/>
      <c r="AX89" s="115"/>
      <c r="AY89" s="115"/>
      <c r="AZ89" s="115"/>
      <c r="BA89" s="115"/>
      <c r="BB89" s="115"/>
      <c r="BC89" s="115"/>
      <c r="BD89" s="115"/>
      <c r="BE89" s="115"/>
      <c r="BF89" s="115"/>
      <c r="BG89" s="115"/>
      <c r="BH89" s="115"/>
    </row>
    <row r="90" spans="1:60" ht="12.75" customHeight="1" outlineLevel="1" x14ac:dyDescent="0.2">
      <c r="A90" s="183"/>
      <c r="B90" s="163"/>
      <c r="C90" s="379" t="s">
        <v>529</v>
      </c>
      <c r="D90" s="379"/>
      <c r="E90" s="379"/>
      <c r="F90" s="164"/>
      <c r="G90" s="164"/>
      <c r="H90" s="165"/>
      <c r="I90" s="165"/>
      <c r="J90" s="165"/>
      <c r="K90" s="165"/>
      <c r="L90" s="165"/>
      <c r="M90" s="165"/>
      <c r="N90" s="209"/>
      <c r="O90" s="209"/>
      <c r="P90" s="209"/>
      <c r="Q90" s="214"/>
      <c r="R90" s="145"/>
      <c r="S90" s="129"/>
      <c r="T90" s="130"/>
      <c r="U90" s="129"/>
      <c r="V90" s="115"/>
      <c r="W90" s="115"/>
      <c r="X90" s="115"/>
      <c r="Y90" s="115"/>
      <c r="Z90" s="115"/>
      <c r="AA90" s="115"/>
      <c r="AB90" s="115"/>
      <c r="AC90" s="115"/>
      <c r="AD90" s="115"/>
      <c r="AE90" s="115" t="s">
        <v>82</v>
      </c>
      <c r="AF90" s="115"/>
      <c r="AG90" s="115"/>
      <c r="AH90" s="115"/>
      <c r="AI90" s="115"/>
      <c r="AJ90" s="115"/>
      <c r="AK90" s="115"/>
      <c r="AL90" s="115"/>
      <c r="AM90" s="115"/>
      <c r="AN90" s="115"/>
      <c r="AO90" s="115"/>
      <c r="AP90" s="115"/>
      <c r="AQ90" s="115"/>
      <c r="AR90" s="115"/>
      <c r="AS90" s="115"/>
      <c r="AT90" s="115"/>
      <c r="AU90" s="115"/>
      <c r="AV90" s="115"/>
      <c r="AW90" s="115"/>
      <c r="AX90" s="115"/>
      <c r="AY90" s="115"/>
      <c r="AZ90" s="115"/>
      <c r="BA90" s="123" t="str">
        <f>C90</f>
        <v>zateplení fasády polystyrenem tl. 180 mm</v>
      </c>
      <c r="BB90" s="115"/>
      <c r="BC90" s="115"/>
      <c r="BD90" s="115"/>
      <c r="BE90" s="115"/>
      <c r="BF90" s="115"/>
      <c r="BG90" s="115"/>
      <c r="BH90" s="115"/>
    </row>
    <row r="91" spans="1:60" ht="12" customHeight="1" outlineLevel="1" x14ac:dyDescent="0.2">
      <c r="A91" s="116"/>
      <c r="B91" s="162"/>
      <c r="C91" s="215" t="s">
        <v>551</v>
      </c>
      <c r="D91" s="216"/>
      <c r="E91" s="217">
        <v>19.077500000000001</v>
      </c>
      <c r="F91" s="137"/>
      <c r="G91" s="137"/>
      <c r="H91" s="137"/>
      <c r="I91" s="137"/>
      <c r="J91" s="137"/>
      <c r="K91" s="137"/>
      <c r="L91" s="137"/>
      <c r="M91" s="137"/>
      <c r="N91" s="218"/>
      <c r="O91" s="218"/>
      <c r="P91" s="218"/>
      <c r="Q91" s="208"/>
      <c r="R91" s="129"/>
      <c r="S91" s="129"/>
      <c r="T91" s="130"/>
      <c r="U91" s="129"/>
      <c r="V91" s="115"/>
      <c r="W91" s="115"/>
      <c r="X91" s="115"/>
      <c r="Y91" s="115"/>
      <c r="Z91" s="115"/>
      <c r="AA91" s="115"/>
      <c r="AB91" s="115"/>
      <c r="AC91" s="115"/>
      <c r="AD91" s="115"/>
      <c r="AE91" s="115"/>
      <c r="AF91" s="115"/>
      <c r="AG91" s="115"/>
      <c r="AH91" s="115"/>
      <c r="AI91" s="115"/>
      <c r="AJ91" s="115"/>
      <c r="AK91" s="115"/>
      <c r="AL91" s="115"/>
      <c r="AM91" s="115"/>
      <c r="AN91" s="115"/>
      <c r="AO91" s="115"/>
      <c r="AP91" s="115"/>
      <c r="AQ91" s="115"/>
      <c r="AR91" s="115"/>
      <c r="AS91" s="115"/>
      <c r="AT91" s="115"/>
      <c r="AU91" s="115"/>
      <c r="AV91" s="115"/>
      <c r="AW91" s="115"/>
      <c r="AX91" s="115"/>
      <c r="AY91" s="115"/>
      <c r="AZ91" s="115"/>
      <c r="BA91" s="115"/>
      <c r="BB91" s="115"/>
      <c r="BC91" s="115"/>
      <c r="BD91" s="115"/>
      <c r="BE91" s="115"/>
      <c r="BF91" s="115"/>
      <c r="BG91" s="115"/>
      <c r="BH91" s="115"/>
    </row>
    <row r="92" spans="1:60" ht="12" customHeight="1" outlineLevel="1" x14ac:dyDescent="0.2">
      <c r="A92" s="116"/>
      <c r="B92" s="162"/>
      <c r="C92" s="215" t="s">
        <v>554</v>
      </c>
      <c r="D92" s="216"/>
      <c r="E92" s="217">
        <v>-4.68</v>
      </c>
      <c r="F92" s="137"/>
      <c r="G92" s="137"/>
      <c r="H92" s="137"/>
      <c r="I92" s="137"/>
      <c r="J92" s="137"/>
      <c r="K92" s="137"/>
      <c r="L92" s="137"/>
      <c r="M92" s="137"/>
      <c r="N92" s="218"/>
      <c r="O92" s="218"/>
      <c r="P92" s="218"/>
      <c r="Q92" s="208"/>
      <c r="R92" s="129"/>
      <c r="S92" s="129"/>
      <c r="T92" s="130"/>
      <c r="U92" s="129"/>
      <c r="V92" s="115"/>
      <c r="W92" s="115"/>
      <c r="X92" s="115"/>
      <c r="Y92" s="115"/>
      <c r="Z92" s="115"/>
      <c r="AA92" s="115"/>
      <c r="AB92" s="115"/>
      <c r="AC92" s="115"/>
      <c r="AD92" s="115"/>
      <c r="AE92" s="115"/>
      <c r="AF92" s="115"/>
      <c r="AG92" s="115"/>
      <c r="AH92" s="115"/>
      <c r="AI92" s="115"/>
      <c r="AJ92" s="115"/>
      <c r="AK92" s="115"/>
      <c r="AL92" s="115"/>
      <c r="AM92" s="115"/>
      <c r="AN92" s="115"/>
      <c r="AO92" s="115"/>
      <c r="AP92" s="115"/>
      <c r="AQ92" s="115"/>
      <c r="AR92" s="115"/>
      <c r="AS92" s="115"/>
      <c r="AT92" s="115"/>
      <c r="AU92" s="115"/>
      <c r="AV92" s="115"/>
      <c r="AW92" s="115"/>
      <c r="AX92" s="115"/>
      <c r="AY92" s="115"/>
      <c r="AZ92" s="115"/>
      <c r="BA92" s="115"/>
      <c r="BB92" s="115"/>
      <c r="BC92" s="115"/>
      <c r="BD92" s="115"/>
      <c r="BE92" s="115"/>
      <c r="BF92" s="115"/>
      <c r="BG92" s="115"/>
      <c r="BH92" s="115"/>
    </row>
    <row r="93" spans="1:60" ht="12" customHeight="1" outlineLevel="1" x14ac:dyDescent="0.2">
      <c r="A93" s="116"/>
      <c r="B93" s="162"/>
      <c r="C93" s="215" t="s">
        <v>552</v>
      </c>
      <c r="D93" s="216"/>
      <c r="E93" s="217">
        <v>120.0415</v>
      </c>
      <c r="F93" s="137"/>
      <c r="G93" s="137"/>
      <c r="H93" s="137"/>
      <c r="I93" s="137"/>
      <c r="J93" s="137"/>
      <c r="K93" s="137"/>
      <c r="L93" s="137"/>
      <c r="M93" s="137"/>
      <c r="N93" s="218"/>
      <c r="O93" s="218"/>
      <c r="P93" s="218"/>
      <c r="Q93" s="208"/>
      <c r="R93" s="129"/>
      <c r="S93" s="129"/>
      <c r="T93" s="130"/>
      <c r="U93" s="129"/>
      <c r="V93" s="115"/>
      <c r="W93" s="115"/>
      <c r="X93" s="115"/>
      <c r="Y93" s="115"/>
      <c r="Z93" s="115"/>
      <c r="AA93" s="115"/>
      <c r="AB93" s="115"/>
      <c r="AC93" s="115"/>
      <c r="AD93" s="115"/>
      <c r="AE93" s="115"/>
      <c r="AF93" s="115"/>
      <c r="AG93" s="115"/>
      <c r="AH93" s="115"/>
      <c r="AI93" s="115"/>
      <c r="AJ93" s="115"/>
      <c r="AK93" s="115"/>
      <c r="AL93" s="115"/>
      <c r="AM93" s="115"/>
      <c r="AN93" s="115"/>
      <c r="AO93" s="115"/>
      <c r="AP93" s="115"/>
      <c r="AQ93" s="115"/>
      <c r="AR93" s="115"/>
      <c r="AS93" s="115"/>
      <c r="AT93" s="115"/>
      <c r="AU93" s="115"/>
      <c r="AV93" s="115"/>
      <c r="AW93" s="115"/>
      <c r="AX93" s="115"/>
      <c r="AY93" s="115"/>
      <c r="AZ93" s="115"/>
      <c r="BA93" s="115"/>
      <c r="BB93" s="115"/>
      <c r="BC93" s="115"/>
      <c r="BD93" s="115"/>
      <c r="BE93" s="115"/>
      <c r="BF93" s="115"/>
      <c r="BG93" s="115"/>
      <c r="BH93" s="115"/>
    </row>
    <row r="94" spans="1:60" ht="12" customHeight="1" outlineLevel="1" x14ac:dyDescent="0.2">
      <c r="A94" s="116"/>
      <c r="B94" s="162"/>
      <c r="C94" s="215" t="s">
        <v>553</v>
      </c>
      <c r="D94" s="216"/>
      <c r="E94" s="217">
        <v>6.8799000000000001</v>
      </c>
      <c r="F94" s="137"/>
      <c r="G94" s="137"/>
      <c r="H94" s="137"/>
      <c r="I94" s="137"/>
      <c r="J94" s="137"/>
      <c r="K94" s="137"/>
      <c r="L94" s="137"/>
      <c r="M94" s="137"/>
      <c r="N94" s="218"/>
      <c r="O94" s="218"/>
      <c r="P94" s="218"/>
      <c r="Q94" s="208"/>
      <c r="R94" s="129"/>
      <c r="S94" s="129"/>
      <c r="T94" s="130"/>
      <c r="U94" s="129"/>
      <c r="V94" s="115"/>
      <c r="W94" s="115"/>
      <c r="X94" s="115"/>
      <c r="Y94" s="115"/>
      <c r="Z94" s="115"/>
      <c r="AA94" s="115"/>
      <c r="AB94" s="115"/>
      <c r="AC94" s="115"/>
      <c r="AD94" s="115"/>
      <c r="AE94" s="115"/>
      <c r="AF94" s="115"/>
      <c r="AG94" s="115"/>
      <c r="AH94" s="115"/>
      <c r="AI94" s="115"/>
      <c r="AJ94" s="115"/>
      <c r="AK94" s="115"/>
      <c r="AL94" s="115"/>
      <c r="AM94" s="115"/>
      <c r="AN94" s="115"/>
      <c r="AO94" s="115"/>
      <c r="AP94" s="115"/>
      <c r="AQ94" s="115"/>
      <c r="AR94" s="115"/>
      <c r="AS94" s="115"/>
      <c r="AT94" s="115"/>
      <c r="AU94" s="115"/>
      <c r="AV94" s="115"/>
      <c r="AW94" s="115"/>
      <c r="AX94" s="115"/>
      <c r="AY94" s="115"/>
      <c r="AZ94" s="115"/>
      <c r="BA94" s="115"/>
      <c r="BB94" s="115"/>
      <c r="BC94" s="115"/>
      <c r="BD94" s="115"/>
      <c r="BE94" s="115"/>
      <c r="BF94" s="115"/>
      <c r="BG94" s="115"/>
      <c r="BH94" s="115"/>
    </row>
    <row r="95" spans="1:60" ht="12" customHeight="1" outlineLevel="1" x14ac:dyDescent="0.2">
      <c r="A95" s="116"/>
      <c r="B95" s="162"/>
      <c r="C95" s="215" t="s">
        <v>556</v>
      </c>
      <c r="D95" s="216"/>
      <c r="E95" s="217">
        <v>43.463999999999999</v>
      </c>
      <c r="F95" s="137"/>
      <c r="G95" s="137"/>
      <c r="H95" s="137"/>
      <c r="I95" s="137"/>
      <c r="J95" s="137"/>
      <c r="K95" s="137"/>
      <c r="L95" s="137"/>
      <c r="M95" s="137"/>
      <c r="N95" s="218"/>
      <c r="O95" s="218"/>
      <c r="P95" s="218"/>
      <c r="Q95" s="208"/>
      <c r="R95" s="129"/>
      <c r="S95" s="129"/>
      <c r="T95" s="130"/>
      <c r="U95" s="129"/>
      <c r="V95" s="115"/>
      <c r="W95" s="115"/>
      <c r="X95" s="115"/>
      <c r="Y95" s="115"/>
      <c r="Z95" s="115"/>
      <c r="AA95" s="115"/>
      <c r="AB95" s="115"/>
      <c r="AC95" s="115"/>
      <c r="AD95" s="115"/>
      <c r="AE95" s="115"/>
      <c r="AF95" s="115"/>
      <c r="AG95" s="115"/>
      <c r="AH95" s="115"/>
      <c r="AI95" s="115"/>
      <c r="AJ95" s="115"/>
      <c r="AK95" s="115"/>
      <c r="AL95" s="115"/>
      <c r="AM95" s="115"/>
      <c r="AN95" s="115"/>
      <c r="AO95" s="115"/>
      <c r="AP95" s="115"/>
      <c r="AQ95" s="115"/>
      <c r="AR95" s="115"/>
      <c r="AS95" s="115"/>
      <c r="AT95" s="115"/>
      <c r="AU95" s="115"/>
      <c r="AV95" s="115"/>
      <c r="AW95" s="115"/>
      <c r="AX95" s="115"/>
      <c r="AY95" s="115"/>
      <c r="AZ95" s="115"/>
      <c r="BA95" s="115"/>
      <c r="BB95" s="115"/>
      <c r="BC95" s="115"/>
      <c r="BD95" s="115"/>
      <c r="BE95" s="115"/>
      <c r="BF95" s="115"/>
      <c r="BG95" s="115"/>
      <c r="BH95" s="115"/>
    </row>
    <row r="96" spans="1:60" ht="22.5" customHeight="1" outlineLevel="1" x14ac:dyDescent="0.2">
      <c r="A96" s="116"/>
      <c r="B96" s="162"/>
      <c r="C96" s="215" t="s">
        <v>555</v>
      </c>
      <c r="D96" s="216"/>
      <c r="E96" s="217">
        <v>-20.195</v>
      </c>
      <c r="F96" s="137"/>
      <c r="G96" s="137"/>
      <c r="H96" s="137"/>
      <c r="I96" s="137"/>
      <c r="J96" s="137"/>
      <c r="K96" s="137"/>
      <c r="L96" s="137"/>
      <c r="M96" s="137"/>
      <c r="N96" s="218"/>
      <c r="O96" s="218"/>
      <c r="P96" s="218"/>
      <c r="Q96" s="208"/>
      <c r="R96" s="145"/>
      <c r="S96" s="129"/>
      <c r="T96" s="130"/>
      <c r="U96" s="129"/>
      <c r="V96" s="115"/>
      <c r="W96" s="115"/>
      <c r="X96" s="115"/>
      <c r="Y96" s="115"/>
      <c r="Z96" s="115"/>
      <c r="AA96" s="115"/>
      <c r="AB96" s="115"/>
      <c r="AC96" s="115"/>
      <c r="AD96" s="115"/>
      <c r="AE96" s="115"/>
      <c r="AF96" s="115"/>
      <c r="AG96" s="115"/>
      <c r="AH96" s="115"/>
      <c r="AI96" s="115"/>
      <c r="AJ96" s="115"/>
      <c r="AK96" s="115"/>
      <c r="AL96" s="115"/>
      <c r="AM96" s="115"/>
      <c r="AN96" s="115"/>
      <c r="AO96" s="115"/>
      <c r="AP96" s="115"/>
      <c r="AQ96" s="115"/>
      <c r="AR96" s="115"/>
      <c r="AS96" s="115"/>
      <c r="AT96" s="115"/>
      <c r="AU96" s="115"/>
      <c r="AV96" s="115"/>
      <c r="AW96" s="115"/>
      <c r="AX96" s="115"/>
      <c r="AY96" s="115"/>
      <c r="AZ96" s="115"/>
      <c r="BA96" s="115"/>
      <c r="BB96" s="115"/>
      <c r="BC96" s="115"/>
      <c r="BD96" s="115"/>
      <c r="BE96" s="115"/>
      <c r="BF96" s="115"/>
      <c r="BG96" s="115"/>
      <c r="BH96" s="115"/>
    </row>
    <row r="97" spans="1:60" ht="12.75" customHeight="1" outlineLevel="1" x14ac:dyDescent="0.2">
      <c r="A97" s="226">
        <v>24</v>
      </c>
      <c r="B97" s="263" t="s">
        <v>545</v>
      </c>
      <c r="C97" s="220" t="s">
        <v>542</v>
      </c>
      <c r="D97" s="264" t="s">
        <v>92</v>
      </c>
      <c r="E97" s="222">
        <f>SUM(E99)</f>
        <v>15.1174</v>
      </c>
      <c r="F97" s="223">
        <v>0</v>
      </c>
      <c r="G97" s="224">
        <f>E97*F97</f>
        <v>0</v>
      </c>
      <c r="H97" s="224">
        <v>0</v>
      </c>
      <c r="I97" s="224">
        <f>ROUND(E97*H97,2)</f>
        <v>0</v>
      </c>
      <c r="J97" s="224">
        <v>153.5</v>
      </c>
      <c r="K97" s="224">
        <f>ROUND(E97*J97,2)</f>
        <v>2320.52</v>
      </c>
      <c r="L97" s="224">
        <v>21</v>
      </c>
      <c r="M97" s="224">
        <f>G97*(1+L97/100)</f>
        <v>0</v>
      </c>
      <c r="N97" s="225">
        <v>6.3E-3</v>
      </c>
      <c r="O97" s="225">
        <f>ROUND(E97*N97,5)</f>
        <v>9.5240000000000005E-2</v>
      </c>
      <c r="P97" s="225">
        <v>0</v>
      </c>
      <c r="Q97" s="227">
        <f>ROUND(E97*P97,2)</f>
        <v>0</v>
      </c>
      <c r="R97" s="145"/>
      <c r="S97" s="129"/>
      <c r="T97" s="130"/>
      <c r="U97" s="129"/>
      <c r="V97" s="115"/>
      <c r="W97" s="115"/>
      <c r="X97" s="115"/>
      <c r="Y97" s="115"/>
      <c r="Z97" s="115"/>
      <c r="AA97" s="115"/>
      <c r="AB97" s="115"/>
      <c r="AC97" s="115"/>
      <c r="AD97" s="115"/>
      <c r="AE97" s="115"/>
      <c r="AF97" s="115"/>
      <c r="AG97" s="115"/>
      <c r="AH97" s="115"/>
      <c r="AI97" s="115"/>
      <c r="AJ97" s="115"/>
      <c r="AK97" s="115"/>
      <c r="AL97" s="115"/>
      <c r="AM97" s="115"/>
      <c r="AN97" s="115"/>
      <c r="AO97" s="115"/>
      <c r="AP97" s="115"/>
      <c r="AQ97" s="115"/>
      <c r="AR97" s="115"/>
      <c r="AS97" s="115"/>
      <c r="AT97" s="115"/>
      <c r="AU97" s="115"/>
      <c r="AV97" s="115"/>
      <c r="AW97" s="115"/>
      <c r="AX97" s="115"/>
      <c r="AY97" s="115"/>
      <c r="AZ97" s="115"/>
      <c r="BA97" s="115"/>
      <c r="BB97" s="115"/>
      <c r="BC97" s="115"/>
      <c r="BD97" s="115"/>
      <c r="BE97" s="115"/>
      <c r="BF97" s="115"/>
      <c r="BG97" s="115"/>
      <c r="BH97" s="115"/>
    </row>
    <row r="98" spans="1:60" ht="12" customHeight="1" outlineLevel="1" x14ac:dyDescent="0.2">
      <c r="A98" s="116"/>
      <c r="B98" s="162"/>
      <c r="C98" s="215" t="s">
        <v>547</v>
      </c>
      <c r="D98" s="216"/>
      <c r="E98" s="217" t="s">
        <v>96</v>
      </c>
      <c r="F98" s="137"/>
      <c r="G98" s="137"/>
      <c r="H98" s="137"/>
      <c r="I98" s="137"/>
      <c r="J98" s="137"/>
      <c r="K98" s="137"/>
      <c r="L98" s="137"/>
      <c r="M98" s="137"/>
      <c r="N98" s="218"/>
      <c r="O98" s="218"/>
      <c r="P98" s="218"/>
      <c r="Q98" s="208"/>
      <c r="R98" s="129"/>
      <c r="S98" s="129"/>
      <c r="T98" s="130"/>
      <c r="U98" s="129"/>
      <c r="V98" s="115"/>
      <c r="W98" s="115"/>
      <c r="X98" s="115"/>
      <c r="Y98" s="115"/>
      <c r="Z98" s="115"/>
      <c r="AA98" s="115"/>
      <c r="AB98" s="115"/>
      <c r="AC98" s="115"/>
      <c r="AD98" s="115"/>
      <c r="AE98" s="115"/>
      <c r="AF98" s="115"/>
      <c r="AG98" s="115"/>
      <c r="AH98" s="115"/>
      <c r="AI98" s="115"/>
      <c r="AJ98" s="115"/>
      <c r="AK98" s="115"/>
      <c r="AL98" s="115"/>
      <c r="AM98" s="115"/>
      <c r="AN98" s="115"/>
      <c r="AO98" s="115"/>
      <c r="AP98" s="115"/>
      <c r="AQ98" s="115"/>
      <c r="AR98" s="115"/>
      <c r="AS98" s="115"/>
      <c r="AT98" s="115"/>
      <c r="AU98" s="115"/>
      <c r="AV98" s="115"/>
      <c r="AW98" s="115"/>
      <c r="AX98" s="115"/>
      <c r="AY98" s="115"/>
      <c r="AZ98" s="115"/>
      <c r="BA98" s="115"/>
      <c r="BB98" s="115"/>
      <c r="BC98" s="115"/>
      <c r="BD98" s="115"/>
      <c r="BE98" s="115"/>
      <c r="BF98" s="115"/>
      <c r="BG98" s="115"/>
      <c r="BH98" s="115"/>
    </row>
    <row r="99" spans="1:60" ht="12" customHeight="1" outlineLevel="1" x14ac:dyDescent="0.2">
      <c r="A99" s="116"/>
      <c r="B99" s="162"/>
      <c r="C99" s="215" t="s">
        <v>557</v>
      </c>
      <c r="D99" s="216"/>
      <c r="E99" s="217">
        <v>15.1174</v>
      </c>
      <c r="F99" s="137"/>
      <c r="G99" s="137"/>
      <c r="H99" s="137"/>
      <c r="I99" s="137"/>
      <c r="J99" s="137"/>
      <c r="K99" s="137"/>
      <c r="L99" s="137"/>
      <c r="M99" s="137"/>
      <c r="N99" s="218"/>
      <c r="O99" s="218"/>
      <c r="P99" s="218"/>
      <c r="Q99" s="208"/>
      <c r="R99" s="129"/>
      <c r="S99" s="129"/>
      <c r="T99" s="130"/>
      <c r="U99" s="129"/>
      <c r="V99" s="115"/>
      <c r="W99" s="115"/>
      <c r="X99" s="115"/>
      <c r="Y99" s="115"/>
      <c r="Z99" s="115"/>
      <c r="AA99" s="115"/>
      <c r="AB99" s="115"/>
      <c r="AC99" s="115"/>
      <c r="AD99" s="115"/>
      <c r="AE99" s="115"/>
      <c r="AF99" s="115"/>
      <c r="AG99" s="115"/>
      <c r="AH99" s="115"/>
      <c r="AI99" s="115"/>
      <c r="AJ99" s="115"/>
      <c r="AK99" s="115"/>
      <c r="AL99" s="115"/>
      <c r="AM99" s="115"/>
      <c r="AN99" s="115"/>
      <c r="AO99" s="115"/>
      <c r="AP99" s="115"/>
      <c r="AQ99" s="115"/>
      <c r="AR99" s="115"/>
      <c r="AS99" s="115"/>
      <c r="AT99" s="115"/>
      <c r="AU99" s="115"/>
      <c r="AV99" s="115"/>
      <c r="AW99" s="115"/>
      <c r="AX99" s="115"/>
      <c r="AY99" s="115"/>
      <c r="AZ99" s="115"/>
      <c r="BA99" s="115"/>
      <c r="BB99" s="115"/>
      <c r="BC99" s="115"/>
      <c r="BD99" s="115"/>
      <c r="BE99" s="115"/>
      <c r="BF99" s="115"/>
      <c r="BG99" s="115"/>
      <c r="BH99" s="115"/>
    </row>
    <row r="100" spans="1:60" ht="12.75" customHeight="1" outlineLevel="1" x14ac:dyDescent="0.2">
      <c r="A100" s="226">
        <v>25</v>
      </c>
      <c r="B100" s="263" t="s">
        <v>548</v>
      </c>
      <c r="C100" s="220" t="s">
        <v>549</v>
      </c>
      <c r="D100" s="264" t="s">
        <v>92</v>
      </c>
      <c r="E100" s="222">
        <f>SUM(E102)</f>
        <v>157.69991999999999</v>
      </c>
      <c r="F100" s="223">
        <v>0</v>
      </c>
      <c r="G100" s="224">
        <f>E100*F100</f>
        <v>0</v>
      </c>
      <c r="H100" s="224">
        <v>0</v>
      </c>
      <c r="I100" s="224">
        <f>ROUND(E100*H100,2)</f>
        <v>0</v>
      </c>
      <c r="J100" s="224">
        <v>153.5</v>
      </c>
      <c r="K100" s="224">
        <f>ROUND(E100*J100,2)</f>
        <v>24206.94</v>
      </c>
      <c r="L100" s="224">
        <v>21</v>
      </c>
      <c r="M100" s="224">
        <f>G100*(1+L100/100)</f>
        <v>0</v>
      </c>
      <c r="N100" s="225">
        <v>2.7000000000000001E-3</v>
      </c>
      <c r="O100" s="225">
        <f>ROUND(E100*N100,5)</f>
        <v>0.42579</v>
      </c>
      <c r="P100" s="225">
        <v>0</v>
      </c>
      <c r="Q100" s="227">
        <f>ROUND(E100*P100,2)</f>
        <v>0</v>
      </c>
      <c r="R100" s="145"/>
      <c r="S100" s="129"/>
      <c r="T100" s="130"/>
      <c r="U100" s="129"/>
      <c r="V100" s="115"/>
      <c r="W100" s="115"/>
      <c r="X100" s="115"/>
      <c r="Y100" s="115"/>
      <c r="Z100" s="115"/>
      <c r="AA100" s="115"/>
      <c r="AB100" s="115"/>
      <c r="AC100" s="115"/>
      <c r="AD100" s="115"/>
      <c r="AE100" s="115"/>
      <c r="AF100" s="115"/>
      <c r="AG100" s="115"/>
      <c r="AH100" s="115"/>
      <c r="AI100" s="115"/>
      <c r="AJ100" s="115"/>
      <c r="AK100" s="115"/>
      <c r="AL100" s="115"/>
      <c r="AM100" s="115"/>
      <c r="AN100" s="115"/>
      <c r="AO100" s="115"/>
      <c r="AP100" s="115"/>
      <c r="AQ100" s="115"/>
      <c r="AR100" s="115"/>
      <c r="AS100" s="115"/>
      <c r="AT100" s="115"/>
      <c r="AU100" s="115"/>
      <c r="AV100" s="115"/>
      <c r="AW100" s="115"/>
      <c r="AX100" s="115"/>
      <c r="AY100" s="115"/>
      <c r="AZ100" s="115"/>
      <c r="BA100" s="115"/>
      <c r="BB100" s="115"/>
      <c r="BC100" s="115"/>
      <c r="BD100" s="115"/>
      <c r="BE100" s="115"/>
      <c r="BF100" s="115"/>
      <c r="BG100" s="115"/>
      <c r="BH100" s="115"/>
    </row>
    <row r="101" spans="1:60" ht="12" customHeight="1" outlineLevel="1" x14ac:dyDescent="0.2">
      <c r="A101" s="116"/>
      <c r="B101" s="162"/>
      <c r="C101" s="215" t="s">
        <v>550</v>
      </c>
      <c r="D101" s="216"/>
      <c r="E101" s="217" t="s">
        <v>96</v>
      </c>
      <c r="F101" s="137"/>
      <c r="G101" s="137"/>
      <c r="H101" s="137"/>
      <c r="I101" s="137"/>
      <c r="J101" s="137"/>
      <c r="K101" s="137"/>
      <c r="L101" s="137"/>
      <c r="M101" s="137"/>
      <c r="N101" s="218"/>
      <c r="O101" s="218"/>
      <c r="P101" s="218"/>
      <c r="Q101" s="208"/>
      <c r="R101" s="129"/>
      <c r="S101" s="129"/>
      <c r="T101" s="130"/>
      <c r="U101" s="129"/>
      <c r="V101" s="115"/>
      <c r="W101" s="115"/>
      <c r="X101" s="115"/>
      <c r="Y101" s="115"/>
      <c r="Z101" s="115"/>
      <c r="AA101" s="115"/>
      <c r="AB101" s="115"/>
      <c r="AC101" s="115"/>
      <c r="AD101" s="115"/>
      <c r="AE101" s="115"/>
      <c r="AF101" s="115"/>
      <c r="AG101" s="115"/>
      <c r="AH101" s="115"/>
      <c r="AI101" s="115"/>
      <c r="AJ101" s="115"/>
      <c r="AK101" s="115"/>
      <c r="AL101" s="115"/>
      <c r="AM101" s="115"/>
      <c r="AN101" s="115"/>
      <c r="AO101" s="115"/>
      <c r="AP101" s="115"/>
      <c r="AQ101" s="115"/>
      <c r="AR101" s="115"/>
      <c r="AS101" s="115"/>
      <c r="AT101" s="115"/>
      <c r="AU101" s="115"/>
      <c r="AV101" s="115"/>
      <c r="AW101" s="115"/>
      <c r="AX101" s="115"/>
      <c r="AY101" s="115"/>
      <c r="AZ101" s="115"/>
      <c r="BA101" s="115"/>
      <c r="BB101" s="115"/>
      <c r="BC101" s="115"/>
      <c r="BD101" s="115"/>
      <c r="BE101" s="115"/>
      <c r="BF101" s="115"/>
      <c r="BG101" s="115"/>
      <c r="BH101" s="115"/>
    </row>
    <row r="102" spans="1:60" ht="12" customHeight="1" outlineLevel="1" x14ac:dyDescent="0.2">
      <c r="A102" s="116"/>
      <c r="B102" s="162"/>
      <c r="C102" s="215" t="s">
        <v>558</v>
      </c>
      <c r="D102" s="216"/>
      <c r="E102" s="217">
        <v>157.69991999999999</v>
      </c>
      <c r="F102" s="137"/>
      <c r="G102" s="137"/>
      <c r="H102" s="137"/>
      <c r="I102" s="137"/>
      <c r="J102" s="137"/>
      <c r="K102" s="137"/>
      <c r="L102" s="137"/>
      <c r="M102" s="137"/>
      <c r="N102" s="218"/>
      <c r="O102" s="218"/>
      <c r="P102" s="218"/>
      <c r="Q102" s="208"/>
      <c r="R102" s="129"/>
      <c r="S102" s="129"/>
      <c r="T102" s="130"/>
      <c r="U102" s="129"/>
      <c r="V102" s="115"/>
      <c r="W102" s="115"/>
      <c r="X102" s="115"/>
      <c r="Y102" s="115"/>
      <c r="Z102" s="115"/>
      <c r="AA102" s="115"/>
      <c r="AB102" s="115"/>
      <c r="AC102" s="115"/>
      <c r="AD102" s="115"/>
      <c r="AE102" s="115"/>
      <c r="AF102" s="115"/>
      <c r="AG102" s="115"/>
      <c r="AH102" s="115"/>
      <c r="AI102" s="115"/>
      <c r="AJ102" s="115"/>
      <c r="AK102" s="115"/>
      <c r="AL102" s="115"/>
      <c r="AM102" s="115"/>
      <c r="AN102" s="115"/>
      <c r="AO102" s="115"/>
      <c r="AP102" s="115"/>
      <c r="AQ102" s="115"/>
      <c r="AR102" s="115"/>
      <c r="AS102" s="115"/>
      <c r="AT102" s="115"/>
      <c r="AU102" s="115"/>
      <c r="AV102" s="115"/>
      <c r="AW102" s="115"/>
      <c r="AX102" s="115"/>
      <c r="AY102" s="115"/>
      <c r="AZ102" s="115"/>
      <c r="BA102" s="115"/>
      <c r="BB102" s="115"/>
      <c r="BC102" s="115"/>
      <c r="BD102" s="115"/>
      <c r="BE102" s="115"/>
      <c r="BF102" s="115"/>
      <c r="BG102" s="115"/>
      <c r="BH102" s="115"/>
    </row>
    <row r="103" spans="1:60" ht="22.5" outlineLevel="1" x14ac:dyDescent="0.2">
      <c r="A103" s="182">
        <v>26</v>
      </c>
      <c r="B103" s="156" t="s">
        <v>531</v>
      </c>
      <c r="C103" s="157" t="s">
        <v>532</v>
      </c>
      <c r="D103" s="158" t="s">
        <v>92</v>
      </c>
      <c r="E103" s="159">
        <f>SUM(E105:E105)</f>
        <v>164.58789999999999</v>
      </c>
      <c r="F103" s="160">
        <v>0</v>
      </c>
      <c r="G103" s="161">
        <f>ROUND(E103*F103,2)</f>
        <v>0</v>
      </c>
      <c r="H103" s="161">
        <v>0</v>
      </c>
      <c r="I103" s="161">
        <f>ROUND(E103*H103,2)</f>
        <v>0</v>
      </c>
      <c r="J103" s="161">
        <v>2500</v>
      </c>
      <c r="K103" s="161">
        <f>ROUND(E103*J103,2)</f>
        <v>411469.75</v>
      </c>
      <c r="L103" s="161">
        <v>21</v>
      </c>
      <c r="M103" s="161">
        <f>G103*(1+L103/100)</f>
        <v>0</v>
      </c>
      <c r="N103" s="230">
        <v>8.0000000000000007E-5</v>
      </c>
      <c r="O103" s="230">
        <f>ROUND(E103*N103,5)</f>
        <v>1.3169999999999999E-2</v>
      </c>
      <c r="P103" s="230">
        <v>0</v>
      </c>
      <c r="Q103" s="237">
        <f>ROUND(E103*P103,5)</f>
        <v>0</v>
      </c>
      <c r="R103" s="145"/>
      <c r="S103" s="129"/>
      <c r="T103" s="130">
        <v>0</v>
      </c>
      <c r="U103" s="129">
        <f>ROUND(E103*T103,2)</f>
        <v>0</v>
      </c>
      <c r="V103" s="115"/>
      <c r="W103" s="115"/>
      <c r="X103" s="115"/>
      <c r="Y103" s="115"/>
      <c r="Z103" s="115"/>
      <c r="AA103" s="115"/>
      <c r="AB103" s="115"/>
      <c r="AC103" s="115"/>
      <c r="AD103" s="115"/>
      <c r="AE103" s="115" t="s">
        <v>84</v>
      </c>
      <c r="AF103" s="115"/>
      <c r="AG103" s="115"/>
      <c r="AH103" s="115"/>
      <c r="AI103" s="115"/>
      <c r="AJ103" s="115"/>
      <c r="AK103" s="115"/>
      <c r="AL103" s="115"/>
      <c r="AM103" s="115"/>
      <c r="AN103" s="115"/>
      <c r="AO103" s="115"/>
      <c r="AP103" s="115"/>
      <c r="AQ103" s="115"/>
      <c r="AR103" s="115"/>
      <c r="AS103" s="115"/>
      <c r="AT103" s="115"/>
      <c r="AU103" s="115"/>
      <c r="AV103" s="115"/>
      <c r="AW103" s="115"/>
      <c r="AX103" s="115"/>
      <c r="AY103" s="115"/>
      <c r="AZ103" s="115"/>
      <c r="BA103" s="115"/>
      <c r="BB103" s="115"/>
      <c r="BC103" s="115"/>
      <c r="BD103" s="115"/>
      <c r="BE103" s="115"/>
      <c r="BF103" s="115"/>
      <c r="BG103" s="115"/>
      <c r="BH103" s="115"/>
    </row>
    <row r="104" spans="1:60" ht="12.75" customHeight="1" outlineLevel="1" x14ac:dyDescent="0.2">
      <c r="A104" s="183"/>
      <c r="B104" s="163"/>
      <c r="C104" s="379" t="s">
        <v>533</v>
      </c>
      <c r="D104" s="379"/>
      <c r="E104" s="379"/>
      <c r="F104" s="164"/>
      <c r="G104" s="164"/>
      <c r="H104" s="165"/>
      <c r="I104" s="165"/>
      <c r="J104" s="165"/>
      <c r="K104" s="165"/>
      <c r="L104" s="165"/>
      <c r="M104" s="165"/>
      <c r="N104" s="209"/>
      <c r="O104" s="209"/>
      <c r="P104" s="209"/>
      <c r="Q104" s="214"/>
      <c r="R104" s="145"/>
      <c r="S104" s="129"/>
      <c r="T104" s="130"/>
      <c r="U104" s="129"/>
      <c r="V104" s="115"/>
      <c r="W104" s="115"/>
      <c r="X104" s="115"/>
      <c r="Y104" s="115"/>
      <c r="Z104" s="115"/>
      <c r="AA104" s="115"/>
      <c r="AB104" s="115"/>
      <c r="AC104" s="115"/>
      <c r="AD104" s="115"/>
      <c r="AE104" s="115" t="s">
        <v>82</v>
      </c>
      <c r="AF104" s="115"/>
      <c r="AG104" s="115"/>
      <c r="AH104" s="115"/>
      <c r="AI104" s="115"/>
      <c r="AJ104" s="115"/>
      <c r="AK104" s="115"/>
      <c r="AL104" s="115"/>
      <c r="AM104" s="115"/>
      <c r="AN104" s="115"/>
      <c r="AO104" s="115"/>
      <c r="AP104" s="115"/>
      <c r="AQ104" s="115"/>
      <c r="AR104" s="115"/>
      <c r="AS104" s="115"/>
      <c r="AT104" s="115"/>
      <c r="AU104" s="115"/>
      <c r="AV104" s="115"/>
      <c r="AW104" s="115"/>
      <c r="AX104" s="115"/>
      <c r="AY104" s="115"/>
      <c r="AZ104" s="115"/>
      <c r="BA104" s="123" t="str">
        <f>C104</f>
        <v>zátky z šedého polystyrenu</v>
      </c>
      <c r="BB104" s="115"/>
      <c r="BC104" s="115"/>
      <c r="BD104" s="115"/>
      <c r="BE104" s="115"/>
      <c r="BF104" s="115"/>
      <c r="BG104" s="115"/>
      <c r="BH104" s="115"/>
    </row>
    <row r="105" spans="1:60" ht="12" customHeight="1" outlineLevel="1" x14ac:dyDescent="0.2">
      <c r="A105" s="116"/>
      <c r="B105" s="162"/>
      <c r="C105" s="215">
        <v>164.58789999999999</v>
      </c>
      <c r="D105" s="216"/>
      <c r="E105" s="217">
        <v>164.58789999999999</v>
      </c>
      <c r="F105" s="137"/>
      <c r="G105" s="137"/>
      <c r="H105" s="137"/>
      <c r="I105" s="137"/>
      <c r="J105" s="137"/>
      <c r="K105" s="137"/>
      <c r="L105" s="137"/>
      <c r="M105" s="137"/>
      <c r="N105" s="218"/>
      <c r="O105" s="218"/>
      <c r="P105" s="218"/>
      <c r="Q105" s="208"/>
      <c r="R105" s="129"/>
      <c r="S105" s="129"/>
      <c r="T105" s="130"/>
      <c r="U105" s="129"/>
      <c r="V105" s="115"/>
      <c r="W105" s="115"/>
      <c r="X105" s="115"/>
      <c r="Y105" s="115"/>
      <c r="Z105" s="115"/>
      <c r="AA105" s="115"/>
      <c r="AB105" s="115"/>
      <c r="AC105" s="115"/>
      <c r="AD105" s="115"/>
      <c r="AE105" s="115"/>
      <c r="AF105" s="115"/>
      <c r="AG105" s="115"/>
      <c r="AH105" s="115"/>
      <c r="AI105" s="115"/>
      <c r="AJ105" s="115"/>
      <c r="AK105" s="115"/>
      <c r="AL105" s="115"/>
      <c r="AM105" s="115"/>
      <c r="AN105" s="115"/>
      <c r="AO105" s="115"/>
      <c r="AP105" s="115"/>
      <c r="AQ105" s="115"/>
      <c r="AR105" s="115"/>
      <c r="AS105" s="115"/>
      <c r="AT105" s="115"/>
      <c r="AU105" s="115"/>
      <c r="AV105" s="115"/>
      <c r="AW105" s="115"/>
      <c r="AX105" s="115"/>
      <c r="AY105" s="115"/>
      <c r="AZ105" s="115"/>
      <c r="BA105" s="115"/>
      <c r="BB105" s="115"/>
      <c r="BC105" s="115"/>
      <c r="BD105" s="115"/>
      <c r="BE105" s="115"/>
      <c r="BF105" s="115"/>
      <c r="BG105" s="115"/>
      <c r="BH105" s="115"/>
    </row>
    <row r="106" spans="1:60" ht="22.5" outlineLevel="1" x14ac:dyDescent="0.2">
      <c r="A106" s="182">
        <v>27</v>
      </c>
      <c r="B106" s="156" t="s">
        <v>534</v>
      </c>
      <c r="C106" s="157" t="s">
        <v>535</v>
      </c>
      <c r="D106" s="158" t="s">
        <v>92</v>
      </c>
      <c r="E106" s="159">
        <f>SUM(E108:E108)</f>
        <v>53.994999999999997</v>
      </c>
      <c r="F106" s="160">
        <v>0</v>
      </c>
      <c r="G106" s="161">
        <f>ROUND(E106*F106,2)</f>
        <v>0</v>
      </c>
      <c r="H106" s="161">
        <v>0</v>
      </c>
      <c r="I106" s="161">
        <f>ROUND(E106*H106,2)</f>
        <v>0</v>
      </c>
      <c r="J106" s="161">
        <v>2500</v>
      </c>
      <c r="K106" s="161">
        <f>ROUND(E106*J106,2)</f>
        <v>134987.5</v>
      </c>
      <c r="L106" s="161">
        <v>21</v>
      </c>
      <c r="M106" s="161">
        <f>G106*(1+L106/100)</f>
        <v>0</v>
      </c>
      <c r="N106" s="230">
        <v>1.8000000000000001E-4</v>
      </c>
      <c r="O106" s="230">
        <f>ROUND(E106*N106,5)</f>
        <v>9.7199999999999995E-3</v>
      </c>
      <c r="P106" s="230">
        <v>0</v>
      </c>
      <c r="Q106" s="237">
        <f>ROUND(E106*P106,5)</f>
        <v>0</v>
      </c>
      <c r="R106" s="145"/>
      <c r="S106" s="129"/>
      <c r="T106" s="130">
        <v>0</v>
      </c>
      <c r="U106" s="129">
        <f>ROUND(E106*T106,2)</f>
        <v>0</v>
      </c>
      <c r="V106" s="115"/>
      <c r="W106" s="115"/>
      <c r="X106" s="115"/>
      <c r="Y106" s="115"/>
      <c r="Z106" s="115"/>
      <c r="AA106" s="115"/>
      <c r="AB106" s="115"/>
      <c r="AC106" s="115"/>
      <c r="AD106" s="115"/>
      <c r="AE106" s="115" t="s">
        <v>84</v>
      </c>
      <c r="AF106" s="115"/>
      <c r="AG106" s="115"/>
      <c r="AH106" s="115"/>
      <c r="AI106" s="115"/>
      <c r="AJ106" s="115"/>
      <c r="AK106" s="115"/>
      <c r="AL106" s="115"/>
      <c r="AM106" s="115"/>
      <c r="AN106" s="115"/>
      <c r="AO106" s="115"/>
      <c r="AP106" s="115"/>
      <c r="AQ106" s="115"/>
      <c r="AR106" s="115"/>
      <c r="AS106" s="115"/>
      <c r="AT106" s="115"/>
      <c r="AU106" s="115"/>
      <c r="AV106" s="115"/>
      <c r="AW106" s="115"/>
      <c r="AX106" s="115"/>
      <c r="AY106" s="115"/>
      <c r="AZ106" s="115"/>
      <c r="BA106" s="115"/>
      <c r="BB106" s="115"/>
      <c r="BC106" s="115"/>
      <c r="BD106" s="115"/>
      <c r="BE106" s="115"/>
      <c r="BF106" s="115"/>
      <c r="BG106" s="115"/>
      <c r="BH106" s="115"/>
    </row>
    <row r="107" spans="1:60" ht="12.75" customHeight="1" outlineLevel="1" x14ac:dyDescent="0.2">
      <c r="A107" s="183"/>
      <c r="B107" s="163"/>
      <c r="C107" s="379" t="s">
        <v>536</v>
      </c>
      <c r="D107" s="379"/>
      <c r="E107" s="379"/>
      <c r="F107" s="164"/>
      <c r="G107" s="164"/>
      <c r="H107" s="165"/>
      <c r="I107" s="165"/>
      <c r="J107" s="165"/>
      <c r="K107" s="165"/>
      <c r="L107" s="165"/>
      <c r="M107" s="165"/>
      <c r="N107" s="209"/>
      <c r="O107" s="209"/>
      <c r="P107" s="209"/>
      <c r="Q107" s="214"/>
      <c r="R107" s="145"/>
      <c r="S107" s="129"/>
      <c r="T107" s="130"/>
      <c r="U107" s="129"/>
      <c r="V107" s="115"/>
      <c r="W107" s="115"/>
      <c r="X107" s="115"/>
      <c r="Y107" s="115"/>
      <c r="Z107" s="115"/>
      <c r="AA107" s="115"/>
      <c r="AB107" s="115"/>
      <c r="AC107" s="115"/>
      <c r="AD107" s="115"/>
      <c r="AE107" s="115" t="s">
        <v>82</v>
      </c>
      <c r="AF107" s="115"/>
      <c r="AG107" s="115"/>
      <c r="AH107" s="115"/>
      <c r="AI107" s="115"/>
      <c r="AJ107" s="115"/>
      <c r="AK107" s="115"/>
      <c r="AL107" s="115"/>
      <c r="AM107" s="115"/>
      <c r="AN107" s="115"/>
      <c r="AO107" s="115"/>
      <c r="AP107" s="115"/>
      <c r="AQ107" s="115"/>
      <c r="AR107" s="115"/>
      <c r="AS107" s="115"/>
      <c r="AT107" s="115"/>
      <c r="AU107" s="115"/>
      <c r="AV107" s="115"/>
      <c r="AW107" s="115"/>
      <c r="AX107" s="115"/>
      <c r="AY107" s="115"/>
      <c r="AZ107" s="115"/>
      <c r="BA107" s="123" t="str">
        <f>C107</f>
        <v>pohled západní (k fotbalovému hřišti)</v>
      </c>
      <c r="BB107" s="115"/>
      <c r="BC107" s="115"/>
      <c r="BD107" s="115"/>
      <c r="BE107" s="115"/>
      <c r="BF107" s="115"/>
      <c r="BG107" s="115"/>
      <c r="BH107" s="115"/>
    </row>
    <row r="108" spans="1:60" ht="12" customHeight="1" outlineLevel="1" x14ac:dyDescent="0.2">
      <c r="A108" s="116"/>
      <c r="B108" s="162"/>
      <c r="C108" s="215" t="s">
        <v>559</v>
      </c>
      <c r="D108" s="216"/>
      <c r="E108" s="217">
        <v>53.994999999999997</v>
      </c>
      <c r="F108" s="137"/>
      <c r="G108" s="137"/>
      <c r="H108" s="137"/>
      <c r="I108" s="137"/>
      <c r="J108" s="137"/>
      <c r="K108" s="137"/>
      <c r="L108" s="137"/>
      <c r="M108" s="137"/>
      <c r="N108" s="218"/>
      <c r="O108" s="218"/>
      <c r="P108" s="218"/>
      <c r="Q108" s="208"/>
      <c r="R108" s="129"/>
      <c r="S108" s="129"/>
      <c r="T108" s="130"/>
      <c r="U108" s="129"/>
      <c r="V108" s="115"/>
      <c r="W108" s="115"/>
      <c r="X108" s="115"/>
      <c r="Y108" s="115"/>
      <c r="Z108" s="115"/>
      <c r="AA108" s="115"/>
      <c r="AB108" s="115"/>
      <c r="AC108" s="115"/>
      <c r="AD108" s="115"/>
      <c r="AE108" s="115"/>
      <c r="AF108" s="115"/>
      <c r="AG108" s="115"/>
      <c r="AH108" s="115"/>
      <c r="AI108" s="115"/>
      <c r="AJ108" s="115"/>
      <c r="AK108" s="115"/>
      <c r="AL108" s="115"/>
      <c r="AM108" s="115"/>
      <c r="AN108" s="115"/>
      <c r="AO108" s="115"/>
      <c r="AP108" s="115"/>
      <c r="AQ108" s="115"/>
      <c r="AR108" s="115"/>
      <c r="AS108" s="115"/>
      <c r="AT108" s="115"/>
      <c r="AU108" s="115"/>
      <c r="AV108" s="115"/>
      <c r="AW108" s="115"/>
      <c r="AX108" s="115"/>
      <c r="AY108" s="115"/>
      <c r="AZ108" s="115"/>
      <c r="BA108" s="115"/>
      <c r="BB108" s="115"/>
      <c r="BC108" s="115"/>
      <c r="BD108" s="115"/>
      <c r="BE108" s="115"/>
      <c r="BF108" s="115"/>
      <c r="BG108" s="115"/>
      <c r="BH108" s="115"/>
    </row>
    <row r="109" spans="1:60" ht="33.75" outlineLevel="1" x14ac:dyDescent="0.2">
      <c r="A109" s="182">
        <v>28</v>
      </c>
      <c r="B109" s="156" t="s">
        <v>537</v>
      </c>
      <c r="C109" s="157" t="s">
        <v>538</v>
      </c>
      <c r="D109" s="158" t="s">
        <v>94</v>
      </c>
      <c r="E109" s="159">
        <f>SUM(E111:E111)</f>
        <v>3.9005000000000001</v>
      </c>
      <c r="F109" s="160">
        <v>0</v>
      </c>
      <c r="G109" s="161">
        <f>ROUND(E109*F109,2)</f>
        <v>0</v>
      </c>
      <c r="H109" s="161">
        <v>0</v>
      </c>
      <c r="I109" s="161">
        <f>ROUND(E109*H109,2)</f>
        <v>0</v>
      </c>
      <c r="J109" s="161">
        <v>2500</v>
      </c>
      <c r="K109" s="161">
        <f>ROUND(E109*J109,2)</f>
        <v>9751.25</v>
      </c>
      <c r="L109" s="161">
        <v>21</v>
      </c>
      <c r="M109" s="161">
        <f>G109*(1+L109/100)</f>
        <v>0</v>
      </c>
      <c r="N109" s="230">
        <v>1.7600000000000001E-3</v>
      </c>
      <c r="O109" s="230">
        <f>ROUND(E109*N109,5)</f>
        <v>6.8599999999999998E-3</v>
      </c>
      <c r="P109" s="230">
        <v>0</v>
      </c>
      <c r="Q109" s="237">
        <f>ROUND(E109*P109,5)</f>
        <v>0</v>
      </c>
      <c r="R109" s="145"/>
      <c r="S109" s="129"/>
      <c r="T109" s="130">
        <v>0</v>
      </c>
      <c r="U109" s="129">
        <f>ROUND(E109*T109,2)</f>
        <v>0</v>
      </c>
      <c r="V109" s="115"/>
      <c r="W109" s="115"/>
      <c r="X109" s="115"/>
      <c r="Y109" s="115"/>
      <c r="Z109" s="115"/>
      <c r="AA109" s="115"/>
      <c r="AB109" s="115"/>
      <c r="AC109" s="115"/>
      <c r="AD109" s="115"/>
      <c r="AE109" s="115" t="s">
        <v>84</v>
      </c>
      <c r="AF109" s="115"/>
      <c r="AG109" s="115"/>
      <c r="AH109" s="115"/>
      <c r="AI109" s="115"/>
      <c r="AJ109" s="115"/>
      <c r="AK109" s="115"/>
      <c r="AL109" s="115"/>
      <c r="AM109" s="115"/>
      <c r="AN109" s="115"/>
      <c r="AO109" s="115"/>
      <c r="AP109" s="115"/>
      <c r="AQ109" s="115"/>
      <c r="AR109" s="115"/>
      <c r="AS109" s="115"/>
      <c r="AT109" s="115"/>
      <c r="AU109" s="115"/>
      <c r="AV109" s="115"/>
      <c r="AW109" s="115"/>
      <c r="AX109" s="115"/>
      <c r="AY109" s="115"/>
      <c r="AZ109" s="115"/>
      <c r="BA109" s="115"/>
      <c r="BB109" s="115"/>
      <c r="BC109" s="115"/>
      <c r="BD109" s="115"/>
      <c r="BE109" s="115"/>
      <c r="BF109" s="115"/>
      <c r="BG109" s="115"/>
      <c r="BH109" s="115"/>
    </row>
    <row r="110" spans="1:60" ht="12.75" customHeight="1" outlineLevel="1" x14ac:dyDescent="0.2">
      <c r="A110" s="183"/>
      <c r="B110" s="163"/>
      <c r="C110" s="379" t="s">
        <v>560</v>
      </c>
      <c r="D110" s="379"/>
      <c r="E110" s="379"/>
      <c r="F110" s="164"/>
      <c r="G110" s="164"/>
      <c r="H110" s="165"/>
      <c r="I110" s="165"/>
      <c r="J110" s="165"/>
      <c r="K110" s="165"/>
      <c r="L110" s="165"/>
      <c r="M110" s="165"/>
      <c r="N110" s="209"/>
      <c r="O110" s="209"/>
      <c r="P110" s="209"/>
      <c r="Q110" s="214"/>
      <c r="R110" s="145"/>
      <c r="S110" s="129"/>
      <c r="T110" s="130"/>
      <c r="U110" s="129"/>
      <c r="V110" s="115"/>
      <c r="W110" s="115"/>
      <c r="X110" s="115"/>
      <c r="Y110" s="115"/>
      <c r="Z110" s="115"/>
      <c r="AA110" s="115"/>
      <c r="AB110" s="115"/>
      <c r="AC110" s="115"/>
      <c r="AD110" s="115"/>
      <c r="AE110" s="115" t="s">
        <v>82</v>
      </c>
      <c r="AF110" s="115"/>
      <c r="AG110" s="115"/>
      <c r="AH110" s="115"/>
      <c r="AI110" s="115"/>
      <c r="AJ110" s="115"/>
      <c r="AK110" s="115"/>
      <c r="AL110" s="115"/>
      <c r="AM110" s="115"/>
      <c r="AN110" s="115"/>
      <c r="AO110" s="115"/>
      <c r="AP110" s="115"/>
      <c r="AQ110" s="115"/>
      <c r="AR110" s="115"/>
      <c r="AS110" s="115"/>
      <c r="AT110" s="115"/>
      <c r="AU110" s="115"/>
      <c r="AV110" s="115"/>
      <c r="AW110" s="115"/>
      <c r="AX110" s="115"/>
      <c r="AY110" s="115"/>
      <c r="AZ110" s="115"/>
      <c r="BA110" s="123" t="str">
        <f>C110</f>
        <v>zateplení vnějšího ostění, nadpraží a parapetu polystyrenem tl. 30 mm, hl. 50 mm</v>
      </c>
      <c r="BB110" s="115"/>
      <c r="BC110" s="115"/>
      <c r="BD110" s="115"/>
      <c r="BE110" s="115"/>
      <c r="BF110" s="115"/>
      <c r="BG110" s="115"/>
      <c r="BH110" s="115"/>
    </row>
    <row r="111" spans="1:60" ht="12" customHeight="1" outlineLevel="1" x14ac:dyDescent="0.2">
      <c r="A111" s="116"/>
      <c r="B111" s="162"/>
      <c r="C111" s="215" t="s">
        <v>561</v>
      </c>
      <c r="D111" s="216"/>
      <c r="E111" s="217">
        <v>3.9005000000000001</v>
      </c>
      <c r="F111" s="137"/>
      <c r="G111" s="137"/>
      <c r="H111" s="137"/>
      <c r="I111" s="137"/>
      <c r="J111" s="137"/>
      <c r="K111" s="137"/>
      <c r="L111" s="137"/>
      <c r="M111" s="137"/>
      <c r="N111" s="218"/>
      <c r="O111" s="218"/>
      <c r="P111" s="218"/>
      <c r="Q111" s="208"/>
      <c r="R111" s="129"/>
      <c r="S111" s="129"/>
      <c r="T111" s="130"/>
      <c r="U111" s="129"/>
      <c r="V111" s="115"/>
      <c r="W111" s="115"/>
      <c r="X111" s="115"/>
      <c r="Y111" s="115"/>
      <c r="Z111" s="115"/>
      <c r="AA111" s="115"/>
      <c r="AB111" s="115"/>
      <c r="AC111" s="115"/>
      <c r="AD111" s="115"/>
      <c r="AE111" s="115"/>
      <c r="AF111" s="115"/>
      <c r="AG111" s="115"/>
      <c r="AH111" s="115"/>
      <c r="AI111" s="115"/>
      <c r="AJ111" s="115"/>
      <c r="AK111" s="115"/>
      <c r="AL111" s="115"/>
      <c r="AM111" s="115"/>
      <c r="AN111" s="115"/>
      <c r="AO111" s="115"/>
      <c r="AP111" s="115"/>
      <c r="AQ111" s="115"/>
      <c r="AR111" s="115"/>
      <c r="AS111" s="115"/>
      <c r="AT111" s="115"/>
      <c r="AU111" s="115"/>
      <c r="AV111" s="115"/>
      <c r="AW111" s="115"/>
      <c r="AX111" s="115"/>
      <c r="AY111" s="115"/>
      <c r="AZ111" s="115"/>
      <c r="BA111" s="115"/>
      <c r="BB111" s="115"/>
      <c r="BC111" s="115"/>
      <c r="BD111" s="115"/>
      <c r="BE111" s="115"/>
      <c r="BF111" s="115"/>
      <c r="BG111" s="115"/>
      <c r="BH111" s="115"/>
    </row>
    <row r="112" spans="1:60" ht="12.75" customHeight="1" outlineLevel="1" x14ac:dyDescent="0.2">
      <c r="A112" s="226">
        <v>29</v>
      </c>
      <c r="B112" s="263" t="s">
        <v>564</v>
      </c>
      <c r="C112" s="220" t="s">
        <v>565</v>
      </c>
      <c r="D112" s="264" t="s">
        <v>92</v>
      </c>
      <c r="E112" s="222">
        <f>SUM(E114)</f>
        <v>4.0955000000000004</v>
      </c>
      <c r="F112" s="223">
        <v>0</v>
      </c>
      <c r="G112" s="224">
        <f>E112*F112</f>
        <v>0</v>
      </c>
      <c r="H112" s="224">
        <v>0</v>
      </c>
      <c r="I112" s="224">
        <f>ROUND(E112*H112,2)</f>
        <v>0</v>
      </c>
      <c r="J112" s="224">
        <v>153.5</v>
      </c>
      <c r="K112" s="224">
        <f>ROUND(E112*J112,2)</f>
        <v>628.66</v>
      </c>
      <c r="L112" s="224">
        <v>21</v>
      </c>
      <c r="M112" s="224">
        <f>G112*(1+L112/100)</f>
        <v>0</v>
      </c>
      <c r="N112" s="225">
        <v>4.4999999999999999E-4</v>
      </c>
      <c r="O112" s="225">
        <f>ROUND(E112*N112,5)</f>
        <v>1.8400000000000001E-3</v>
      </c>
      <c r="P112" s="225">
        <v>0</v>
      </c>
      <c r="Q112" s="227">
        <f>ROUND(E112*P112,2)</f>
        <v>0</v>
      </c>
      <c r="R112" s="145"/>
      <c r="S112" s="129"/>
      <c r="T112" s="130"/>
      <c r="U112" s="129"/>
      <c r="V112" s="115"/>
      <c r="W112" s="115"/>
      <c r="X112" s="115"/>
      <c r="Y112" s="115"/>
      <c r="Z112" s="115"/>
      <c r="AA112" s="115"/>
      <c r="AB112" s="115"/>
      <c r="AC112" s="115"/>
      <c r="AD112" s="115"/>
      <c r="AE112" s="115"/>
      <c r="AF112" s="115"/>
      <c r="AG112" s="115"/>
      <c r="AH112" s="115"/>
      <c r="AI112" s="115"/>
      <c r="AJ112" s="115"/>
      <c r="AK112" s="115"/>
      <c r="AL112" s="115"/>
      <c r="AM112" s="115"/>
      <c r="AN112" s="115"/>
      <c r="AO112" s="115"/>
      <c r="AP112" s="115"/>
      <c r="AQ112" s="115"/>
      <c r="AR112" s="115"/>
      <c r="AS112" s="115"/>
      <c r="AT112" s="115"/>
      <c r="AU112" s="115"/>
      <c r="AV112" s="115"/>
      <c r="AW112" s="115"/>
      <c r="AX112" s="115"/>
      <c r="AY112" s="115"/>
      <c r="AZ112" s="115"/>
      <c r="BA112" s="115"/>
      <c r="BB112" s="115"/>
      <c r="BC112" s="115"/>
      <c r="BD112" s="115"/>
      <c r="BE112" s="115"/>
      <c r="BF112" s="115"/>
      <c r="BG112" s="115"/>
      <c r="BH112" s="115"/>
    </row>
    <row r="113" spans="1:60" ht="12" customHeight="1" outlineLevel="1" x14ac:dyDescent="0.2">
      <c r="A113" s="116"/>
      <c r="B113" s="162"/>
      <c r="C113" s="215" t="s">
        <v>563</v>
      </c>
      <c r="D113" s="216"/>
      <c r="E113" s="217" t="s">
        <v>96</v>
      </c>
      <c r="F113" s="137"/>
      <c r="G113" s="137"/>
      <c r="H113" s="137"/>
      <c r="I113" s="137"/>
      <c r="J113" s="137"/>
      <c r="K113" s="137"/>
      <c r="L113" s="137"/>
      <c r="M113" s="137"/>
      <c r="N113" s="218"/>
      <c r="O113" s="218"/>
      <c r="P113" s="218"/>
      <c r="Q113" s="208"/>
      <c r="R113" s="129"/>
      <c r="S113" s="129"/>
      <c r="T113" s="130"/>
      <c r="U113" s="129"/>
      <c r="V113" s="115"/>
      <c r="W113" s="115"/>
      <c r="X113" s="115"/>
      <c r="Y113" s="115"/>
      <c r="Z113" s="115"/>
      <c r="AA113" s="115"/>
      <c r="AB113" s="115"/>
      <c r="AC113" s="115"/>
      <c r="AD113" s="115"/>
      <c r="AE113" s="115"/>
      <c r="AF113" s="115"/>
      <c r="AG113" s="115"/>
      <c r="AH113" s="115"/>
      <c r="AI113" s="115"/>
      <c r="AJ113" s="115"/>
      <c r="AK113" s="115"/>
      <c r="AL113" s="115"/>
      <c r="AM113" s="115"/>
      <c r="AN113" s="115"/>
      <c r="AO113" s="115"/>
      <c r="AP113" s="115"/>
      <c r="AQ113" s="115"/>
      <c r="AR113" s="115"/>
      <c r="AS113" s="115"/>
      <c r="AT113" s="115"/>
      <c r="AU113" s="115"/>
      <c r="AV113" s="115"/>
      <c r="AW113" s="115"/>
      <c r="AX113" s="115"/>
      <c r="AY113" s="115"/>
      <c r="AZ113" s="115"/>
      <c r="BA113" s="115"/>
      <c r="BB113" s="115"/>
      <c r="BC113" s="115"/>
      <c r="BD113" s="115"/>
      <c r="BE113" s="115"/>
      <c r="BF113" s="115"/>
      <c r="BG113" s="115"/>
      <c r="BH113" s="115"/>
    </row>
    <row r="114" spans="1:60" ht="12" customHeight="1" outlineLevel="1" x14ac:dyDescent="0.2">
      <c r="A114" s="116"/>
      <c r="B114" s="162"/>
      <c r="C114" s="215" t="s">
        <v>562</v>
      </c>
      <c r="D114" s="216"/>
      <c r="E114" s="217">
        <v>4.0955000000000004</v>
      </c>
      <c r="F114" s="137"/>
      <c r="G114" s="137"/>
      <c r="H114" s="137"/>
      <c r="I114" s="137"/>
      <c r="J114" s="137"/>
      <c r="K114" s="137"/>
      <c r="L114" s="137"/>
      <c r="M114" s="137"/>
      <c r="N114" s="218"/>
      <c r="O114" s="218"/>
      <c r="P114" s="218"/>
      <c r="Q114" s="208"/>
      <c r="R114" s="129"/>
      <c r="S114" s="129"/>
      <c r="T114" s="130"/>
      <c r="U114" s="129"/>
      <c r="V114" s="115"/>
      <c r="W114" s="115"/>
      <c r="X114" s="115"/>
      <c r="Y114" s="115"/>
      <c r="Z114" s="115"/>
      <c r="AA114" s="115"/>
      <c r="AB114" s="115"/>
      <c r="AC114" s="115"/>
      <c r="AD114" s="115"/>
      <c r="AE114" s="115"/>
      <c r="AF114" s="115"/>
      <c r="AG114" s="115"/>
      <c r="AH114" s="115"/>
      <c r="AI114" s="115"/>
      <c r="AJ114" s="115"/>
      <c r="AK114" s="115"/>
      <c r="AL114" s="115"/>
      <c r="AM114" s="115"/>
      <c r="AN114" s="115"/>
      <c r="AO114" s="115"/>
      <c r="AP114" s="115"/>
      <c r="AQ114" s="115"/>
      <c r="AR114" s="115"/>
      <c r="AS114" s="115"/>
      <c r="AT114" s="115"/>
      <c r="AU114" s="115"/>
      <c r="AV114" s="115"/>
      <c r="AW114" s="115"/>
      <c r="AX114" s="115"/>
      <c r="AY114" s="115"/>
      <c r="AZ114" s="115"/>
      <c r="BA114" s="115"/>
      <c r="BB114" s="115"/>
      <c r="BC114" s="115"/>
      <c r="BD114" s="115"/>
      <c r="BE114" s="115"/>
      <c r="BF114" s="115"/>
      <c r="BG114" s="115"/>
      <c r="BH114" s="115"/>
    </row>
    <row r="115" spans="1:60" outlineLevel="1" x14ac:dyDescent="0.2">
      <c r="A115" s="182">
        <v>30</v>
      </c>
      <c r="B115" s="156" t="s">
        <v>539</v>
      </c>
      <c r="C115" s="157" t="s">
        <v>540</v>
      </c>
      <c r="D115" s="158" t="s">
        <v>94</v>
      </c>
      <c r="E115" s="159">
        <f>SUM(E116:E116)</f>
        <v>145.41999999999999</v>
      </c>
      <c r="F115" s="160">
        <v>0</v>
      </c>
      <c r="G115" s="161">
        <f>ROUND(E115*F115,2)</f>
        <v>0</v>
      </c>
      <c r="H115" s="161">
        <v>0</v>
      </c>
      <c r="I115" s="161">
        <f>ROUND(E115*H115,2)</f>
        <v>0</v>
      </c>
      <c r="J115" s="161">
        <v>2500</v>
      </c>
      <c r="K115" s="161">
        <f>ROUND(E115*J115,2)</f>
        <v>363550</v>
      </c>
      <c r="L115" s="161">
        <v>21</v>
      </c>
      <c r="M115" s="161">
        <f>G115*(1+L115/100)</f>
        <v>0</v>
      </c>
      <c r="N115" s="230">
        <v>0</v>
      </c>
      <c r="O115" s="230">
        <f>ROUND(E115*N115,5)</f>
        <v>0</v>
      </c>
      <c r="P115" s="230">
        <v>0</v>
      </c>
      <c r="Q115" s="237">
        <f>ROUND(E115*P115,5)</f>
        <v>0</v>
      </c>
      <c r="R115" s="145"/>
      <c r="S115" s="129"/>
      <c r="T115" s="130">
        <v>0</v>
      </c>
      <c r="U115" s="129">
        <f>ROUND(E115*T115,2)</f>
        <v>0</v>
      </c>
      <c r="V115" s="115"/>
      <c r="W115" s="115"/>
      <c r="X115" s="115"/>
      <c r="Y115" s="115"/>
      <c r="Z115" s="115"/>
      <c r="AA115" s="115"/>
      <c r="AB115" s="115"/>
      <c r="AC115" s="115"/>
      <c r="AD115" s="115"/>
      <c r="AE115" s="115" t="s">
        <v>84</v>
      </c>
      <c r="AF115" s="115"/>
      <c r="AG115" s="115"/>
      <c r="AH115" s="115"/>
      <c r="AI115" s="115"/>
      <c r="AJ115" s="115"/>
      <c r="AK115" s="115"/>
      <c r="AL115" s="115"/>
      <c r="AM115" s="115"/>
      <c r="AN115" s="115"/>
      <c r="AO115" s="115"/>
      <c r="AP115" s="115"/>
      <c r="AQ115" s="115"/>
      <c r="AR115" s="115"/>
      <c r="AS115" s="115"/>
      <c r="AT115" s="115"/>
      <c r="AU115" s="115"/>
      <c r="AV115" s="115"/>
      <c r="AW115" s="115"/>
      <c r="AX115" s="115"/>
      <c r="AY115" s="115"/>
      <c r="AZ115" s="115"/>
      <c r="BA115" s="115"/>
      <c r="BB115" s="115"/>
      <c r="BC115" s="115"/>
      <c r="BD115" s="115"/>
      <c r="BE115" s="115"/>
      <c r="BF115" s="115"/>
      <c r="BG115" s="115"/>
      <c r="BH115" s="115"/>
    </row>
    <row r="116" spans="1:60" ht="12" customHeight="1" outlineLevel="1" x14ac:dyDescent="0.2">
      <c r="A116" s="116"/>
      <c r="B116" s="162"/>
      <c r="C116" s="215" t="s">
        <v>573</v>
      </c>
      <c r="D116" s="216"/>
      <c r="E116" s="217">
        <v>145.41999999999999</v>
      </c>
      <c r="F116" s="137"/>
      <c r="G116" s="137"/>
      <c r="H116" s="137"/>
      <c r="I116" s="137"/>
      <c r="J116" s="137"/>
      <c r="K116" s="137"/>
      <c r="L116" s="137"/>
      <c r="M116" s="137"/>
      <c r="N116" s="218"/>
      <c r="O116" s="218"/>
      <c r="P116" s="218"/>
      <c r="Q116" s="208"/>
      <c r="R116" s="129"/>
      <c r="S116" s="129"/>
      <c r="T116" s="130"/>
      <c r="U116" s="129"/>
      <c r="V116" s="115"/>
      <c r="W116" s="115"/>
      <c r="X116" s="115"/>
      <c r="Y116" s="115"/>
      <c r="Z116" s="115"/>
      <c r="AA116" s="115"/>
      <c r="AB116" s="115"/>
      <c r="AC116" s="115"/>
      <c r="AD116" s="115"/>
      <c r="AE116" s="115"/>
      <c r="AF116" s="115"/>
      <c r="AG116" s="115"/>
      <c r="AH116" s="115"/>
      <c r="AI116" s="115"/>
      <c r="AJ116" s="115"/>
      <c r="AK116" s="115"/>
      <c r="AL116" s="115"/>
      <c r="AM116" s="115"/>
      <c r="AN116" s="115"/>
      <c r="AO116" s="115"/>
      <c r="AP116" s="115"/>
      <c r="AQ116" s="115"/>
      <c r="AR116" s="115"/>
      <c r="AS116" s="115"/>
      <c r="AT116" s="115"/>
      <c r="AU116" s="115"/>
      <c r="AV116" s="115"/>
      <c r="AW116" s="115"/>
      <c r="AX116" s="115"/>
      <c r="AY116" s="115"/>
      <c r="AZ116" s="115"/>
      <c r="BA116" s="115"/>
      <c r="BB116" s="115"/>
      <c r="BC116" s="115"/>
      <c r="BD116" s="115"/>
      <c r="BE116" s="115"/>
      <c r="BF116" s="115"/>
      <c r="BG116" s="115"/>
      <c r="BH116" s="115"/>
    </row>
    <row r="117" spans="1:60" ht="12.75" customHeight="1" outlineLevel="1" x14ac:dyDescent="0.2">
      <c r="A117" s="226">
        <v>31</v>
      </c>
      <c r="B117" s="263" t="s">
        <v>566</v>
      </c>
      <c r="C117" s="220" t="s">
        <v>567</v>
      </c>
      <c r="D117" s="264" t="s">
        <v>94</v>
      </c>
      <c r="E117" s="222">
        <f>SUM(E118)</f>
        <v>92.274000000000001</v>
      </c>
      <c r="F117" s="223">
        <v>0</v>
      </c>
      <c r="G117" s="224">
        <f>E117*F117</f>
        <v>0</v>
      </c>
      <c r="H117" s="224">
        <v>0</v>
      </c>
      <c r="I117" s="224">
        <f>ROUND(E117*H117,2)</f>
        <v>0</v>
      </c>
      <c r="J117" s="224">
        <v>153.5</v>
      </c>
      <c r="K117" s="224">
        <f>ROUND(E117*J117,2)</f>
        <v>14164.06</v>
      </c>
      <c r="L117" s="224">
        <v>21</v>
      </c>
      <c r="M117" s="224">
        <f>G117*(1+L117/100)</f>
        <v>0</v>
      </c>
      <c r="N117" s="225">
        <v>1.2E-4</v>
      </c>
      <c r="O117" s="225">
        <f>ROUND(E117*N117,5)</f>
        <v>1.107E-2</v>
      </c>
      <c r="P117" s="225">
        <v>0</v>
      </c>
      <c r="Q117" s="227">
        <f>ROUND(E117*P117,2)</f>
        <v>0</v>
      </c>
      <c r="R117" s="145"/>
      <c r="S117" s="129"/>
      <c r="T117" s="130"/>
      <c r="U117" s="129"/>
      <c r="V117" s="115"/>
      <c r="W117" s="115"/>
      <c r="X117" s="115"/>
      <c r="Y117" s="115"/>
      <c r="Z117" s="115"/>
      <c r="AA117" s="115"/>
      <c r="AB117" s="115"/>
      <c r="AC117" s="115"/>
      <c r="AD117" s="115"/>
      <c r="AE117" s="115"/>
      <c r="AF117" s="115"/>
      <c r="AG117" s="115"/>
      <c r="AH117" s="115"/>
      <c r="AI117" s="115"/>
      <c r="AJ117" s="115"/>
      <c r="AK117" s="115"/>
      <c r="AL117" s="115"/>
      <c r="AM117" s="115"/>
      <c r="AN117" s="115"/>
      <c r="AO117" s="115"/>
      <c r="AP117" s="115"/>
      <c r="AQ117" s="115"/>
      <c r="AR117" s="115"/>
      <c r="AS117" s="115"/>
      <c r="AT117" s="115"/>
      <c r="AU117" s="115"/>
      <c r="AV117" s="115"/>
      <c r="AW117" s="115"/>
      <c r="AX117" s="115"/>
      <c r="AY117" s="115"/>
      <c r="AZ117" s="115"/>
      <c r="BA117" s="115"/>
      <c r="BB117" s="115"/>
      <c r="BC117" s="115"/>
      <c r="BD117" s="115"/>
      <c r="BE117" s="115"/>
      <c r="BF117" s="115"/>
      <c r="BG117" s="115"/>
      <c r="BH117" s="115"/>
    </row>
    <row r="118" spans="1:60" ht="12" customHeight="1" outlineLevel="1" x14ac:dyDescent="0.2">
      <c r="A118" s="116"/>
      <c r="B118" s="162"/>
      <c r="C118" s="215" t="s">
        <v>568</v>
      </c>
      <c r="D118" s="216"/>
      <c r="E118" s="217">
        <v>92.274000000000001</v>
      </c>
      <c r="F118" s="137"/>
      <c r="G118" s="137"/>
      <c r="H118" s="137"/>
      <c r="I118" s="137"/>
      <c r="J118" s="137"/>
      <c r="K118" s="137"/>
      <c r="L118" s="137"/>
      <c r="M118" s="137"/>
      <c r="N118" s="218"/>
      <c r="O118" s="218"/>
      <c r="P118" s="218"/>
      <c r="Q118" s="208"/>
      <c r="R118" s="129"/>
      <c r="S118" s="129"/>
      <c r="T118" s="130"/>
      <c r="U118" s="129"/>
      <c r="V118" s="115"/>
      <c r="W118" s="115"/>
      <c r="X118" s="115"/>
      <c r="Y118" s="115"/>
      <c r="Z118" s="115"/>
      <c r="AA118" s="115"/>
      <c r="AB118" s="115"/>
      <c r="AC118" s="115"/>
      <c r="AD118" s="115"/>
      <c r="AE118" s="115"/>
      <c r="AF118" s="115"/>
      <c r="AG118" s="115"/>
      <c r="AH118" s="115"/>
      <c r="AI118" s="115"/>
      <c r="AJ118" s="115"/>
      <c r="AK118" s="115"/>
      <c r="AL118" s="115"/>
      <c r="AM118" s="115"/>
      <c r="AN118" s="115"/>
      <c r="AO118" s="115"/>
      <c r="AP118" s="115"/>
      <c r="AQ118" s="115"/>
      <c r="AR118" s="115"/>
      <c r="AS118" s="115"/>
      <c r="AT118" s="115"/>
      <c r="AU118" s="115"/>
      <c r="AV118" s="115"/>
      <c r="AW118" s="115"/>
      <c r="AX118" s="115"/>
      <c r="AY118" s="115"/>
      <c r="AZ118" s="115"/>
      <c r="BA118" s="115"/>
      <c r="BB118" s="115"/>
      <c r="BC118" s="115"/>
      <c r="BD118" s="115"/>
      <c r="BE118" s="115"/>
      <c r="BF118" s="115"/>
      <c r="BG118" s="115"/>
      <c r="BH118" s="115"/>
    </row>
    <row r="119" spans="1:60" ht="12.75" customHeight="1" outlineLevel="1" x14ac:dyDescent="0.2">
      <c r="A119" s="226">
        <v>32</v>
      </c>
      <c r="B119" s="263" t="s">
        <v>569</v>
      </c>
      <c r="C119" s="220" t="s">
        <v>570</v>
      </c>
      <c r="D119" s="264" t="s">
        <v>92</v>
      </c>
      <c r="E119" s="222">
        <f>SUM(E121)</f>
        <v>60.417000000000002</v>
      </c>
      <c r="F119" s="223">
        <v>0</v>
      </c>
      <c r="G119" s="224">
        <f>E119*F119</f>
        <v>0</v>
      </c>
      <c r="H119" s="224">
        <v>0</v>
      </c>
      <c r="I119" s="224">
        <f>ROUND(E119*H119,2)</f>
        <v>0</v>
      </c>
      <c r="J119" s="224">
        <v>153.5</v>
      </c>
      <c r="K119" s="224">
        <f>ROUND(E119*J119,2)</f>
        <v>9274.01</v>
      </c>
      <c r="L119" s="224">
        <v>21</v>
      </c>
      <c r="M119" s="224">
        <f>G119*(1+L119/100)</f>
        <v>0</v>
      </c>
      <c r="N119" s="225">
        <v>4.0000000000000003E-5</v>
      </c>
      <c r="O119" s="225">
        <f>ROUND(E119*N119,5)</f>
        <v>2.4199999999999998E-3</v>
      </c>
      <c r="P119" s="225">
        <v>0</v>
      </c>
      <c r="Q119" s="227">
        <f>ROUND(E119*P119,2)</f>
        <v>0</v>
      </c>
      <c r="R119" s="145"/>
      <c r="S119" s="129"/>
      <c r="T119" s="130"/>
      <c r="U119" s="129"/>
      <c r="V119" s="115"/>
      <c r="W119" s="115"/>
      <c r="X119" s="115"/>
      <c r="Y119" s="115"/>
      <c r="Z119" s="115"/>
      <c r="AA119" s="115"/>
      <c r="AB119" s="115"/>
      <c r="AC119" s="115"/>
      <c r="AD119" s="115"/>
      <c r="AE119" s="115"/>
      <c r="AF119" s="115"/>
      <c r="AG119" s="115"/>
      <c r="AH119" s="115"/>
      <c r="AI119" s="115"/>
      <c r="AJ119" s="115"/>
      <c r="AK119" s="115"/>
      <c r="AL119" s="115"/>
      <c r="AM119" s="115"/>
      <c r="AN119" s="115"/>
      <c r="AO119" s="115"/>
      <c r="AP119" s="115"/>
      <c r="AQ119" s="115"/>
      <c r="AR119" s="115"/>
      <c r="AS119" s="115"/>
      <c r="AT119" s="115"/>
      <c r="AU119" s="115"/>
      <c r="AV119" s="115"/>
      <c r="AW119" s="115"/>
      <c r="AX119" s="115"/>
      <c r="AY119" s="115"/>
      <c r="AZ119" s="115"/>
      <c r="BA119" s="115"/>
      <c r="BB119" s="115"/>
      <c r="BC119" s="115"/>
      <c r="BD119" s="115"/>
      <c r="BE119" s="115"/>
      <c r="BF119" s="115"/>
      <c r="BG119" s="115"/>
      <c r="BH119" s="115"/>
    </row>
    <row r="120" spans="1:60" ht="12" customHeight="1" outlineLevel="1" x14ac:dyDescent="0.2">
      <c r="A120" s="116"/>
      <c r="B120" s="162"/>
      <c r="C120" s="215" t="s">
        <v>571</v>
      </c>
      <c r="D120" s="216"/>
      <c r="E120" s="217" t="s">
        <v>96</v>
      </c>
      <c r="F120" s="137"/>
      <c r="G120" s="137"/>
      <c r="H120" s="137"/>
      <c r="I120" s="137"/>
      <c r="J120" s="137"/>
      <c r="K120" s="137"/>
      <c r="L120" s="137"/>
      <c r="M120" s="137"/>
      <c r="N120" s="218"/>
      <c r="O120" s="218"/>
      <c r="P120" s="218"/>
      <c r="Q120" s="208"/>
      <c r="R120" s="129"/>
      <c r="S120" s="129"/>
      <c r="T120" s="130"/>
      <c r="U120" s="129"/>
      <c r="V120" s="115"/>
      <c r="W120" s="115"/>
      <c r="X120" s="115"/>
      <c r="Y120" s="115"/>
      <c r="Z120" s="115"/>
      <c r="AA120" s="115"/>
      <c r="AB120" s="115"/>
      <c r="AC120" s="115"/>
      <c r="AD120" s="115"/>
      <c r="AE120" s="115"/>
      <c r="AF120" s="115"/>
      <c r="AG120" s="115"/>
      <c r="AH120" s="115"/>
      <c r="AI120" s="115"/>
      <c r="AJ120" s="115"/>
      <c r="AK120" s="115"/>
      <c r="AL120" s="115"/>
      <c r="AM120" s="115"/>
      <c r="AN120" s="115"/>
      <c r="AO120" s="115"/>
      <c r="AP120" s="115"/>
      <c r="AQ120" s="115"/>
      <c r="AR120" s="115"/>
      <c r="AS120" s="115"/>
      <c r="AT120" s="115"/>
      <c r="AU120" s="115"/>
      <c r="AV120" s="115"/>
      <c r="AW120" s="115"/>
      <c r="AX120" s="115"/>
      <c r="AY120" s="115"/>
      <c r="AZ120" s="115"/>
      <c r="BA120" s="115"/>
      <c r="BB120" s="115"/>
      <c r="BC120" s="115"/>
      <c r="BD120" s="115"/>
      <c r="BE120" s="115"/>
      <c r="BF120" s="115"/>
      <c r="BG120" s="115"/>
      <c r="BH120" s="115"/>
    </row>
    <row r="121" spans="1:60" ht="12" customHeight="1" outlineLevel="1" x14ac:dyDescent="0.2">
      <c r="A121" s="116"/>
      <c r="B121" s="162"/>
      <c r="C121" s="215" t="s">
        <v>572</v>
      </c>
      <c r="D121" s="216"/>
      <c r="E121" s="217">
        <v>60.417000000000002</v>
      </c>
      <c r="F121" s="137"/>
      <c r="G121" s="137"/>
      <c r="H121" s="137"/>
      <c r="I121" s="137"/>
      <c r="J121" s="137"/>
      <c r="K121" s="137"/>
      <c r="L121" s="137"/>
      <c r="M121" s="137"/>
      <c r="N121" s="218"/>
      <c r="O121" s="218"/>
      <c r="P121" s="218"/>
      <c r="Q121" s="208"/>
      <c r="R121" s="129"/>
      <c r="S121" s="129"/>
      <c r="T121" s="130"/>
      <c r="U121" s="129"/>
      <c r="V121" s="115"/>
      <c r="W121" s="115"/>
      <c r="X121" s="115"/>
      <c r="Y121" s="115"/>
      <c r="Z121" s="115"/>
      <c r="AA121" s="115"/>
      <c r="AB121" s="115"/>
      <c r="AC121" s="115"/>
      <c r="AD121" s="115"/>
      <c r="AE121" s="115"/>
      <c r="AF121" s="115"/>
      <c r="AG121" s="115"/>
      <c r="AH121" s="115"/>
      <c r="AI121" s="115"/>
      <c r="AJ121" s="115"/>
      <c r="AK121" s="115"/>
      <c r="AL121" s="115"/>
      <c r="AM121" s="115"/>
      <c r="AN121" s="115"/>
      <c r="AO121" s="115"/>
      <c r="AP121" s="115"/>
      <c r="AQ121" s="115"/>
      <c r="AR121" s="115"/>
      <c r="AS121" s="115"/>
      <c r="AT121" s="115"/>
      <c r="AU121" s="115"/>
      <c r="AV121" s="115"/>
      <c r="AW121" s="115"/>
      <c r="AX121" s="115"/>
      <c r="AY121" s="115"/>
      <c r="AZ121" s="115"/>
      <c r="BA121" s="115"/>
      <c r="BB121" s="115"/>
      <c r="BC121" s="115"/>
      <c r="BD121" s="115"/>
      <c r="BE121" s="115"/>
      <c r="BF121" s="115"/>
      <c r="BG121" s="115"/>
      <c r="BH121" s="115"/>
    </row>
    <row r="122" spans="1:60" ht="12.75" customHeight="1" outlineLevel="1" x14ac:dyDescent="0.2">
      <c r="A122" s="182">
        <v>33</v>
      </c>
      <c r="B122" s="156" t="s">
        <v>574</v>
      </c>
      <c r="C122" s="157" t="s">
        <v>575</v>
      </c>
      <c r="D122" s="158" t="s">
        <v>92</v>
      </c>
      <c r="E122" s="159">
        <f>SUM(E124:E126)</f>
        <v>18.6755</v>
      </c>
      <c r="F122" s="160">
        <v>0</v>
      </c>
      <c r="G122" s="161">
        <f>ROUND(E122*F122,2)</f>
        <v>0</v>
      </c>
      <c r="H122" s="161">
        <v>0</v>
      </c>
      <c r="I122" s="161">
        <f>ROUND(E122*H122,2)</f>
        <v>0</v>
      </c>
      <c r="J122" s="161">
        <v>2500</v>
      </c>
      <c r="K122" s="161">
        <f>ROUND(E122*J122,2)</f>
        <v>46688.75</v>
      </c>
      <c r="L122" s="161">
        <v>21</v>
      </c>
      <c r="M122" s="161">
        <f>G122*(1+L122/100)</f>
        <v>0</v>
      </c>
      <c r="N122" s="230">
        <v>3.8E-3</v>
      </c>
      <c r="O122" s="230">
        <f>ROUND(E122*N122,5)</f>
        <v>7.0970000000000005E-2</v>
      </c>
      <c r="P122" s="230">
        <v>0</v>
      </c>
      <c r="Q122" s="237">
        <f>ROUND(E122*P122,5)</f>
        <v>0</v>
      </c>
      <c r="R122" s="145"/>
      <c r="S122" s="129"/>
      <c r="T122" s="130">
        <v>0</v>
      </c>
      <c r="U122" s="129">
        <f>ROUND(E122*T122,2)</f>
        <v>0</v>
      </c>
      <c r="V122" s="115"/>
      <c r="W122" s="115"/>
      <c r="X122" s="115"/>
      <c r="Y122" s="115"/>
      <c r="Z122" s="115"/>
      <c r="AA122" s="115"/>
      <c r="AB122" s="115"/>
      <c r="AC122" s="115"/>
      <c r="AD122" s="115"/>
      <c r="AE122" s="115" t="s">
        <v>84</v>
      </c>
      <c r="AF122" s="115"/>
      <c r="AG122" s="115"/>
      <c r="AH122" s="115"/>
      <c r="AI122" s="115"/>
      <c r="AJ122" s="115"/>
      <c r="AK122" s="115"/>
      <c r="AL122" s="115"/>
      <c r="AM122" s="115"/>
      <c r="AN122" s="115"/>
      <c r="AO122" s="115"/>
      <c r="AP122" s="115"/>
      <c r="AQ122" s="115"/>
      <c r="AR122" s="115"/>
      <c r="AS122" s="115"/>
      <c r="AT122" s="115"/>
      <c r="AU122" s="115"/>
      <c r="AV122" s="115"/>
      <c r="AW122" s="115"/>
      <c r="AX122" s="115"/>
      <c r="AY122" s="115"/>
      <c r="AZ122" s="115"/>
      <c r="BA122" s="115"/>
      <c r="BB122" s="115"/>
      <c r="BC122" s="115"/>
      <c r="BD122" s="115"/>
      <c r="BE122" s="115"/>
      <c r="BF122" s="115"/>
      <c r="BG122" s="115"/>
      <c r="BH122" s="115"/>
    </row>
    <row r="123" spans="1:60" ht="12.75" customHeight="1" outlineLevel="1" x14ac:dyDescent="0.2">
      <c r="A123" s="183"/>
      <c r="B123" s="163"/>
      <c r="C123" s="379" t="s">
        <v>580</v>
      </c>
      <c r="D123" s="379"/>
      <c r="E123" s="379"/>
      <c r="F123" s="164"/>
      <c r="G123" s="164"/>
      <c r="H123" s="165"/>
      <c r="I123" s="165"/>
      <c r="J123" s="165"/>
      <c r="K123" s="165"/>
      <c r="L123" s="165"/>
      <c r="M123" s="165"/>
      <c r="N123" s="209"/>
      <c r="O123" s="209"/>
      <c r="P123" s="209"/>
      <c r="Q123" s="214"/>
      <c r="R123" s="145"/>
      <c r="S123" s="129"/>
      <c r="T123" s="130"/>
      <c r="U123" s="129"/>
      <c r="V123" s="115"/>
      <c r="W123" s="115"/>
      <c r="X123" s="115"/>
      <c r="Y123" s="115"/>
      <c r="Z123" s="115"/>
      <c r="AA123" s="115"/>
      <c r="AB123" s="115"/>
      <c r="AC123" s="115"/>
      <c r="AD123" s="115"/>
      <c r="AE123" s="115" t="s">
        <v>82</v>
      </c>
      <c r="AF123" s="115"/>
      <c r="AG123" s="115"/>
      <c r="AH123" s="115"/>
      <c r="AI123" s="115"/>
      <c r="AJ123" s="115"/>
      <c r="AK123" s="115"/>
      <c r="AL123" s="115"/>
      <c r="AM123" s="115"/>
      <c r="AN123" s="115"/>
      <c r="AO123" s="115"/>
      <c r="AP123" s="115"/>
      <c r="AQ123" s="115"/>
      <c r="AR123" s="115"/>
      <c r="AS123" s="115"/>
      <c r="AT123" s="115"/>
      <c r="AU123" s="115"/>
      <c r="AV123" s="115"/>
      <c r="AW123" s="115"/>
      <c r="AX123" s="115"/>
      <c r="AY123" s="115"/>
      <c r="AZ123" s="115"/>
      <c r="BA123" s="123" t="str">
        <f>C123</f>
        <v>omítka marmoli zrnitost 2,0 mm - odstín šedá</v>
      </c>
      <c r="BB123" s="115"/>
      <c r="BC123" s="115"/>
      <c r="BD123" s="115"/>
      <c r="BE123" s="115"/>
      <c r="BF123" s="115"/>
      <c r="BG123" s="115"/>
      <c r="BH123" s="115"/>
    </row>
    <row r="124" spans="1:60" ht="12" customHeight="1" outlineLevel="1" x14ac:dyDescent="0.2">
      <c r="A124" s="116"/>
      <c r="B124" s="162"/>
      <c r="C124" s="215" t="s">
        <v>551</v>
      </c>
      <c r="D124" s="216"/>
      <c r="E124" s="217">
        <v>19.077500000000001</v>
      </c>
      <c r="F124" s="137"/>
      <c r="G124" s="137"/>
      <c r="H124" s="137"/>
      <c r="I124" s="137"/>
      <c r="J124" s="137"/>
      <c r="K124" s="137"/>
      <c r="L124" s="137"/>
      <c r="M124" s="137"/>
      <c r="N124" s="218"/>
      <c r="O124" s="218"/>
      <c r="P124" s="218"/>
      <c r="Q124" s="208"/>
      <c r="R124" s="129"/>
      <c r="S124" s="129"/>
      <c r="T124" s="130"/>
      <c r="U124" s="129"/>
      <c r="V124" s="115"/>
      <c r="W124" s="115"/>
      <c r="X124" s="115"/>
      <c r="Y124" s="115"/>
      <c r="Z124" s="115"/>
      <c r="AA124" s="115"/>
      <c r="AB124" s="115"/>
      <c r="AC124" s="115"/>
      <c r="AD124" s="115"/>
      <c r="AE124" s="115"/>
      <c r="AF124" s="115"/>
      <c r="AG124" s="115"/>
      <c r="AH124" s="115"/>
      <c r="AI124" s="115"/>
      <c r="AJ124" s="115"/>
      <c r="AK124" s="115"/>
      <c r="AL124" s="115"/>
      <c r="AM124" s="115"/>
      <c r="AN124" s="115"/>
      <c r="AO124" s="115"/>
      <c r="AP124" s="115"/>
      <c r="AQ124" s="115"/>
      <c r="AR124" s="115"/>
      <c r="AS124" s="115"/>
      <c r="AT124" s="115"/>
      <c r="AU124" s="115"/>
      <c r="AV124" s="115"/>
      <c r="AW124" s="115"/>
      <c r="AX124" s="115"/>
      <c r="AY124" s="115"/>
      <c r="AZ124" s="115"/>
      <c r="BA124" s="115"/>
      <c r="BB124" s="115"/>
      <c r="BC124" s="115"/>
      <c r="BD124" s="115"/>
      <c r="BE124" s="115"/>
      <c r="BF124" s="115"/>
      <c r="BG124" s="115"/>
      <c r="BH124" s="115"/>
    </row>
    <row r="125" spans="1:60" ht="12" customHeight="1" outlineLevel="1" x14ac:dyDescent="0.2">
      <c r="A125" s="116"/>
      <c r="B125" s="162"/>
      <c r="C125" s="215" t="s">
        <v>554</v>
      </c>
      <c r="D125" s="216"/>
      <c r="E125" s="217">
        <v>-4.68</v>
      </c>
      <c r="F125" s="137"/>
      <c r="G125" s="137"/>
      <c r="H125" s="137"/>
      <c r="I125" s="137"/>
      <c r="J125" s="137"/>
      <c r="K125" s="137"/>
      <c r="L125" s="137"/>
      <c r="M125" s="137"/>
      <c r="N125" s="218"/>
      <c r="O125" s="218"/>
      <c r="P125" s="218"/>
      <c r="Q125" s="208"/>
      <c r="R125" s="129"/>
      <c r="S125" s="129"/>
      <c r="T125" s="130"/>
      <c r="U125" s="129"/>
      <c r="V125" s="115"/>
      <c r="W125" s="115"/>
      <c r="X125" s="115"/>
      <c r="Y125" s="115"/>
      <c r="Z125" s="115"/>
      <c r="AA125" s="115"/>
      <c r="AB125" s="115"/>
      <c r="AC125" s="115"/>
      <c r="AD125" s="115"/>
      <c r="AE125" s="115"/>
      <c r="AF125" s="115"/>
      <c r="AG125" s="115"/>
      <c r="AH125" s="115"/>
      <c r="AI125" s="115"/>
      <c r="AJ125" s="115"/>
      <c r="AK125" s="115"/>
      <c r="AL125" s="115"/>
      <c r="AM125" s="115"/>
      <c r="AN125" s="115"/>
      <c r="AO125" s="115"/>
      <c r="AP125" s="115"/>
      <c r="AQ125" s="115"/>
      <c r="AR125" s="115"/>
      <c r="AS125" s="115"/>
      <c r="AT125" s="115"/>
      <c r="AU125" s="115"/>
      <c r="AV125" s="115"/>
      <c r="AW125" s="115"/>
      <c r="AX125" s="115"/>
      <c r="AY125" s="115"/>
      <c r="AZ125" s="115"/>
      <c r="BA125" s="115"/>
      <c r="BB125" s="115"/>
      <c r="BC125" s="115"/>
      <c r="BD125" s="115"/>
      <c r="BE125" s="115"/>
      <c r="BF125" s="115"/>
      <c r="BG125" s="115"/>
      <c r="BH125" s="115"/>
    </row>
    <row r="126" spans="1:60" ht="12" customHeight="1" outlineLevel="1" x14ac:dyDescent="0.2">
      <c r="A126" s="116"/>
      <c r="B126" s="162"/>
      <c r="C126" s="215" t="s">
        <v>576</v>
      </c>
      <c r="D126" s="216"/>
      <c r="E126" s="217">
        <v>4.2779999999999996</v>
      </c>
      <c r="F126" s="137"/>
      <c r="G126" s="137"/>
      <c r="H126" s="137"/>
      <c r="I126" s="137"/>
      <c r="J126" s="137"/>
      <c r="K126" s="137"/>
      <c r="L126" s="137"/>
      <c r="M126" s="137"/>
      <c r="N126" s="218"/>
      <c r="O126" s="218"/>
      <c r="P126" s="218"/>
      <c r="Q126" s="208"/>
      <c r="R126" s="145"/>
      <c r="S126" s="129"/>
      <c r="T126" s="130"/>
      <c r="U126" s="129"/>
      <c r="V126" s="115"/>
      <c r="W126" s="115"/>
      <c r="X126" s="115"/>
      <c r="Y126" s="115"/>
      <c r="Z126" s="115"/>
      <c r="AA126" s="115"/>
      <c r="AB126" s="115"/>
      <c r="AC126" s="115"/>
      <c r="AD126" s="115"/>
      <c r="AE126" s="115"/>
      <c r="AF126" s="115"/>
      <c r="AG126" s="115"/>
      <c r="AH126" s="115"/>
      <c r="AI126" s="115"/>
      <c r="AJ126" s="115"/>
      <c r="AK126" s="115"/>
      <c r="AL126" s="115"/>
      <c r="AM126" s="115"/>
      <c r="AN126" s="115"/>
      <c r="AO126" s="115"/>
      <c r="AP126" s="115"/>
      <c r="AQ126" s="115"/>
      <c r="AR126" s="115"/>
      <c r="AS126" s="115"/>
      <c r="AT126" s="115"/>
      <c r="AU126" s="115"/>
      <c r="AV126" s="115"/>
      <c r="AW126" s="115"/>
      <c r="AX126" s="115"/>
      <c r="AY126" s="115"/>
      <c r="AZ126" s="115"/>
      <c r="BA126" s="115"/>
      <c r="BB126" s="115"/>
      <c r="BC126" s="115"/>
      <c r="BD126" s="115"/>
      <c r="BE126" s="115"/>
      <c r="BF126" s="115"/>
      <c r="BG126" s="115"/>
      <c r="BH126" s="115"/>
    </row>
    <row r="127" spans="1:60" ht="22.5" customHeight="1" outlineLevel="1" x14ac:dyDescent="0.2">
      <c r="A127" s="182">
        <v>34</v>
      </c>
      <c r="B127" s="156" t="s">
        <v>577</v>
      </c>
      <c r="C127" s="157" t="s">
        <v>578</v>
      </c>
      <c r="D127" s="158" t="s">
        <v>92</v>
      </c>
      <c r="E127" s="159">
        <f>SUM(E129:E133)</f>
        <v>159.20870000000002</v>
      </c>
      <c r="F127" s="160">
        <v>0</v>
      </c>
      <c r="G127" s="161">
        <f>ROUND(E127*F127,2)</f>
        <v>0</v>
      </c>
      <c r="H127" s="161">
        <v>0</v>
      </c>
      <c r="I127" s="161">
        <f>ROUND(E127*H127,2)</f>
        <v>0</v>
      </c>
      <c r="J127" s="161">
        <v>2500</v>
      </c>
      <c r="K127" s="161">
        <f>ROUND(E127*J127,2)</f>
        <v>398021.75</v>
      </c>
      <c r="L127" s="161">
        <v>21</v>
      </c>
      <c r="M127" s="161">
        <f>G127*(1+L127/100)</f>
        <v>0</v>
      </c>
      <c r="N127" s="230">
        <v>2.7499999999999998E-3</v>
      </c>
      <c r="O127" s="230">
        <f>ROUND(E127*N127,5)</f>
        <v>0.43781999999999999</v>
      </c>
      <c r="P127" s="230">
        <v>0</v>
      </c>
      <c r="Q127" s="237">
        <f>ROUND(E127*P127,5)</f>
        <v>0</v>
      </c>
      <c r="R127" s="145"/>
      <c r="S127" s="129"/>
      <c r="T127" s="130">
        <v>0</v>
      </c>
      <c r="U127" s="129">
        <f>ROUND(E127*T127,2)</f>
        <v>0</v>
      </c>
      <c r="V127" s="115"/>
      <c r="W127" s="115"/>
      <c r="X127" s="115"/>
      <c r="Y127" s="115"/>
      <c r="Z127" s="115"/>
      <c r="AA127" s="115"/>
      <c r="AB127" s="115"/>
      <c r="AC127" s="115"/>
      <c r="AD127" s="115"/>
      <c r="AE127" s="115" t="s">
        <v>84</v>
      </c>
      <c r="AF127" s="115"/>
      <c r="AG127" s="115"/>
      <c r="AH127" s="115"/>
      <c r="AI127" s="115"/>
      <c r="AJ127" s="115"/>
      <c r="AK127" s="115"/>
      <c r="AL127" s="115"/>
      <c r="AM127" s="115"/>
      <c r="AN127" s="115"/>
      <c r="AO127" s="115"/>
      <c r="AP127" s="115"/>
      <c r="AQ127" s="115"/>
      <c r="AR127" s="115"/>
      <c r="AS127" s="115"/>
      <c r="AT127" s="115"/>
      <c r="AU127" s="115"/>
      <c r="AV127" s="115"/>
      <c r="AW127" s="115"/>
      <c r="AX127" s="115"/>
      <c r="AY127" s="115"/>
      <c r="AZ127" s="115"/>
      <c r="BA127" s="115"/>
      <c r="BB127" s="115"/>
      <c r="BC127" s="115"/>
      <c r="BD127" s="115"/>
      <c r="BE127" s="115"/>
      <c r="BF127" s="115"/>
      <c r="BG127" s="115"/>
      <c r="BH127" s="115"/>
    </row>
    <row r="128" spans="1:60" ht="12.75" customHeight="1" outlineLevel="1" x14ac:dyDescent="0.2">
      <c r="A128" s="183"/>
      <c r="B128" s="163"/>
      <c r="C128" s="379" t="s">
        <v>579</v>
      </c>
      <c r="D128" s="379"/>
      <c r="E128" s="379"/>
      <c r="F128" s="164"/>
      <c r="G128" s="164"/>
      <c r="H128" s="165"/>
      <c r="I128" s="165"/>
      <c r="J128" s="165"/>
      <c r="K128" s="165"/>
      <c r="L128" s="165"/>
      <c r="M128" s="165"/>
      <c r="N128" s="209"/>
      <c r="O128" s="209"/>
      <c r="P128" s="209"/>
      <c r="Q128" s="214"/>
      <c r="R128" s="145"/>
      <c r="S128" s="129"/>
      <c r="T128" s="130"/>
      <c r="U128" s="129"/>
      <c r="V128" s="115"/>
      <c r="W128" s="115"/>
      <c r="X128" s="115"/>
      <c r="Y128" s="115"/>
      <c r="Z128" s="115"/>
      <c r="AA128" s="115"/>
      <c r="AB128" s="115"/>
      <c r="AC128" s="115"/>
      <c r="AD128" s="115"/>
      <c r="AE128" s="115" t="s">
        <v>82</v>
      </c>
      <c r="AF128" s="115"/>
      <c r="AG128" s="115"/>
      <c r="AH128" s="115"/>
      <c r="AI128" s="115"/>
      <c r="AJ128" s="115"/>
      <c r="AK128" s="115"/>
      <c r="AL128" s="115"/>
      <c r="AM128" s="115"/>
      <c r="AN128" s="115"/>
      <c r="AO128" s="115"/>
      <c r="AP128" s="115"/>
      <c r="AQ128" s="115"/>
      <c r="AR128" s="115"/>
      <c r="AS128" s="115"/>
      <c r="AT128" s="115"/>
      <c r="AU128" s="115"/>
      <c r="AV128" s="115"/>
      <c r="AW128" s="115"/>
      <c r="AX128" s="115"/>
      <c r="AY128" s="115"/>
      <c r="AZ128" s="115"/>
      <c r="BA128" s="123" t="str">
        <f>C128</f>
        <v>omítka silikonsilikátová zrnitost 1,5 mm - odstín světle zelená</v>
      </c>
      <c r="BB128" s="115"/>
      <c r="BC128" s="115"/>
      <c r="BD128" s="115"/>
      <c r="BE128" s="115"/>
      <c r="BF128" s="115"/>
      <c r="BG128" s="115"/>
      <c r="BH128" s="115"/>
    </row>
    <row r="129" spans="1:60" ht="12" customHeight="1" outlineLevel="1" x14ac:dyDescent="0.2">
      <c r="A129" s="116"/>
      <c r="B129" s="162"/>
      <c r="C129" s="215" t="s">
        <v>552</v>
      </c>
      <c r="D129" s="216"/>
      <c r="E129" s="217">
        <v>120.0415</v>
      </c>
      <c r="F129" s="137"/>
      <c r="G129" s="137"/>
      <c r="H129" s="137"/>
      <c r="I129" s="137"/>
      <c r="J129" s="137"/>
      <c r="K129" s="137"/>
      <c r="L129" s="137"/>
      <c r="M129" s="137"/>
      <c r="N129" s="218"/>
      <c r="O129" s="218"/>
      <c r="P129" s="218"/>
      <c r="Q129" s="208"/>
      <c r="R129" s="129"/>
      <c r="S129" s="129"/>
      <c r="T129" s="130"/>
      <c r="U129" s="129"/>
      <c r="V129" s="115"/>
      <c r="W129" s="115"/>
      <c r="X129" s="115"/>
      <c r="Y129" s="115"/>
      <c r="Z129" s="115"/>
      <c r="AA129" s="115"/>
      <c r="AB129" s="115"/>
      <c r="AC129" s="115"/>
      <c r="AD129" s="115"/>
      <c r="AE129" s="115"/>
      <c r="AF129" s="115"/>
      <c r="AG129" s="115"/>
      <c r="AH129" s="115"/>
      <c r="AI129" s="115"/>
      <c r="AJ129" s="115"/>
      <c r="AK129" s="115"/>
      <c r="AL129" s="115"/>
      <c r="AM129" s="115"/>
      <c r="AN129" s="115"/>
      <c r="AO129" s="115"/>
      <c r="AP129" s="115"/>
      <c r="AQ129" s="115"/>
      <c r="AR129" s="115"/>
      <c r="AS129" s="115"/>
      <c r="AT129" s="115"/>
      <c r="AU129" s="115"/>
      <c r="AV129" s="115"/>
      <c r="AW129" s="115"/>
      <c r="AX129" s="115"/>
      <c r="AY129" s="115"/>
      <c r="AZ129" s="115"/>
      <c r="BA129" s="115"/>
      <c r="BB129" s="115"/>
      <c r="BC129" s="115"/>
      <c r="BD129" s="115"/>
      <c r="BE129" s="115"/>
      <c r="BF129" s="115"/>
      <c r="BG129" s="115"/>
      <c r="BH129" s="115"/>
    </row>
    <row r="130" spans="1:60" ht="12" customHeight="1" outlineLevel="1" x14ac:dyDescent="0.2">
      <c r="A130" s="116"/>
      <c r="B130" s="162"/>
      <c r="C130" s="215" t="s">
        <v>553</v>
      </c>
      <c r="D130" s="216"/>
      <c r="E130" s="217">
        <v>6.8799000000000001</v>
      </c>
      <c r="F130" s="137"/>
      <c r="G130" s="137"/>
      <c r="H130" s="137"/>
      <c r="I130" s="137"/>
      <c r="J130" s="137"/>
      <c r="K130" s="137"/>
      <c r="L130" s="137"/>
      <c r="M130" s="137"/>
      <c r="N130" s="218"/>
      <c r="O130" s="218"/>
      <c r="P130" s="218"/>
      <c r="Q130" s="208"/>
      <c r="R130" s="129"/>
      <c r="S130" s="129"/>
      <c r="T130" s="130"/>
      <c r="U130" s="129"/>
      <c r="V130" s="115"/>
      <c r="W130" s="115"/>
      <c r="X130" s="115"/>
      <c r="Y130" s="115"/>
      <c r="Z130" s="115"/>
      <c r="AA130" s="115"/>
      <c r="AB130" s="115"/>
      <c r="AC130" s="115"/>
      <c r="AD130" s="115"/>
      <c r="AE130" s="115"/>
      <c r="AF130" s="115"/>
      <c r="AG130" s="115"/>
      <c r="AH130" s="115"/>
      <c r="AI130" s="115"/>
      <c r="AJ130" s="115"/>
      <c r="AK130" s="115"/>
      <c r="AL130" s="115"/>
      <c r="AM130" s="115"/>
      <c r="AN130" s="115"/>
      <c r="AO130" s="115"/>
      <c r="AP130" s="115"/>
      <c r="AQ130" s="115"/>
      <c r="AR130" s="115"/>
      <c r="AS130" s="115"/>
      <c r="AT130" s="115"/>
      <c r="AU130" s="115"/>
      <c r="AV130" s="115"/>
      <c r="AW130" s="115"/>
      <c r="AX130" s="115"/>
      <c r="AY130" s="115"/>
      <c r="AZ130" s="115"/>
      <c r="BA130" s="115"/>
      <c r="BB130" s="115"/>
      <c r="BC130" s="115"/>
      <c r="BD130" s="115"/>
      <c r="BE130" s="115"/>
      <c r="BF130" s="115"/>
      <c r="BG130" s="115"/>
      <c r="BH130" s="115"/>
    </row>
    <row r="131" spans="1:60" ht="12" customHeight="1" outlineLevel="1" x14ac:dyDescent="0.2">
      <c r="A131" s="116"/>
      <c r="B131" s="162"/>
      <c r="C131" s="215" t="s">
        <v>556</v>
      </c>
      <c r="D131" s="216"/>
      <c r="E131" s="217">
        <v>43.463999999999999</v>
      </c>
      <c r="F131" s="137"/>
      <c r="G131" s="137"/>
      <c r="H131" s="137"/>
      <c r="I131" s="137"/>
      <c r="J131" s="137"/>
      <c r="K131" s="137"/>
      <c r="L131" s="137"/>
      <c r="M131" s="137"/>
      <c r="N131" s="218"/>
      <c r="O131" s="218"/>
      <c r="P131" s="218"/>
      <c r="Q131" s="208"/>
      <c r="R131" s="129"/>
      <c r="S131" s="129"/>
      <c r="T131" s="130"/>
      <c r="U131" s="129"/>
      <c r="V131" s="115"/>
      <c r="W131" s="115"/>
      <c r="X131" s="115"/>
      <c r="Y131" s="115"/>
      <c r="Z131" s="115"/>
      <c r="AA131" s="115"/>
      <c r="AB131" s="115"/>
      <c r="AC131" s="115"/>
      <c r="AD131" s="115"/>
      <c r="AE131" s="115"/>
      <c r="AF131" s="115"/>
      <c r="AG131" s="115"/>
      <c r="AH131" s="115"/>
      <c r="AI131" s="115"/>
      <c r="AJ131" s="115"/>
      <c r="AK131" s="115"/>
      <c r="AL131" s="115"/>
      <c r="AM131" s="115"/>
      <c r="AN131" s="115"/>
      <c r="AO131" s="115"/>
      <c r="AP131" s="115"/>
      <c r="AQ131" s="115"/>
      <c r="AR131" s="115"/>
      <c r="AS131" s="115"/>
      <c r="AT131" s="115"/>
      <c r="AU131" s="115"/>
      <c r="AV131" s="115"/>
      <c r="AW131" s="115"/>
      <c r="AX131" s="115"/>
      <c r="AY131" s="115"/>
      <c r="AZ131" s="115"/>
      <c r="BA131" s="115"/>
      <c r="BB131" s="115"/>
      <c r="BC131" s="115"/>
      <c r="BD131" s="115"/>
      <c r="BE131" s="115"/>
      <c r="BF131" s="115"/>
      <c r="BG131" s="115"/>
      <c r="BH131" s="115"/>
    </row>
    <row r="132" spans="1:60" ht="22.5" customHeight="1" outlineLevel="1" x14ac:dyDescent="0.2">
      <c r="A132" s="116"/>
      <c r="B132" s="162"/>
      <c r="C132" s="215" t="s">
        <v>555</v>
      </c>
      <c r="D132" s="216"/>
      <c r="E132" s="217">
        <v>-20.195</v>
      </c>
      <c r="F132" s="137"/>
      <c r="G132" s="137"/>
      <c r="H132" s="137"/>
      <c r="I132" s="137"/>
      <c r="J132" s="137"/>
      <c r="K132" s="137"/>
      <c r="L132" s="137"/>
      <c r="M132" s="137"/>
      <c r="N132" s="218"/>
      <c r="O132" s="218"/>
      <c r="P132" s="218"/>
      <c r="Q132" s="208"/>
      <c r="R132" s="145"/>
      <c r="S132" s="129"/>
      <c r="T132" s="130"/>
      <c r="U132" s="129"/>
      <c r="V132" s="115"/>
      <c r="W132" s="115"/>
      <c r="X132" s="115"/>
      <c r="Y132" s="115"/>
      <c r="Z132" s="115"/>
      <c r="AA132" s="115"/>
      <c r="AB132" s="115"/>
      <c r="AC132" s="115"/>
      <c r="AD132" s="115"/>
      <c r="AE132" s="115"/>
      <c r="AF132" s="115"/>
      <c r="AG132" s="115"/>
      <c r="AH132" s="115"/>
      <c r="AI132" s="115"/>
      <c r="AJ132" s="115"/>
      <c r="AK132" s="115"/>
      <c r="AL132" s="115"/>
      <c r="AM132" s="115"/>
      <c r="AN132" s="115"/>
      <c r="AO132" s="115"/>
      <c r="AP132" s="115"/>
      <c r="AQ132" s="115"/>
      <c r="AR132" s="115"/>
      <c r="AS132" s="115"/>
      <c r="AT132" s="115"/>
      <c r="AU132" s="115"/>
      <c r="AV132" s="115"/>
      <c r="AW132" s="115"/>
      <c r="AX132" s="115"/>
      <c r="AY132" s="115"/>
      <c r="AZ132" s="115"/>
      <c r="BA132" s="115"/>
      <c r="BB132" s="115"/>
      <c r="BC132" s="115"/>
      <c r="BD132" s="115"/>
      <c r="BE132" s="115"/>
      <c r="BF132" s="115"/>
      <c r="BG132" s="115"/>
      <c r="BH132" s="115"/>
    </row>
    <row r="133" spans="1:60" ht="12" customHeight="1" outlineLevel="1" x14ac:dyDescent="0.2">
      <c r="A133" s="116"/>
      <c r="B133" s="162"/>
      <c r="C133" s="215" t="s">
        <v>581</v>
      </c>
      <c r="D133" s="216"/>
      <c r="E133" s="217">
        <v>9.0183</v>
      </c>
      <c r="F133" s="137"/>
      <c r="G133" s="137"/>
      <c r="H133" s="137"/>
      <c r="I133" s="137"/>
      <c r="J133" s="137"/>
      <c r="K133" s="137"/>
      <c r="L133" s="137"/>
      <c r="M133" s="137"/>
      <c r="N133" s="218"/>
      <c r="O133" s="218"/>
      <c r="P133" s="218"/>
      <c r="Q133" s="208"/>
      <c r="R133" s="145"/>
      <c r="S133" s="129"/>
      <c r="T133" s="130"/>
      <c r="U133" s="129"/>
      <c r="V133" s="115"/>
      <c r="W133" s="115"/>
      <c r="X133" s="115"/>
      <c r="Y133" s="115"/>
      <c r="Z133" s="115"/>
      <c r="AA133" s="115"/>
      <c r="AB133" s="115"/>
      <c r="AC133" s="115"/>
      <c r="AD133" s="115"/>
      <c r="AE133" s="115"/>
      <c r="AF133" s="115"/>
      <c r="AG133" s="115"/>
      <c r="AH133" s="115"/>
      <c r="AI133" s="115"/>
      <c r="AJ133" s="115"/>
      <c r="AK133" s="115"/>
      <c r="AL133" s="115"/>
      <c r="AM133" s="115"/>
      <c r="AN133" s="115"/>
      <c r="AO133" s="115"/>
      <c r="AP133" s="115"/>
      <c r="AQ133" s="115"/>
      <c r="AR133" s="115"/>
      <c r="AS133" s="115"/>
      <c r="AT133" s="115"/>
      <c r="AU133" s="115"/>
      <c r="AV133" s="115"/>
      <c r="AW133" s="115"/>
      <c r="AX133" s="115"/>
      <c r="AY133" s="115"/>
      <c r="AZ133" s="115"/>
      <c r="BA133" s="115"/>
      <c r="BB133" s="115"/>
      <c r="BC133" s="115"/>
      <c r="BD133" s="115"/>
      <c r="BE133" s="115"/>
      <c r="BF133" s="115"/>
      <c r="BG133" s="115"/>
      <c r="BH133" s="115"/>
    </row>
    <row r="134" spans="1:60" ht="12.75" customHeight="1" outlineLevel="1" x14ac:dyDescent="0.2">
      <c r="A134" s="182">
        <v>35</v>
      </c>
      <c r="B134" s="156" t="s">
        <v>582</v>
      </c>
      <c r="C134" s="157" t="s">
        <v>583</v>
      </c>
      <c r="D134" s="158" t="s">
        <v>92</v>
      </c>
      <c r="E134" s="159">
        <f>SUM(E136:E137)</f>
        <v>177.88419999999999</v>
      </c>
      <c r="F134" s="160">
        <v>0</v>
      </c>
      <c r="G134" s="161">
        <f>ROUND(E134*F134,2)</f>
        <v>0</v>
      </c>
      <c r="H134" s="161">
        <v>0</v>
      </c>
      <c r="I134" s="161">
        <f>ROUND(E134*H134,2)</f>
        <v>0</v>
      </c>
      <c r="J134" s="161">
        <v>2500</v>
      </c>
      <c r="K134" s="161">
        <f>ROUND(E134*J134,2)</f>
        <v>444710.5</v>
      </c>
      <c r="L134" s="161">
        <v>21</v>
      </c>
      <c r="M134" s="161">
        <f>G134*(1+L134/100)</f>
        <v>0</v>
      </c>
      <c r="N134" s="230">
        <v>2.5999999999999998E-4</v>
      </c>
      <c r="O134" s="230">
        <f>ROUND(E134*N134,5)</f>
        <v>4.6249999999999999E-2</v>
      </c>
      <c r="P134" s="230">
        <v>0</v>
      </c>
      <c r="Q134" s="237">
        <f>ROUND(E134*P134,5)</f>
        <v>0</v>
      </c>
      <c r="R134" s="145"/>
      <c r="S134" s="129"/>
      <c r="T134" s="130">
        <v>0</v>
      </c>
      <c r="U134" s="129">
        <f>ROUND(E134*T134,2)</f>
        <v>0</v>
      </c>
      <c r="V134" s="115"/>
      <c r="W134" s="115"/>
      <c r="X134" s="115"/>
      <c r="Y134" s="115"/>
      <c r="Z134" s="115"/>
      <c r="AA134" s="115"/>
      <c r="AB134" s="115"/>
      <c r="AC134" s="115"/>
      <c r="AD134" s="115"/>
      <c r="AE134" s="115" t="s">
        <v>84</v>
      </c>
      <c r="AF134" s="115"/>
      <c r="AG134" s="115"/>
      <c r="AH134" s="115"/>
      <c r="AI134" s="115"/>
      <c r="AJ134" s="115"/>
      <c r="AK134" s="115"/>
      <c r="AL134" s="115"/>
      <c r="AM134" s="115"/>
      <c r="AN134" s="115"/>
      <c r="AO134" s="115"/>
      <c r="AP134" s="115"/>
      <c r="AQ134" s="115"/>
      <c r="AR134" s="115"/>
      <c r="AS134" s="115"/>
      <c r="AT134" s="115"/>
      <c r="AU134" s="115"/>
      <c r="AV134" s="115"/>
      <c r="AW134" s="115"/>
      <c r="AX134" s="115"/>
      <c r="AY134" s="115"/>
      <c r="AZ134" s="115"/>
      <c r="BA134" s="115"/>
      <c r="BB134" s="115"/>
      <c r="BC134" s="115"/>
      <c r="BD134" s="115"/>
      <c r="BE134" s="115"/>
      <c r="BF134" s="115"/>
      <c r="BG134" s="115"/>
      <c r="BH134" s="115"/>
    </row>
    <row r="135" spans="1:60" ht="12.75" customHeight="1" outlineLevel="1" x14ac:dyDescent="0.2">
      <c r="A135" s="183"/>
      <c r="B135" s="163"/>
      <c r="C135" s="379" t="s">
        <v>584</v>
      </c>
      <c r="D135" s="379"/>
      <c r="E135" s="379"/>
      <c r="F135" s="164"/>
      <c r="G135" s="164"/>
      <c r="H135" s="165"/>
      <c r="I135" s="165"/>
      <c r="J135" s="165"/>
      <c r="K135" s="165"/>
      <c r="L135" s="165"/>
      <c r="M135" s="165"/>
      <c r="N135" s="209"/>
      <c r="O135" s="209"/>
      <c r="P135" s="209"/>
      <c r="Q135" s="214"/>
      <c r="R135" s="145"/>
      <c r="S135" s="129"/>
      <c r="T135" s="130"/>
      <c r="U135" s="129"/>
      <c r="V135" s="115"/>
      <c r="W135" s="115"/>
      <c r="X135" s="115"/>
      <c r="Y135" s="115"/>
      <c r="Z135" s="115"/>
      <c r="AA135" s="115"/>
      <c r="AB135" s="115"/>
      <c r="AC135" s="115"/>
      <c r="AD135" s="115"/>
      <c r="AE135" s="115" t="s">
        <v>82</v>
      </c>
      <c r="AF135" s="115"/>
      <c r="AG135" s="115"/>
      <c r="AH135" s="115"/>
      <c r="AI135" s="115"/>
      <c r="AJ135" s="115"/>
      <c r="AK135" s="115"/>
      <c r="AL135" s="115"/>
      <c r="AM135" s="115"/>
      <c r="AN135" s="115"/>
      <c r="AO135" s="115"/>
      <c r="AP135" s="115"/>
      <c r="AQ135" s="115"/>
      <c r="AR135" s="115"/>
      <c r="AS135" s="115"/>
      <c r="AT135" s="115"/>
      <c r="AU135" s="115"/>
      <c r="AV135" s="115"/>
      <c r="AW135" s="115"/>
      <c r="AX135" s="115"/>
      <c r="AY135" s="115"/>
      <c r="AZ135" s="115"/>
      <c r="BA135" s="123" t="str">
        <f>C135</f>
        <v>penetrační nátěr pod akrylátovou nebo silikonsilikátovou omítku</v>
      </c>
      <c r="BB135" s="115"/>
      <c r="BC135" s="115"/>
      <c r="BD135" s="115"/>
      <c r="BE135" s="115"/>
      <c r="BF135" s="115"/>
      <c r="BG135" s="115"/>
      <c r="BH135" s="115"/>
    </row>
    <row r="136" spans="1:60" ht="12" customHeight="1" outlineLevel="1" x14ac:dyDescent="0.2">
      <c r="A136" s="116"/>
      <c r="B136" s="162"/>
      <c r="C136" s="215" t="s">
        <v>586</v>
      </c>
      <c r="D136" s="216"/>
      <c r="E136" s="217">
        <v>18.6755</v>
      </c>
      <c r="F136" s="137"/>
      <c r="G136" s="137"/>
      <c r="H136" s="137"/>
      <c r="I136" s="137"/>
      <c r="J136" s="137"/>
      <c r="K136" s="137"/>
      <c r="L136" s="137"/>
      <c r="M136" s="137"/>
      <c r="N136" s="218"/>
      <c r="O136" s="218"/>
      <c r="P136" s="218"/>
      <c r="Q136" s="208"/>
      <c r="R136" s="129"/>
      <c r="S136" s="129"/>
      <c r="T136" s="130"/>
      <c r="U136" s="129"/>
      <c r="V136" s="115"/>
      <c r="W136" s="115"/>
      <c r="X136" s="115"/>
      <c r="Y136" s="115"/>
      <c r="Z136" s="115"/>
      <c r="AA136" s="115"/>
      <c r="AB136" s="115"/>
      <c r="AC136" s="115"/>
      <c r="AD136" s="115"/>
      <c r="AE136" s="115"/>
      <c r="AF136" s="115"/>
      <c r="AG136" s="115"/>
      <c r="AH136" s="115"/>
      <c r="AI136" s="115"/>
      <c r="AJ136" s="115"/>
      <c r="AK136" s="115"/>
      <c r="AL136" s="115"/>
      <c r="AM136" s="115"/>
      <c r="AN136" s="115"/>
      <c r="AO136" s="115"/>
      <c r="AP136" s="115"/>
      <c r="AQ136" s="115"/>
      <c r="AR136" s="115"/>
      <c r="AS136" s="115"/>
      <c r="AT136" s="115"/>
      <c r="AU136" s="115"/>
      <c r="AV136" s="115"/>
      <c r="AW136" s="115"/>
      <c r="AX136" s="115"/>
      <c r="AY136" s="115"/>
      <c r="AZ136" s="115"/>
      <c r="BA136" s="115"/>
      <c r="BB136" s="115"/>
      <c r="BC136" s="115"/>
      <c r="BD136" s="115"/>
      <c r="BE136" s="115"/>
      <c r="BF136" s="115"/>
      <c r="BG136" s="115"/>
      <c r="BH136" s="115"/>
    </row>
    <row r="137" spans="1:60" ht="12" customHeight="1" outlineLevel="1" x14ac:dyDescent="0.2">
      <c r="A137" s="116"/>
      <c r="B137" s="162"/>
      <c r="C137" s="215" t="s">
        <v>585</v>
      </c>
      <c r="D137" s="216"/>
      <c r="E137" s="217">
        <v>159.20869999999999</v>
      </c>
      <c r="F137" s="137"/>
      <c r="G137" s="137"/>
      <c r="H137" s="137"/>
      <c r="I137" s="137"/>
      <c r="J137" s="137"/>
      <c r="K137" s="137"/>
      <c r="L137" s="137"/>
      <c r="M137" s="137"/>
      <c r="N137" s="218"/>
      <c r="O137" s="218"/>
      <c r="P137" s="218"/>
      <c r="Q137" s="208"/>
      <c r="R137" s="129"/>
      <c r="S137" s="129"/>
      <c r="T137" s="130"/>
      <c r="U137" s="129"/>
      <c r="V137" s="115"/>
      <c r="W137" s="115"/>
      <c r="X137" s="115"/>
      <c r="Y137" s="115"/>
      <c r="Z137" s="115"/>
      <c r="AA137" s="115"/>
      <c r="AB137" s="115"/>
      <c r="AC137" s="115"/>
      <c r="AD137" s="115"/>
      <c r="AE137" s="115"/>
      <c r="AF137" s="115"/>
      <c r="AG137" s="115"/>
      <c r="AH137" s="115"/>
      <c r="AI137" s="115"/>
      <c r="AJ137" s="115"/>
      <c r="AK137" s="115"/>
      <c r="AL137" s="115"/>
      <c r="AM137" s="115"/>
      <c r="AN137" s="115"/>
      <c r="AO137" s="115"/>
      <c r="AP137" s="115"/>
      <c r="AQ137" s="115"/>
      <c r="AR137" s="115"/>
      <c r="AS137" s="115"/>
      <c r="AT137" s="115"/>
      <c r="AU137" s="115"/>
      <c r="AV137" s="115"/>
      <c r="AW137" s="115"/>
      <c r="AX137" s="115"/>
      <c r="AY137" s="115"/>
      <c r="AZ137" s="115"/>
      <c r="BA137" s="115"/>
      <c r="BB137" s="115"/>
      <c r="BC137" s="115"/>
      <c r="BD137" s="115"/>
      <c r="BE137" s="115"/>
      <c r="BF137" s="115"/>
      <c r="BG137" s="115"/>
      <c r="BH137" s="115"/>
    </row>
    <row r="138" spans="1:60" ht="12.75" customHeight="1" outlineLevel="1" x14ac:dyDescent="0.2">
      <c r="A138" s="182">
        <v>36</v>
      </c>
      <c r="B138" s="156" t="s">
        <v>587</v>
      </c>
      <c r="C138" s="157" t="s">
        <v>588</v>
      </c>
      <c r="D138" s="158" t="s">
        <v>92</v>
      </c>
      <c r="E138" s="159">
        <f>SUM(E139:E140)</f>
        <v>24.875</v>
      </c>
      <c r="F138" s="160">
        <v>0</v>
      </c>
      <c r="G138" s="161">
        <f>ROUND(E138*F138,2)</f>
        <v>0</v>
      </c>
      <c r="H138" s="161">
        <v>0</v>
      </c>
      <c r="I138" s="161">
        <f>ROUND(E138*H138,2)</f>
        <v>0</v>
      </c>
      <c r="J138" s="161">
        <v>2500</v>
      </c>
      <c r="K138" s="161">
        <f>ROUND(E138*J138,2)</f>
        <v>62187.5</v>
      </c>
      <c r="L138" s="161">
        <v>21</v>
      </c>
      <c r="M138" s="161">
        <f>G138*(1+L138/100)</f>
        <v>0</v>
      </c>
      <c r="N138" s="230">
        <v>3.8999999999999999E-4</v>
      </c>
      <c r="O138" s="230">
        <f>ROUND(E138*N138,5)</f>
        <v>9.7000000000000003E-3</v>
      </c>
      <c r="P138" s="230">
        <v>1.0000000000000001E-5</v>
      </c>
      <c r="Q138" s="237">
        <f>ROUND(E138*P138,5)</f>
        <v>2.5000000000000001E-4</v>
      </c>
      <c r="R138" s="145"/>
      <c r="S138" s="129"/>
      <c r="T138" s="130">
        <v>0</v>
      </c>
      <c r="U138" s="129">
        <f>ROUND(E138*T138,2)</f>
        <v>0</v>
      </c>
      <c r="V138" s="115"/>
      <c r="W138" s="115"/>
      <c r="X138" s="115"/>
      <c r="Y138" s="115"/>
      <c r="Z138" s="115"/>
      <c r="AA138" s="115"/>
      <c r="AB138" s="115"/>
      <c r="AC138" s="115"/>
      <c r="AD138" s="115"/>
      <c r="AE138" s="115" t="s">
        <v>84</v>
      </c>
      <c r="AF138" s="115"/>
      <c r="AG138" s="115"/>
      <c r="AH138" s="115"/>
      <c r="AI138" s="115"/>
      <c r="AJ138" s="115"/>
      <c r="AK138" s="115"/>
      <c r="AL138" s="115"/>
      <c r="AM138" s="115"/>
      <c r="AN138" s="115"/>
      <c r="AO138" s="115"/>
      <c r="AP138" s="115"/>
      <c r="AQ138" s="115"/>
      <c r="AR138" s="115"/>
      <c r="AS138" s="115"/>
      <c r="AT138" s="115"/>
      <c r="AU138" s="115"/>
      <c r="AV138" s="115"/>
      <c r="AW138" s="115"/>
      <c r="AX138" s="115"/>
      <c r="AY138" s="115"/>
      <c r="AZ138" s="115"/>
      <c r="BA138" s="115"/>
      <c r="BB138" s="115"/>
      <c r="BC138" s="115"/>
      <c r="BD138" s="115"/>
      <c r="BE138" s="115"/>
      <c r="BF138" s="115"/>
      <c r="BG138" s="115"/>
      <c r="BH138" s="115"/>
    </row>
    <row r="139" spans="1:60" ht="12" customHeight="1" outlineLevel="1" x14ac:dyDescent="0.2">
      <c r="A139" s="116"/>
      <c r="B139" s="162"/>
      <c r="C139" s="215" t="s">
        <v>589</v>
      </c>
      <c r="D139" s="216"/>
      <c r="E139" s="217">
        <v>4.68</v>
      </c>
      <c r="F139" s="137"/>
      <c r="G139" s="137"/>
      <c r="H139" s="137"/>
      <c r="I139" s="137"/>
      <c r="J139" s="137"/>
      <c r="K139" s="137"/>
      <c r="L139" s="137"/>
      <c r="M139" s="137"/>
      <c r="N139" s="218"/>
      <c r="O139" s="218"/>
      <c r="P139" s="218"/>
      <c r="Q139" s="208"/>
      <c r="R139" s="129"/>
      <c r="S139" s="129"/>
      <c r="T139" s="130"/>
      <c r="U139" s="129"/>
      <c r="V139" s="115"/>
      <c r="W139" s="115"/>
      <c r="X139" s="115"/>
      <c r="Y139" s="115"/>
      <c r="Z139" s="115"/>
      <c r="AA139" s="115"/>
      <c r="AB139" s="115"/>
      <c r="AC139" s="115"/>
      <c r="AD139" s="115"/>
      <c r="AE139" s="115"/>
      <c r="AF139" s="115"/>
      <c r="AG139" s="115"/>
      <c r="AH139" s="115"/>
      <c r="AI139" s="115"/>
      <c r="AJ139" s="115"/>
      <c r="AK139" s="115"/>
      <c r="AL139" s="115"/>
      <c r="AM139" s="115"/>
      <c r="AN139" s="115"/>
      <c r="AO139" s="115"/>
      <c r="AP139" s="115"/>
      <c r="AQ139" s="115"/>
      <c r="AR139" s="115"/>
      <c r="AS139" s="115"/>
      <c r="AT139" s="115"/>
      <c r="AU139" s="115"/>
      <c r="AV139" s="115"/>
      <c r="AW139" s="115"/>
      <c r="AX139" s="115"/>
      <c r="AY139" s="115"/>
      <c r="AZ139" s="115"/>
      <c r="BA139" s="115"/>
      <c r="BB139" s="115"/>
      <c r="BC139" s="115"/>
      <c r="BD139" s="115"/>
      <c r="BE139" s="115"/>
      <c r="BF139" s="115"/>
      <c r="BG139" s="115"/>
      <c r="BH139" s="115"/>
    </row>
    <row r="140" spans="1:60" ht="22.5" customHeight="1" outlineLevel="1" x14ac:dyDescent="0.2">
      <c r="A140" s="116"/>
      <c r="B140" s="162"/>
      <c r="C140" s="215" t="s">
        <v>590</v>
      </c>
      <c r="D140" s="216"/>
      <c r="E140" s="217">
        <v>20.195</v>
      </c>
      <c r="F140" s="137"/>
      <c r="G140" s="137"/>
      <c r="H140" s="137"/>
      <c r="I140" s="137"/>
      <c r="J140" s="137"/>
      <c r="K140" s="137"/>
      <c r="L140" s="137"/>
      <c r="M140" s="137"/>
      <c r="N140" s="218"/>
      <c r="O140" s="218"/>
      <c r="P140" s="218"/>
      <c r="Q140" s="208"/>
      <c r="R140" s="145"/>
      <c r="S140" s="129"/>
      <c r="T140" s="130"/>
      <c r="U140" s="129"/>
      <c r="V140" s="115"/>
      <c r="W140" s="115"/>
      <c r="X140" s="115"/>
      <c r="Y140" s="115"/>
      <c r="Z140" s="115"/>
      <c r="AA140" s="115"/>
      <c r="AB140" s="115"/>
      <c r="AC140" s="115"/>
      <c r="AD140" s="115"/>
      <c r="AE140" s="115"/>
      <c r="AF140" s="115"/>
      <c r="AG140" s="115"/>
      <c r="AH140" s="115"/>
      <c r="AI140" s="115"/>
      <c r="AJ140" s="115"/>
      <c r="AK140" s="115"/>
      <c r="AL140" s="115"/>
      <c r="AM140" s="115"/>
      <c r="AN140" s="115"/>
      <c r="AO140" s="115"/>
      <c r="AP140" s="115"/>
      <c r="AQ140" s="115"/>
      <c r="AR140" s="115"/>
      <c r="AS140" s="115"/>
      <c r="AT140" s="115"/>
      <c r="AU140" s="115"/>
      <c r="AV140" s="115"/>
      <c r="AW140" s="115"/>
      <c r="AX140" s="115"/>
      <c r="AY140" s="115"/>
      <c r="AZ140" s="115"/>
      <c r="BA140" s="115"/>
      <c r="BB140" s="115"/>
      <c r="BC140" s="115"/>
      <c r="BD140" s="115"/>
      <c r="BE140" s="115"/>
      <c r="BF140" s="115"/>
      <c r="BG140" s="115"/>
      <c r="BH140" s="115"/>
    </row>
    <row r="141" spans="1:60" x14ac:dyDescent="0.2">
      <c r="A141" s="150" t="s">
        <v>79</v>
      </c>
      <c r="B141" s="151" t="s">
        <v>353</v>
      </c>
      <c r="C141" s="152" t="s">
        <v>591</v>
      </c>
      <c r="D141" s="153"/>
      <c r="E141" s="154"/>
      <c r="F141" s="155"/>
      <c r="G141" s="155">
        <f>SUM(G142)</f>
        <v>0</v>
      </c>
      <c r="H141" s="155"/>
      <c r="I141" s="155">
        <f>SUM(I142:I420)</f>
        <v>0</v>
      </c>
      <c r="J141" s="155"/>
      <c r="K141" s="155">
        <f>SUM(K142:K420)</f>
        <v>131435347.39999999</v>
      </c>
      <c r="L141" s="155"/>
      <c r="M141" s="155">
        <f>SUM(M142:M420)</f>
        <v>0</v>
      </c>
      <c r="N141" s="228"/>
      <c r="O141" s="228">
        <f>SUM(O142)</f>
        <v>3.1543800000000002</v>
      </c>
      <c r="P141" s="155"/>
      <c r="Q141" s="154">
        <f>SUM(Q142)</f>
        <v>0</v>
      </c>
      <c r="R141" s="127"/>
      <c r="S141" s="127"/>
      <c r="T141" s="128"/>
      <c r="U141" s="127">
        <f>SUM(U142:U420)</f>
        <v>0</v>
      </c>
      <c r="AE141" t="s">
        <v>80</v>
      </c>
    </row>
    <row r="142" spans="1:60" outlineLevel="1" x14ac:dyDescent="0.2">
      <c r="A142" s="180">
        <v>37</v>
      </c>
      <c r="B142" s="173" t="s">
        <v>592</v>
      </c>
      <c r="C142" s="174" t="s">
        <v>593</v>
      </c>
      <c r="D142" s="175" t="s">
        <v>92</v>
      </c>
      <c r="E142" s="176">
        <f>SUM(E143:E143)</f>
        <v>14.25</v>
      </c>
      <c r="F142" s="177">
        <v>0</v>
      </c>
      <c r="G142" s="178">
        <f>ROUND(E142*F142,2)</f>
        <v>0</v>
      </c>
      <c r="H142" s="178">
        <v>0</v>
      </c>
      <c r="I142" s="178">
        <f>ROUND(E142*H142,2)</f>
        <v>0</v>
      </c>
      <c r="J142" s="178">
        <v>2500</v>
      </c>
      <c r="K142" s="178">
        <f>ROUND(E142*J142,2)</f>
        <v>35625</v>
      </c>
      <c r="L142" s="178">
        <v>21</v>
      </c>
      <c r="M142" s="178">
        <f>G142*(1+L142/100)</f>
        <v>0</v>
      </c>
      <c r="N142" s="229">
        <v>0.22136</v>
      </c>
      <c r="O142" s="229">
        <f>ROUND(E142*N142,5)</f>
        <v>3.1543800000000002</v>
      </c>
      <c r="P142" s="229">
        <v>0</v>
      </c>
      <c r="Q142" s="236">
        <f>ROUND(E142*P142,5)</f>
        <v>0</v>
      </c>
      <c r="R142" s="145"/>
      <c r="S142" s="129"/>
      <c r="T142" s="130">
        <v>0</v>
      </c>
      <c r="U142" s="129">
        <f>ROUND(E142*T142,2)</f>
        <v>0</v>
      </c>
      <c r="V142" s="115"/>
      <c r="W142" s="115"/>
      <c r="X142" s="115"/>
      <c r="Y142" s="115"/>
      <c r="Z142" s="115"/>
      <c r="AA142" s="115"/>
      <c r="AB142" s="115"/>
      <c r="AC142" s="115"/>
      <c r="AD142" s="115"/>
      <c r="AE142" s="115" t="s">
        <v>84</v>
      </c>
      <c r="AF142" s="115"/>
      <c r="AG142" s="115"/>
      <c r="AH142" s="115"/>
      <c r="AI142" s="115"/>
      <c r="AJ142" s="115"/>
      <c r="AK142" s="115"/>
      <c r="AL142" s="115"/>
      <c r="AM142" s="115"/>
      <c r="AN142" s="115"/>
      <c r="AO142" s="115"/>
      <c r="AP142" s="115"/>
      <c r="AQ142" s="115"/>
      <c r="AR142" s="115"/>
      <c r="AS142" s="115"/>
      <c r="AT142" s="115"/>
      <c r="AU142" s="115"/>
      <c r="AV142" s="115"/>
      <c r="AW142" s="115"/>
      <c r="AX142" s="115"/>
      <c r="AY142" s="115"/>
      <c r="AZ142" s="115"/>
      <c r="BA142" s="115"/>
      <c r="BB142" s="115"/>
      <c r="BC142" s="115"/>
      <c r="BD142" s="115"/>
      <c r="BE142" s="115"/>
      <c r="BF142" s="115"/>
      <c r="BG142" s="115"/>
      <c r="BH142" s="115"/>
    </row>
    <row r="143" spans="1:60" ht="12" customHeight="1" outlineLevel="1" x14ac:dyDescent="0.2">
      <c r="A143" s="116"/>
      <c r="B143" s="162"/>
      <c r="C143" s="215" t="s">
        <v>161</v>
      </c>
      <c r="D143" s="216"/>
      <c r="E143" s="217">
        <v>14.25</v>
      </c>
      <c r="F143" s="137"/>
      <c r="G143" s="137"/>
      <c r="H143" s="137"/>
      <c r="I143" s="137"/>
      <c r="J143" s="137"/>
      <c r="K143" s="137"/>
      <c r="L143" s="137"/>
      <c r="M143" s="137"/>
      <c r="N143" s="218"/>
      <c r="O143" s="218"/>
      <c r="P143" s="218"/>
      <c r="Q143" s="208"/>
      <c r="R143" s="129"/>
      <c r="S143" s="129"/>
      <c r="T143" s="130"/>
      <c r="U143" s="129"/>
      <c r="V143" s="115"/>
      <c r="W143" s="115"/>
      <c r="X143" s="115"/>
      <c r="Y143" s="115"/>
      <c r="Z143" s="115"/>
      <c r="AA143" s="115"/>
      <c r="AB143" s="115"/>
      <c r="AC143" s="115"/>
      <c r="AD143" s="115"/>
      <c r="AE143" s="115"/>
      <c r="AF143" s="115"/>
      <c r="AG143" s="115"/>
      <c r="AH143" s="115"/>
      <c r="AI143" s="115"/>
      <c r="AJ143" s="115"/>
      <c r="AK143" s="115"/>
      <c r="AL143" s="115"/>
      <c r="AM143" s="115"/>
      <c r="AN143" s="115"/>
      <c r="AO143" s="115"/>
      <c r="AP143" s="115"/>
      <c r="AQ143" s="115"/>
      <c r="AR143" s="115"/>
      <c r="AS143" s="115"/>
      <c r="AT143" s="115"/>
      <c r="AU143" s="115"/>
      <c r="AV143" s="115"/>
      <c r="AW143" s="115"/>
      <c r="AX143" s="115"/>
      <c r="AY143" s="115"/>
      <c r="AZ143" s="115"/>
      <c r="BA143" s="115"/>
      <c r="BB143" s="115"/>
      <c r="BC143" s="115"/>
      <c r="BD143" s="115"/>
      <c r="BE143" s="115"/>
      <c r="BF143" s="115"/>
      <c r="BG143" s="115"/>
      <c r="BH143" s="115"/>
    </row>
    <row r="144" spans="1:60" x14ac:dyDescent="0.2">
      <c r="A144" s="150" t="s">
        <v>79</v>
      </c>
      <c r="B144" s="151" t="s">
        <v>594</v>
      </c>
      <c r="C144" s="152" t="s">
        <v>595</v>
      </c>
      <c r="D144" s="153"/>
      <c r="E144" s="154"/>
      <c r="F144" s="155"/>
      <c r="G144" s="155">
        <f>SUM(G145:G156)</f>
        <v>0</v>
      </c>
      <c r="H144" s="155"/>
      <c r="I144" s="155">
        <f>SUM(I145:I423)</f>
        <v>0</v>
      </c>
      <c r="J144" s="155"/>
      <c r="K144" s="155">
        <f>SUM(K145:K423)</f>
        <v>65699861.199999988</v>
      </c>
      <c r="L144" s="155"/>
      <c r="M144" s="155">
        <f>SUM(M145:M423)</f>
        <v>0</v>
      </c>
      <c r="N144" s="228"/>
      <c r="O144" s="228">
        <f>SUM(O145:O156)</f>
        <v>0</v>
      </c>
      <c r="P144" s="155"/>
      <c r="Q144" s="154">
        <f>SUM(Q145:Q156)</f>
        <v>0</v>
      </c>
      <c r="R144" s="127"/>
      <c r="S144" s="127"/>
      <c r="T144" s="128"/>
      <c r="U144" s="127">
        <f>SUM(U145:U423)</f>
        <v>0</v>
      </c>
      <c r="AE144" t="s">
        <v>80</v>
      </c>
    </row>
    <row r="145" spans="1:60" ht="22.5" outlineLevel="1" x14ac:dyDescent="0.2">
      <c r="A145" s="180">
        <v>38</v>
      </c>
      <c r="B145" s="173" t="s">
        <v>596</v>
      </c>
      <c r="C145" s="174" t="s">
        <v>597</v>
      </c>
      <c r="D145" s="175" t="s">
        <v>92</v>
      </c>
      <c r="E145" s="176">
        <f>SUM(E146:E146)</f>
        <v>177.88419999999999</v>
      </c>
      <c r="F145" s="177">
        <v>0</v>
      </c>
      <c r="G145" s="178">
        <f>ROUND(E145*F145,2)</f>
        <v>0</v>
      </c>
      <c r="H145" s="178">
        <v>0</v>
      </c>
      <c r="I145" s="178">
        <f>ROUND(E145*H145,2)</f>
        <v>0</v>
      </c>
      <c r="J145" s="178">
        <v>2500</v>
      </c>
      <c r="K145" s="178">
        <f>ROUND(E145*J145,2)</f>
        <v>444710.5</v>
      </c>
      <c r="L145" s="178">
        <v>21</v>
      </c>
      <c r="M145" s="178">
        <f>G145*(1+L145/100)</f>
        <v>0</v>
      </c>
      <c r="N145" s="229">
        <v>0</v>
      </c>
      <c r="O145" s="229">
        <f>ROUND(E145*N145,5)</f>
        <v>0</v>
      </c>
      <c r="P145" s="229">
        <v>0</v>
      </c>
      <c r="Q145" s="236">
        <f>ROUND(E145*P145,5)</f>
        <v>0</v>
      </c>
      <c r="R145" s="145"/>
      <c r="S145" s="129"/>
      <c r="T145" s="130">
        <v>0</v>
      </c>
      <c r="U145" s="129">
        <f>ROUND(E145*T145,2)</f>
        <v>0</v>
      </c>
      <c r="V145" s="115"/>
      <c r="W145" s="115"/>
      <c r="X145" s="115"/>
      <c r="Y145" s="115"/>
      <c r="Z145" s="115"/>
      <c r="AA145" s="115"/>
      <c r="AB145" s="115"/>
      <c r="AC145" s="115"/>
      <c r="AD145" s="115"/>
      <c r="AE145" s="115" t="s">
        <v>84</v>
      </c>
      <c r="AF145" s="115"/>
      <c r="AG145" s="115"/>
      <c r="AH145" s="115"/>
      <c r="AI145" s="115"/>
      <c r="AJ145" s="115"/>
      <c r="AK145" s="115"/>
      <c r="AL145" s="115"/>
      <c r="AM145" s="115"/>
      <c r="AN145" s="115"/>
      <c r="AO145" s="115"/>
      <c r="AP145" s="115"/>
      <c r="AQ145" s="115"/>
      <c r="AR145" s="115"/>
      <c r="AS145" s="115"/>
      <c r="AT145" s="115"/>
      <c r="AU145" s="115"/>
      <c r="AV145" s="115"/>
      <c r="AW145" s="115"/>
      <c r="AX145" s="115"/>
      <c r="AY145" s="115"/>
      <c r="AZ145" s="115"/>
      <c r="BA145" s="115"/>
      <c r="BB145" s="115"/>
      <c r="BC145" s="115"/>
      <c r="BD145" s="115"/>
      <c r="BE145" s="115"/>
      <c r="BF145" s="115"/>
      <c r="BG145" s="115"/>
      <c r="BH145" s="115"/>
    </row>
    <row r="146" spans="1:60" ht="12" customHeight="1" outlineLevel="1" x14ac:dyDescent="0.2">
      <c r="A146" s="116"/>
      <c r="B146" s="162"/>
      <c r="C146" s="215">
        <v>177.88419999999999</v>
      </c>
      <c r="D146" s="216"/>
      <c r="E146" s="217">
        <v>177.88419999999999</v>
      </c>
      <c r="F146" s="137"/>
      <c r="G146" s="137"/>
      <c r="H146" s="137"/>
      <c r="I146" s="137"/>
      <c r="J146" s="137"/>
      <c r="K146" s="137"/>
      <c r="L146" s="137"/>
      <c r="M146" s="137"/>
      <c r="N146" s="218"/>
      <c r="O146" s="218"/>
      <c r="P146" s="218"/>
      <c r="Q146" s="208"/>
      <c r="R146" s="129"/>
      <c r="S146" s="129"/>
      <c r="T146" s="130"/>
      <c r="U146" s="129"/>
      <c r="V146" s="115"/>
      <c r="W146" s="115"/>
      <c r="X146" s="115"/>
      <c r="Y146" s="115"/>
      <c r="Z146" s="115"/>
      <c r="AA146" s="115"/>
      <c r="AB146" s="115"/>
      <c r="AC146" s="115"/>
      <c r="AD146" s="115"/>
      <c r="AE146" s="115"/>
      <c r="AF146" s="115"/>
      <c r="AG146" s="115"/>
      <c r="AH146" s="115"/>
      <c r="AI146" s="115"/>
      <c r="AJ146" s="115"/>
      <c r="AK146" s="115"/>
      <c r="AL146" s="115"/>
      <c r="AM146" s="115"/>
      <c r="AN146" s="115"/>
      <c r="AO146" s="115"/>
      <c r="AP146" s="115"/>
      <c r="AQ146" s="115"/>
      <c r="AR146" s="115"/>
      <c r="AS146" s="115"/>
      <c r="AT146" s="115"/>
      <c r="AU146" s="115"/>
      <c r="AV146" s="115"/>
      <c r="AW146" s="115"/>
      <c r="AX146" s="115"/>
      <c r="AY146" s="115"/>
      <c r="AZ146" s="115"/>
      <c r="BA146" s="115"/>
      <c r="BB146" s="115"/>
      <c r="BC146" s="115"/>
      <c r="BD146" s="115"/>
      <c r="BE146" s="115"/>
      <c r="BF146" s="115"/>
      <c r="BG146" s="115"/>
      <c r="BH146" s="115"/>
    </row>
    <row r="147" spans="1:60" ht="22.5" outlineLevel="1" x14ac:dyDescent="0.2">
      <c r="A147" s="182">
        <v>39</v>
      </c>
      <c r="B147" s="156" t="s">
        <v>598</v>
      </c>
      <c r="C147" s="157" t="s">
        <v>599</v>
      </c>
      <c r="D147" s="158" t="s">
        <v>92</v>
      </c>
      <c r="E147" s="159">
        <f>SUM(E149:E149)</f>
        <v>8004.7889999999998</v>
      </c>
      <c r="F147" s="160">
        <v>0</v>
      </c>
      <c r="G147" s="161">
        <f>ROUND(E147*F147,2)</f>
        <v>0</v>
      </c>
      <c r="H147" s="161">
        <v>0</v>
      </c>
      <c r="I147" s="161">
        <f>ROUND(E147*H147,2)</f>
        <v>0</v>
      </c>
      <c r="J147" s="161">
        <v>2500</v>
      </c>
      <c r="K147" s="161">
        <f>ROUND(E147*J147,2)</f>
        <v>20011972.5</v>
      </c>
      <c r="L147" s="161">
        <v>21</v>
      </c>
      <c r="M147" s="161">
        <f>G147*(1+L147/100)</f>
        <v>0</v>
      </c>
      <c r="N147" s="230">
        <v>0</v>
      </c>
      <c r="O147" s="230">
        <f>ROUND(E147*N147,5)</f>
        <v>0</v>
      </c>
      <c r="P147" s="230">
        <v>0</v>
      </c>
      <c r="Q147" s="237">
        <f>ROUND(E147*P147,5)</f>
        <v>0</v>
      </c>
      <c r="R147" s="145"/>
      <c r="S147" s="129"/>
      <c r="T147" s="130">
        <v>0</v>
      </c>
      <c r="U147" s="129">
        <f>ROUND(E147*T147,2)</f>
        <v>0</v>
      </c>
      <c r="V147" s="115"/>
      <c r="W147" s="115"/>
      <c r="X147" s="115"/>
      <c r="Y147" s="115"/>
      <c r="Z147" s="115"/>
      <c r="AA147" s="115"/>
      <c r="AB147" s="115"/>
      <c r="AC147" s="115"/>
      <c r="AD147" s="115"/>
      <c r="AE147" s="115" t="s">
        <v>84</v>
      </c>
      <c r="AF147" s="115"/>
      <c r="AG147" s="115"/>
      <c r="AH147" s="115"/>
      <c r="AI147" s="115"/>
      <c r="AJ147" s="115"/>
      <c r="AK147" s="115"/>
      <c r="AL147" s="115"/>
      <c r="AM147" s="115"/>
      <c r="AN147" s="115"/>
      <c r="AO147" s="115"/>
      <c r="AP147" s="115"/>
      <c r="AQ147" s="115"/>
      <c r="AR147" s="115"/>
      <c r="AS147" s="115"/>
      <c r="AT147" s="115"/>
      <c r="AU147" s="115"/>
      <c r="AV147" s="115"/>
      <c r="AW147" s="115"/>
      <c r="AX147" s="115"/>
      <c r="AY147" s="115"/>
      <c r="AZ147" s="115"/>
      <c r="BA147" s="115"/>
      <c r="BB147" s="115"/>
      <c r="BC147" s="115"/>
      <c r="BD147" s="115"/>
      <c r="BE147" s="115"/>
      <c r="BF147" s="115"/>
      <c r="BG147" s="115"/>
      <c r="BH147" s="115"/>
    </row>
    <row r="148" spans="1:60" ht="12.75" customHeight="1" outlineLevel="1" x14ac:dyDescent="0.2">
      <c r="A148" s="183"/>
      <c r="B148" s="163"/>
      <c r="C148" s="379" t="s">
        <v>600</v>
      </c>
      <c r="D148" s="379"/>
      <c r="E148" s="379"/>
      <c r="F148" s="164"/>
      <c r="G148" s="164"/>
      <c r="H148" s="165"/>
      <c r="I148" s="165"/>
      <c r="J148" s="165"/>
      <c r="K148" s="165"/>
      <c r="L148" s="165"/>
      <c r="M148" s="165"/>
      <c r="N148" s="209"/>
      <c r="O148" s="209"/>
      <c r="P148" s="209"/>
      <c r="Q148" s="214"/>
      <c r="R148" s="145"/>
      <c r="S148" s="129"/>
      <c r="T148" s="130"/>
      <c r="U148" s="129"/>
      <c r="V148" s="115"/>
      <c r="W148" s="115"/>
      <c r="X148" s="115"/>
      <c r="Y148" s="115"/>
      <c r="Z148" s="115"/>
      <c r="AA148" s="115"/>
      <c r="AB148" s="115"/>
      <c r="AC148" s="115"/>
      <c r="AD148" s="115"/>
      <c r="AE148" s="115" t="s">
        <v>82</v>
      </c>
      <c r="AF148" s="115"/>
      <c r="AG148" s="115"/>
      <c r="AH148" s="115"/>
      <c r="AI148" s="115"/>
      <c r="AJ148" s="115"/>
      <c r="AK148" s="115"/>
      <c r="AL148" s="115"/>
      <c r="AM148" s="115"/>
      <c r="AN148" s="115"/>
      <c r="AO148" s="115"/>
      <c r="AP148" s="115"/>
      <c r="AQ148" s="115"/>
      <c r="AR148" s="115"/>
      <c r="AS148" s="115"/>
      <c r="AT148" s="115"/>
      <c r="AU148" s="115"/>
      <c r="AV148" s="115"/>
      <c r="AW148" s="115"/>
      <c r="AX148" s="115"/>
      <c r="AY148" s="115"/>
      <c r="AZ148" s="115"/>
      <c r="BA148" s="123" t="str">
        <f>C148</f>
        <v>předpokládané použití 45 dní</v>
      </c>
      <c r="BB148" s="115"/>
      <c r="BC148" s="115"/>
      <c r="BD148" s="115"/>
      <c r="BE148" s="115"/>
      <c r="BF148" s="115"/>
      <c r="BG148" s="115"/>
      <c r="BH148" s="115"/>
    </row>
    <row r="149" spans="1:60" ht="12" customHeight="1" outlineLevel="1" x14ac:dyDescent="0.2">
      <c r="A149" s="116"/>
      <c r="B149" s="162"/>
      <c r="C149" s="215" t="s">
        <v>601</v>
      </c>
      <c r="D149" s="216"/>
      <c r="E149" s="217">
        <v>8004.7889999999998</v>
      </c>
      <c r="F149" s="137"/>
      <c r="G149" s="137"/>
      <c r="H149" s="137"/>
      <c r="I149" s="137"/>
      <c r="J149" s="137"/>
      <c r="K149" s="137"/>
      <c r="L149" s="137"/>
      <c r="M149" s="137"/>
      <c r="N149" s="218"/>
      <c r="O149" s="218"/>
      <c r="P149" s="218"/>
      <c r="Q149" s="208"/>
      <c r="R149" s="129"/>
      <c r="S149" s="129"/>
      <c r="T149" s="130"/>
      <c r="U149" s="129"/>
      <c r="V149" s="115"/>
      <c r="W149" s="115"/>
      <c r="X149" s="115"/>
      <c r="Y149" s="115"/>
      <c r="Z149" s="115"/>
      <c r="AA149" s="115"/>
      <c r="AB149" s="115"/>
      <c r="AC149" s="115"/>
      <c r="AD149" s="115"/>
      <c r="AE149" s="115"/>
      <c r="AF149" s="115"/>
      <c r="AG149" s="115"/>
      <c r="AH149" s="115"/>
      <c r="AI149" s="115"/>
      <c r="AJ149" s="115"/>
      <c r="AK149" s="115"/>
      <c r="AL149" s="115"/>
      <c r="AM149" s="115"/>
      <c r="AN149" s="115"/>
      <c r="AO149" s="115"/>
      <c r="AP149" s="115"/>
      <c r="AQ149" s="115"/>
      <c r="AR149" s="115"/>
      <c r="AS149" s="115"/>
      <c r="AT149" s="115"/>
      <c r="AU149" s="115"/>
      <c r="AV149" s="115"/>
      <c r="AW149" s="115"/>
      <c r="AX149" s="115"/>
      <c r="AY149" s="115"/>
      <c r="AZ149" s="115"/>
      <c r="BA149" s="115"/>
      <c r="BB149" s="115"/>
      <c r="BC149" s="115"/>
      <c r="BD149" s="115"/>
      <c r="BE149" s="115"/>
      <c r="BF149" s="115"/>
      <c r="BG149" s="115"/>
      <c r="BH149" s="115"/>
    </row>
    <row r="150" spans="1:60" ht="22.5" outlineLevel="1" x14ac:dyDescent="0.2">
      <c r="A150" s="182">
        <v>40</v>
      </c>
      <c r="B150" s="156" t="s">
        <v>602</v>
      </c>
      <c r="C150" s="157" t="s">
        <v>603</v>
      </c>
      <c r="D150" s="158" t="s">
        <v>92</v>
      </c>
      <c r="E150" s="159">
        <f>SUM(E151:E151)</f>
        <v>177.88419999999999</v>
      </c>
      <c r="F150" s="160">
        <v>0</v>
      </c>
      <c r="G150" s="161">
        <f>ROUND(E150*F150,2)</f>
        <v>0</v>
      </c>
      <c r="H150" s="161">
        <v>0</v>
      </c>
      <c r="I150" s="161">
        <f>ROUND(E150*H150,2)</f>
        <v>0</v>
      </c>
      <c r="J150" s="161">
        <v>2500</v>
      </c>
      <c r="K150" s="161">
        <f>ROUND(E150*J150,2)</f>
        <v>444710.5</v>
      </c>
      <c r="L150" s="161">
        <v>21</v>
      </c>
      <c r="M150" s="161">
        <f>G150*(1+L150/100)</f>
        <v>0</v>
      </c>
      <c r="N150" s="230">
        <v>0</v>
      </c>
      <c r="O150" s="230">
        <f>ROUND(E150*N150,5)</f>
        <v>0</v>
      </c>
      <c r="P150" s="230">
        <v>0</v>
      </c>
      <c r="Q150" s="237">
        <f>ROUND(E150*P150,5)</f>
        <v>0</v>
      </c>
      <c r="R150" s="145"/>
      <c r="S150" s="129"/>
      <c r="T150" s="130">
        <v>0</v>
      </c>
      <c r="U150" s="129">
        <f>ROUND(E150*T150,2)</f>
        <v>0</v>
      </c>
      <c r="V150" s="115"/>
      <c r="W150" s="115"/>
      <c r="X150" s="115"/>
      <c r="Y150" s="115"/>
      <c r="Z150" s="115"/>
      <c r="AA150" s="115"/>
      <c r="AB150" s="115"/>
      <c r="AC150" s="115"/>
      <c r="AD150" s="115"/>
      <c r="AE150" s="115" t="s">
        <v>84</v>
      </c>
      <c r="AF150" s="115"/>
      <c r="AG150" s="115"/>
      <c r="AH150" s="115"/>
      <c r="AI150" s="115"/>
      <c r="AJ150" s="115"/>
      <c r="AK150" s="115"/>
      <c r="AL150" s="115"/>
      <c r="AM150" s="115"/>
      <c r="AN150" s="115"/>
      <c r="AO150" s="115"/>
      <c r="AP150" s="115"/>
      <c r="AQ150" s="115"/>
      <c r="AR150" s="115"/>
      <c r="AS150" s="115"/>
      <c r="AT150" s="115"/>
      <c r="AU150" s="115"/>
      <c r="AV150" s="115"/>
      <c r="AW150" s="115"/>
      <c r="AX150" s="115"/>
      <c r="AY150" s="115"/>
      <c r="AZ150" s="115"/>
      <c r="BA150" s="115"/>
      <c r="BB150" s="115"/>
      <c r="BC150" s="115"/>
      <c r="BD150" s="115"/>
      <c r="BE150" s="115"/>
      <c r="BF150" s="115"/>
      <c r="BG150" s="115"/>
      <c r="BH150" s="115"/>
    </row>
    <row r="151" spans="1:60" ht="12" customHeight="1" outlineLevel="1" x14ac:dyDescent="0.2">
      <c r="A151" s="116"/>
      <c r="B151" s="162"/>
      <c r="C151" s="215">
        <v>177.88419999999999</v>
      </c>
      <c r="D151" s="216"/>
      <c r="E151" s="217">
        <v>177.88419999999999</v>
      </c>
      <c r="F151" s="137" t="s">
        <v>96</v>
      </c>
      <c r="G151" s="137"/>
      <c r="H151" s="137"/>
      <c r="I151" s="137"/>
      <c r="J151" s="137"/>
      <c r="K151" s="137"/>
      <c r="L151" s="137"/>
      <c r="M151" s="137"/>
      <c r="N151" s="218"/>
      <c r="O151" s="218"/>
      <c r="P151" s="218"/>
      <c r="Q151" s="208"/>
      <c r="R151" s="129"/>
      <c r="S151" s="129"/>
      <c r="T151" s="130"/>
      <c r="U151" s="129"/>
      <c r="V151" s="115"/>
      <c r="W151" s="115"/>
      <c r="X151" s="115"/>
      <c r="Y151" s="115"/>
      <c r="Z151" s="115"/>
      <c r="AA151" s="115"/>
      <c r="AB151" s="115"/>
      <c r="AC151" s="115"/>
      <c r="AD151" s="115"/>
      <c r="AE151" s="115"/>
      <c r="AF151" s="115"/>
      <c r="AG151" s="115"/>
      <c r="AH151" s="115"/>
      <c r="AI151" s="115"/>
      <c r="AJ151" s="115"/>
      <c r="AK151" s="115"/>
      <c r="AL151" s="115"/>
      <c r="AM151" s="115"/>
      <c r="AN151" s="115"/>
      <c r="AO151" s="115"/>
      <c r="AP151" s="115"/>
      <c r="AQ151" s="115"/>
      <c r="AR151" s="115"/>
      <c r="AS151" s="115"/>
      <c r="AT151" s="115"/>
      <c r="AU151" s="115"/>
      <c r="AV151" s="115"/>
      <c r="AW151" s="115"/>
      <c r="AX151" s="115"/>
      <c r="AY151" s="115"/>
      <c r="AZ151" s="115"/>
      <c r="BA151" s="115"/>
      <c r="BB151" s="115"/>
      <c r="BC151" s="115"/>
      <c r="BD151" s="115"/>
      <c r="BE151" s="115"/>
      <c r="BF151" s="115"/>
      <c r="BG151" s="115"/>
      <c r="BH151" s="115"/>
    </row>
    <row r="152" spans="1:60" outlineLevel="1" x14ac:dyDescent="0.2">
      <c r="A152" s="182">
        <v>41</v>
      </c>
      <c r="B152" s="156" t="s">
        <v>604</v>
      </c>
      <c r="C152" s="157" t="s">
        <v>605</v>
      </c>
      <c r="D152" s="158" t="s">
        <v>92</v>
      </c>
      <c r="E152" s="159">
        <f>SUM(E153:E153)</f>
        <v>177.88419999999999</v>
      </c>
      <c r="F152" s="160">
        <v>0</v>
      </c>
      <c r="G152" s="161">
        <f>ROUND(E152*F152,2)</f>
        <v>0</v>
      </c>
      <c r="H152" s="161">
        <v>0</v>
      </c>
      <c r="I152" s="161">
        <f>ROUND(E152*H152,2)</f>
        <v>0</v>
      </c>
      <c r="J152" s="161">
        <v>2500</v>
      </c>
      <c r="K152" s="161">
        <f>ROUND(E152*J152,2)</f>
        <v>444710.5</v>
      </c>
      <c r="L152" s="161">
        <v>21</v>
      </c>
      <c r="M152" s="161">
        <f>G152*(1+L152/100)</f>
        <v>0</v>
      </c>
      <c r="N152" s="230">
        <v>0</v>
      </c>
      <c r="O152" s="230">
        <f>ROUND(E152*N152,5)</f>
        <v>0</v>
      </c>
      <c r="P152" s="230">
        <v>0</v>
      </c>
      <c r="Q152" s="237">
        <f>ROUND(E152*P152,5)</f>
        <v>0</v>
      </c>
      <c r="R152" s="145"/>
      <c r="S152" s="129"/>
      <c r="T152" s="130">
        <v>0</v>
      </c>
      <c r="U152" s="129">
        <f>ROUND(E152*T152,2)</f>
        <v>0</v>
      </c>
      <c r="V152" s="115"/>
      <c r="W152" s="115"/>
      <c r="X152" s="115"/>
      <c r="Y152" s="115"/>
      <c r="Z152" s="115"/>
      <c r="AA152" s="115"/>
      <c r="AB152" s="115"/>
      <c r="AC152" s="115"/>
      <c r="AD152" s="115"/>
      <c r="AE152" s="115" t="s">
        <v>84</v>
      </c>
      <c r="AF152" s="115"/>
      <c r="AG152" s="115"/>
      <c r="AH152" s="115"/>
      <c r="AI152" s="115"/>
      <c r="AJ152" s="115"/>
      <c r="AK152" s="115"/>
      <c r="AL152" s="115"/>
      <c r="AM152" s="115"/>
      <c r="AN152" s="115"/>
      <c r="AO152" s="115"/>
      <c r="AP152" s="115"/>
      <c r="AQ152" s="115"/>
      <c r="AR152" s="115"/>
      <c r="AS152" s="115"/>
      <c r="AT152" s="115"/>
      <c r="AU152" s="115"/>
      <c r="AV152" s="115"/>
      <c r="AW152" s="115"/>
      <c r="AX152" s="115"/>
      <c r="AY152" s="115"/>
      <c r="AZ152" s="115"/>
      <c r="BA152" s="115"/>
      <c r="BB152" s="115"/>
      <c r="BC152" s="115"/>
      <c r="BD152" s="115"/>
      <c r="BE152" s="115"/>
      <c r="BF152" s="115"/>
      <c r="BG152" s="115"/>
      <c r="BH152" s="115"/>
    </row>
    <row r="153" spans="1:60" ht="12" customHeight="1" outlineLevel="1" x14ac:dyDescent="0.2">
      <c r="A153" s="116"/>
      <c r="B153" s="162"/>
      <c r="C153" s="215">
        <v>177.88419999999999</v>
      </c>
      <c r="D153" s="216"/>
      <c r="E153" s="217">
        <v>177.88419999999999</v>
      </c>
      <c r="F153" s="137"/>
      <c r="G153" s="137"/>
      <c r="H153" s="137"/>
      <c r="I153" s="137"/>
      <c r="J153" s="137"/>
      <c r="K153" s="137"/>
      <c r="L153" s="137"/>
      <c r="M153" s="137"/>
      <c r="N153" s="218"/>
      <c r="O153" s="218"/>
      <c r="P153" s="218"/>
      <c r="Q153" s="208"/>
      <c r="R153" s="129"/>
      <c r="S153" s="129"/>
      <c r="T153" s="130"/>
      <c r="U153" s="129"/>
      <c r="V153" s="115"/>
      <c r="W153" s="115"/>
      <c r="X153" s="115"/>
      <c r="Y153" s="115"/>
      <c r="Z153" s="115"/>
      <c r="AA153" s="115"/>
      <c r="AB153" s="115"/>
      <c r="AC153" s="115"/>
      <c r="AD153" s="115"/>
      <c r="AE153" s="115"/>
      <c r="AF153" s="115"/>
      <c r="AG153" s="115"/>
      <c r="AH153" s="115"/>
      <c r="AI153" s="115"/>
      <c r="AJ153" s="115"/>
      <c r="AK153" s="115"/>
      <c r="AL153" s="115"/>
      <c r="AM153" s="115"/>
      <c r="AN153" s="115"/>
      <c r="AO153" s="115"/>
      <c r="AP153" s="115"/>
      <c r="AQ153" s="115"/>
      <c r="AR153" s="115"/>
      <c r="AS153" s="115"/>
      <c r="AT153" s="115"/>
      <c r="AU153" s="115"/>
      <c r="AV153" s="115"/>
      <c r="AW153" s="115"/>
      <c r="AX153" s="115"/>
      <c r="AY153" s="115"/>
      <c r="AZ153" s="115"/>
      <c r="BA153" s="115"/>
      <c r="BB153" s="115"/>
      <c r="BC153" s="115"/>
      <c r="BD153" s="115"/>
      <c r="BE153" s="115"/>
      <c r="BF153" s="115"/>
      <c r="BG153" s="115"/>
      <c r="BH153" s="115"/>
    </row>
    <row r="154" spans="1:60" outlineLevel="1" x14ac:dyDescent="0.2">
      <c r="A154" s="182">
        <v>42</v>
      </c>
      <c r="B154" s="156" t="s">
        <v>606</v>
      </c>
      <c r="C154" s="157" t="s">
        <v>607</v>
      </c>
      <c r="D154" s="158" t="s">
        <v>92</v>
      </c>
      <c r="E154" s="159">
        <f>SUM(E155:E155)</f>
        <v>8004.7889999999998</v>
      </c>
      <c r="F154" s="160">
        <v>0</v>
      </c>
      <c r="G154" s="161">
        <f>ROUND(E154*F154,2)</f>
        <v>0</v>
      </c>
      <c r="H154" s="161">
        <v>0</v>
      </c>
      <c r="I154" s="161">
        <f>ROUND(E154*H154,2)</f>
        <v>0</v>
      </c>
      <c r="J154" s="161">
        <v>2500</v>
      </c>
      <c r="K154" s="161">
        <f>ROUND(E154*J154,2)</f>
        <v>20011972.5</v>
      </c>
      <c r="L154" s="161">
        <v>21</v>
      </c>
      <c r="M154" s="161">
        <f>G154*(1+L154/100)</f>
        <v>0</v>
      </c>
      <c r="N154" s="230">
        <v>0</v>
      </c>
      <c r="O154" s="230">
        <f>ROUND(E154*N154,5)</f>
        <v>0</v>
      </c>
      <c r="P154" s="230">
        <v>0</v>
      </c>
      <c r="Q154" s="237">
        <f>ROUND(E154*P154,5)</f>
        <v>0</v>
      </c>
      <c r="R154" s="145"/>
      <c r="S154" s="129"/>
      <c r="T154" s="130">
        <v>0</v>
      </c>
      <c r="U154" s="129">
        <f>ROUND(E154*T154,2)</f>
        <v>0</v>
      </c>
      <c r="V154" s="115"/>
      <c r="W154" s="115"/>
      <c r="X154" s="115"/>
      <c r="Y154" s="115"/>
      <c r="Z154" s="115"/>
      <c r="AA154" s="115"/>
      <c r="AB154" s="115"/>
      <c r="AC154" s="115"/>
      <c r="AD154" s="115"/>
      <c r="AE154" s="115" t="s">
        <v>84</v>
      </c>
      <c r="AF154" s="115"/>
      <c r="AG154" s="115"/>
      <c r="AH154" s="115"/>
      <c r="AI154" s="115"/>
      <c r="AJ154" s="115"/>
      <c r="AK154" s="115"/>
      <c r="AL154" s="115"/>
      <c r="AM154" s="115"/>
      <c r="AN154" s="115"/>
      <c r="AO154" s="115"/>
      <c r="AP154" s="115"/>
      <c r="AQ154" s="115"/>
      <c r="AR154" s="115"/>
      <c r="AS154" s="115"/>
      <c r="AT154" s="115"/>
      <c r="AU154" s="115"/>
      <c r="AV154" s="115"/>
      <c r="AW154" s="115"/>
      <c r="AX154" s="115"/>
      <c r="AY154" s="115"/>
      <c r="AZ154" s="115"/>
      <c r="BA154" s="115"/>
      <c r="BB154" s="115"/>
      <c r="BC154" s="115"/>
      <c r="BD154" s="115"/>
      <c r="BE154" s="115"/>
      <c r="BF154" s="115"/>
      <c r="BG154" s="115"/>
      <c r="BH154" s="115"/>
    </row>
    <row r="155" spans="1:60" ht="12" customHeight="1" outlineLevel="1" x14ac:dyDescent="0.2">
      <c r="A155" s="116"/>
      <c r="B155" s="162"/>
      <c r="C155" s="215" t="s">
        <v>601</v>
      </c>
      <c r="D155" s="216"/>
      <c r="E155" s="217">
        <v>8004.7889999999998</v>
      </c>
      <c r="F155" s="137"/>
      <c r="G155" s="137"/>
      <c r="H155" s="137"/>
      <c r="I155" s="137"/>
      <c r="J155" s="137"/>
      <c r="K155" s="137"/>
      <c r="L155" s="137"/>
      <c r="M155" s="137"/>
      <c r="N155" s="218"/>
      <c r="O155" s="218"/>
      <c r="P155" s="218"/>
      <c r="Q155" s="208"/>
      <c r="R155" s="129"/>
      <c r="S155" s="129"/>
      <c r="T155" s="130"/>
      <c r="U155" s="129"/>
      <c r="V155" s="115"/>
      <c r="W155" s="115"/>
      <c r="X155" s="115"/>
      <c r="Y155" s="115"/>
      <c r="Z155" s="115"/>
      <c r="AA155" s="115"/>
      <c r="AB155" s="115"/>
      <c r="AC155" s="115"/>
      <c r="AD155" s="115"/>
      <c r="AE155" s="115"/>
      <c r="AF155" s="115"/>
      <c r="AG155" s="115"/>
      <c r="AH155" s="115"/>
      <c r="AI155" s="115"/>
      <c r="AJ155" s="115"/>
      <c r="AK155" s="115"/>
      <c r="AL155" s="115"/>
      <c r="AM155" s="115"/>
      <c r="AN155" s="115"/>
      <c r="AO155" s="115"/>
      <c r="AP155" s="115"/>
      <c r="AQ155" s="115"/>
      <c r="AR155" s="115"/>
      <c r="AS155" s="115"/>
      <c r="AT155" s="115"/>
      <c r="AU155" s="115"/>
      <c r="AV155" s="115"/>
      <c r="AW155" s="115"/>
      <c r="AX155" s="115"/>
      <c r="AY155" s="115"/>
      <c r="AZ155" s="115"/>
      <c r="BA155" s="115"/>
      <c r="BB155" s="115"/>
      <c r="BC155" s="115"/>
      <c r="BD155" s="115"/>
      <c r="BE155" s="115"/>
      <c r="BF155" s="115"/>
      <c r="BG155" s="115"/>
      <c r="BH155" s="115"/>
    </row>
    <row r="156" spans="1:60" outlineLevel="1" x14ac:dyDescent="0.2">
      <c r="A156" s="182">
        <v>43</v>
      </c>
      <c r="B156" s="156" t="s">
        <v>608</v>
      </c>
      <c r="C156" s="157" t="s">
        <v>609</v>
      </c>
      <c r="D156" s="158" t="s">
        <v>92</v>
      </c>
      <c r="E156" s="159">
        <f>SUM(E157:E157)</f>
        <v>177.88419999999999</v>
      </c>
      <c r="F156" s="160">
        <v>0</v>
      </c>
      <c r="G156" s="161">
        <f>ROUND(E156*F156,2)</f>
        <v>0</v>
      </c>
      <c r="H156" s="161">
        <v>0</v>
      </c>
      <c r="I156" s="161">
        <f>ROUND(E156*H156,2)</f>
        <v>0</v>
      </c>
      <c r="J156" s="161">
        <v>2500</v>
      </c>
      <c r="K156" s="161">
        <f>ROUND(E156*J156,2)</f>
        <v>444710.5</v>
      </c>
      <c r="L156" s="161">
        <v>21</v>
      </c>
      <c r="M156" s="161">
        <f>G156*(1+L156/100)</f>
        <v>0</v>
      </c>
      <c r="N156" s="230">
        <v>0</v>
      </c>
      <c r="O156" s="230">
        <f>ROUND(E156*N156,5)</f>
        <v>0</v>
      </c>
      <c r="P156" s="230">
        <v>0</v>
      </c>
      <c r="Q156" s="237">
        <f>ROUND(E156*P156,5)</f>
        <v>0</v>
      </c>
      <c r="R156" s="145"/>
      <c r="S156" s="129"/>
      <c r="T156" s="130">
        <v>0</v>
      </c>
      <c r="U156" s="129">
        <f>ROUND(E156*T156,2)</f>
        <v>0</v>
      </c>
      <c r="V156" s="115"/>
      <c r="W156" s="115"/>
      <c r="X156" s="115"/>
      <c r="Y156" s="115"/>
      <c r="Z156" s="115"/>
      <c r="AA156" s="115"/>
      <c r="AB156" s="115"/>
      <c r="AC156" s="115"/>
      <c r="AD156" s="115"/>
      <c r="AE156" s="115" t="s">
        <v>84</v>
      </c>
      <c r="AF156" s="115"/>
      <c r="AG156" s="115"/>
      <c r="AH156" s="115"/>
      <c r="AI156" s="115"/>
      <c r="AJ156" s="115"/>
      <c r="AK156" s="115"/>
      <c r="AL156" s="115"/>
      <c r="AM156" s="115"/>
      <c r="AN156" s="115"/>
      <c r="AO156" s="115"/>
      <c r="AP156" s="115"/>
      <c r="AQ156" s="115"/>
      <c r="AR156" s="115"/>
      <c r="AS156" s="115"/>
      <c r="AT156" s="115"/>
      <c r="AU156" s="115"/>
      <c r="AV156" s="115"/>
      <c r="AW156" s="115"/>
      <c r="AX156" s="115"/>
      <c r="AY156" s="115"/>
      <c r="AZ156" s="115"/>
      <c r="BA156" s="115"/>
      <c r="BB156" s="115"/>
      <c r="BC156" s="115"/>
      <c r="BD156" s="115"/>
      <c r="BE156" s="115"/>
      <c r="BF156" s="115"/>
      <c r="BG156" s="115"/>
      <c r="BH156" s="115"/>
    </row>
    <row r="157" spans="1:60" ht="12" customHeight="1" outlineLevel="1" x14ac:dyDescent="0.2">
      <c r="A157" s="116"/>
      <c r="B157" s="162"/>
      <c r="C157" s="215">
        <v>177.88419999999999</v>
      </c>
      <c r="D157" s="216"/>
      <c r="E157" s="217">
        <v>177.88419999999999</v>
      </c>
      <c r="F157" s="137"/>
      <c r="G157" s="137"/>
      <c r="H157" s="137"/>
      <c r="I157" s="137"/>
      <c r="J157" s="137"/>
      <c r="K157" s="137"/>
      <c r="L157" s="137"/>
      <c r="M157" s="137"/>
      <c r="N157" s="218"/>
      <c r="O157" s="218"/>
      <c r="P157" s="218"/>
      <c r="Q157" s="208"/>
      <c r="R157" s="129"/>
      <c r="S157" s="129"/>
      <c r="T157" s="130"/>
      <c r="U157" s="129"/>
      <c r="V157" s="115"/>
      <c r="W157" s="115"/>
      <c r="X157" s="115"/>
      <c r="Y157" s="115"/>
      <c r="Z157" s="115"/>
      <c r="AA157" s="115"/>
      <c r="AB157" s="115"/>
      <c r="AC157" s="115"/>
      <c r="AD157" s="115"/>
      <c r="AE157" s="115"/>
      <c r="AF157" s="115"/>
      <c r="AG157" s="115"/>
      <c r="AH157" s="115"/>
      <c r="AI157" s="115"/>
      <c r="AJ157" s="115"/>
      <c r="AK157" s="115"/>
      <c r="AL157" s="115"/>
      <c r="AM157" s="115"/>
      <c r="AN157" s="115"/>
      <c r="AO157" s="115"/>
      <c r="AP157" s="115"/>
      <c r="AQ157" s="115"/>
      <c r="AR157" s="115"/>
      <c r="AS157" s="115"/>
      <c r="AT157" s="115"/>
      <c r="AU157" s="115"/>
      <c r="AV157" s="115"/>
      <c r="AW157" s="115"/>
      <c r="AX157" s="115"/>
      <c r="AY157" s="115"/>
      <c r="AZ157" s="115"/>
      <c r="BA157" s="115"/>
      <c r="BB157" s="115"/>
      <c r="BC157" s="115"/>
      <c r="BD157" s="115"/>
      <c r="BE157" s="115"/>
      <c r="BF157" s="115"/>
      <c r="BG157" s="115"/>
      <c r="BH157" s="115"/>
    </row>
    <row r="158" spans="1:60" x14ac:dyDescent="0.2">
      <c r="A158" s="150" t="s">
        <v>79</v>
      </c>
      <c r="B158" s="151" t="s">
        <v>53</v>
      </c>
      <c r="C158" s="152" t="s">
        <v>136</v>
      </c>
      <c r="D158" s="153"/>
      <c r="E158" s="154"/>
      <c r="F158" s="155"/>
      <c r="G158" s="155">
        <f>SUM(G159)</f>
        <v>0</v>
      </c>
      <c r="H158" s="155"/>
      <c r="I158" s="155">
        <f>SUM(I159:I437)</f>
        <v>0</v>
      </c>
      <c r="J158" s="155"/>
      <c r="K158" s="155">
        <f>SUM(K159:K437)</f>
        <v>11948537.1</v>
      </c>
      <c r="L158" s="155"/>
      <c r="M158" s="155">
        <f>SUM(M159:M437)</f>
        <v>0</v>
      </c>
      <c r="N158" s="228"/>
      <c r="O158" s="228">
        <f>SUM(O159)</f>
        <v>0</v>
      </c>
      <c r="P158" s="155"/>
      <c r="Q158" s="154">
        <f>SUM(Q159)</f>
        <v>0</v>
      </c>
      <c r="R158" s="127"/>
      <c r="S158" s="127"/>
      <c r="T158" s="128"/>
      <c r="U158" s="127">
        <f>SUM(U159:U437)</f>
        <v>0</v>
      </c>
      <c r="AE158" t="s">
        <v>80</v>
      </c>
    </row>
    <row r="159" spans="1:60" outlineLevel="1" x14ac:dyDescent="0.2">
      <c r="A159" s="180">
        <v>44</v>
      </c>
      <c r="B159" s="173" t="s">
        <v>610</v>
      </c>
      <c r="C159" s="174" t="s">
        <v>611</v>
      </c>
      <c r="D159" s="175" t="s">
        <v>91</v>
      </c>
      <c r="E159" s="176">
        <f>SUM(E160:E160)</f>
        <v>7.0904700000000007</v>
      </c>
      <c r="F159" s="177">
        <v>0</v>
      </c>
      <c r="G159" s="178">
        <f>ROUND(E159*F159,2)</f>
        <v>0</v>
      </c>
      <c r="H159" s="178">
        <v>0</v>
      </c>
      <c r="I159" s="178">
        <f>ROUND(E159*H159,2)</f>
        <v>0</v>
      </c>
      <c r="J159" s="178">
        <v>2500</v>
      </c>
      <c r="K159" s="178">
        <f>ROUND(E159*J159,2)</f>
        <v>17726.18</v>
      </c>
      <c r="L159" s="178">
        <v>21</v>
      </c>
      <c r="M159" s="178">
        <f>G159*(1+L159/100)</f>
        <v>0</v>
      </c>
      <c r="N159" s="229">
        <v>0</v>
      </c>
      <c r="O159" s="229">
        <f>ROUND(E159*N159,5)</f>
        <v>0</v>
      </c>
      <c r="P159" s="229">
        <v>0</v>
      </c>
      <c r="Q159" s="236">
        <f>ROUND(E159*P159,5)</f>
        <v>0</v>
      </c>
      <c r="R159" s="145"/>
      <c r="S159" s="129"/>
      <c r="T159" s="130">
        <v>0</v>
      </c>
      <c r="U159" s="129">
        <f>ROUND(E159*T159,2)</f>
        <v>0</v>
      </c>
      <c r="V159" s="115"/>
      <c r="W159" s="115"/>
      <c r="X159" s="115"/>
      <c r="Y159" s="115"/>
      <c r="Z159" s="115"/>
      <c r="AA159" s="115"/>
      <c r="AB159" s="115"/>
      <c r="AC159" s="115"/>
      <c r="AD159" s="115"/>
      <c r="AE159" s="115" t="s">
        <v>84</v>
      </c>
      <c r="AF159" s="115"/>
      <c r="AG159" s="115"/>
      <c r="AH159" s="115"/>
      <c r="AI159" s="115"/>
      <c r="AJ159" s="115"/>
      <c r="AK159" s="115"/>
      <c r="AL159" s="115"/>
      <c r="AM159" s="115"/>
      <c r="AN159" s="115"/>
      <c r="AO159" s="115"/>
      <c r="AP159" s="115"/>
      <c r="AQ159" s="115"/>
      <c r="AR159" s="115"/>
      <c r="AS159" s="115"/>
      <c r="AT159" s="115"/>
      <c r="AU159" s="115"/>
      <c r="AV159" s="115"/>
      <c r="AW159" s="115"/>
      <c r="AX159" s="115"/>
      <c r="AY159" s="115"/>
      <c r="AZ159" s="115"/>
      <c r="BA159" s="115"/>
      <c r="BB159" s="115"/>
      <c r="BC159" s="115"/>
      <c r="BD159" s="115"/>
      <c r="BE159" s="115"/>
      <c r="BF159" s="115"/>
      <c r="BG159" s="115"/>
      <c r="BH159" s="115"/>
    </row>
    <row r="160" spans="1:60" ht="12" customHeight="1" outlineLevel="1" x14ac:dyDescent="0.2">
      <c r="A160" s="116"/>
      <c r="B160" s="162"/>
      <c r="C160" s="238">
        <f>SUM(O53+O57+O72+O82+O141)</f>
        <v>7.0904700000000007</v>
      </c>
      <c r="D160" s="216"/>
      <c r="E160" s="217">
        <f>SUM(C160)</f>
        <v>7.0904700000000007</v>
      </c>
      <c r="F160" s="137"/>
      <c r="G160" s="137"/>
      <c r="H160" s="137"/>
      <c r="I160" s="137"/>
      <c r="J160" s="137"/>
      <c r="K160" s="137"/>
      <c r="L160" s="137"/>
      <c r="M160" s="137"/>
      <c r="N160" s="218"/>
      <c r="O160" s="218"/>
      <c r="P160" s="218"/>
      <c r="Q160" s="208"/>
      <c r="R160" s="129"/>
      <c r="S160" s="129"/>
      <c r="T160" s="130"/>
      <c r="U160" s="129"/>
      <c r="V160" s="115"/>
      <c r="W160" s="115"/>
      <c r="X160" s="115"/>
      <c r="Y160" s="115"/>
      <c r="Z160" s="115"/>
      <c r="AA160" s="115"/>
      <c r="AB160" s="115"/>
      <c r="AC160" s="115"/>
      <c r="AD160" s="115"/>
      <c r="AE160" s="115"/>
      <c r="AF160" s="115"/>
      <c r="AG160" s="115"/>
      <c r="AH160" s="115"/>
      <c r="AI160" s="115"/>
      <c r="AJ160" s="115"/>
      <c r="AK160" s="115"/>
      <c r="AL160" s="115"/>
      <c r="AM160" s="115"/>
      <c r="AN160" s="115"/>
      <c r="AO160" s="115"/>
      <c r="AP160" s="115"/>
      <c r="AQ160" s="115"/>
      <c r="AR160" s="115"/>
      <c r="AS160" s="115"/>
      <c r="AT160" s="115"/>
      <c r="AU160" s="115"/>
      <c r="AV160" s="115"/>
      <c r="AW160" s="115"/>
      <c r="AX160" s="115"/>
      <c r="AY160" s="115"/>
      <c r="AZ160" s="115"/>
      <c r="BA160" s="115"/>
      <c r="BB160" s="115"/>
      <c r="BC160" s="115"/>
      <c r="BD160" s="115"/>
      <c r="BE160" s="115"/>
      <c r="BF160" s="115"/>
      <c r="BG160" s="115"/>
      <c r="BH160" s="115"/>
    </row>
    <row r="161" spans="1:60" x14ac:dyDescent="0.2">
      <c r="A161" s="150" t="s">
        <v>79</v>
      </c>
      <c r="B161" s="151" t="s">
        <v>618</v>
      </c>
      <c r="C161" s="152" t="s">
        <v>619</v>
      </c>
      <c r="D161" s="153"/>
      <c r="E161" s="154"/>
      <c r="F161" s="155"/>
      <c r="G161" s="155">
        <f>SUM(G162:G167)</f>
        <v>0</v>
      </c>
      <c r="H161" s="155"/>
      <c r="I161" s="155">
        <f>SUM(I162:I295)</f>
        <v>0</v>
      </c>
      <c r="J161" s="155"/>
      <c r="K161" s="155">
        <f>SUM(K162:K295)</f>
        <v>5965405.459999999</v>
      </c>
      <c r="L161" s="155"/>
      <c r="M161" s="155">
        <f>SUM(M162:M295)</f>
        <v>0</v>
      </c>
      <c r="N161" s="228"/>
      <c r="O161" s="228">
        <f>SUM(O162:O165)</f>
        <v>1.2920000000000001E-2</v>
      </c>
      <c r="P161" s="228"/>
      <c r="Q161" s="228">
        <f>SUM(Q162:Q165)</f>
        <v>0</v>
      </c>
      <c r="R161" s="127"/>
      <c r="S161" s="127"/>
      <c r="T161" s="128"/>
      <c r="U161" s="127">
        <f>SUM(U162:U295)</f>
        <v>0</v>
      </c>
      <c r="AE161" t="s">
        <v>80</v>
      </c>
    </row>
    <row r="162" spans="1:60" ht="22.5" customHeight="1" outlineLevel="1" x14ac:dyDescent="0.2">
      <c r="A162" s="180">
        <v>45</v>
      </c>
      <c r="B162" s="173" t="s">
        <v>620</v>
      </c>
      <c r="C162" s="174" t="s">
        <v>621</v>
      </c>
      <c r="D162" s="175" t="s">
        <v>92</v>
      </c>
      <c r="E162" s="176">
        <f>SUM(E164:E164)</f>
        <v>20.545000000000002</v>
      </c>
      <c r="F162" s="177">
        <v>0</v>
      </c>
      <c r="G162" s="178">
        <f>ROUND(E162*F162,2)</f>
        <v>0</v>
      </c>
      <c r="H162" s="178">
        <v>0</v>
      </c>
      <c r="I162" s="178">
        <f>ROUND(E162*H162,2)</f>
        <v>0</v>
      </c>
      <c r="J162" s="178">
        <v>2500</v>
      </c>
      <c r="K162" s="178">
        <f>ROUND(E162*J162,2)</f>
        <v>51362.5</v>
      </c>
      <c r="L162" s="178">
        <v>21</v>
      </c>
      <c r="M162" s="178">
        <f>G162*(1+L162/100)</f>
        <v>0</v>
      </c>
      <c r="N162" s="229">
        <v>4.0000000000000002E-4</v>
      </c>
      <c r="O162" s="229">
        <f>ROUND(E162*N162,5)</f>
        <v>8.2199999999999999E-3</v>
      </c>
      <c r="P162" s="229">
        <v>0</v>
      </c>
      <c r="Q162" s="236">
        <f>ROUND(E162*P162,2)</f>
        <v>0</v>
      </c>
      <c r="R162" s="145"/>
      <c r="S162" s="129"/>
      <c r="T162" s="130">
        <v>0</v>
      </c>
      <c r="U162" s="129">
        <f>ROUND(E162*T162,2)</f>
        <v>0</v>
      </c>
      <c r="V162" s="115"/>
      <c r="W162" s="115"/>
      <c r="X162" s="115"/>
      <c r="Y162" s="115"/>
      <c r="Z162" s="115"/>
      <c r="AA162" s="115"/>
      <c r="AB162" s="115"/>
      <c r="AC162" s="115"/>
      <c r="AD162" s="115"/>
      <c r="AE162" s="115" t="s">
        <v>84</v>
      </c>
      <c r="AF162" s="115"/>
      <c r="AG162" s="115"/>
      <c r="AH162" s="115"/>
      <c r="AI162" s="115"/>
      <c r="AJ162" s="115"/>
      <c r="AK162" s="115"/>
      <c r="AL162" s="115"/>
      <c r="AM162" s="115"/>
      <c r="AN162" s="115"/>
      <c r="AO162" s="115"/>
      <c r="AP162" s="115"/>
      <c r="AQ162" s="115"/>
      <c r="AR162" s="115"/>
      <c r="AS162" s="115"/>
      <c r="AT162" s="115"/>
      <c r="AU162" s="115"/>
      <c r="AV162" s="115"/>
      <c r="AW162" s="115"/>
      <c r="AX162" s="115"/>
      <c r="AY162" s="115"/>
      <c r="AZ162" s="115"/>
      <c r="BA162" s="115"/>
      <c r="BB162" s="115"/>
      <c r="BC162" s="115"/>
      <c r="BD162" s="115"/>
      <c r="BE162" s="115"/>
      <c r="BF162" s="115"/>
      <c r="BG162" s="115"/>
      <c r="BH162" s="115"/>
    </row>
    <row r="163" spans="1:60" ht="12.75" customHeight="1" outlineLevel="1" x14ac:dyDescent="0.2">
      <c r="A163" s="183"/>
      <c r="B163" s="163"/>
      <c r="C163" s="379" t="s">
        <v>624</v>
      </c>
      <c r="D163" s="379"/>
      <c r="E163" s="379"/>
      <c r="F163" s="164"/>
      <c r="G163" s="164"/>
      <c r="H163" s="165"/>
      <c r="I163" s="165"/>
      <c r="J163" s="165"/>
      <c r="K163" s="165"/>
      <c r="L163" s="165"/>
      <c r="M163" s="165"/>
      <c r="N163" s="209"/>
      <c r="O163" s="209"/>
      <c r="P163" s="209"/>
      <c r="Q163" s="214"/>
      <c r="R163" s="145"/>
      <c r="S163" s="129"/>
      <c r="T163" s="130"/>
      <c r="U163" s="129"/>
      <c r="V163" s="115"/>
      <c r="W163" s="115"/>
      <c r="X163" s="115"/>
      <c r="Y163" s="115"/>
      <c r="Z163" s="115"/>
      <c r="AA163" s="115"/>
      <c r="AB163" s="115"/>
      <c r="AC163" s="115"/>
      <c r="AD163" s="115"/>
      <c r="AE163" s="115" t="s">
        <v>82</v>
      </c>
      <c r="AF163" s="115"/>
      <c r="AG163" s="115"/>
      <c r="AH163" s="115"/>
      <c r="AI163" s="115"/>
      <c r="AJ163" s="115"/>
      <c r="AK163" s="115"/>
      <c r="AL163" s="115"/>
      <c r="AM163" s="115"/>
      <c r="AN163" s="115"/>
      <c r="AO163" s="115"/>
      <c r="AP163" s="115"/>
      <c r="AQ163" s="115"/>
      <c r="AR163" s="115"/>
      <c r="AS163" s="115"/>
      <c r="AT163" s="115"/>
      <c r="AU163" s="115"/>
      <c r="AV163" s="115"/>
      <c r="AW163" s="115"/>
      <c r="AX163" s="115"/>
      <c r="AY163" s="115"/>
      <c r="AZ163" s="115"/>
      <c r="BA163" s="123" t="str">
        <f>C163</f>
        <v>ochrana tepelné izolace stěn 1.PP</v>
      </c>
      <c r="BB163" s="115"/>
      <c r="BC163" s="115"/>
      <c r="BD163" s="115"/>
      <c r="BE163" s="115"/>
      <c r="BF163" s="115"/>
      <c r="BG163" s="115"/>
      <c r="BH163" s="115"/>
    </row>
    <row r="164" spans="1:60" ht="12" customHeight="1" outlineLevel="1" x14ac:dyDescent="0.2">
      <c r="A164" s="116"/>
      <c r="B164" s="162"/>
      <c r="C164" s="215" t="s">
        <v>543</v>
      </c>
      <c r="D164" s="216"/>
      <c r="E164" s="217">
        <v>20.545000000000002</v>
      </c>
      <c r="F164" s="137"/>
      <c r="G164" s="137"/>
      <c r="H164" s="137"/>
      <c r="I164" s="137"/>
      <c r="J164" s="137"/>
      <c r="K164" s="137"/>
      <c r="L164" s="137"/>
      <c r="M164" s="137"/>
      <c r="N164" s="218"/>
      <c r="O164" s="218"/>
      <c r="P164" s="218"/>
      <c r="Q164" s="208"/>
      <c r="R164" s="129"/>
      <c r="S164" s="129"/>
      <c r="T164" s="130"/>
      <c r="U164" s="129"/>
      <c r="V164" s="115"/>
      <c r="W164" s="115"/>
      <c r="X164" s="115"/>
      <c r="Y164" s="115"/>
      <c r="Z164" s="115"/>
      <c r="AA164" s="115"/>
      <c r="AB164" s="115"/>
      <c r="AC164" s="115"/>
      <c r="AD164" s="115"/>
      <c r="AE164" s="115"/>
      <c r="AF164" s="115"/>
      <c r="AG164" s="115"/>
      <c r="AH164" s="115"/>
      <c r="AI164" s="115"/>
      <c r="AJ164" s="115"/>
      <c r="AK164" s="115"/>
      <c r="AL164" s="115"/>
      <c r="AM164" s="115"/>
      <c r="AN164" s="115"/>
      <c r="AO164" s="115"/>
      <c r="AP164" s="115"/>
      <c r="AQ164" s="115"/>
      <c r="AR164" s="115"/>
      <c r="AS164" s="115"/>
      <c r="AT164" s="115"/>
      <c r="AU164" s="115"/>
      <c r="AV164" s="115"/>
      <c r="AW164" s="115"/>
      <c r="AX164" s="115"/>
      <c r="AY164" s="115"/>
      <c r="AZ164" s="115"/>
      <c r="BA164" s="115"/>
      <c r="BB164" s="115"/>
      <c r="BC164" s="115"/>
      <c r="BD164" s="115"/>
      <c r="BE164" s="115"/>
      <c r="BF164" s="115"/>
      <c r="BG164" s="115"/>
      <c r="BH164" s="115"/>
    </row>
    <row r="165" spans="1:60" ht="12.75" customHeight="1" outlineLevel="1" x14ac:dyDescent="0.2">
      <c r="A165" s="182">
        <v>46</v>
      </c>
      <c r="B165" s="156" t="s">
        <v>622</v>
      </c>
      <c r="C165" s="157" t="s">
        <v>623</v>
      </c>
      <c r="D165" s="158" t="s">
        <v>94</v>
      </c>
      <c r="E165" s="159">
        <f>SUM(E166:E166)</f>
        <v>29.35</v>
      </c>
      <c r="F165" s="160">
        <v>0</v>
      </c>
      <c r="G165" s="161">
        <f>ROUND(E165*F165,2)</f>
        <v>0</v>
      </c>
      <c r="H165" s="161">
        <v>0</v>
      </c>
      <c r="I165" s="161">
        <f>ROUND(E165*H165,2)</f>
        <v>0</v>
      </c>
      <c r="J165" s="161">
        <v>2500</v>
      </c>
      <c r="K165" s="161">
        <f>ROUND(E165*J165,2)</f>
        <v>73375</v>
      </c>
      <c r="L165" s="161">
        <v>21</v>
      </c>
      <c r="M165" s="161">
        <f>G165*(1+L165/100)</f>
        <v>0</v>
      </c>
      <c r="N165" s="230">
        <v>1.6000000000000001E-4</v>
      </c>
      <c r="O165" s="230">
        <f>ROUND(E165*N165,5)</f>
        <v>4.7000000000000002E-3</v>
      </c>
      <c r="P165" s="230">
        <v>0</v>
      </c>
      <c r="Q165" s="237">
        <f>ROUND(E165*P165,2)</f>
        <v>0</v>
      </c>
      <c r="R165" s="145"/>
      <c r="S165" s="129"/>
      <c r="T165" s="130">
        <v>0</v>
      </c>
      <c r="U165" s="129">
        <f>ROUND(E165*T165,2)</f>
        <v>0</v>
      </c>
      <c r="V165" s="115"/>
      <c r="W165" s="115"/>
      <c r="X165" s="115"/>
      <c r="Y165" s="115"/>
      <c r="Z165" s="115"/>
      <c r="AA165" s="115"/>
      <c r="AB165" s="115"/>
      <c r="AC165" s="115"/>
      <c r="AD165" s="115"/>
      <c r="AE165" s="115" t="s">
        <v>84</v>
      </c>
      <c r="AF165" s="115"/>
      <c r="AG165" s="115"/>
      <c r="AH165" s="115"/>
      <c r="AI165" s="115"/>
      <c r="AJ165" s="115"/>
      <c r="AK165" s="115"/>
      <c r="AL165" s="115"/>
      <c r="AM165" s="115"/>
      <c r="AN165" s="115"/>
      <c r="AO165" s="115"/>
      <c r="AP165" s="115"/>
      <c r="AQ165" s="115"/>
      <c r="AR165" s="115"/>
      <c r="AS165" s="115"/>
      <c r="AT165" s="115"/>
      <c r="AU165" s="115"/>
      <c r="AV165" s="115"/>
      <c r="AW165" s="115"/>
      <c r="AX165" s="115"/>
      <c r="AY165" s="115"/>
      <c r="AZ165" s="115"/>
      <c r="BA165" s="115"/>
      <c r="BB165" s="115"/>
      <c r="BC165" s="115"/>
      <c r="BD165" s="115"/>
      <c r="BE165" s="115"/>
      <c r="BF165" s="115"/>
      <c r="BG165" s="115"/>
      <c r="BH165" s="115"/>
    </row>
    <row r="166" spans="1:60" ht="12" customHeight="1" outlineLevel="1" x14ac:dyDescent="0.2">
      <c r="A166" s="116"/>
      <c r="B166" s="162"/>
      <c r="C166" s="215" t="s">
        <v>625</v>
      </c>
      <c r="D166" s="216"/>
      <c r="E166" s="217">
        <v>29.35</v>
      </c>
      <c r="F166" s="137"/>
      <c r="G166" s="137"/>
      <c r="H166" s="137"/>
      <c r="I166" s="137"/>
      <c r="J166" s="137"/>
      <c r="K166" s="137"/>
      <c r="L166" s="137"/>
      <c r="M166" s="137"/>
      <c r="N166" s="218" t="s">
        <v>628</v>
      </c>
      <c r="O166" s="218"/>
      <c r="P166" s="218"/>
      <c r="Q166" s="208"/>
      <c r="R166" s="129"/>
      <c r="S166" s="129"/>
      <c r="T166" s="130"/>
      <c r="U166" s="129"/>
      <c r="V166" s="115"/>
      <c r="W166" s="115"/>
      <c r="X166" s="115"/>
      <c r="Y166" s="115"/>
      <c r="Z166" s="115"/>
      <c r="AA166" s="115"/>
      <c r="AB166" s="115"/>
      <c r="AC166" s="115"/>
      <c r="AD166" s="115"/>
      <c r="AE166" s="115"/>
      <c r="AF166" s="115"/>
      <c r="AG166" s="115"/>
      <c r="AH166" s="115"/>
      <c r="AI166" s="115"/>
      <c r="AJ166" s="115"/>
      <c r="AK166" s="115"/>
      <c r="AL166" s="115"/>
      <c r="AM166" s="115"/>
      <c r="AN166" s="115"/>
      <c r="AO166" s="115"/>
      <c r="AP166" s="115"/>
      <c r="AQ166" s="115"/>
      <c r="AR166" s="115"/>
      <c r="AS166" s="115"/>
      <c r="AT166" s="115"/>
      <c r="AU166" s="115"/>
      <c r="AV166" s="115"/>
      <c r="AW166" s="115"/>
      <c r="AX166" s="115"/>
      <c r="AY166" s="115"/>
      <c r="AZ166" s="115"/>
      <c r="BA166" s="115"/>
      <c r="BB166" s="115"/>
      <c r="BC166" s="115"/>
      <c r="BD166" s="115"/>
      <c r="BE166" s="115"/>
      <c r="BF166" s="115"/>
      <c r="BG166" s="115"/>
      <c r="BH166" s="115"/>
    </row>
    <row r="167" spans="1:60" ht="12.75" customHeight="1" outlineLevel="1" x14ac:dyDescent="0.2">
      <c r="A167" s="182">
        <v>47</v>
      </c>
      <c r="B167" s="156" t="s">
        <v>626</v>
      </c>
      <c r="C167" s="157" t="s">
        <v>627</v>
      </c>
      <c r="D167" s="158" t="s">
        <v>91</v>
      </c>
      <c r="E167" s="159">
        <f>SUM(E168:E168)</f>
        <v>1.2920000000000001E-2</v>
      </c>
      <c r="F167" s="160">
        <v>0</v>
      </c>
      <c r="G167" s="161">
        <f>ROUND(E167*F167,2)</f>
        <v>0</v>
      </c>
      <c r="H167" s="161">
        <v>0</v>
      </c>
      <c r="I167" s="161">
        <f>ROUND(E167*H167,2)</f>
        <v>0</v>
      </c>
      <c r="J167" s="161">
        <v>2500</v>
      </c>
      <c r="K167" s="161">
        <f>ROUND(E167*J167,2)</f>
        <v>32.299999999999997</v>
      </c>
      <c r="L167" s="161">
        <v>21</v>
      </c>
      <c r="M167" s="161">
        <f>G167*(1+L167/100)</f>
        <v>0</v>
      </c>
      <c r="N167" s="230">
        <v>0</v>
      </c>
      <c r="O167" s="230">
        <f>ROUND(E167*N167,5)</f>
        <v>0</v>
      </c>
      <c r="P167" s="230">
        <v>0</v>
      </c>
      <c r="Q167" s="237">
        <f>ROUND(E167*P167,2)</f>
        <v>0</v>
      </c>
      <c r="R167" s="145"/>
      <c r="S167" s="129"/>
      <c r="T167" s="130">
        <v>0</v>
      </c>
      <c r="U167" s="129">
        <f>ROUND(E167*T167,2)</f>
        <v>0</v>
      </c>
      <c r="V167" s="115"/>
      <c r="W167" s="115"/>
      <c r="X167" s="115"/>
      <c r="Y167" s="115"/>
      <c r="Z167" s="115"/>
      <c r="AA167" s="115"/>
      <c r="AB167" s="115"/>
      <c r="AC167" s="115"/>
      <c r="AD167" s="115"/>
      <c r="AE167" s="115" t="s">
        <v>84</v>
      </c>
      <c r="AF167" s="115"/>
      <c r="AG167" s="115"/>
      <c r="AH167" s="115"/>
      <c r="AI167" s="115"/>
      <c r="AJ167" s="115"/>
      <c r="AK167" s="115"/>
      <c r="AL167" s="115"/>
      <c r="AM167" s="115"/>
      <c r="AN167" s="115"/>
      <c r="AO167" s="115"/>
      <c r="AP167" s="115"/>
      <c r="AQ167" s="115"/>
      <c r="AR167" s="115"/>
      <c r="AS167" s="115"/>
      <c r="AT167" s="115"/>
      <c r="AU167" s="115"/>
      <c r="AV167" s="115"/>
      <c r="AW167" s="115"/>
      <c r="AX167" s="115"/>
      <c r="AY167" s="115"/>
      <c r="AZ167" s="115"/>
      <c r="BA167" s="115"/>
      <c r="BB167" s="115"/>
      <c r="BC167" s="115"/>
      <c r="BD167" s="115"/>
      <c r="BE167" s="115"/>
      <c r="BF167" s="115"/>
      <c r="BG167" s="115"/>
      <c r="BH167" s="115"/>
    </row>
    <row r="168" spans="1:60" ht="12" customHeight="1" outlineLevel="1" x14ac:dyDescent="0.2">
      <c r="A168" s="116"/>
      <c r="B168" s="162"/>
      <c r="C168" s="238">
        <f>SUM(O161)</f>
        <v>1.2920000000000001E-2</v>
      </c>
      <c r="D168" s="216"/>
      <c r="E168" s="217">
        <f>SUM(C168)</f>
        <v>1.2920000000000001E-2</v>
      </c>
      <c r="F168" s="137"/>
      <c r="G168" s="137"/>
      <c r="H168" s="137"/>
      <c r="I168" s="137"/>
      <c r="J168" s="137"/>
      <c r="K168" s="137"/>
      <c r="L168" s="137"/>
      <c r="M168" s="137"/>
      <c r="N168" s="218"/>
      <c r="O168" s="218"/>
      <c r="P168" s="218"/>
      <c r="Q168" s="208"/>
      <c r="R168" s="129"/>
      <c r="S168" s="129"/>
      <c r="T168" s="130"/>
      <c r="U168" s="129"/>
      <c r="V168" s="115"/>
      <c r="W168" s="115"/>
      <c r="X168" s="115"/>
      <c r="Y168" s="115"/>
      <c r="Z168" s="115"/>
      <c r="AA168" s="115"/>
      <c r="AB168" s="115"/>
      <c r="AC168" s="115"/>
      <c r="AD168" s="115"/>
      <c r="AE168" s="115"/>
      <c r="AF168" s="115"/>
      <c r="AG168" s="115"/>
      <c r="AH168" s="115"/>
      <c r="AI168" s="115"/>
      <c r="AJ168" s="115"/>
      <c r="AK168" s="115"/>
      <c r="AL168" s="115"/>
      <c r="AM168" s="115"/>
      <c r="AN168" s="115"/>
      <c r="AO168" s="115"/>
      <c r="AP168" s="115"/>
      <c r="AQ168" s="115"/>
      <c r="AR168" s="115"/>
      <c r="AS168" s="115"/>
      <c r="AT168" s="115"/>
      <c r="AU168" s="115"/>
      <c r="AV168" s="115"/>
      <c r="AW168" s="115"/>
      <c r="AX168" s="115"/>
      <c r="AY168" s="115"/>
      <c r="AZ168" s="115"/>
      <c r="BA168" s="115"/>
      <c r="BB168" s="115"/>
      <c r="BC168" s="115"/>
      <c r="BD168" s="115"/>
      <c r="BE168" s="115"/>
      <c r="BF168" s="115"/>
      <c r="BG168" s="115"/>
      <c r="BH168" s="115"/>
    </row>
    <row r="169" spans="1:60" x14ac:dyDescent="0.2">
      <c r="A169" s="150" t="s">
        <v>79</v>
      </c>
      <c r="B169" s="151" t="s">
        <v>612</v>
      </c>
      <c r="C169" s="152" t="s">
        <v>613</v>
      </c>
      <c r="D169" s="153"/>
      <c r="E169" s="154"/>
      <c r="F169" s="155"/>
      <c r="G169" s="155">
        <f>SUM(G170:G201)</f>
        <v>0</v>
      </c>
      <c r="H169" s="155"/>
      <c r="I169" s="155">
        <f>SUM(I179:I295)</f>
        <v>0</v>
      </c>
      <c r="J169" s="155"/>
      <c r="K169" s="155">
        <f>SUM(K179:K295)</f>
        <v>2760734.2999999993</v>
      </c>
      <c r="L169" s="155"/>
      <c r="M169" s="155">
        <f>SUM(M179:M295)</f>
        <v>0</v>
      </c>
      <c r="N169" s="228"/>
      <c r="O169" s="228">
        <f>SUM(O170:O198)</f>
        <v>3.4224999999999994</v>
      </c>
      <c r="P169" s="228"/>
      <c r="Q169" s="228">
        <f>SUM(Q170:Q198)</f>
        <v>0</v>
      </c>
      <c r="R169" s="127"/>
      <c r="S169" s="127"/>
      <c r="T169" s="128"/>
      <c r="U169" s="127">
        <f>SUM(U179:U295)</f>
        <v>0</v>
      </c>
      <c r="AE169" t="s">
        <v>80</v>
      </c>
    </row>
    <row r="170" spans="1:60" ht="12.75" customHeight="1" outlineLevel="1" x14ac:dyDescent="0.2">
      <c r="A170" s="180">
        <v>48</v>
      </c>
      <c r="B170" s="173" t="s">
        <v>633</v>
      </c>
      <c r="C170" s="174" t="s">
        <v>634</v>
      </c>
      <c r="D170" s="175" t="s">
        <v>92</v>
      </c>
      <c r="E170" s="176">
        <f>SUM(E172:E172)</f>
        <v>61.84</v>
      </c>
      <c r="F170" s="177">
        <v>0</v>
      </c>
      <c r="G170" s="178">
        <f>ROUND(E170*F170,2)</f>
        <v>0</v>
      </c>
      <c r="H170" s="178">
        <v>0</v>
      </c>
      <c r="I170" s="178">
        <f>ROUND(E170*H170,2)</f>
        <v>0</v>
      </c>
      <c r="J170" s="178">
        <v>2500</v>
      </c>
      <c r="K170" s="178">
        <f>ROUND(E170*J170,2)</f>
        <v>154600</v>
      </c>
      <c r="L170" s="178">
        <v>21</v>
      </c>
      <c r="M170" s="178">
        <f>G170*(1+L170/100)</f>
        <v>0</v>
      </c>
      <c r="N170" s="229">
        <v>2.5999999999999998E-4</v>
      </c>
      <c r="O170" s="229">
        <f>ROUND(E170*N170,5)</f>
        <v>1.6080000000000001E-2</v>
      </c>
      <c r="P170" s="229">
        <v>0</v>
      </c>
      <c r="Q170" s="236">
        <f>ROUND(E170*P170,2)</f>
        <v>0</v>
      </c>
      <c r="R170" s="145"/>
      <c r="S170" s="129"/>
      <c r="T170" s="130">
        <v>0</v>
      </c>
      <c r="U170" s="129">
        <f>ROUND(E170*T170,2)</f>
        <v>0</v>
      </c>
      <c r="V170" s="115"/>
      <c r="W170" s="115"/>
      <c r="X170" s="115"/>
      <c r="Y170" s="115"/>
      <c r="Z170" s="115"/>
      <c r="AA170" s="115"/>
      <c r="AB170" s="115"/>
      <c r="AC170" s="115"/>
      <c r="AD170" s="115"/>
      <c r="AE170" s="115" t="s">
        <v>84</v>
      </c>
      <c r="AF170" s="115"/>
      <c r="AG170" s="115"/>
      <c r="AH170" s="115"/>
      <c r="AI170" s="115"/>
      <c r="AJ170" s="115"/>
      <c r="AK170" s="115"/>
      <c r="AL170" s="115"/>
      <c r="AM170" s="115"/>
      <c r="AN170" s="115"/>
      <c r="AO170" s="115"/>
      <c r="AP170" s="115"/>
      <c r="AQ170" s="115"/>
      <c r="AR170" s="115"/>
      <c r="AS170" s="115"/>
      <c r="AT170" s="115"/>
      <c r="AU170" s="115"/>
      <c r="AV170" s="115"/>
      <c r="AW170" s="115"/>
      <c r="AX170" s="115"/>
      <c r="AY170" s="115"/>
      <c r="AZ170" s="115"/>
      <c r="BA170" s="115"/>
      <c r="BB170" s="115"/>
      <c r="BC170" s="115"/>
      <c r="BD170" s="115"/>
      <c r="BE170" s="115"/>
      <c r="BF170" s="115"/>
      <c r="BG170" s="115"/>
      <c r="BH170" s="115"/>
    </row>
    <row r="171" spans="1:60" ht="12.75" customHeight="1" outlineLevel="1" x14ac:dyDescent="0.2">
      <c r="A171" s="183"/>
      <c r="B171" s="163"/>
      <c r="C171" s="379" t="s">
        <v>635</v>
      </c>
      <c r="D171" s="379"/>
      <c r="E171" s="379"/>
      <c r="F171" s="164"/>
      <c r="G171" s="164"/>
      <c r="H171" s="165"/>
      <c r="I171" s="165"/>
      <c r="J171" s="165"/>
      <c r="K171" s="165"/>
      <c r="L171" s="165"/>
      <c r="M171" s="165"/>
      <c r="N171" s="209"/>
      <c r="O171" s="209"/>
      <c r="P171" s="209"/>
      <c r="Q171" s="214"/>
      <c r="R171" s="145"/>
      <c r="S171" s="129"/>
      <c r="T171" s="130"/>
      <c r="U171" s="129"/>
      <c r="V171" s="115"/>
      <c r="W171" s="115"/>
      <c r="X171" s="115"/>
      <c r="Y171" s="115"/>
      <c r="Z171" s="115"/>
      <c r="AA171" s="115"/>
      <c r="AB171" s="115"/>
      <c r="AC171" s="115"/>
      <c r="AD171" s="115"/>
      <c r="AE171" s="115" t="s">
        <v>82</v>
      </c>
      <c r="AF171" s="115"/>
      <c r="AG171" s="115"/>
      <c r="AH171" s="115"/>
      <c r="AI171" s="115"/>
      <c r="AJ171" s="115"/>
      <c r="AK171" s="115"/>
      <c r="AL171" s="115"/>
      <c r="AM171" s="115"/>
      <c r="AN171" s="115"/>
      <c r="AO171" s="115"/>
      <c r="AP171" s="115"/>
      <c r="AQ171" s="115"/>
      <c r="AR171" s="115"/>
      <c r="AS171" s="115"/>
      <c r="AT171" s="115"/>
      <c r="AU171" s="115"/>
      <c r="AV171" s="115"/>
      <c r="AW171" s="115"/>
      <c r="AX171" s="115"/>
      <c r="AY171" s="115"/>
      <c r="AZ171" s="115"/>
      <c r="BA171" s="123" t="str">
        <f>C171</f>
        <v>penetrace stropů před montáží izolace stropů 1.PP lepením</v>
      </c>
      <c r="BB171" s="115"/>
      <c r="BC171" s="115"/>
      <c r="BD171" s="115"/>
      <c r="BE171" s="115"/>
      <c r="BF171" s="115"/>
      <c r="BG171" s="115"/>
      <c r="BH171" s="115"/>
    </row>
    <row r="172" spans="1:60" ht="12" customHeight="1" outlineLevel="1" x14ac:dyDescent="0.2">
      <c r="A172" s="116"/>
      <c r="B172" s="162"/>
      <c r="C172" s="215" t="s">
        <v>632</v>
      </c>
      <c r="D172" s="216"/>
      <c r="E172" s="217">
        <v>61.84</v>
      </c>
      <c r="F172" s="137"/>
      <c r="G172" s="137"/>
      <c r="H172" s="137"/>
      <c r="I172" s="137"/>
      <c r="J172" s="137"/>
      <c r="K172" s="137"/>
      <c r="L172" s="137"/>
      <c r="M172" s="137"/>
      <c r="N172" s="218"/>
      <c r="O172" s="218"/>
      <c r="P172" s="218"/>
      <c r="Q172" s="208"/>
      <c r="R172" s="129"/>
      <c r="S172" s="129"/>
      <c r="T172" s="130"/>
      <c r="U172" s="129"/>
      <c r="V172" s="115"/>
      <c r="W172" s="115"/>
      <c r="X172" s="115"/>
      <c r="Y172" s="115"/>
      <c r="Z172" s="115"/>
      <c r="AA172" s="115"/>
      <c r="AB172" s="115"/>
      <c r="AC172" s="115"/>
      <c r="AD172" s="115"/>
      <c r="AE172" s="115"/>
      <c r="AF172" s="115"/>
      <c r="AG172" s="115"/>
      <c r="AH172" s="115"/>
      <c r="AI172" s="115"/>
      <c r="AJ172" s="115"/>
      <c r="AK172" s="115"/>
      <c r="AL172" s="115"/>
      <c r="AM172" s="115"/>
      <c r="AN172" s="115"/>
      <c r="AO172" s="115"/>
      <c r="AP172" s="115"/>
      <c r="AQ172" s="115"/>
      <c r="AR172" s="115"/>
      <c r="AS172" s="115"/>
      <c r="AT172" s="115"/>
      <c r="AU172" s="115"/>
      <c r="AV172" s="115"/>
      <c r="AW172" s="115"/>
      <c r="AX172" s="115"/>
      <c r="AY172" s="115"/>
      <c r="AZ172" s="115"/>
      <c r="BA172" s="115"/>
      <c r="BB172" s="115"/>
      <c r="BC172" s="115"/>
      <c r="BD172" s="115"/>
      <c r="BE172" s="115"/>
      <c r="BF172" s="115"/>
      <c r="BG172" s="115"/>
      <c r="BH172" s="115"/>
    </row>
    <row r="173" spans="1:60" ht="22.5" customHeight="1" outlineLevel="1" x14ac:dyDescent="0.2">
      <c r="A173" s="182">
        <v>49</v>
      </c>
      <c r="B173" s="156" t="s">
        <v>629</v>
      </c>
      <c r="C173" s="157" t="s">
        <v>630</v>
      </c>
      <c r="D173" s="158" t="s">
        <v>92</v>
      </c>
      <c r="E173" s="159">
        <f>SUM(E175:E175)</f>
        <v>61.84</v>
      </c>
      <c r="F173" s="160">
        <v>0</v>
      </c>
      <c r="G173" s="161">
        <f>ROUND(E173*F173,2)</f>
        <v>0</v>
      </c>
      <c r="H173" s="161">
        <v>0</v>
      </c>
      <c r="I173" s="161">
        <f>ROUND(E173*H173,2)</f>
        <v>0</v>
      </c>
      <c r="J173" s="161">
        <v>2500</v>
      </c>
      <c r="K173" s="161">
        <f>ROUND(E173*J173,2)</f>
        <v>154600</v>
      </c>
      <c r="L173" s="161">
        <v>21</v>
      </c>
      <c r="M173" s="161">
        <f>G173*(1+L173/100)</f>
        <v>0</v>
      </c>
      <c r="N173" s="230">
        <v>6.0000000000000001E-3</v>
      </c>
      <c r="O173" s="230">
        <f>ROUND(E173*N173,5)</f>
        <v>0.37103999999999998</v>
      </c>
      <c r="P173" s="230">
        <v>0</v>
      </c>
      <c r="Q173" s="237">
        <f>ROUND(E173*P173,2)</f>
        <v>0</v>
      </c>
      <c r="R173" s="145"/>
      <c r="S173" s="129"/>
      <c r="T173" s="130">
        <v>0</v>
      </c>
      <c r="U173" s="129">
        <f>ROUND(E173*T173,2)</f>
        <v>0</v>
      </c>
      <c r="V173" s="115"/>
      <c r="W173" s="115"/>
      <c r="X173" s="115"/>
      <c r="Y173" s="115"/>
      <c r="Z173" s="115"/>
      <c r="AA173" s="115"/>
      <c r="AB173" s="115"/>
      <c r="AC173" s="115"/>
      <c r="AD173" s="115"/>
      <c r="AE173" s="115" t="s">
        <v>84</v>
      </c>
      <c r="AF173" s="115"/>
      <c r="AG173" s="115"/>
      <c r="AH173" s="115"/>
      <c r="AI173" s="115"/>
      <c r="AJ173" s="115"/>
      <c r="AK173" s="115"/>
      <c r="AL173" s="115"/>
      <c r="AM173" s="115"/>
      <c r="AN173" s="115"/>
      <c r="AO173" s="115"/>
      <c r="AP173" s="115"/>
      <c r="AQ173" s="115"/>
      <c r="AR173" s="115"/>
      <c r="AS173" s="115"/>
      <c r="AT173" s="115"/>
      <c r="AU173" s="115"/>
      <c r="AV173" s="115"/>
      <c r="AW173" s="115"/>
      <c r="AX173" s="115"/>
      <c r="AY173" s="115"/>
      <c r="AZ173" s="115"/>
      <c r="BA173" s="115"/>
      <c r="BB173" s="115"/>
      <c r="BC173" s="115"/>
      <c r="BD173" s="115"/>
      <c r="BE173" s="115"/>
      <c r="BF173" s="115"/>
      <c r="BG173" s="115"/>
      <c r="BH173" s="115"/>
    </row>
    <row r="174" spans="1:60" ht="12.75" customHeight="1" outlineLevel="1" x14ac:dyDescent="0.2">
      <c r="A174" s="183"/>
      <c r="B174" s="163"/>
      <c r="C174" s="379" t="s">
        <v>631</v>
      </c>
      <c r="D174" s="379"/>
      <c r="E174" s="379"/>
      <c r="F174" s="164"/>
      <c r="G174" s="164"/>
      <c r="H174" s="165"/>
      <c r="I174" s="165"/>
      <c r="J174" s="165"/>
      <c r="K174" s="165"/>
      <c r="L174" s="165"/>
      <c r="M174" s="165"/>
      <c r="N174" s="209"/>
      <c r="O174" s="209"/>
      <c r="P174" s="209"/>
      <c r="Q174" s="214"/>
      <c r="R174" s="145"/>
      <c r="S174" s="129"/>
      <c r="T174" s="130"/>
      <c r="U174" s="129"/>
      <c r="V174" s="115"/>
      <c r="W174" s="115"/>
      <c r="X174" s="115"/>
      <c r="Y174" s="115"/>
      <c r="Z174" s="115"/>
      <c r="AA174" s="115"/>
      <c r="AB174" s="115"/>
      <c r="AC174" s="115"/>
      <c r="AD174" s="115"/>
      <c r="AE174" s="115" t="s">
        <v>82</v>
      </c>
      <c r="AF174" s="115"/>
      <c r="AG174" s="115"/>
      <c r="AH174" s="115"/>
      <c r="AI174" s="115"/>
      <c r="AJ174" s="115"/>
      <c r="AK174" s="115"/>
      <c r="AL174" s="115"/>
      <c r="AM174" s="115"/>
      <c r="AN174" s="115"/>
      <c r="AO174" s="115"/>
      <c r="AP174" s="115"/>
      <c r="AQ174" s="115"/>
      <c r="AR174" s="115"/>
      <c r="AS174" s="115"/>
      <c r="AT174" s="115"/>
      <c r="AU174" s="115"/>
      <c r="AV174" s="115"/>
      <c r="AW174" s="115"/>
      <c r="AX174" s="115"/>
      <c r="AY174" s="115"/>
      <c r="AZ174" s="115"/>
      <c r="BA174" s="123" t="str">
        <f>C174</f>
        <v>montáž izolace stropů 1.PP lepením</v>
      </c>
      <c r="BB174" s="115"/>
      <c r="BC174" s="115"/>
      <c r="BD174" s="115"/>
      <c r="BE174" s="115"/>
      <c r="BF174" s="115"/>
      <c r="BG174" s="115"/>
      <c r="BH174" s="115"/>
    </row>
    <row r="175" spans="1:60" ht="12" customHeight="1" outlineLevel="1" x14ac:dyDescent="0.2">
      <c r="A175" s="116"/>
      <c r="B175" s="162"/>
      <c r="C175" s="215" t="s">
        <v>632</v>
      </c>
      <c r="D175" s="216"/>
      <c r="E175" s="217">
        <v>61.84</v>
      </c>
      <c r="F175" s="137"/>
      <c r="G175" s="137"/>
      <c r="H175" s="137"/>
      <c r="I175" s="137"/>
      <c r="J175" s="137"/>
      <c r="K175" s="137"/>
      <c r="L175" s="137"/>
      <c r="M175" s="137"/>
      <c r="N175" s="218"/>
      <c r="O175" s="218"/>
      <c r="P175" s="218"/>
      <c r="Q175" s="208"/>
      <c r="R175" s="129"/>
      <c r="S175" s="129"/>
      <c r="T175" s="130"/>
      <c r="U175" s="129"/>
      <c r="V175" s="115"/>
      <c r="W175" s="115"/>
      <c r="X175" s="115"/>
      <c r="Y175" s="115"/>
      <c r="Z175" s="115"/>
      <c r="AA175" s="115"/>
      <c r="AB175" s="115"/>
      <c r="AC175" s="115"/>
      <c r="AD175" s="115"/>
      <c r="AE175" s="115"/>
      <c r="AF175" s="115"/>
      <c r="AG175" s="115"/>
      <c r="AH175" s="115"/>
      <c r="AI175" s="115"/>
      <c r="AJ175" s="115"/>
      <c r="AK175" s="115"/>
      <c r="AL175" s="115"/>
      <c r="AM175" s="115"/>
      <c r="AN175" s="115"/>
      <c r="AO175" s="115"/>
      <c r="AP175" s="115"/>
      <c r="AQ175" s="115"/>
      <c r="AR175" s="115"/>
      <c r="AS175" s="115"/>
      <c r="AT175" s="115"/>
      <c r="AU175" s="115"/>
      <c r="AV175" s="115"/>
      <c r="AW175" s="115"/>
      <c r="AX175" s="115"/>
      <c r="AY175" s="115"/>
      <c r="AZ175" s="115"/>
      <c r="BA175" s="115"/>
      <c r="BB175" s="115"/>
      <c r="BC175" s="115"/>
      <c r="BD175" s="115"/>
      <c r="BE175" s="115"/>
      <c r="BF175" s="115"/>
      <c r="BG175" s="115"/>
      <c r="BH175" s="115"/>
    </row>
    <row r="176" spans="1:60" ht="22.5" customHeight="1" outlineLevel="1" x14ac:dyDescent="0.2">
      <c r="A176" s="226">
        <v>50</v>
      </c>
      <c r="B176" s="263" t="s">
        <v>636</v>
      </c>
      <c r="C176" s="220" t="s">
        <v>637</v>
      </c>
      <c r="D176" s="264" t="s">
        <v>92</v>
      </c>
      <c r="E176" s="222">
        <f>SUM(E178)</f>
        <v>64.932000000000002</v>
      </c>
      <c r="F176" s="223">
        <v>0</v>
      </c>
      <c r="G176" s="224">
        <f>E176*F176</f>
        <v>0</v>
      </c>
      <c r="H176" s="224">
        <v>0</v>
      </c>
      <c r="I176" s="224">
        <f>ROUND(E176*H176,2)</f>
        <v>0</v>
      </c>
      <c r="J176" s="224">
        <v>153.5</v>
      </c>
      <c r="K176" s="224">
        <f>ROUND(E176*J176,2)</f>
        <v>9967.06</v>
      </c>
      <c r="L176" s="224">
        <v>21</v>
      </c>
      <c r="M176" s="224">
        <f>G176*(1+L176/100)</f>
        <v>0</v>
      </c>
      <c r="N176" s="225">
        <v>1.8800000000000001E-2</v>
      </c>
      <c r="O176" s="225">
        <f>ROUND(E176*N176,5)</f>
        <v>1.22072</v>
      </c>
      <c r="P176" s="225">
        <v>0</v>
      </c>
      <c r="Q176" s="227">
        <f>ROUND(E176*P176,2)</f>
        <v>0</v>
      </c>
      <c r="R176" s="145"/>
      <c r="S176" s="129"/>
      <c r="T176" s="130"/>
      <c r="U176" s="129"/>
      <c r="V176" s="115"/>
      <c r="W176" s="115"/>
      <c r="X176" s="115"/>
      <c r="Y176" s="115"/>
      <c r="Z176" s="115"/>
      <c r="AA176" s="115"/>
      <c r="AB176" s="115"/>
      <c r="AC176" s="115"/>
      <c r="AD176" s="115"/>
      <c r="AE176" s="115"/>
      <c r="AF176" s="115"/>
      <c r="AG176" s="115"/>
      <c r="AH176" s="115"/>
      <c r="AI176" s="115"/>
      <c r="AJ176" s="115"/>
      <c r="AK176" s="115"/>
      <c r="AL176" s="115"/>
      <c r="AM176" s="115"/>
      <c r="AN176" s="115"/>
      <c r="AO176" s="115"/>
      <c r="AP176" s="115"/>
      <c r="AQ176" s="115"/>
      <c r="AR176" s="115"/>
      <c r="AS176" s="115"/>
      <c r="AT176" s="115"/>
      <c r="AU176" s="115"/>
      <c r="AV176" s="115"/>
      <c r="AW176" s="115"/>
      <c r="AX176" s="115"/>
      <c r="AY176" s="115"/>
      <c r="AZ176" s="115"/>
      <c r="BA176" s="115"/>
      <c r="BB176" s="115"/>
      <c r="BC176" s="115"/>
      <c r="BD176" s="115"/>
      <c r="BE176" s="115"/>
      <c r="BF176" s="115"/>
      <c r="BG176" s="115"/>
      <c r="BH176" s="115"/>
    </row>
    <row r="177" spans="1:60" ht="12" customHeight="1" outlineLevel="1" x14ac:dyDescent="0.2">
      <c r="A177" s="116"/>
      <c r="B177" s="162"/>
      <c r="C177" s="215" t="s">
        <v>659</v>
      </c>
      <c r="D177" s="216"/>
      <c r="E177" s="217" t="s">
        <v>96</v>
      </c>
      <c r="F177" s="137"/>
      <c r="G177" s="137"/>
      <c r="H177" s="137"/>
      <c r="I177" s="137"/>
      <c r="J177" s="137"/>
      <c r="K177" s="137"/>
      <c r="L177" s="137"/>
      <c r="M177" s="137"/>
      <c r="N177" s="218"/>
      <c r="O177" s="218"/>
      <c r="P177" s="218"/>
      <c r="Q177" s="208"/>
      <c r="R177" s="129"/>
      <c r="S177" s="129"/>
      <c r="T177" s="130"/>
      <c r="U177" s="129"/>
      <c r="V177" s="115"/>
      <c r="W177" s="115"/>
      <c r="X177" s="115"/>
      <c r="Y177" s="115"/>
      <c r="Z177" s="115"/>
      <c r="AA177" s="115"/>
      <c r="AB177" s="115"/>
      <c r="AC177" s="115"/>
      <c r="AD177" s="115"/>
      <c r="AE177" s="115"/>
      <c r="AF177" s="115"/>
      <c r="AG177" s="115"/>
      <c r="AH177" s="115"/>
      <c r="AI177" s="115"/>
      <c r="AJ177" s="115"/>
      <c r="AK177" s="115"/>
      <c r="AL177" s="115"/>
      <c r="AM177" s="115"/>
      <c r="AN177" s="115"/>
      <c r="AO177" s="115"/>
      <c r="AP177" s="115"/>
      <c r="AQ177" s="115"/>
      <c r="AR177" s="115"/>
      <c r="AS177" s="115"/>
      <c r="AT177" s="115"/>
      <c r="AU177" s="115"/>
      <c r="AV177" s="115"/>
      <c r="AW177" s="115"/>
      <c r="AX177" s="115"/>
      <c r="AY177" s="115"/>
      <c r="AZ177" s="115"/>
      <c r="BA177" s="115"/>
      <c r="BB177" s="115"/>
      <c r="BC177" s="115"/>
      <c r="BD177" s="115"/>
      <c r="BE177" s="115"/>
      <c r="BF177" s="115"/>
      <c r="BG177" s="115"/>
      <c r="BH177" s="115"/>
    </row>
    <row r="178" spans="1:60" ht="12" customHeight="1" outlineLevel="1" x14ac:dyDescent="0.2">
      <c r="A178" s="116"/>
      <c r="B178" s="162"/>
      <c r="C178" s="215" t="s">
        <v>638</v>
      </c>
      <c r="D178" s="216"/>
      <c r="E178" s="217">
        <v>64.932000000000002</v>
      </c>
      <c r="F178" s="137"/>
      <c r="G178" s="137"/>
      <c r="H178" s="137"/>
      <c r="I178" s="137"/>
      <c r="J178" s="137"/>
      <c r="K178" s="137"/>
      <c r="L178" s="137"/>
      <c r="M178" s="137"/>
      <c r="N178" s="218"/>
      <c r="O178" s="218"/>
      <c r="P178" s="218"/>
      <c r="Q178" s="208"/>
      <c r="R178" s="129"/>
      <c r="S178" s="129"/>
      <c r="T178" s="130"/>
      <c r="U178" s="129"/>
      <c r="V178" s="115"/>
      <c r="W178" s="115"/>
      <c r="X178" s="115"/>
      <c r="Y178" s="115"/>
      <c r="Z178" s="115"/>
      <c r="AA178" s="115"/>
      <c r="AB178" s="115"/>
      <c r="AC178" s="115"/>
      <c r="AD178" s="115"/>
      <c r="AE178" s="115"/>
      <c r="AF178" s="115"/>
      <c r="AG178" s="115"/>
      <c r="AH178" s="115"/>
      <c r="AI178" s="115"/>
      <c r="AJ178" s="115"/>
      <c r="AK178" s="115"/>
      <c r="AL178" s="115"/>
      <c r="AM178" s="115"/>
      <c r="AN178" s="115"/>
      <c r="AO178" s="115"/>
      <c r="AP178" s="115"/>
      <c r="AQ178" s="115"/>
      <c r="AR178" s="115"/>
      <c r="AS178" s="115"/>
      <c r="AT178" s="115"/>
      <c r="AU178" s="115"/>
      <c r="AV178" s="115"/>
      <c r="AW178" s="115"/>
      <c r="AX178" s="115"/>
      <c r="AY178" s="115"/>
      <c r="AZ178" s="115"/>
      <c r="BA178" s="115"/>
      <c r="BB178" s="115"/>
      <c r="BC178" s="115"/>
      <c r="BD178" s="115"/>
      <c r="BE178" s="115"/>
      <c r="BF178" s="115"/>
      <c r="BG178" s="115"/>
      <c r="BH178" s="115"/>
    </row>
    <row r="179" spans="1:60" ht="22.5" customHeight="1" outlineLevel="1" x14ac:dyDescent="0.2">
      <c r="A179" s="182">
        <v>51</v>
      </c>
      <c r="B179" s="156" t="s">
        <v>614</v>
      </c>
      <c r="C179" s="157" t="s">
        <v>615</v>
      </c>
      <c r="D179" s="158" t="s">
        <v>92</v>
      </c>
      <c r="E179" s="159">
        <f>SUM(E181:E182)</f>
        <v>29.584799999999998</v>
      </c>
      <c r="F179" s="160">
        <v>0</v>
      </c>
      <c r="G179" s="161">
        <f>ROUND(E179*F179,2)</f>
        <v>0</v>
      </c>
      <c r="H179" s="161">
        <v>0</v>
      </c>
      <c r="I179" s="161">
        <f>ROUND(E179*H179,2)</f>
        <v>0</v>
      </c>
      <c r="J179" s="161">
        <v>2500</v>
      </c>
      <c r="K179" s="161">
        <f>ROUND(E179*J179,2)</f>
        <v>73962</v>
      </c>
      <c r="L179" s="161">
        <v>21</v>
      </c>
      <c r="M179" s="161">
        <f>G179*(1+L179/100)</f>
        <v>0</v>
      </c>
      <c r="N179" s="230">
        <v>6.1199999999999996E-3</v>
      </c>
      <c r="O179" s="230">
        <f>ROUND(E179*N179,5)</f>
        <v>0.18106</v>
      </c>
      <c r="P179" s="230">
        <v>0</v>
      </c>
      <c r="Q179" s="237">
        <f>ROUND(E179*P179,2)</f>
        <v>0</v>
      </c>
      <c r="R179" s="145"/>
      <c r="S179" s="129"/>
      <c r="T179" s="130">
        <v>0</v>
      </c>
      <c r="U179" s="129">
        <f>ROUND(E179*T179,2)</f>
        <v>0</v>
      </c>
      <c r="V179" s="115"/>
      <c r="W179" s="115"/>
      <c r="X179" s="115"/>
      <c r="Y179" s="115"/>
      <c r="Z179" s="115"/>
      <c r="AA179" s="115"/>
      <c r="AB179" s="115"/>
      <c r="AC179" s="115"/>
      <c r="AD179" s="115"/>
      <c r="AE179" s="115" t="s">
        <v>84</v>
      </c>
      <c r="AF179" s="115"/>
      <c r="AG179" s="115"/>
      <c r="AH179" s="115"/>
      <c r="AI179" s="115"/>
      <c r="AJ179" s="115"/>
      <c r="AK179" s="115"/>
      <c r="AL179" s="115"/>
      <c r="AM179" s="115"/>
      <c r="AN179" s="115"/>
      <c r="AO179" s="115"/>
      <c r="AP179" s="115"/>
      <c r="AQ179" s="115"/>
      <c r="AR179" s="115"/>
      <c r="AS179" s="115"/>
      <c r="AT179" s="115"/>
      <c r="AU179" s="115"/>
      <c r="AV179" s="115"/>
      <c r="AW179" s="115"/>
      <c r="AX179" s="115"/>
      <c r="AY179" s="115"/>
      <c r="AZ179" s="115"/>
      <c r="BA179" s="115"/>
      <c r="BB179" s="115"/>
      <c r="BC179" s="115"/>
      <c r="BD179" s="115"/>
      <c r="BE179" s="115"/>
      <c r="BF179" s="115"/>
      <c r="BG179" s="115"/>
      <c r="BH179" s="115"/>
    </row>
    <row r="180" spans="1:60" ht="12.75" customHeight="1" outlineLevel="1" x14ac:dyDescent="0.2">
      <c r="A180" s="183"/>
      <c r="B180" s="163"/>
      <c r="C180" s="379" t="s">
        <v>990</v>
      </c>
      <c r="D180" s="379"/>
      <c r="E180" s="379"/>
      <c r="F180" s="164"/>
      <c r="G180" s="164"/>
      <c r="H180" s="165"/>
      <c r="I180" s="165"/>
      <c r="J180" s="165"/>
      <c r="K180" s="165"/>
      <c r="L180" s="165"/>
      <c r="M180" s="165"/>
      <c r="N180" s="209"/>
      <c r="O180" s="209"/>
      <c r="P180" s="209"/>
      <c r="Q180" s="214"/>
      <c r="R180" s="145"/>
      <c r="S180" s="129"/>
      <c r="T180" s="130"/>
      <c r="U180" s="129"/>
      <c r="V180" s="115"/>
      <c r="W180" s="115"/>
      <c r="X180" s="115"/>
      <c r="Y180" s="115"/>
      <c r="Z180" s="115"/>
      <c r="AA180" s="115"/>
      <c r="AB180" s="115"/>
      <c r="AC180" s="115"/>
      <c r="AD180" s="115"/>
      <c r="AE180" s="115" t="s">
        <v>82</v>
      </c>
      <c r="AF180" s="115"/>
      <c r="AG180" s="115"/>
      <c r="AH180" s="115"/>
      <c r="AI180" s="115"/>
      <c r="AJ180" s="115"/>
      <c r="AK180" s="115"/>
      <c r="AL180" s="115"/>
      <c r="AM180" s="115"/>
      <c r="AN180" s="115"/>
      <c r="AO180" s="115"/>
      <c r="AP180" s="115"/>
      <c r="AQ180" s="115"/>
      <c r="AR180" s="115"/>
      <c r="AS180" s="115"/>
      <c r="AT180" s="115"/>
      <c r="AU180" s="115"/>
      <c r="AV180" s="115"/>
      <c r="AW180" s="115"/>
      <c r="AX180" s="115"/>
      <c r="AY180" s="115"/>
      <c r="AZ180" s="115"/>
      <c r="BA180" s="123" t="str">
        <f>C180</f>
        <v>montáž izolace stěn vnitřních schodiště tl. 100 mm</v>
      </c>
      <c r="BB180" s="115"/>
      <c r="BC180" s="115"/>
      <c r="BD180" s="115"/>
      <c r="BE180" s="115"/>
      <c r="BF180" s="115"/>
      <c r="BG180" s="115"/>
      <c r="BH180" s="115"/>
    </row>
    <row r="181" spans="1:60" ht="12" customHeight="1" outlineLevel="1" x14ac:dyDescent="0.2">
      <c r="A181" s="116"/>
      <c r="B181" s="162"/>
      <c r="C181" s="215" t="s">
        <v>616</v>
      </c>
      <c r="D181" s="216"/>
      <c r="E181" s="217">
        <v>23.457999999999998</v>
      </c>
      <c r="F181" s="137"/>
      <c r="G181" s="137"/>
      <c r="H181" s="137"/>
      <c r="I181" s="137"/>
      <c r="J181" s="137"/>
      <c r="K181" s="137"/>
      <c r="L181" s="137"/>
      <c r="M181" s="137"/>
      <c r="N181" s="218"/>
      <c r="O181" s="218"/>
      <c r="P181" s="218"/>
      <c r="Q181" s="208"/>
      <c r="R181" s="129"/>
      <c r="S181" s="129"/>
      <c r="T181" s="130"/>
      <c r="U181" s="129"/>
      <c r="V181" s="115"/>
      <c r="W181" s="115"/>
      <c r="X181" s="115"/>
      <c r="Y181" s="115"/>
      <c r="Z181" s="115"/>
      <c r="AA181" s="115"/>
      <c r="AB181" s="115"/>
      <c r="AC181" s="115"/>
      <c r="AD181" s="115"/>
      <c r="AE181" s="115"/>
      <c r="AF181" s="115"/>
      <c r="AG181" s="115"/>
      <c r="AH181" s="115"/>
      <c r="AI181" s="115"/>
      <c r="AJ181" s="115"/>
      <c r="AK181" s="115"/>
      <c r="AL181" s="115"/>
      <c r="AM181" s="115"/>
      <c r="AN181" s="115"/>
      <c r="AO181" s="115"/>
      <c r="AP181" s="115"/>
      <c r="AQ181" s="115"/>
      <c r="AR181" s="115"/>
      <c r="AS181" s="115"/>
      <c r="AT181" s="115"/>
      <c r="AU181" s="115"/>
      <c r="AV181" s="115"/>
      <c r="AW181" s="115"/>
      <c r="AX181" s="115"/>
      <c r="AY181" s="115"/>
      <c r="AZ181" s="115"/>
      <c r="BA181" s="115"/>
      <c r="BB181" s="115"/>
      <c r="BC181" s="115"/>
      <c r="BD181" s="115"/>
      <c r="BE181" s="115"/>
      <c r="BF181" s="115"/>
      <c r="BG181" s="115"/>
      <c r="BH181" s="115"/>
    </row>
    <row r="182" spans="1:60" ht="12" customHeight="1" outlineLevel="1" x14ac:dyDescent="0.2">
      <c r="A182" s="116"/>
      <c r="B182" s="162"/>
      <c r="C182" s="215" t="s">
        <v>617</v>
      </c>
      <c r="D182" s="216"/>
      <c r="E182" s="217">
        <v>6.1268000000000002</v>
      </c>
      <c r="F182" s="137"/>
      <c r="G182" s="137"/>
      <c r="H182" s="137"/>
      <c r="I182" s="137"/>
      <c r="J182" s="137"/>
      <c r="K182" s="137"/>
      <c r="L182" s="137"/>
      <c r="M182" s="137"/>
      <c r="N182" s="218"/>
      <c r="O182" s="218"/>
      <c r="P182" s="218"/>
      <c r="Q182" s="208"/>
      <c r="R182" s="129"/>
      <c r="S182" s="129"/>
      <c r="T182" s="130"/>
      <c r="U182" s="129"/>
      <c r="V182" s="115"/>
      <c r="W182" s="115"/>
      <c r="X182" s="115"/>
      <c r="Y182" s="115"/>
      <c r="Z182" s="115"/>
      <c r="AA182" s="115"/>
      <c r="AB182" s="115"/>
      <c r="AC182" s="115"/>
      <c r="AD182" s="115"/>
      <c r="AE182" s="115"/>
      <c r="AF182" s="115"/>
      <c r="AG182" s="115"/>
      <c r="AH182" s="115"/>
      <c r="AI182" s="115"/>
      <c r="AJ182" s="115"/>
      <c r="AK182" s="115"/>
      <c r="AL182" s="115"/>
      <c r="AM182" s="115"/>
      <c r="AN182" s="115"/>
      <c r="AO182" s="115"/>
      <c r="AP182" s="115"/>
      <c r="AQ182" s="115"/>
      <c r="AR182" s="115"/>
      <c r="AS182" s="115"/>
      <c r="AT182" s="115"/>
      <c r="AU182" s="115"/>
      <c r="AV182" s="115"/>
      <c r="AW182" s="115"/>
      <c r="AX182" s="115"/>
      <c r="AY182" s="115"/>
      <c r="AZ182" s="115"/>
      <c r="BA182" s="115"/>
      <c r="BB182" s="115"/>
      <c r="BC182" s="115"/>
      <c r="BD182" s="115"/>
      <c r="BE182" s="115"/>
      <c r="BF182" s="115"/>
      <c r="BG182" s="115"/>
      <c r="BH182" s="115"/>
    </row>
    <row r="183" spans="1:60" ht="12.75" customHeight="1" outlineLevel="1" x14ac:dyDescent="0.2">
      <c r="A183" s="226">
        <v>52</v>
      </c>
      <c r="B183" s="263" t="s">
        <v>991</v>
      </c>
      <c r="C183" s="220" t="s">
        <v>992</v>
      </c>
      <c r="D183" s="264" t="s">
        <v>92</v>
      </c>
      <c r="E183" s="222">
        <f>SUM(E185)</f>
        <v>31.064039999999999</v>
      </c>
      <c r="F183" s="223">
        <v>0</v>
      </c>
      <c r="G183" s="224">
        <f>E183*F183</f>
        <v>0</v>
      </c>
      <c r="H183" s="224">
        <v>0</v>
      </c>
      <c r="I183" s="224">
        <f>ROUND(E183*H183,2)</f>
        <v>0</v>
      </c>
      <c r="J183" s="224">
        <v>153.5</v>
      </c>
      <c r="K183" s="224">
        <f>ROUND(E183*J183,2)</f>
        <v>4768.33</v>
      </c>
      <c r="L183" s="224">
        <v>21</v>
      </c>
      <c r="M183" s="224">
        <f>G183*(1+L183/100)</f>
        <v>0</v>
      </c>
      <c r="N183" s="225">
        <v>3.0000000000000001E-3</v>
      </c>
      <c r="O183" s="225">
        <f>ROUND(E183*N183,5)</f>
        <v>9.3189999999999995E-2</v>
      </c>
      <c r="P183" s="225">
        <v>0</v>
      </c>
      <c r="Q183" s="227">
        <f>ROUND(E183*P183,2)</f>
        <v>0</v>
      </c>
      <c r="R183" s="145"/>
      <c r="S183" s="129"/>
      <c r="T183" s="130"/>
      <c r="U183" s="129"/>
      <c r="V183" s="115"/>
      <c r="W183" s="115"/>
      <c r="X183" s="115"/>
      <c r="Y183" s="115"/>
      <c r="Z183" s="115"/>
      <c r="AA183" s="115"/>
      <c r="AB183" s="115"/>
      <c r="AC183" s="115"/>
      <c r="AD183" s="115"/>
      <c r="AE183" s="115"/>
      <c r="AF183" s="115"/>
      <c r="AG183" s="115"/>
      <c r="AH183" s="115"/>
      <c r="AI183" s="115"/>
      <c r="AJ183" s="115"/>
      <c r="AK183" s="115"/>
      <c r="AL183" s="115"/>
      <c r="AM183" s="115"/>
      <c r="AN183" s="115"/>
      <c r="AO183" s="115"/>
      <c r="AP183" s="115"/>
      <c r="AQ183" s="115"/>
      <c r="AR183" s="115"/>
      <c r="AS183" s="115"/>
      <c r="AT183" s="115"/>
      <c r="AU183" s="115"/>
      <c r="AV183" s="115"/>
      <c r="AW183" s="115"/>
      <c r="AX183" s="115"/>
      <c r="AY183" s="115"/>
      <c r="AZ183" s="115"/>
      <c r="BA183" s="115"/>
      <c r="BB183" s="115"/>
      <c r="BC183" s="115"/>
      <c r="BD183" s="115"/>
      <c r="BE183" s="115"/>
      <c r="BF183" s="115"/>
      <c r="BG183" s="115"/>
      <c r="BH183" s="115"/>
    </row>
    <row r="184" spans="1:60" ht="12" customHeight="1" outlineLevel="1" x14ac:dyDescent="0.2">
      <c r="A184" s="116"/>
      <c r="B184" s="162"/>
      <c r="C184" s="215" t="s">
        <v>993</v>
      </c>
      <c r="D184" s="216"/>
      <c r="E184" s="217" t="s">
        <v>96</v>
      </c>
      <c r="F184" s="137"/>
      <c r="G184" s="137"/>
      <c r="H184" s="137"/>
      <c r="I184" s="137"/>
      <c r="J184" s="137"/>
      <c r="K184" s="137"/>
      <c r="L184" s="137"/>
      <c r="M184" s="137"/>
      <c r="N184" s="218"/>
      <c r="O184" s="218"/>
      <c r="P184" s="218"/>
      <c r="Q184" s="208"/>
      <c r="R184" s="129"/>
      <c r="S184" s="129"/>
      <c r="T184" s="130"/>
      <c r="U184" s="129"/>
      <c r="V184" s="115"/>
      <c r="W184" s="115"/>
      <c r="X184" s="115"/>
      <c r="Y184" s="115"/>
      <c r="Z184" s="115"/>
      <c r="AA184" s="115"/>
      <c r="AB184" s="115"/>
      <c r="AC184" s="115"/>
      <c r="AD184" s="115"/>
      <c r="AE184" s="115"/>
      <c r="AF184" s="115"/>
      <c r="AG184" s="115"/>
      <c r="AH184" s="115"/>
      <c r="AI184" s="115"/>
      <c r="AJ184" s="115"/>
      <c r="AK184" s="115"/>
      <c r="AL184" s="115"/>
      <c r="AM184" s="115"/>
      <c r="AN184" s="115"/>
      <c r="AO184" s="115"/>
      <c r="AP184" s="115"/>
      <c r="AQ184" s="115"/>
      <c r="AR184" s="115"/>
      <c r="AS184" s="115"/>
      <c r="AT184" s="115"/>
      <c r="AU184" s="115"/>
      <c r="AV184" s="115"/>
      <c r="AW184" s="115"/>
      <c r="AX184" s="115"/>
      <c r="AY184" s="115"/>
      <c r="AZ184" s="115"/>
      <c r="BA184" s="115"/>
      <c r="BB184" s="115"/>
      <c r="BC184" s="115"/>
      <c r="BD184" s="115"/>
      <c r="BE184" s="115"/>
      <c r="BF184" s="115"/>
      <c r="BG184" s="115"/>
      <c r="BH184" s="115"/>
    </row>
    <row r="185" spans="1:60" ht="12" customHeight="1" outlineLevel="1" x14ac:dyDescent="0.2">
      <c r="A185" s="116"/>
      <c r="B185" s="162"/>
      <c r="C185" s="215" t="s">
        <v>994</v>
      </c>
      <c r="D185" s="216"/>
      <c r="E185" s="217">
        <v>31.064039999999999</v>
      </c>
      <c r="F185" s="137"/>
      <c r="G185" s="137"/>
      <c r="H185" s="137"/>
      <c r="I185" s="137"/>
      <c r="J185" s="137"/>
      <c r="K185" s="137"/>
      <c r="L185" s="137"/>
      <c r="M185" s="137"/>
      <c r="N185" s="218"/>
      <c r="O185" s="218"/>
      <c r="P185" s="218"/>
      <c r="Q185" s="208"/>
      <c r="R185" s="129"/>
      <c r="S185" s="129"/>
      <c r="T185" s="130"/>
      <c r="U185" s="129"/>
      <c r="V185" s="115"/>
      <c r="W185" s="115"/>
      <c r="X185" s="115"/>
      <c r="Y185" s="115"/>
      <c r="Z185" s="115"/>
      <c r="AA185" s="115"/>
      <c r="AB185" s="115"/>
      <c r="AC185" s="115"/>
      <c r="AD185" s="115"/>
      <c r="AE185" s="115"/>
      <c r="AF185" s="115"/>
      <c r="AG185" s="115"/>
      <c r="AH185" s="115"/>
      <c r="AI185" s="115"/>
      <c r="AJ185" s="115"/>
      <c r="AK185" s="115"/>
      <c r="AL185" s="115"/>
      <c r="AM185" s="115"/>
      <c r="AN185" s="115"/>
      <c r="AO185" s="115"/>
      <c r="AP185" s="115"/>
      <c r="AQ185" s="115"/>
      <c r="AR185" s="115"/>
      <c r="AS185" s="115"/>
      <c r="AT185" s="115"/>
      <c r="AU185" s="115"/>
      <c r="AV185" s="115"/>
      <c r="AW185" s="115"/>
      <c r="AX185" s="115"/>
      <c r="AY185" s="115"/>
      <c r="AZ185" s="115"/>
      <c r="BA185" s="115"/>
      <c r="BB185" s="115"/>
      <c r="BC185" s="115"/>
      <c r="BD185" s="115"/>
      <c r="BE185" s="115"/>
      <c r="BF185" s="115"/>
      <c r="BG185" s="115"/>
      <c r="BH185" s="115"/>
    </row>
    <row r="186" spans="1:60" ht="22.5" customHeight="1" outlineLevel="1" x14ac:dyDescent="0.2">
      <c r="A186" s="182">
        <v>53</v>
      </c>
      <c r="B186" s="156" t="s">
        <v>639</v>
      </c>
      <c r="C186" s="157" t="s">
        <v>640</v>
      </c>
      <c r="D186" s="158" t="s">
        <v>92</v>
      </c>
      <c r="E186" s="159">
        <f>SUM(E188:E188)</f>
        <v>83.75</v>
      </c>
      <c r="F186" s="160">
        <v>0</v>
      </c>
      <c r="G186" s="161">
        <f>ROUND(E186*F186,2)</f>
        <v>0</v>
      </c>
      <c r="H186" s="161">
        <v>0</v>
      </c>
      <c r="I186" s="161">
        <f>ROUND(E186*H186,2)</f>
        <v>0</v>
      </c>
      <c r="J186" s="161">
        <v>2500</v>
      </c>
      <c r="K186" s="161">
        <f>ROUND(E186*J186,2)</f>
        <v>209375</v>
      </c>
      <c r="L186" s="161">
        <v>21</v>
      </c>
      <c r="M186" s="161">
        <f>G186*(1+L186/100)</f>
        <v>0</v>
      </c>
      <c r="N186" s="230">
        <v>8.0999999999999996E-4</v>
      </c>
      <c r="O186" s="230">
        <f>ROUND(E186*N186,5)</f>
        <v>6.7839999999999998E-2</v>
      </c>
      <c r="P186" s="230">
        <v>0</v>
      </c>
      <c r="Q186" s="237">
        <f>ROUND(E186*P186,2)</f>
        <v>0</v>
      </c>
      <c r="R186" s="145"/>
      <c r="S186" s="129"/>
      <c r="T186" s="130">
        <v>0</v>
      </c>
      <c r="U186" s="129">
        <f>ROUND(E186*T186,2)</f>
        <v>0</v>
      </c>
      <c r="V186" s="115"/>
      <c r="W186" s="115"/>
      <c r="X186" s="115"/>
      <c r="Y186" s="115"/>
      <c r="Z186" s="115"/>
      <c r="AA186" s="115"/>
      <c r="AB186" s="115"/>
      <c r="AC186" s="115"/>
      <c r="AD186" s="115"/>
      <c r="AE186" s="115" t="s">
        <v>84</v>
      </c>
      <c r="AF186" s="115"/>
      <c r="AG186" s="115"/>
      <c r="AH186" s="115"/>
      <c r="AI186" s="115"/>
      <c r="AJ186" s="115"/>
      <c r="AK186" s="115"/>
      <c r="AL186" s="115"/>
      <c r="AM186" s="115"/>
      <c r="AN186" s="115"/>
      <c r="AO186" s="115"/>
      <c r="AP186" s="115"/>
      <c r="AQ186" s="115"/>
      <c r="AR186" s="115"/>
      <c r="AS186" s="115"/>
      <c r="AT186" s="115"/>
      <c r="AU186" s="115"/>
      <c r="AV186" s="115"/>
      <c r="AW186" s="115"/>
      <c r="AX186" s="115"/>
      <c r="AY186" s="115"/>
      <c r="AZ186" s="115"/>
      <c r="BA186" s="115"/>
      <c r="BB186" s="115"/>
      <c r="BC186" s="115"/>
      <c r="BD186" s="115"/>
      <c r="BE186" s="115"/>
      <c r="BF186" s="115"/>
      <c r="BG186" s="115"/>
      <c r="BH186" s="115"/>
    </row>
    <row r="187" spans="1:60" ht="12.75" customHeight="1" outlineLevel="1" x14ac:dyDescent="0.2">
      <c r="A187" s="183"/>
      <c r="B187" s="163"/>
      <c r="C187" s="379" t="s">
        <v>641</v>
      </c>
      <c r="D187" s="379"/>
      <c r="E187" s="379"/>
      <c r="F187" s="164"/>
      <c r="G187" s="164"/>
      <c r="H187" s="165"/>
      <c r="I187" s="165"/>
      <c r="J187" s="165"/>
      <c r="K187" s="165"/>
      <c r="L187" s="165"/>
      <c r="M187" s="165"/>
      <c r="N187" s="209"/>
      <c r="O187" s="209"/>
      <c r="P187" s="209"/>
      <c r="Q187" s="214"/>
      <c r="R187" s="145"/>
      <c r="S187" s="129"/>
      <c r="T187" s="130"/>
      <c r="U187" s="129"/>
      <c r="V187" s="115"/>
      <c r="W187" s="115"/>
      <c r="X187" s="115"/>
      <c r="Y187" s="115"/>
      <c r="Z187" s="115"/>
      <c r="AA187" s="115"/>
      <c r="AB187" s="115"/>
      <c r="AC187" s="115"/>
      <c r="AD187" s="115"/>
      <c r="AE187" s="115" t="s">
        <v>82</v>
      </c>
      <c r="AF187" s="115"/>
      <c r="AG187" s="115"/>
      <c r="AH187" s="115"/>
      <c r="AI187" s="115"/>
      <c r="AJ187" s="115"/>
      <c r="AK187" s="115"/>
      <c r="AL187" s="115"/>
      <c r="AM187" s="115"/>
      <c r="AN187" s="115"/>
      <c r="AO187" s="115"/>
      <c r="AP187" s="115"/>
      <c r="AQ187" s="115"/>
      <c r="AR187" s="115"/>
      <c r="AS187" s="115"/>
      <c r="AT187" s="115"/>
      <c r="AU187" s="115"/>
      <c r="AV187" s="115"/>
      <c r="AW187" s="115"/>
      <c r="AX187" s="115"/>
      <c r="AY187" s="115"/>
      <c r="AZ187" s="115"/>
      <c r="BA187" s="123" t="str">
        <f>C187</f>
        <v>zateplení podlahy půdy</v>
      </c>
      <c r="BB187" s="115"/>
      <c r="BC187" s="115"/>
      <c r="BD187" s="115"/>
      <c r="BE187" s="115"/>
      <c r="BF187" s="115"/>
      <c r="BG187" s="115"/>
      <c r="BH187" s="115"/>
    </row>
    <row r="188" spans="1:60" ht="12" customHeight="1" outlineLevel="1" x14ac:dyDescent="0.2">
      <c r="A188" s="116"/>
      <c r="B188" s="162"/>
      <c r="C188" s="215">
        <v>83.75</v>
      </c>
      <c r="D188" s="216"/>
      <c r="E188" s="217">
        <v>83.75</v>
      </c>
      <c r="F188" s="137"/>
      <c r="G188" s="137"/>
      <c r="H188" s="137"/>
      <c r="I188" s="137"/>
      <c r="J188" s="137"/>
      <c r="K188" s="137"/>
      <c r="L188" s="137"/>
      <c r="M188" s="137"/>
      <c r="N188" s="218"/>
      <c r="O188" s="218"/>
      <c r="P188" s="218"/>
      <c r="Q188" s="208"/>
      <c r="R188" s="129"/>
      <c r="S188" s="129"/>
      <c r="T188" s="130"/>
      <c r="U188" s="129"/>
      <c r="V188" s="115"/>
      <c r="W188" s="115"/>
      <c r="X188" s="115"/>
      <c r="Y188" s="115"/>
      <c r="Z188" s="115"/>
      <c r="AA188" s="115"/>
      <c r="AB188" s="115"/>
      <c r="AC188" s="115"/>
      <c r="AD188" s="115"/>
      <c r="AE188" s="115"/>
      <c r="AF188" s="115"/>
      <c r="AG188" s="115"/>
      <c r="AH188" s="115"/>
      <c r="AI188" s="115"/>
      <c r="AJ188" s="115"/>
      <c r="AK188" s="115"/>
      <c r="AL188" s="115"/>
      <c r="AM188" s="115"/>
      <c r="AN188" s="115"/>
      <c r="AO188" s="115"/>
      <c r="AP188" s="115"/>
      <c r="AQ188" s="115"/>
      <c r="AR188" s="115"/>
      <c r="AS188" s="115"/>
      <c r="AT188" s="115"/>
      <c r="AU188" s="115"/>
      <c r="AV188" s="115"/>
      <c r="AW188" s="115"/>
      <c r="AX188" s="115"/>
      <c r="AY188" s="115"/>
      <c r="AZ188" s="115"/>
      <c r="BA188" s="115"/>
      <c r="BB188" s="115"/>
      <c r="BC188" s="115"/>
      <c r="BD188" s="115"/>
      <c r="BE188" s="115"/>
      <c r="BF188" s="115"/>
      <c r="BG188" s="115"/>
      <c r="BH188" s="115"/>
    </row>
    <row r="189" spans="1:60" ht="22.5" customHeight="1" outlineLevel="1" x14ac:dyDescent="0.2">
      <c r="A189" s="182">
        <v>54</v>
      </c>
      <c r="B189" s="156" t="s">
        <v>642</v>
      </c>
      <c r="C189" s="157" t="s">
        <v>643</v>
      </c>
      <c r="D189" s="158" t="s">
        <v>92</v>
      </c>
      <c r="E189" s="159">
        <f>SUM(E191:E191)</f>
        <v>12.714</v>
      </c>
      <c r="F189" s="160">
        <v>0</v>
      </c>
      <c r="G189" s="161">
        <f>ROUND(E189*F189,2)</f>
        <v>0</v>
      </c>
      <c r="H189" s="161">
        <v>0</v>
      </c>
      <c r="I189" s="161">
        <f>ROUND(E189*H189,2)</f>
        <v>0</v>
      </c>
      <c r="J189" s="161">
        <v>2500</v>
      </c>
      <c r="K189" s="161">
        <f>ROUND(E189*J189,2)</f>
        <v>31785</v>
      </c>
      <c r="L189" s="161">
        <v>21</v>
      </c>
      <c r="M189" s="161">
        <f>G189*(1+L189/100)</f>
        <v>0</v>
      </c>
      <c r="N189" s="230">
        <v>8.0999999999999996E-4</v>
      </c>
      <c r="O189" s="230">
        <f>ROUND(E189*N189,5)</f>
        <v>1.03E-2</v>
      </c>
      <c r="P189" s="230">
        <v>0</v>
      </c>
      <c r="Q189" s="237">
        <f>ROUND(E189*P189,2)</f>
        <v>0</v>
      </c>
      <c r="R189" s="145"/>
      <c r="S189" s="129"/>
      <c r="T189" s="130">
        <v>0</v>
      </c>
      <c r="U189" s="129">
        <f>ROUND(E189*T189,2)</f>
        <v>0</v>
      </c>
      <c r="V189" s="115"/>
      <c r="W189" s="115"/>
      <c r="X189" s="115"/>
      <c r="Y189" s="115"/>
      <c r="Z189" s="115"/>
      <c r="AA189" s="115"/>
      <c r="AB189" s="115"/>
      <c r="AC189" s="115"/>
      <c r="AD189" s="115"/>
      <c r="AE189" s="115" t="s">
        <v>84</v>
      </c>
      <c r="AF189" s="115"/>
      <c r="AG189" s="115"/>
      <c r="AH189" s="115"/>
      <c r="AI189" s="115"/>
      <c r="AJ189" s="115"/>
      <c r="AK189" s="115"/>
      <c r="AL189" s="115"/>
      <c r="AM189" s="115"/>
      <c r="AN189" s="115"/>
      <c r="AO189" s="115"/>
      <c r="AP189" s="115"/>
      <c r="AQ189" s="115"/>
      <c r="AR189" s="115"/>
      <c r="AS189" s="115"/>
      <c r="AT189" s="115"/>
      <c r="AU189" s="115"/>
      <c r="AV189" s="115"/>
      <c r="AW189" s="115"/>
      <c r="AX189" s="115"/>
      <c r="AY189" s="115"/>
      <c r="AZ189" s="115"/>
      <c r="BA189" s="115"/>
      <c r="BB189" s="115"/>
      <c r="BC189" s="115"/>
      <c r="BD189" s="115"/>
      <c r="BE189" s="115"/>
      <c r="BF189" s="115"/>
      <c r="BG189" s="115"/>
      <c r="BH189" s="115"/>
    </row>
    <row r="190" spans="1:60" ht="12.75" customHeight="1" outlineLevel="1" x14ac:dyDescent="0.2">
      <c r="A190" s="183"/>
      <c r="B190" s="163"/>
      <c r="C190" s="379" t="s">
        <v>641</v>
      </c>
      <c r="D190" s="379"/>
      <c r="E190" s="379"/>
      <c r="F190" s="164"/>
      <c r="G190" s="164"/>
      <c r="H190" s="165"/>
      <c r="I190" s="165"/>
      <c r="J190" s="165"/>
      <c r="K190" s="165"/>
      <c r="L190" s="165"/>
      <c r="M190" s="165"/>
      <c r="N190" s="209"/>
      <c r="O190" s="209"/>
      <c r="P190" s="209"/>
      <c r="Q190" s="214"/>
      <c r="R190" s="145"/>
      <c r="S190" s="129"/>
      <c r="T190" s="130"/>
      <c r="U190" s="129"/>
      <c r="V190" s="115"/>
      <c r="W190" s="115"/>
      <c r="X190" s="115"/>
      <c r="Y190" s="115"/>
      <c r="Z190" s="115"/>
      <c r="AA190" s="115"/>
      <c r="AB190" s="115"/>
      <c r="AC190" s="115"/>
      <c r="AD190" s="115"/>
      <c r="AE190" s="115" t="s">
        <v>82</v>
      </c>
      <c r="AF190" s="115"/>
      <c r="AG190" s="115"/>
      <c r="AH190" s="115"/>
      <c r="AI190" s="115"/>
      <c r="AJ190" s="115"/>
      <c r="AK190" s="115"/>
      <c r="AL190" s="115"/>
      <c r="AM190" s="115"/>
      <c r="AN190" s="115"/>
      <c r="AO190" s="115"/>
      <c r="AP190" s="115"/>
      <c r="AQ190" s="115"/>
      <c r="AR190" s="115"/>
      <c r="AS190" s="115"/>
      <c r="AT190" s="115"/>
      <c r="AU190" s="115"/>
      <c r="AV190" s="115"/>
      <c r="AW190" s="115"/>
      <c r="AX190" s="115"/>
      <c r="AY190" s="115"/>
      <c r="AZ190" s="115"/>
      <c r="BA190" s="123" t="str">
        <f>C190</f>
        <v>zateplení podlahy půdy</v>
      </c>
      <c r="BB190" s="115"/>
      <c r="BC190" s="115"/>
      <c r="BD190" s="115"/>
      <c r="BE190" s="115"/>
      <c r="BF190" s="115"/>
      <c r="BG190" s="115"/>
      <c r="BH190" s="115"/>
    </row>
    <row r="191" spans="1:60" ht="12" customHeight="1" outlineLevel="1" x14ac:dyDescent="0.2">
      <c r="A191" s="116"/>
      <c r="B191" s="162"/>
      <c r="C191" s="215" t="s">
        <v>644</v>
      </c>
      <c r="D191" s="216"/>
      <c r="E191" s="217">
        <v>12.714</v>
      </c>
      <c r="F191" s="137"/>
      <c r="G191" s="137"/>
      <c r="H191" s="137"/>
      <c r="I191" s="137"/>
      <c r="J191" s="137"/>
      <c r="K191" s="137"/>
      <c r="L191" s="137"/>
      <c r="M191" s="137"/>
      <c r="N191" s="218"/>
      <c r="O191" s="218"/>
      <c r="P191" s="218"/>
      <c r="Q191" s="208"/>
      <c r="R191" s="129"/>
      <c r="S191" s="129"/>
      <c r="T191" s="130"/>
      <c r="U191" s="129"/>
      <c r="V191" s="115"/>
      <c r="W191" s="115"/>
      <c r="X191" s="115"/>
      <c r="Y191" s="115"/>
      <c r="Z191" s="115"/>
      <c r="AA191" s="115"/>
      <c r="AB191" s="115"/>
      <c r="AC191" s="115"/>
      <c r="AD191" s="115"/>
      <c r="AE191" s="115"/>
      <c r="AF191" s="115"/>
      <c r="AG191" s="115"/>
      <c r="AH191" s="115"/>
      <c r="AI191" s="115"/>
      <c r="AJ191" s="115"/>
      <c r="AK191" s="115"/>
      <c r="AL191" s="115"/>
      <c r="AM191" s="115"/>
      <c r="AN191" s="115"/>
      <c r="AO191" s="115"/>
      <c r="AP191" s="115"/>
      <c r="AQ191" s="115"/>
      <c r="AR191" s="115"/>
      <c r="AS191" s="115"/>
      <c r="AT191" s="115"/>
      <c r="AU191" s="115"/>
      <c r="AV191" s="115"/>
      <c r="AW191" s="115"/>
      <c r="AX191" s="115"/>
      <c r="AY191" s="115"/>
      <c r="AZ191" s="115"/>
      <c r="BA191" s="115"/>
      <c r="BB191" s="115"/>
      <c r="BC191" s="115"/>
      <c r="BD191" s="115"/>
      <c r="BE191" s="115"/>
      <c r="BF191" s="115"/>
      <c r="BG191" s="115"/>
      <c r="BH191" s="115"/>
    </row>
    <row r="192" spans="1:60" ht="22.5" customHeight="1" outlineLevel="1" x14ac:dyDescent="0.2">
      <c r="A192" s="182">
        <v>55</v>
      </c>
      <c r="B192" s="156" t="s">
        <v>645</v>
      </c>
      <c r="C192" s="157" t="s">
        <v>646</v>
      </c>
      <c r="D192" s="158" t="s">
        <v>92</v>
      </c>
      <c r="E192" s="159">
        <f>SUM(E194:E194)</f>
        <v>83.75</v>
      </c>
      <c r="F192" s="160">
        <v>0</v>
      </c>
      <c r="G192" s="161">
        <f>ROUND(E192*F192,2)</f>
        <v>0</v>
      </c>
      <c r="H192" s="161">
        <v>0</v>
      </c>
      <c r="I192" s="161">
        <f>ROUND(E192*H192,2)</f>
        <v>0</v>
      </c>
      <c r="J192" s="161">
        <v>2500</v>
      </c>
      <c r="K192" s="161">
        <f>ROUND(E192*J192,2)</f>
        <v>209375</v>
      </c>
      <c r="L192" s="161">
        <v>21</v>
      </c>
      <c r="M192" s="161">
        <f>G192*(1+L192/100)</f>
        <v>0</v>
      </c>
      <c r="N192" s="230">
        <v>1.7099999999999999E-3</v>
      </c>
      <c r="O192" s="230">
        <f>ROUND(E192*N192,5)</f>
        <v>0.14321</v>
      </c>
      <c r="P192" s="230">
        <v>0</v>
      </c>
      <c r="Q192" s="237">
        <f>ROUND(E192*P192,2)</f>
        <v>0</v>
      </c>
      <c r="R192" s="145"/>
      <c r="S192" s="129"/>
      <c r="T192" s="130">
        <v>0</v>
      </c>
      <c r="U192" s="129">
        <f>ROUND(E192*T192,2)</f>
        <v>0</v>
      </c>
      <c r="V192" s="115"/>
      <c r="W192" s="115"/>
      <c r="X192" s="115"/>
      <c r="Y192" s="115"/>
      <c r="Z192" s="115"/>
      <c r="AA192" s="115"/>
      <c r="AB192" s="115"/>
      <c r="AC192" s="115"/>
      <c r="AD192" s="115"/>
      <c r="AE192" s="115" t="s">
        <v>84</v>
      </c>
      <c r="AF192" s="115"/>
      <c r="AG192" s="115"/>
      <c r="AH192" s="115"/>
      <c r="AI192" s="115"/>
      <c r="AJ192" s="115"/>
      <c r="AK192" s="115"/>
      <c r="AL192" s="115"/>
      <c r="AM192" s="115"/>
      <c r="AN192" s="115"/>
      <c r="AO192" s="115"/>
      <c r="AP192" s="115"/>
      <c r="AQ192" s="115"/>
      <c r="AR192" s="115"/>
      <c r="AS192" s="115"/>
      <c r="AT192" s="115"/>
      <c r="AU192" s="115"/>
      <c r="AV192" s="115"/>
      <c r="AW192" s="115"/>
      <c r="AX192" s="115"/>
      <c r="AY192" s="115"/>
      <c r="AZ192" s="115"/>
      <c r="BA192" s="115"/>
      <c r="BB192" s="115"/>
      <c r="BC192" s="115"/>
      <c r="BD192" s="115"/>
      <c r="BE192" s="115"/>
      <c r="BF192" s="115"/>
      <c r="BG192" s="115"/>
      <c r="BH192" s="115"/>
    </row>
    <row r="193" spans="1:60" ht="12.75" customHeight="1" outlineLevel="1" x14ac:dyDescent="0.2">
      <c r="A193" s="183"/>
      <c r="B193" s="163"/>
      <c r="C193" s="379" t="s">
        <v>641</v>
      </c>
      <c r="D193" s="379"/>
      <c r="E193" s="379"/>
      <c r="F193" s="164"/>
      <c r="G193" s="164"/>
      <c r="H193" s="165"/>
      <c r="I193" s="165"/>
      <c r="J193" s="165"/>
      <c r="K193" s="165"/>
      <c r="L193" s="165"/>
      <c r="M193" s="165"/>
      <c r="N193" s="209"/>
      <c r="O193" s="209"/>
      <c r="P193" s="209"/>
      <c r="Q193" s="214"/>
      <c r="R193" s="145"/>
      <c r="S193" s="129"/>
      <c r="T193" s="130"/>
      <c r="U193" s="129"/>
      <c r="V193" s="115"/>
      <c r="W193" s="115"/>
      <c r="X193" s="115"/>
      <c r="Y193" s="115"/>
      <c r="Z193" s="115"/>
      <c r="AA193" s="115"/>
      <c r="AB193" s="115"/>
      <c r="AC193" s="115"/>
      <c r="AD193" s="115"/>
      <c r="AE193" s="115" t="s">
        <v>82</v>
      </c>
      <c r="AF193" s="115"/>
      <c r="AG193" s="115"/>
      <c r="AH193" s="115"/>
      <c r="AI193" s="115"/>
      <c r="AJ193" s="115"/>
      <c r="AK193" s="115"/>
      <c r="AL193" s="115"/>
      <c r="AM193" s="115"/>
      <c r="AN193" s="115"/>
      <c r="AO193" s="115"/>
      <c r="AP193" s="115"/>
      <c r="AQ193" s="115"/>
      <c r="AR193" s="115"/>
      <c r="AS193" s="115"/>
      <c r="AT193" s="115"/>
      <c r="AU193" s="115"/>
      <c r="AV193" s="115"/>
      <c r="AW193" s="115"/>
      <c r="AX193" s="115"/>
      <c r="AY193" s="115"/>
      <c r="AZ193" s="115"/>
      <c r="BA193" s="123" t="str">
        <f>C193</f>
        <v>zateplení podlahy půdy</v>
      </c>
      <c r="BB193" s="115"/>
      <c r="BC193" s="115"/>
      <c r="BD193" s="115"/>
      <c r="BE193" s="115"/>
      <c r="BF193" s="115"/>
      <c r="BG193" s="115"/>
      <c r="BH193" s="115"/>
    </row>
    <row r="194" spans="1:60" ht="12" customHeight="1" outlineLevel="1" x14ac:dyDescent="0.2">
      <c r="A194" s="116"/>
      <c r="B194" s="162"/>
      <c r="C194" s="215">
        <v>83.75</v>
      </c>
      <c r="D194" s="216"/>
      <c r="E194" s="217">
        <v>83.75</v>
      </c>
      <c r="F194" s="137"/>
      <c r="G194" s="137"/>
      <c r="H194" s="137"/>
      <c r="I194" s="137"/>
      <c r="J194" s="137"/>
      <c r="K194" s="137"/>
      <c r="L194" s="137"/>
      <c r="M194" s="137"/>
      <c r="N194" s="218"/>
      <c r="O194" s="218"/>
      <c r="P194" s="218"/>
      <c r="Q194" s="208"/>
      <c r="R194" s="129"/>
      <c r="S194" s="129"/>
      <c r="T194" s="130"/>
      <c r="U194" s="129"/>
      <c r="V194" s="115"/>
      <c r="W194" s="115"/>
      <c r="X194" s="115"/>
      <c r="Y194" s="115"/>
      <c r="Z194" s="115"/>
      <c r="AA194" s="115"/>
      <c r="AB194" s="115"/>
      <c r="AC194" s="115"/>
      <c r="AD194" s="115"/>
      <c r="AE194" s="115"/>
      <c r="AF194" s="115"/>
      <c r="AG194" s="115"/>
      <c r="AH194" s="115"/>
      <c r="AI194" s="115"/>
      <c r="AJ194" s="115"/>
      <c r="AK194" s="115"/>
      <c r="AL194" s="115"/>
      <c r="AM194" s="115"/>
      <c r="AN194" s="115"/>
      <c r="AO194" s="115"/>
      <c r="AP194" s="115"/>
      <c r="AQ194" s="115"/>
      <c r="AR194" s="115"/>
      <c r="AS194" s="115"/>
      <c r="AT194" s="115"/>
      <c r="AU194" s="115"/>
      <c r="AV194" s="115"/>
      <c r="AW194" s="115"/>
      <c r="AX194" s="115"/>
      <c r="AY194" s="115"/>
      <c r="AZ194" s="115"/>
      <c r="BA194" s="115"/>
      <c r="BB194" s="115"/>
      <c r="BC194" s="115"/>
      <c r="BD194" s="115"/>
      <c r="BE194" s="115"/>
      <c r="BF194" s="115"/>
      <c r="BG194" s="115"/>
      <c r="BH194" s="115"/>
    </row>
    <row r="195" spans="1:60" ht="22.5" customHeight="1" outlineLevel="1" x14ac:dyDescent="0.2">
      <c r="A195" s="182">
        <v>56</v>
      </c>
      <c r="B195" s="156" t="s">
        <v>647</v>
      </c>
      <c r="C195" s="157" t="s">
        <v>648</v>
      </c>
      <c r="D195" s="158" t="s">
        <v>92</v>
      </c>
      <c r="E195" s="159">
        <f>SUM(E197:E197)</f>
        <v>83.75</v>
      </c>
      <c r="F195" s="160">
        <v>0</v>
      </c>
      <c r="G195" s="161">
        <f>ROUND(E195*F195,2)</f>
        <v>0</v>
      </c>
      <c r="H195" s="161">
        <v>0</v>
      </c>
      <c r="I195" s="161">
        <f>ROUND(E195*H195,2)</f>
        <v>0</v>
      </c>
      <c r="J195" s="161">
        <v>2500</v>
      </c>
      <c r="K195" s="161">
        <f>ROUND(E195*J195,2)</f>
        <v>209375</v>
      </c>
      <c r="L195" s="161">
        <v>21</v>
      </c>
      <c r="M195" s="161">
        <f>G195*(1+L195/100)</f>
        <v>0</v>
      </c>
      <c r="N195" s="230">
        <v>0</v>
      </c>
      <c r="O195" s="230">
        <f>ROUND(E195*N195,5)</f>
        <v>0</v>
      </c>
      <c r="P195" s="230">
        <v>0</v>
      </c>
      <c r="Q195" s="237">
        <f>ROUND(E195*P195,2)</f>
        <v>0</v>
      </c>
      <c r="R195" s="145"/>
      <c r="S195" s="129"/>
      <c r="T195" s="130">
        <v>0</v>
      </c>
      <c r="U195" s="129">
        <f>ROUND(E195*T195,2)</f>
        <v>0</v>
      </c>
      <c r="V195" s="115"/>
      <c r="W195" s="115"/>
      <c r="X195" s="115"/>
      <c r="Y195" s="115"/>
      <c r="Z195" s="115"/>
      <c r="AA195" s="115"/>
      <c r="AB195" s="115"/>
      <c r="AC195" s="115"/>
      <c r="AD195" s="115"/>
      <c r="AE195" s="115" t="s">
        <v>84</v>
      </c>
      <c r="AF195" s="115"/>
      <c r="AG195" s="115"/>
      <c r="AH195" s="115"/>
      <c r="AI195" s="115"/>
      <c r="AJ195" s="115"/>
      <c r="AK195" s="115"/>
      <c r="AL195" s="115"/>
      <c r="AM195" s="115"/>
      <c r="AN195" s="115"/>
      <c r="AO195" s="115"/>
      <c r="AP195" s="115"/>
      <c r="AQ195" s="115"/>
      <c r="AR195" s="115"/>
      <c r="AS195" s="115"/>
      <c r="AT195" s="115"/>
      <c r="AU195" s="115"/>
      <c r="AV195" s="115"/>
      <c r="AW195" s="115"/>
      <c r="AX195" s="115"/>
      <c r="AY195" s="115"/>
      <c r="AZ195" s="115"/>
      <c r="BA195" s="115"/>
      <c r="BB195" s="115"/>
      <c r="BC195" s="115"/>
      <c r="BD195" s="115"/>
      <c r="BE195" s="115"/>
      <c r="BF195" s="115"/>
      <c r="BG195" s="115"/>
      <c r="BH195" s="115"/>
    </row>
    <row r="196" spans="1:60" ht="12.75" customHeight="1" outlineLevel="1" x14ac:dyDescent="0.2">
      <c r="A196" s="183"/>
      <c r="B196" s="163"/>
      <c r="C196" s="379" t="s">
        <v>641</v>
      </c>
      <c r="D196" s="379"/>
      <c r="E196" s="379"/>
      <c r="F196" s="164"/>
      <c r="G196" s="164"/>
      <c r="H196" s="165"/>
      <c r="I196" s="165"/>
      <c r="J196" s="165"/>
      <c r="K196" s="165"/>
      <c r="L196" s="165"/>
      <c r="M196" s="165"/>
      <c r="N196" s="209"/>
      <c r="O196" s="209"/>
      <c r="P196" s="209"/>
      <c r="Q196" s="214"/>
      <c r="R196" s="145"/>
      <c r="S196" s="129"/>
      <c r="T196" s="130"/>
      <c r="U196" s="129"/>
      <c r="V196" s="115"/>
      <c r="W196" s="115"/>
      <c r="X196" s="115"/>
      <c r="Y196" s="115"/>
      <c r="Z196" s="115"/>
      <c r="AA196" s="115"/>
      <c r="AB196" s="115"/>
      <c r="AC196" s="115"/>
      <c r="AD196" s="115"/>
      <c r="AE196" s="115" t="s">
        <v>82</v>
      </c>
      <c r="AF196" s="115"/>
      <c r="AG196" s="115"/>
      <c r="AH196" s="115"/>
      <c r="AI196" s="115"/>
      <c r="AJ196" s="115"/>
      <c r="AK196" s="115"/>
      <c r="AL196" s="115"/>
      <c r="AM196" s="115"/>
      <c r="AN196" s="115"/>
      <c r="AO196" s="115"/>
      <c r="AP196" s="115"/>
      <c r="AQ196" s="115"/>
      <c r="AR196" s="115"/>
      <c r="AS196" s="115"/>
      <c r="AT196" s="115"/>
      <c r="AU196" s="115"/>
      <c r="AV196" s="115"/>
      <c r="AW196" s="115"/>
      <c r="AX196" s="115"/>
      <c r="AY196" s="115"/>
      <c r="AZ196" s="115"/>
      <c r="BA196" s="123" t="str">
        <f>C196</f>
        <v>zateplení podlahy půdy</v>
      </c>
      <c r="BB196" s="115"/>
      <c r="BC196" s="115"/>
      <c r="BD196" s="115"/>
      <c r="BE196" s="115"/>
      <c r="BF196" s="115"/>
      <c r="BG196" s="115"/>
      <c r="BH196" s="115"/>
    </row>
    <row r="197" spans="1:60" ht="12" customHeight="1" outlineLevel="1" x14ac:dyDescent="0.2">
      <c r="A197" s="116"/>
      <c r="B197" s="162"/>
      <c r="C197" s="215">
        <v>83.75</v>
      </c>
      <c r="D197" s="216"/>
      <c r="E197" s="217">
        <v>83.75</v>
      </c>
      <c r="F197" s="137"/>
      <c r="G197" s="137"/>
      <c r="H197" s="137"/>
      <c r="I197" s="137"/>
      <c r="J197" s="137"/>
      <c r="K197" s="137"/>
      <c r="L197" s="137"/>
      <c r="M197" s="137"/>
      <c r="N197" s="218"/>
      <c r="O197" s="218"/>
      <c r="P197" s="218"/>
      <c r="Q197" s="208"/>
      <c r="R197" s="129"/>
      <c r="S197" s="129"/>
      <c r="T197" s="130"/>
      <c r="U197" s="129"/>
      <c r="V197" s="115"/>
      <c r="W197" s="115"/>
      <c r="X197" s="115"/>
      <c r="Y197" s="115"/>
      <c r="Z197" s="115"/>
      <c r="AA197" s="115"/>
      <c r="AB197" s="115"/>
      <c r="AC197" s="115"/>
      <c r="AD197" s="115"/>
      <c r="AE197" s="115"/>
      <c r="AF197" s="115"/>
      <c r="AG197" s="115"/>
      <c r="AH197" s="115"/>
      <c r="AI197" s="115"/>
      <c r="AJ197" s="115"/>
      <c r="AK197" s="115"/>
      <c r="AL197" s="115"/>
      <c r="AM197" s="115"/>
      <c r="AN197" s="115"/>
      <c r="AO197" s="115"/>
      <c r="AP197" s="115"/>
      <c r="AQ197" s="115"/>
      <c r="AR197" s="115"/>
      <c r="AS197" s="115"/>
      <c r="AT197" s="115"/>
      <c r="AU197" s="115"/>
      <c r="AV197" s="115"/>
      <c r="AW197" s="115"/>
      <c r="AX197" s="115"/>
      <c r="AY197" s="115"/>
      <c r="AZ197" s="115"/>
      <c r="BA197" s="115"/>
      <c r="BB197" s="115"/>
      <c r="BC197" s="115"/>
      <c r="BD197" s="115"/>
      <c r="BE197" s="115"/>
      <c r="BF197" s="115"/>
      <c r="BG197" s="115"/>
      <c r="BH197" s="115"/>
    </row>
    <row r="198" spans="1:60" ht="22.5" customHeight="1" outlineLevel="1" x14ac:dyDescent="0.2">
      <c r="A198" s="226">
        <v>57</v>
      </c>
      <c r="B198" s="263" t="s">
        <v>649</v>
      </c>
      <c r="C198" s="220" t="s">
        <v>650</v>
      </c>
      <c r="D198" s="264" t="s">
        <v>92</v>
      </c>
      <c r="E198" s="222">
        <f>SUM(E200)</f>
        <v>175.875</v>
      </c>
      <c r="F198" s="223">
        <v>0</v>
      </c>
      <c r="G198" s="224">
        <f>E198*F198</f>
        <v>0</v>
      </c>
      <c r="H198" s="224">
        <v>0</v>
      </c>
      <c r="I198" s="224">
        <f>ROUND(E198*H198,2)</f>
        <v>0</v>
      </c>
      <c r="J198" s="224">
        <v>153.5</v>
      </c>
      <c r="K198" s="224">
        <f>ROUND(E198*J198,2)</f>
        <v>26996.81</v>
      </c>
      <c r="L198" s="224">
        <v>21</v>
      </c>
      <c r="M198" s="224">
        <f>G198*(1+L198/100)</f>
        <v>0</v>
      </c>
      <c r="N198" s="225">
        <v>7.4999999999999997E-3</v>
      </c>
      <c r="O198" s="225">
        <f>ROUND(E198*N198,5)</f>
        <v>1.3190599999999999</v>
      </c>
      <c r="P198" s="225">
        <v>0</v>
      </c>
      <c r="Q198" s="227">
        <f>ROUND(E198*P198,2)</f>
        <v>0</v>
      </c>
      <c r="R198" s="145"/>
      <c r="S198" s="129"/>
      <c r="T198" s="130"/>
      <c r="U198" s="129"/>
      <c r="V198" s="115"/>
      <c r="W198" s="115"/>
      <c r="X198" s="115"/>
      <c r="Y198" s="115"/>
      <c r="Z198" s="115"/>
      <c r="AA198" s="115"/>
      <c r="AB198" s="115"/>
      <c r="AC198" s="115"/>
      <c r="AD198" s="115"/>
      <c r="AE198" s="115"/>
      <c r="AF198" s="115"/>
      <c r="AG198" s="115"/>
      <c r="AH198" s="115"/>
      <c r="AI198" s="115"/>
      <c r="AJ198" s="115"/>
      <c r="AK198" s="115"/>
      <c r="AL198" s="115"/>
      <c r="AM198" s="115"/>
      <c r="AN198" s="115"/>
      <c r="AO198" s="115"/>
      <c r="AP198" s="115"/>
      <c r="AQ198" s="115"/>
      <c r="AR198" s="115"/>
      <c r="AS198" s="115"/>
      <c r="AT198" s="115"/>
      <c r="AU198" s="115"/>
      <c r="AV198" s="115"/>
      <c r="AW198" s="115"/>
      <c r="AX198" s="115"/>
      <c r="AY198" s="115"/>
      <c r="AZ198" s="115"/>
      <c r="BA198" s="115"/>
      <c r="BB198" s="115"/>
      <c r="BC198" s="115"/>
      <c r="BD198" s="115"/>
      <c r="BE198" s="115"/>
      <c r="BF198" s="115"/>
      <c r="BG198" s="115"/>
      <c r="BH198" s="115"/>
    </row>
    <row r="199" spans="1:60" ht="12" customHeight="1" outlineLevel="1" x14ac:dyDescent="0.2">
      <c r="A199" s="116"/>
      <c r="B199" s="162"/>
      <c r="C199" s="215" t="s">
        <v>651</v>
      </c>
      <c r="D199" s="216"/>
      <c r="E199" s="217" t="s">
        <v>96</v>
      </c>
      <c r="F199" s="137"/>
      <c r="G199" s="137"/>
      <c r="H199" s="137"/>
      <c r="I199" s="137"/>
      <c r="J199" s="137"/>
      <c r="K199" s="137"/>
      <c r="L199" s="137"/>
      <c r="M199" s="137"/>
      <c r="N199" s="218"/>
      <c r="O199" s="218"/>
      <c r="P199" s="218"/>
      <c r="Q199" s="208"/>
      <c r="R199" s="129"/>
      <c r="S199" s="129"/>
      <c r="T199" s="130"/>
      <c r="U199" s="129"/>
      <c r="V199" s="115"/>
      <c r="W199" s="115"/>
      <c r="X199" s="115"/>
      <c r="Y199" s="115"/>
      <c r="Z199" s="115"/>
      <c r="AA199" s="115"/>
      <c r="AB199" s="115"/>
      <c r="AC199" s="115"/>
      <c r="AD199" s="115"/>
      <c r="AE199" s="115"/>
      <c r="AF199" s="115"/>
      <c r="AG199" s="115"/>
      <c r="AH199" s="115"/>
      <c r="AI199" s="115"/>
      <c r="AJ199" s="115"/>
      <c r="AK199" s="115"/>
      <c r="AL199" s="115"/>
      <c r="AM199" s="115"/>
      <c r="AN199" s="115"/>
      <c r="AO199" s="115"/>
      <c r="AP199" s="115"/>
      <c r="AQ199" s="115"/>
      <c r="AR199" s="115"/>
      <c r="AS199" s="115"/>
      <c r="AT199" s="115"/>
      <c r="AU199" s="115"/>
      <c r="AV199" s="115"/>
      <c r="AW199" s="115"/>
      <c r="AX199" s="115"/>
      <c r="AY199" s="115"/>
      <c r="AZ199" s="115"/>
      <c r="BA199" s="115"/>
      <c r="BB199" s="115"/>
      <c r="BC199" s="115"/>
      <c r="BD199" s="115"/>
      <c r="BE199" s="115"/>
      <c r="BF199" s="115"/>
      <c r="BG199" s="115"/>
      <c r="BH199" s="115"/>
    </row>
    <row r="200" spans="1:60" ht="12" customHeight="1" outlineLevel="1" x14ac:dyDescent="0.2">
      <c r="A200" s="116"/>
      <c r="B200" s="162"/>
      <c r="C200" s="215" t="s">
        <v>652</v>
      </c>
      <c r="D200" s="216"/>
      <c r="E200" s="217">
        <v>175.875</v>
      </c>
      <c r="F200" s="137"/>
      <c r="G200" s="137"/>
      <c r="H200" s="137"/>
      <c r="I200" s="137"/>
      <c r="J200" s="137"/>
      <c r="K200" s="137"/>
      <c r="L200" s="137"/>
      <c r="M200" s="137"/>
      <c r="N200" s="218"/>
      <c r="O200" s="218"/>
      <c r="P200" s="218"/>
      <c r="Q200" s="208"/>
      <c r="R200" s="129"/>
      <c r="S200" s="129"/>
      <c r="T200" s="130"/>
      <c r="U200" s="129"/>
      <c r="V200" s="115"/>
      <c r="W200" s="115"/>
      <c r="X200" s="115"/>
      <c r="Y200" s="115"/>
      <c r="Z200" s="115"/>
      <c r="AA200" s="115"/>
      <c r="AB200" s="115"/>
      <c r="AC200" s="115"/>
      <c r="AD200" s="115"/>
      <c r="AE200" s="115"/>
      <c r="AF200" s="115"/>
      <c r="AG200" s="115"/>
      <c r="AH200" s="115"/>
      <c r="AI200" s="115"/>
      <c r="AJ200" s="115"/>
      <c r="AK200" s="115"/>
      <c r="AL200" s="115"/>
      <c r="AM200" s="115"/>
      <c r="AN200" s="115"/>
      <c r="AO200" s="115"/>
      <c r="AP200" s="115"/>
      <c r="AQ200" s="115"/>
      <c r="AR200" s="115"/>
      <c r="AS200" s="115"/>
      <c r="AT200" s="115"/>
      <c r="AU200" s="115"/>
      <c r="AV200" s="115"/>
      <c r="AW200" s="115"/>
      <c r="AX200" s="115"/>
      <c r="AY200" s="115"/>
      <c r="AZ200" s="115"/>
      <c r="BA200" s="115"/>
      <c r="BB200" s="115"/>
      <c r="BC200" s="115"/>
      <c r="BD200" s="115"/>
      <c r="BE200" s="115"/>
      <c r="BF200" s="115"/>
      <c r="BG200" s="115"/>
      <c r="BH200" s="115"/>
    </row>
    <row r="201" spans="1:60" ht="12.75" customHeight="1" outlineLevel="1" x14ac:dyDescent="0.2">
      <c r="A201" s="182">
        <v>58</v>
      </c>
      <c r="B201" s="156" t="s">
        <v>667</v>
      </c>
      <c r="C201" s="157" t="s">
        <v>668</v>
      </c>
      <c r="D201" s="158" t="s">
        <v>91</v>
      </c>
      <c r="E201" s="159">
        <f>SUM(E202:E202)</f>
        <v>3.4224999999999994</v>
      </c>
      <c r="F201" s="160">
        <v>0</v>
      </c>
      <c r="G201" s="161">
        <f>ROUND(E201*F201,2)</f>
        <v>0</v>
      </c>
      <c r="H201" s="161">
        <v>0</v>
      </c>
      <c r="I201" s="161">
        <f>ROUND(E201*H201,2)</f>
        <v>0</v>
      </c>
      <c r="J201" s="161">
        <v>2500</v>
      </c>
      <c r="K201" s="161">
        <f>ROUND(E201*J201,2)</f>
        <v>8556.25</v>
      </c>
      <c r="L201" s="161">
        <v>21</v>
      </c>
      <c r="M201" s="161">
        <f>G201*(1+L201/100)</f>
        <v>0</v>
      </c>
      <c r="N201" s="230">
        <v>0</v>
      </c>
      <c r="O201" s="230">
        <f>ROUND(E201*N201,5)</f>
        <v>0</v>
      </c>
      <c r="P201" s="230">
        <v>0</v>
      </c>
      <c r="Q201" s="237">
        <f>ROUND(E201*P201,2)</f>
        <v>0</v>
      </c>
      <c r="R201" s="145"/>
      <c r="S201" s="129"/>
      <c r="T201" s="130">
        <v>0</v>
      </c>
      <c r="U201" s="129">
        <f>ROUND(E201*T201,2)</f>
        <v>0</v>
      </c>
      <c r="V201" s="115"/>
      <c r="W201" s="115"/>
      <c r="X201" s="115"/>
      <c r="Y201" s="115"/>
      <c r="Z201" s="115"/>
      <c r="AA201" s="115"/>
      <c r="AB201" s="115"/>
      <c r="AC201" s="115"/>
      <c r="AD201" s="115"/>
      <c r="AE201" s="115" t="s">
        <v>84</v>
      </c>
      <c r="AF201" s="115"/>
      <c r="AG201" s="115"/>
      <c r="AH201" s="115"/>
      <c r="AI201" s="115"/>
      <c r="AJ201" s="115"/>
      <c r="AK201" s="115"/>
      <c r="AL201" s="115"/>
      <c r="AM201" s="115"/>
      <c r="AN201" s="115"/>
      <c r="AO201" s="115"/>
      <c r="AP201" s="115"/>
      <c r="AQ201" s="115"/>
      <c r="AR201" s="115"/>
      <c r="AS201" s="115"/>
      <c r="AT201" s="115"/>
      <c r="AU201" s="115"/>
      <c r="AV201" s="115"/>
      <c r="AW201" s="115"/>
      <c r="AX201" s="115"/>
      <c r="AY201" s="115"/>
      <c r="AZ201" s="115"/>
      <c r="BA201" s="115"/>
      <c r="BB201" s="115"/>
      <c r="BC201" s="115"/>
      <c r="BD201" s="115"/>
      <c r="BE201" s="115"/>
      <c r="BF201" s="115"/>
      <c r="BG201" s="115"/>
      <c r="BH201" s="115"/>
    </row>
    <row r="202" spans="1:60" ht="12" customHeight="1" outlineLevel="1" x14ac:dyDescent="0.2">
      <c r="A202" s="116"/>
      <c r="B202" s="162"/>
      <c r="C202" s="238">
        <f>SUM(O169)</f>
        <v>3.4224999999999994</v>
      </c>
      <c r="D202" s="216"/>
      <c r="E202" s="217">
        <f>SUM(C202)</f>
        <v>3.4224999999999994</v>
      </c>
      <c r="F202" s="137"/>
      <c r="G202" s="137"/>
      <c r="H202" s="137"/>
      <c r="I202" s="137"/>
      <c r="J202" s="137"/>
      <c r="K202" s="137"/>
      <c r="L202" s="137"/>
      <c r="M202" s="137"/>
      <c r="N202" s="218"/>
      <c r="O202" s="218"/>
      <c r="P202" s="218"/>
      <c r="Q202" s="208"/>
      <c r="R202" s="129"/>
      <c r="S202" s="129"/>
      <c r="T202" s="130"/>
      <c r="U202" s="129"/>
      <c r="V202" s="115"/>
      <c r="W202" s="115"/>
      <c r="X202" s="115"/>
      <c r="Y202" s="115"/>
      <c r="Z202" s="115"/>
      <c r="AA202" s="115"/>
      <c r="AB202" s="115"/>
      <c r="AC202" s="115"/>
      <c r="AD202" s="115"/>
      <c r="AE202" s="115"/>
      <c r="AF202" s="115"/>
      <c r="AG202" s="115"/>
      <c r="AH202" s="115"/>
      <c r="AI202" s="115"/>
      <c r="AJ202" s="115"/>
      <c r="AK202" s="115"/>
      <c r="AL202" s="115"/>
      <c r="AM202" s="115"/>
      <c r="AN202" s="115"/>
      <c r="AO202" s="115"/>
      <c r="AP202" s="115"/>
      <c r="AQ202" s="115"/>
      <c r="AR202" s="115"/>
      <c r="AS202" s="115"/>
      <c r="AT202" s="115"/>
      <c r="AU202" s="115"/>
      <c r="AV202" s="115"/>
      <c r="AW202" s="115"/>
      <c r="AX202" s="115"/>
      <c r="AY202" s="115"/>
      <c r="AZ202" s="115"/>
      <c r="BA202" s="115"/>
      <c r="BB202" s="115"/>
      <c r="BC202" s="115"/>
      <c r="BD202" s="115"/>
      <c r="BE202" s="115"/>
      <c r="BF202" s="115"/>
      <c r="BG202" s="115"/>
      <c r="BH202" s="115"/>
    </row>
    <row r="203" spans="1:60" x14ac:dyDescent="0.2">
      <c r="A203" s="122" t="s">
        <v>79</v>
      </c>
      <c r="B203" s="124" t="s">
        <v>149</v>
      </c>
      <c r="C203" s="125" t="s">
        <v>98</v>
      </c>
      <c r="D203" s="121"/>
      <c r="E203" s="126"/>
      <c r="F203" s="127"/>
      <c r="G203" s="127">
        <f>SUM(G204:G228)</f>
        <v>0</v>
      </c>
      <c r="H203" s="127"/>
      <c r="I203" s="127">
        <f>SUM(I213:I329)</f>
        <v>0</v>
      </c>
      <c r="J203" s="127"/>
      <c r="K203" s="127">
        <f>SUM(K213:K329)</f>
        <v>777104.65999999992</v>
      </c>
      <c r="L203" s="127"/>
      <c r="M203" s="127">
        <f>SUM(M213:M329)</f>
        <v>0</v>
      </c>
      <c r="N203" s="142"/>
      <c r="O203" s="142">
        <f>SUM(O204:O225)</f>
        <v>1.3566699999999998</v>
      </c>
      <c r="P203" s="142"/>
      <c r="Q203" s="142">
        <f>SUM(Q204:Q225)</f>
        <v>0</v>
      </c>
      <c r="R203" s="127"/>
      <c r="S203" s="127"/>
      <c r="T203" s="128"/>
      <c r="U203" s="127">
        <f>SUM(U213:U329)</f>
        <v>0</v>
      </c>
      <c r="AE203" t="s">
        <v>80</v>
      </c>
    </row>
    <row r="204" spans="1:60" ht="12.75" customHeight="1" outlineLevel="1" x14ac:dyDescent="0.2">
      <c r="A204" s="182">
        <v>59</v>
      </c>
      <c r="B204" s="156" t="s">
        <v>653</v>
      </c>
      <c r="C204" s="157" t="s">
        <v>654</v>
      </c>
      <c r="D204" s="158" t="s">
        <v>92</v>
      </c>
      <c r="E204" s="159">
        <f>SUM(E206:E206)</f>
        <v>83.75</v>
      </c>
      <c r="F204" s="160">
        <v>0</v>
      </c>
      <c r="G204" s="161">
        <f>ROUND(E204*F204,2)</f>
        <v>0</v>
      </c>
      <c r="H204" s="161">
        <v>0</v>
      </c>
      <c r="I204" s="161">
        <f>ROUND(E204*H204,2)</f>
        <v>0</v>
      </c>
      <c r="J204" s="161">
        <v>2500</v>
      </c>
      <c r="K204" s="161">
        <f>ROUND(E204*J204,2)</f>
        <v>209375</v>
      </c>
      <c r="L204" s="161">
        <v>21</v>
      </c>
      <c r="M204" s="161">
        <f>G204*(1+L204/100)</f>
        <v>0</v>
      </c>
      <c r="N204" s="230">
        <v>0</v>
      </c>
      <c r="O204" s="230">
        <f>ROUND(E204*N204,5)</f>
        <v>0</v>
      </c>
      <c r="P204" s="230">
        <v>0</v>
      </c>
      <c r="Q204" s="237">
        <f>ROUND(E204*P204,2)</f>
        <v>0</v>
      </c>
      <c r="R204" s="145"/>
      <c r="S204" s="129"/>
      <c r="T204" s="130">
        <v>0</v>
      </c>
      <c r="U204" s="129">
        <f>ROUND(E204*T204,2)</f>
        <v>0</v>
      </c>
      <c r="V204" s="115"/>
      <c r="W204" s="115"/>
      <c r="X204" s="115"/>
      <c r="Y204" s="115"/>
      <c r="Z204" s="115"/>
      <c r="AA204" s="115"/>
      <c r="AB204" s="115"/>
      <c r="AC204" s="115"/>
      <c r="AD204" s="115"/>
      <c r="AE204" s="115" t="s">
        <v>84</v>
      </c>
      <c r="AF204" s="115"/>
      <c r="AG204" s="115"/>
      <c r="AH204" s="115"/>
      <c r="AI204" s="115"/>
      <c r="AJ204" s="115"/>
      <c r="AK204" s="115"/>
      <c r="AL204" s="115"/>
      <c r="AM204" s="115"/>
      <c r="AN204" s="115"/>
      <c r="AO204" s="115"/>
      <c r="AP204" s="115"/>
      <c r="AQ204" s="115"/>
      <c r="AR204" s="115"/>
      <c r="AS204" s="115"/>
      <c r="AT204" s="115"/>
      <c r="AU204" s="115"/>
      <c r="AV204" s="115"/>
      <c r="AW204" s="115"/>
      <c r="AX204" s="115"/>
      <c r="AY204" s="115"/>
      <c r="AZ204" s="115"/>
      <c r="BA204" s="115"/>
      <c r="BB204" s="115"/>
      <c r="BC204" s="115"/>
      <c r="BD204" s="115"/>
      <c r="BE204" s="115"/>
      <c r="BF204" s="115"/>
      <c r="BG204" s="115"/>
      <c r="BH204" s="115"/>
    </row>
    <row r="205" spans="1:60" ht="12.75" customHeight="1" outlineLevel="1" x14ac:dyDescent="0.2">
      <c r="A205" s="183"/>
      <c r="B205" s="163"/>
      <c r="C205" s="379" t="s">
        <v>655</v>
      </c>
      <c r="D205" s="379"/>
      <c r="E205" s="379"/>
      <c r="F205" s="164"/>
      <c r="G205" s="164"/>
      <c r="H205" s="165"/>
      <c r="I205" s="165"/>
      <c r="J205" s="165"/>
      <c r="K205" s="165"/>
      <c r="L205" s="165"/>
      <c r="M205" s="165"/>
      <c r="N205" s="209"/>
      <c r="O205" s="209"/>
      <c r="P205" s="209"/>
      <c r="Q205" s="214"/>
      <c r="R205" s="145"/>
      <c r="S205" s="129"/>
      <c r="T205" s="130"/>
      <c r="U205" s="129"/>
      <c r="V205" s="115"/>
      <c r="W205" s="115"/>
      <c r="X205" s="115"/>
      <c r="Y205" s="115"/>
      <c r="Z205" s="115"/>
      <c r="AA205" s="115"/>
      <c r="AB205" s="115"/>
      <c r="AC205" s="115"/>
      <c r="AD205" s="115"/>
      <c r="AE205" s="115" t="s">
        <v>82</v>
      </c>
      <c r="AF205" s="115"/>
      <c r="AG205" s="115"/>
      <c r="AH205" s="115"/>
      <c r="AI205" s="115"/>
      <c r="AJ205" s="115"/>
      <c r="AK205" s="115"/>
      <c r="AL205" s="115"/>
      <c r="AM205" s="115"/>
      <c r="AN205" s="115"/>
      <c r="AO205" s="115"/>
      <c r="AP205" s="115"/>
      <c r="AQ205" s="115"/>
      <c r="AR205" s="115"/>
      <c r="AS205" s="115"/>
      <c r="AT205" s="115"/>
      <c r="AU205" s="115"/>
      <c r="AV205" s="115"/>
      <c r="AW205" s="115"/>
      <c r="AX205" s="115"/>
      <c r="AY205" s="115"/>
      <c r="AZ205" s="115"/>
      <c r="BA205" s="123" t="str">
        <f>C205</f>
        <v>pochozí podlaha půdy z podlahových palubek přibíjených k roštu</v>
      </c>
      <c r="BB205" s="115"/>
      <c r="BC205" s="115"/>
      <c r="BD205" s="115"/>
      <c r="BE205" s="115"/>
      <c r="BF205" s="115"/>
      <c r="BG205" s="115"/>
      <c r="BH205" s="115"/>
    </row>
    <row r="206" spans="1:60" ht="12" customHeight="1" outlineLevel="1" x14ac:dyDescent="0.2">
      <c r="A206" s="116"/>
      <c r="B206" s="162"/>
      <c r="C206" s="215">
        <v>83.75</v>
      </c>
      <c r="D206" s="216"/>
      <c r="E206" s="217">
        <v>83.75</v>
      </c>
      <c r="F206" s="137"/>
      <c r="G206" s="137"/>
      <c r="H206" s="137"/>
      <c r="I206" s="137"/>
      <c r="J206" s="137"/>
      <c r="K206" s="137"/>
      <c r="L206" s="137"/>
      <c r="M206" s="137"/>
      <c r="N206" s="218"/>
      <c r="O206" s="218"/>
      <c r="P206" s="218"/>
      <c r="Q206" s="208"/>
      <c r="R206" s="129"/>
      <c r="S206" s="129"/>
      <c r="T206" s="130"/>
      <c r="U206" s="129"/>
      <c r="V206" s="115"/>
      <c r="W206" s="115"/>
      <c r="X206" s="115"/>
      <c r="Y206" s="115"/>
      <c r="Z206" s="115"/>
      <c r="AA206" s="115"/>
      <c r="AB206" s="115"/>
      <c r="AC206" s="115"/>
      <c r="AD206" s="115"/>
      <c r="AE206" s="115"/>
      <c r="AF206" s="115"/>
      <c r="AG206" s="115"/>
      <c r="AH206" s="115"/>
      <c r="AI206" s="115"/>
      <c r="AJ206" s="115"/>
      <c r="AK206" s="115"/>
      <c r="AL206" s="115"/>
      <c r="AM206" s="115"/>
      <c r="AN206" s="115"/>
      <c r="AO206" s="115"/>
      <c r="AP206" s="115"/>
      <c r="AQ206" s="115"/>
      <c r="AR206" s="115"/>
      <c r="AS206" s="115"/>
      <c r="AT206" s="115"/>
      <c r="AU206" s="115"/>
      <c r="AV206" s="115"/>
      <c r="AW206" s="115"/>
      <c r="AX206" s="115"/>
      <c r="AY206" s="115"/>
      <c r="AZ206" s="115"/>
      <c r="BA206" s="115"/>
      <c r="BB206" s="115"/>
      <c r="BC206" s="115"/>
      <c r="BD206" s="115"/>
      <c r="BE206" s="115"/>
      <c r="BF206" s="115"/>
      <c r="BG206" s="115"/>
      <c r="BH206" s="115"/>
    </row>
    <row r="207" spans="1:60" ht="12.75" customHeight="1" outlineLevel="1" x14ac:dyDescent="0.2">
      <c r="A207" s="226">
        <v>60</v>
      </c>
      <c r="B207" s="263" t="s">
        <v>664</v>
      </c>
      <c r="C207" s="220" t="s">
        <v>665</v>
      </c>
      <c r="D207" s="264" t="s">
        <v>92</v>
      </c>
      <c r="E207" s="222">
        <f>SUM(E208)</f>
        <v>87.9375</v>
      </c>
      <c r="F207" s="223">
        <v>0</v>
      </c>
      <c r="G207" s="224">
        <f>E207*F207</f>
        <v>0</v>
      </c>
      <c r="H207" s="224">
        <v>0</v>
      </c>
      <c r="I207" s="224">
        <f>ROUND(E207*H207,2)</f>
        <v>0</v>
      </c>
      <c r="J207" s="224">
        <v>153.5</v>
      </c>
      <c r="K207" s="224">
        <f>ROUND(E207*J207,2)</f>
        <v>13498.41</v>
      </c>
      <c r="L207" s="224">
        <v>21</v>
      </c>
      <c r="M207" s="224">
        <f>G207*(1+L207/100)</f>
        <v>0</v>
      </c>
      <c r="N207" s="225">
        <v>1.023E-2</v>
      </c>
      <c r="O207" s="225">
        <f>ROUND(E207*N207,5)</f>
        <v>0.89959999999999996</v>
      </c>
      <c r="P207" s="225">
        <v>0</v>
      </c>
      <c r="Q207" s="227">
        <f>ROUND(E207*P207,2)</f>
        <v>0</v>
      </c>
      <c r="R207" s="145"/>
      <c r="S207" s="129"/>
      <c r="T207" s="130"/>
      <c r="U207" s="129"/>
      <c r="V207" s="115"/>
      <c r="W207" s="115"/>
      <c r="X207" s="115"/>
      <c r="Y207" s="115"/>
      <c r="Z207" s="115"/>
      <c r="AA207" s="115"/>
      <c r="AB207" s="115"/>
      <c r="AC207" s="115"/>
      <c r="AD207" s="115"/>
      <c r="AE207" s="115"/>
      <c r="AF207" s="115"/>
      <c r="AG207" s="115"/>
      <c r="AH207" s="115"/>
      <c r="AI207" s="115"/>
      <c r="AJ207" s="115"/>
      <c r="AK207" s="115"/>
      <c r="AL207" s="115"/>
      <c r="AM207" s="115"/>
      <c r="AN207" s="115"/>
      <c r="AO207" s="115"/>
      <c r="AP207" s="115"/>
      <c r="AQ207" s="115"/>
      <c r="AR207" s="115"/>
      <c r="AS207" s="115"/>
      <c r="AT207" s="115"/>
      <c r="AU207" s="115"/>
      <c r="AV207" s="115"/>
      <c r="AW207" s="115"/>
      <c r="AX207" s="115"/>
      <c r="AY207" s="115"/>
      <c r="AZ207" s="115"/>
      <c r="BA207" s="115"/>
      <c r="BB207" s="115"/>
      <c r="BC207" s="115"/>
      <c r="BD207" s="115"/>
      <c r="BE207" s="115"/>
      <c r="BF207" s="115"/>
      <c r="BG207" s="115"/>
      <c r="BH207" s="115"/>
    </row>
    <row r="208" spans="1:60" ht="12" customHeight="1" outlineLevel="1" x14ac:dyDescent="0.2">
      <c r="A208" s="116"/>
      <c r="B208" s="162"/>
      <c r="C208" s="215" t="s">
        <v>666</v>
      </c>
      <c r="D208" s="216"/>
      <c r="E208" s="217">
        <v>87.9375</v>
      </c>
      <c r="F208" s="137"/>
      <c r="G208" s="137"/>
      <c r="H208" s="137"/>
      <c r="I208" s="137"/>
      <c r="J208" s="137"/>
      <c r="K208" s="137"/>
      <c r="L208" s="137"/>
      <c r="M208" s="137"/>
      <c r="N208" s="218"/>
      <c r="O208" s="218"/>
      <c r="P208" s="218"/>
      <c r="Q208" s="208"/>
      <c r="R208" s="129"/>
      <c r="S208" s="129"/>
      <c r="T208" s="130"/>
      <c r="U208" s="129"/>
      <c r="V208" s="115"/>
      <c r="W208" s="115"/>
      <c r="X208" s="115"/>
      <c r="Y208" s="115"/>
      <c r="Z208" s="115"/>
      <c r="AA208" s="115"/>
      <c r="AB208" s="115"/>
      <c r="AC208" s="115"/>
      <c r="AD208" s="115"/>
      <c r="AE208" s="115"/>
      <c r="AF208" s="115"/>
      <c r="AG208" s="115"/>
      <c r="AH208" s="115"/>
      <c r="AI208" s="115"/>
      <c r="AJ208" s="115"/>
      <c r="AK208" s="115"/>
      <c r="AL208" s="115"/>
      <c r="AM208" s="115"/>
      <c r="AN208" s="115"/>
      <c r="AO208" s="115"/>
      <c r="AP208" s="115"/>
      <c r="AQ208" s="115"/>
      <c r="AR208" s="115"/>
      <c r="AS208" s="115"/>
      <c r="AT208" s="115"/>
      <c r="AU208" s="115"/>
      <c r="AV208" s="115"/>
      <c r="AW208" s="115"/>
      <c r="AX208" s="115"/>
      <c r="AY208" s="115"/>
      <c r="AZ208" s="115"/>
      <c r="BA208" s="115"/>
      <c r="BB208" s="115"/>
      <c r="BC208" s="115"/>
      <c r="BD208" s="115"/>
      <c r="BE208" s="115"/>
      <c r="BF208" s="115"/>
      <c r="BG208" s="115"/>
      <c r="BH208" s="115"/>
    </row>
    <row r="209" spans="1:60" ht="12.75" customHeight="1" outlineLevel="1" x14ac:dyDescent="0.2">
      <c r="A209" s="182">
        <v>61</v>
      </c>
      <c r="B209" s="156" t="s">
        <v>656</v>
      </c>
      <c r="C209" s="157" t="s">
        <v>657</v>
      </c>
      <c r="D209" s="158" t="s">
        <v>92</v>
      </c>
      <c r="E209" s="159">
        <f>SUM(E211:E211)</f>
        <v>83.75</v>
      </c>
      <c r="F209" s="160">
        <v>0</v>
      </c>
      <c r="G209" s="161">
        <f>ROUND(E209*F209,2)</f>
        <v>0</v>
      </c>
      <c r="H209" s="161">
        <v>0</v>
      </c>
      <c r="I209" s="161">
        <f>ROUND(E209*H209,2)</f>
        <v>0</v>
      </c>
      <c r="J209" s="161">
        <v>2500</v>
      </c>
      <c r="K209" s="161">
        <f>ROUND(E209*J209,2)</f>
        <v>209375</v>
      </c>
      <c r="L209" s="161">
        <v>21</v>
      </c>
      <c r="M209" s="161">
        <f>G209*(1+L209/100)</f>
        <v>0</v>
      </c>
      <c r="N209" s="230">
        <v>0</v>
      </c>
      <c r="O209" s="230">
        <f>ROUND(E209*N209,5)</f>
        <v>0</v>
      </c>
      <c r="P209" s="230">
        <v>0</v>
      </c>
      <c r="Q209" s="237">
        <f>ROUND(E209*P209,2)</f>
        <v>0</v>
      </c>
      <c r="R209" s="145"/>
      <c r="S209" s="129"/>
      <c r="T209" s="130">
        <v>0</v>
      </c>
      <c r="U209" s="129">
        <f>ROUND(E209*T209,2)</f>
        <v>0</v>
      </c>
      <c r="V209" s="115"/>
      <c r="W209" s="115"/>
      <c r="X209" s="115"/>
      <c r="Y209" s="115"/>
      <c r="Z209" s="115"/>
      <c r="AA209" s="115"/>
      <c r="AB209" s="115"/>
      <c r="AC209" s="115"/>
      <c r="AD209" s="115"/>
      <c r="AE209" s="115" t="s">
        <v>84</v>
      </c>
      <c r="AF209" s="115"/>
      <c r="AG209" s="115"/>
      <c r="AH209" s="115"/>
      <c r="AI209" s="115"/>
      <c r="AJ209" s="115"/>
      <c r="AK209" s="115"/>
      <c r="AL209" s="115"/>
      <c r="AM209" s="115"/>
      <c r="AN209" s="115"/>
      <c r="AO209" s="115"/>
      <c r="AP209" s="115"/>
      <c r="AQ209" s="115"/>
      <c r="AR209" s="115"/>
      <c r="AS209" s="115"/>
      <c r="AT209" s="115"/>
      <c r="AU209" s="115"/>
      <c r="AV209" s="115"/>
      <c r="AW209" s="115"/>
      <c r="AX209" s="115"/>
      <c r="AY209" s="115"/>
      <c r="AZ209" s="115"/>
      <c r="BA209" s="115"/>
      <c r="BB209" s="115"/>
      <c r="BC209" s="115"/>
      <c r="BD209" s="115"/>
      <c r="BE209" s="115"/>
      <c r="BF209" s="115"/>
      <c r="BG209" s="115"/>
      <c r="BH209" s="115"/>
    </row>
    <row r="210" spans="1:60" ht="12.75" customHeight="1" outlineLevel="1" x14ac:dyDescent="0.2">
      <c r="A210" s="183"/>
      <c r="B210" s="163"/>
      <c r="C210" s="379" t="s">
        <v>658</v>
      </c>
      <c r="D210" s="379"/>
      <c r="E210" s="379"/>
      <c r="F210" s="164"/>
      <c r="G210" s="164"/>
      <c r="H210" s="165"/>
      <c r="I210" s="165"/>
      <c r="J210" s="165"/>
      <c r="K210" s="165"/>
      <c r="L210" s="165"/>
      <c r="M210" s="165"/>
      <c r="N210" s="209"/>
      <c r="O210" s="209"/>
      <c r="P210" s="209"/>
      <c r="Q210" s="214"/>
      <c r="R210" s="145"/>
      <c r="S210" s="129"/>
      <c r="T210" s="130"/>
      <c r="U210" s="129"/>
      <c r="V210" s="115"/>
      <c r="W210" s="115"/>
      <c r="X210" s="115"/>
      <c r="Y210" s="115"/>
      <c r="Z210" s="115"/>
      <c r="AA210" s="115"/>
      <c r="AB210" s="115"/>
      <c r="AC210" s="115"/>
      <c r="AD210" s="115"/>
      <c r="AE210" s="115" t="s">
        <v>82</v>
      </c>
      <c r="AF210" s="115"/>
      <c r="AG210" s="115"/>
      <c r="AH210" s="115"/>
      <c r="AI210" s="115"/>
      <c r="AJ210" s="115"/>
      <c r="AK210" s="115"/>
      <c r="AL210" s="115"/>
      <c r="AM210" s="115"/>
      <c r="AN210" s="115"/>
      <c r="AO210" s="115"/>
      <c r="AP210" s="115"/>
      <c r="AQ210" s="115"/>
      <c r="AR210" s="115"/>
      <c r="AS210" s="115"/>
      <c r="AT210" s="115"/>
      <c r="AU210" s="115"/>
      <c r="AV210" s="115"/>
      <c r="AW210" s="115"/>
      <c r="AX210" s="115"/>
      <c r="AY210" s="115"/>
      <c r="AZ210" s="115"/>
      <c r="BA210" s="123" t="str">
        <f>C210</f>
        <v>přilepení roštu z prken tl. 24 mm, š. 100 mm pomocí PU pěny na EPS rošt</v>
      </c>
      <c r="BB210" s="115"/>
      <c r="BC210" s="115"/>
      <c r="BD210" s="115"/>
      <c r="BE210" s="115"/>
      <c r="BF210" s="115"/>
      <c r="BG210" s="115"/>
      <c r="BH210" s="115"/>
    </row>
    <row r="211" spans="1:60" ht="12" customHeight="1" outlineLevel="1" x14ac:dyDescent="0.2">
      <c r="A211" s="116"/>
      <c r="B211" s="162"/>
      <c r="C211" s="215">
        <v>83.75</v>
      </c>
      <c r="D211" s="216"/>
      <c r="E211" s="217">
        <v>83.75</v>
      </c>
      <c r="F211" s="137"/>
      <c r="G211" s="137"/>
      <c r="H211" s="137"/>
      <c r="I211" s="137"/>
      <c r="J211" s="137"/>
      <c r="K211" s="137"/>
      <c r="L211" s="137"/>
      <c r="M211" s="137"/>
      <c r="N211" s="218"/>
      <c r="O211" s="218"/>
      <c r="P211" s="218"/>
      <c r="Q211" s="208"/>
      <c r="R211" s="129"/>
      <c r="S211" s="129"/>
      <c r="T211" s="130"/>
      <c r="U211" s="129"/>
      <c r="V211" s="115"/>
      <c r="W211" s="115"/>
      <c r="X211" s="115"/>
      <c r="Y211" s="115"/>
      <c r="Z211" s="115"/>
      <c r="AA211" s="115"/>
      <c r="AB211" s="115"/>
      <c r="AC211" s="115"/>
      <c r="AD211" s="115"/>
      <c r="AE211" s="115"/>
      <c r="AF211" s="115"/>
      <c r="AG211" s="115"/>
      <c r="AH211" s="115"/>
      <c r="AI211" s="115"/>
      <c r="AJ211" s="115"/>
      <c r="AK211" s="115"/>
      <c r="AL211" s="115"/>
      <c r="AM211" s="115"/>
      <c r="AN211" s="115"/>
      <c r="AO211" s="115"/>
      <c r="AP211" s="115"/>
      <c r="AQ211" s="115"/>
      <c r="AR211" s="115"/>
      <c r="AS211" s="115"/>
      <c r="AT211" s="115"/>
      <c r="AU211" s="115"/>
      <c r="AV211" s="115"/>
      <c r="AW211" s="115"/>
      <c r="AX211" s="115"/>
      <c r="AY211" s="115"/>
      <c r="AZ211" s="115"/>
      <c r="BA211" s="115"/>
      <c r="BB211" s="115"/>
      <c r="BC211" s="115"/>
      <c r="BD211" s="115"/>
      <c r="BE211" s="115"/>
      <c r="BF211" s="115"/>
      <c r="BG211" s="115"/>
      <c r="BH211" s="115"/>
    </row>
    <row r="212" spans="1:60" ht="12.75" customHeight="1" outlineLevel="1" x14ac:dyDescent="0.2">
      <c r="A212" s="226">
        <v>62</v>
      </c>
      <c r="B212" s="263" t="s">
        <v>662</v>
      </c>
      <c r="C212" s="220" t="s">
        <v>663</v>
      </c>
      <c r="D212" s="264" t="s">
        <v>88</v>
      </c>
      <c r="E212" s="222">
        <f>SUM(E214)</f>
        <v>0.54190000000000005</v>
      </c>
      <c r="F212" s="223">
        <v>0</v>
      </c>
      <c r="G212" s="224">
        <f>E212*F212</f>
        <v>0</v>
      </c>
      <c r="H212" s="224">
        <v>0</v>
      </c>
      <c r="I212" s="224">
        <f>ROUND(E212*H212,2)</f>
        <v>0</v>
      </c>
      <c r="J212" s="224">
        <v>153.5</v>
      </c>
      <c r="K212" s="224">
        <f>ROUND(E212*J212,2)</f>
        <v>83.18</v>
      </c>
      <c r="L212" s="224">
        <v>21</v>
      </c>
      <c r="M212" s="224">
        <f>G212*(1+L212/100)</f>
        <v>0</v>
      </c>
      <c r="N212" s="225">
        <v>0.5</v>
      </c>
      <c r="O212" s="225">
        <f>ROUND(E212*N212,5)</f>
        <v>0.27095000000000002</v>
      </c>
      <c r="P212" s="225">
        <v>0</v>
      </c>
      <c r="Q212" s="227">
        <f>ROUND(E212*P212,2)</f>
        <v>0</v>
      </c>
      <c r="R212" s="145"/>
      <c r="S212" s="129"/>
      <c r="T212" s="130"/>
      <c r="U212" s="129"/>
      <c r="V212" s="115"/>
      <c r="W212" s="115"/>
      <c r="X212" s="115"/>
      <c r="Y212" s="115"/>
      <c r="Z212" s="115"/>
      <c r="AA212" s="115"/>
      <c r="AB212" s="115"/>
      <c r="AC212" s="115"/>
      <c r="AD212" s="115"/>
      <c r="AE212" s="115"/>
      <c r="AF212" s="115"/>
      <c r="AG212" s="115"/>
      <c r="AH212" s="115"/>
      <c r="AI212" s="115"/>
      <c r="AJ212" s="115"/>
      <c r="AK212" s="115"/>
      <c r="AL212" s="115"/>
      <c r="AM212" s="115"/>
      <c r="AN212" s="115"/>
      <c r="AO212" s="115"/>
      <c r="AP212" s="115"/>
      <c r="AQ212" s="115"/>
      <c r="AR212" s="115"/>
      <c r="AS212" s="115"/>
      <c r="AT212" s="115"/>
      <c r="AU212" s="115"/>
      <c r="AV212" s="115"/>
      <c r="AW212" s="115"/>
      <c r="AX212" s="115"/>
      <c r="AY212" s="115"/>
      <c r="AZ212" s="115"/>
      <c r="BA212" s="115"/>
      <c r="BB212" s="115"/>
      <c r="BC212" s="115"/>
      <c r="BD212" s="115"/>
      <c r="BE212" s="115"/>
      <c r="BF212" s="115"/>
      <c r="BG212" s="115"/>
      <c r="BH212" s="115"/>
    </row>
    <row r="213" spans="1:60" ht="12.75" customHeight="1" outlineLevel="1" x14ac:dyDescent="0.2">
      <c r="A213" s="183"/>
      <c r="B213" s="163"/>
      <c r="C213" s="379" t="s">
        <v>660</v>
      </c>
      <c r="D213" s="379"/>
      <c r="E213" s="379"/>
      <c r="F213" s="164"/>
      <c r="G213" s="164"/>
      <c r="H213" s="165"/>
      <c r="I213" s="165"/>
      <c r="J213" s="165"/>
      <c r="K213" s="165"/>
      <c r="L213" s="165"/>
      <c r="M213" s="165"/>
      <c r="N213" s="209"/>
      <c r="O213" s="209"/>
      <c r="P213" s="209"/>
      <c r="Q213" s="214"/>
      <c r="R213" s="145"/>
      <c r="S213" s="129"/>
      <c r="T213" s="130"/>
      <c r="U213" s="129"/>
      <c r="V213" s="115"/>
      <c r="W213" s="115"/>
      <c r="X213" s="115"/>
      <c r="Y213" s="115"/>
      <c r="Z213" s="115"/>
      <c r="AA213" s="115"/>
      <c r="AB213" s="115"/>
      <c r="AC213" s="115"/>
      <c r="AD213" s="115"/>
      <c r="AE213" s="115" t="s">
        <v>82</v>
      </c>
      <c r="AF213" s="115"/>
      <c r="AG213" s="115"/>
      <c r="AH213" s="115"/>
      <c r="AI213" s="115"/>
      <c r="AJ213" s="115"/>
      <c r="AK213" s="115"/>
      <c r="AL213" s="115"/>
      <c r="AM213" s="115"/>
      <c r="AN213" s="115"/>
      <c r="AO213" s="115"/>
      <c r="AP213" s="115"/>
      <c r="AQ213" s="115"/>
      <c r="AR213" s="115"/>
      <c r="AS213" s="115"/>
      <c r="AT213" s="115"/>
      <c r="AU213" s="115"/>
      <c r="AV213" s="115"/>
      <c r="AW213" s="115"/>
      <c r="AX213" s="115"/>
      <c r="AY213" s="115"/>
      <c r="AZ213" s="115"/>
      <c r="BA213" s="123" t="str">
        <f>C213</f>
        <v>hoblované prkno tl. 24 mm, š. 100 mm, délky 4 m</v>
      </c>
      <c r="BB213" s="115"/>
      <c r="BC213" s="115"/>
      <c r="BD213" s="115"/>
      <c r="BE213" s="115"/>
      <c r="BF213" s="115"/>
      <c r="BG213" s="115"/>
      <c r="BH213" s="115"/>
    </row>
    <row r="214" spans="1:60" ht="12" customHeight="1" outlineLevel="1" x14ac:dyDescent="0.2">
      <c r="A214" s="116"/>
      <c r="B214" s="162"/>
      <c r="C214" s="215" t="s">
        <v>661</v>
      </c>
      <c r="D214" s="216"/>
      <c r="E214" s="217">
        <v>0.54190000000000005</v>
      </c>
      <c r="F214" s="137"/>
      <c r="G214" s="137"/>
      <c r="H214" s="137"/>
      <c r="I214" s="137"/>
      <c r="J214" s="137"/>
      <c r="K214" s="137"/>
      <c r="L214" s="137"/>
      <c r="M214" s="137"/>
      <c r="N214" s="218"/>
      <c r="O214" s="218"/>
      <c r="P214" s="218"/>
      <c r="Q214" s="208"/>
      <c r="R214" s="129"/>
      <c r="S214" s="129"/>
      <c r="T214" s="130"/>
      <c r="U214" s="129"/>
      <c r="V214" s="115"/>
      <c r="W214" s="115"/>
      <c r="X214" s="115"/>
      <c r="Y214" s="115"/>
      <c r="Z214" s="115"/>
      <c r="AA214" s="115"/>
      <c r="AB214" s="115"/>
      <c r="AC214" s="115"/>
      <c r="AD214" s="115"/>
      <c r="AE214" s="115"/>
      <c r="AF214" s="115"/>
      <c r="AG214" s="115"/>
      <c r="AH214" s="115"/>
      <c r="AI214" s="115"/>
      <c r="AJ214" s="115"/>
      <c r="AK214" s="115"/>
      <c r="AL214" s="115"/>
      <c r="AM214" s="115"/>
      <c r="AN214" s="115"/>
      <c r="AO214" s="115"/>
      <c r="AP214" s="115"/>
      <c r="AQ214" s="115"/>
      <c r="AR214" s="115"/>
      <c r="AS214" s="115"/>
      <c r="AT214" s="115"/>
      <c r="AU214" s="115"/>
      <c r="AV214" s="115"/>
      <c r="AW214" s="115"/>
      <c r="AX214" s="115"/>
      <c r="AY214" s="115"/>
      <c r="AZ214" s="115"/>
      <c r="BA214" s="115"/>
      <c r="BB214" s="115"/>
      <c r="BC214" s="115"/>
      <c r="BD214" s="115"/>
      <c r="BE214" s="115"/>
      <c r="BF214" s="115"/>
      <c r="BG214" s="115"/>
      <c r="BH214" s="115"/>
    </row>
    <row r="215" spans="1:60" ht="12.75" customHeight="1" outlineLevel="1" x14ac:dyDescent="0.2">
      <c r="A215" s="182">
        <v>63</v>
      </c>
      <c r="B215" s="156" t="s">
        <v>675</v>
      </c>
      <c r="C215" s="157" t="s">
        <v>676</v>
      </c>
      <c r="D215" s="158" t="s">
        <v>94</v>
      </c>
      <c r="E215" s="159">
        <f>SUM(E217:E217)</f>
        <v>75.040000000000006</v>
      </c>
      <c r="F215" s="160">
        <v>0</v>
      </c>
      <c r="G215" s="161">
        <f>ROUND(E215*F215,2)</f>
        <v>0</v>
      </c>
      <c r="H215" s="161">
        <v>0</v>
      </c>
      <c r="I215" s="161">
        <f>ROUND(E215*H215,2)</f>
        <v>0</v>
      </c>
      <c r="J215" s="161">
        <v>2500</v>
      </c>
      <c r="K215" s="161">
        <f>ROUND(E215*J215,2)</f>
        <v>187600</v>
      </c>
      <c r="L215" s="161">
        <v>21</v>
      </c>
      <c r="M215" s="161">
        <f>G215*(1+L215/100)</f>
        <v>0</v>
      </c>
      <c r="N215" s="230">
        <v>3.0000000000000001E-5</v>
      </c>
      <c r="O215" s="230">
        <f>ROUND(E215*N215,5)</f>
        <v>2.2499999999999998E-3</v>
      </c>
      <c r="P215" s="230">
        <v>0</v>
      </c>
      <c r="Q215" s="237">
        <f>ROUND(E215*P215,2)</f>
        <v>0</v>
      </c>
      <c r="R215" s="145"/>
      <c r="S215" s="129"/>
      <c r="T215" s="130">
        <v>0</v>
      </c>
      <c r="U215" s="129">
        <f>ROUND(E215*T215,2)</f>
        <v>0</v>
      </c>
      <c r="V215" s="115"/>
      <c r="W215" s="115"/>
      <c r="X215" s="115"/>
      <c r="Y215" s="115"/>
      <c r="Z215" s="115"/>
      <c r="AA215" s="115"/>
      <c r="AB215" s="115"/>
      <c r="AC215" s="115"/>
      <c r="AD215" s="115"/>
      <c r="AE215" s="115" t="s">
        <v>84</v>
      </c>
      <c r="AF215" s="115"/>
      <c r="AG215" s="115"/>
      <c r="AH215" s="115"/>
      <c r="AI215" s="115"/>
      <c r="AJ215" s="115"/>
      <c r="AK215" s="115"/>
      <c r="AL215" s="115"/>
      <c r="AM215" s="115"/>
      <c r="AN215" s="115"/>
      <c r="AO215" s="115"/>
      <c r="AP215" s="115"/>
      <c r="AQ215" s="115"/>
      <c r="AR215" s="115"/>
      <c r="AS215" s="115"/>
      <c r="AT215" s="115"/>
      <c r="AU215" s="115"/>
      <c r="AV215" s="115"/>
      <c r="AW215" s="115"/>
      <c r="AX215" s="115"/>
      <c r="AY215" s="115"/>
      <c r="AZ215" s="115"/>
      <c r="BA215" s="115"/>
      <c r="BB215" s="115"/>
      <c r="BC215" s="115"/>
      <c r="BD215" s="115"/>
      <c r="BE215" s="115"/>
      <c r="BF215" s="115"/>
      <c r="BG215" s="115"/>
      <c r="BH215" s="115"/>
    </row>
    <row r="216" spans="1:60" ht="12.75" customHeight="1" outlineLevel="1" x14ac:dyDescent="0.2">
      <c r="A216" s="183"/>
      <c r="B216" s="163"/>
      <c r="C216" s="379" t="s">
        <v>677</v>
      </c>
      <c r="D216" s="379"/>
      <c r="E216" s="379"/>
      <c r="F216" s="164"/>
      <c r="G216" s="164"/>
      <c r="H216" s="165"/>
      <c r="I216" s="165"/>
      <c r="J216" s="165"/>
      <c r="K216" s="165"/>
      <c r="L216" s="165"/>
      <c r="M216" s="165"/>
      <c r="N216" s="209"/>
      <c r="O216" s="209"/>
      <c r="P216" s="209"/>
      <c r="Q216" s="214"/>
      <c r="R216" s="145"/>
      <c r="S216" s="129"/>
      <c r="T216" s="130"/>
      <c r="U216" s="129"/>
      <c r="V216" s="115"/>
      <c r="W216" s="115"/>
      <c r="X216" s="115"/>
      <c r="Y216" s="115"/>
      <c r="Z216" s="115"/>
      <c r="AA216" s="115"/>
      <c r="AB216" s="115"/>
      <c r="AC216" s="115"/>
      <c r="AD216" s="115"/>
      <c r="AE216" s="115" t="s">
        <v>82</v>
      </c>
      <c r="AF216" s="115"/>
      <c r="AG216" s="115"/>
      <c r="AH216" s="115"/>
      <c r="AI216" s="115"/>
      <c r="AJ216" s="115"/>
      <c r="AK216" s="115"/>
      <c r="AL216" s="115"/>
      <c r="AM216" s="115"/>
      <c r="AN216" s="115"/>
      <c r="AO216" s="115"/>
      <c r="AP216" s="115"/>
      <c r="AQ216" s="115"/>
      <c r="AR216" s="115"/>
      <c r="AS216" s="115"/>
      <c r="AT216" s="115"/>
      <c r="AU216" s="115"/>
      <c r="AV216" s="115"/>
      <c r="AW216" s="115"/>
      <c r="AX216" s="115"/>
      <c r="AY216" s="115"/>
      <c r="AZ216" s="115"/>
      <c r="BA216" s="123" t="str">
        <f>C216</f>
        <v>rošt pro podbití přesahů střechy z palubek</v>
      </c>
      <c r="BB216" s="115"/>
      <c r="BC216" s="115"/>
      <c r="BD216" s="115"/>
      <c r="BE216" s="115"/>
      <c r="BF216" s="115"/>
      <c r="BG216" s="115"/>
      <c r="BH216" s="115"/>
    </row>
    <row r="217" spans="1:60" ht="12" customHeight="1" outlineLevel="1" x14ac:dyDescent="0.2">
      <c r="A217" s="116"/>
      <c r="B217" s="162"/>
      <c r="C217" s="215">
        <v>75.040000000000006</v>
      </c>
      <c r="D217" s="216"/>
      <c r="E217" s="217">
        <v>75.040000000000006</v>
      </c>
      <c r="F217" s="137"/>
      <c r="G217" s="137"/>
      <c r="H217" s="137"/>
      <c r="I217" s="137"/>
      <c r="J217" s="137"/>
      <c r="K217" s="137"/>
      <c r="L217" s="137"/>
      <c r="M217" s="137"/>
      <c r="N217" s="218"/>
      <c r="O217" s="218"/>
      <c r="P217" s="218"/>
      <c r="Q217" s="208"/>
      <c r="R217" s="129"/>
      <c r="S217" s="129"/>
      <c r="T217" s="130"/>
      <c r="U217" s="129"/>
      <c r="V217" s="115"/>
      <c r="W217" s="115"/>
      <c r="X217" s="115"/>
      <c r="Y217" s="115"/>
      <c r="Z217" s="115"/>
      <c r="AA217" s="115"/>
      <c r="AB217" s="115"/>
      <c r="AC217" s="115"/>
      <c r="AD217" s="115"/>
      <c r="AE217" s="115"/>
      <c r="AF217" s="115"/>
      <c r="AG217" s="115"/>
      <c r="AH217" s="115"/>
      <c r="AI217" s="115"/>
      <c r="AJ217" s="115"/>
      <c r="AK217" s="115"/>
      <c r="AL217" s="115"/>
      <c r="AM217" s="115"/>
      <c r="AN217" s="115"/>
      <c r="AO217" s="115"/>
      <c r="AP217" s="115"/>
      <c r="AQ217" s="115"/>
      <c r="AR217" s="115"/>
      <c r="AS217" s="115"/>
      <c r="AT217" s="115"/>
      <c r="AU217" s="115"/>
      <c r="AV217" s="115"/>
      <c r="AW217" s="115"/>
      <c r="AX217" s="115"/>
      <c r="AY217" s="115"/>
      <c r="AZ217" s="115"/>
      <c r="BA217" s="115"/>
      <c r="BB217" s="115"/>
      <c r="BC217" s="115"/>
      <c r="BD217" s="115"/>
      <c r="BE217" s="115"/>
      <c r="BF217" s="115"/>
      <c r="BG217" s="115"/>
      <c r="BH217" s="115"/>
    </row>
    <row r="218" spans="1:60" ht="12.75" customHeight="1" outlineLevel="1" x14ac:dyDescent="0.2">
      <c r="A218" s="226">
        <v>64</v>
      </c>
      <c r="B218" s="263" t="s">
        <v>680</v>
      </c>
      <c r="C218" s="220" t="s">
        <v>681</v>
      </c>
      <c r="D218" s="264" t="s">
        <v>88</v>
      </c>
      <c r="E218" s="222">
        <f>SUM(E219)</f>
        <v>0.18909999999999999</v>
      </c>
      <c r="F218" s="223">
        <v>0</v>
      </c>
      <c r="G218" s="224">
        <f>E218*F218</f>
        <v>0</v>
      </c>
      <c r="H218" s="224">
        <v>0</v>
      </c>
      <c r="I218" s="224">
        <f>ROUND(E218*H218,2)</f>
        <v>0</v>
      </c>
      <c r="J218" s="224">
        <v>153.5</v>
      </c>
      <c r="K218" s="224">
        <f>ROUND(E218*J218,2)</f>
        <v>29.03</v>
      </c>
      <c r="L218" s="224">
        <v>21</v>
      </c>
      <c r="M218" s="224">
        <f>G218*(1+L218/100)</f>
        <v>0</v>
      </c>
      <c r="N218" s="225">
        <v>0.55000000000000004</v>
      </c>
      <c r="O218" s="225">
        <f>ROUND(E218*N218,5)</f>
        <v>0.10401000000000001</v>
      </c>
      <c r="P218" s="225">
        <v>0</v>
      </c>
      <c r="Q218" s="227">
        <f>ROUND(E218*P218,2)</f>
        <v>0</v>
      </c>
      <c r="R218" s="145"/>
      <c r="S218" s="129"/>
      <c r="T218" s="130"/>
      <c r="U218" s="129"/>
      <c r="V218" s="115"/>
      <c r="W218" s="115"/>
      <c r="X218" s="115"/>
      <c r="Y218" s="115"/>
      <c r="Z218" s="115"/>
      <c r="AA218" s="115"/>
      <c r="AB218" s="115"/>
      <c r="AC218" s="115"/>
      <c r="AD218" s="115"/>
      <c r="AE218" s="115"/>
      <c r="AF218" s="115"/>
      <c r="AG218" s="115"/>
      <c r="AH218" s="115"/>
      <c r="AI218" s="115"/>
      <c r="AJ218" s="115"/>
      <c r="AK218" s="115"/>
      <c r="AL218" s="115"/>
      <c r="AM218" s="115"/>
      <c r="AN218" s="115"/>
      <c r="AO218" s="115"/>
      <c r="AP218" s="115"/>
      <c r="AQ218" s="115"/>
      <c r="AR218" s="115"/>
      <c r="AS218" s="115"/>
      <c r="AT218" s="115"/>
      <c r="AU218" s="115"/>
      <c r="AV218" s="115"/>
      <c r="AW218" s="115"/>
      <c r="AX218" s="115"/>
      <c r="AY218" s="115"/>
      <c r="AZ218" s="115"/>
      <c r="BA218" s="115"/>
      <c r="BB218" s="115"/>
      <c r="BC218" s="115"/>
      <c r="BD218" s="115"/>
      <c r="BE218" s="115"/>
      <c r="BF218" s="115"/>
      <c r="BG218" s="115"/>
      <c r="BH218" s="115"/>
    </row>
    <row r="219" spans="1:60" ht="12" customHeight="1" outlineLevel="1" x14ac:dyDescent="0.2">
      <c r="A219" s="116"/>
      <c r="B219" s="162"/>
      <c r="C219" s="215" t="s">
        <v>682</v>
      </c>
      <c r="D219" s="216"/>
      <c r="E219" s="217">
        <v>0.18909999999999999</v>
      </c>
      <c r="F219" s="137"/>
      <c r="G219" s="137"/>
      <c r="H219" s="137"/>
      <c r="I219" s="137"/>
      <c r="J219" s="137"/>
      <c r="K219" s="137"/>
      <c r="L219" s="137"/>
      <c r="M219" s="137"/>
      <c r="N219" s="218"/>
      <c r="O219" s="218"/>
      <c r="P219" s="218"/>
      <c r="Q219" s="208"/>
      <c r="R219" s="129"/>
      <c r="S219" s="129"/>
      <c r="T219" s="130"/>
      <c r="U219" s="129"/>
      <c r="V219" s="115"/>
      <c r="W219" s="115"/>
      <c r="X219" s="115"/>
      <c r="Y219" s="115"/>
      <c r="Z219" s="115"/>
      <c r="AA219" s="115"/>
      <c r="AB219" s="115"/>
      <c r="AC219" s="115"/>
      <c r="AD219" s="115"/>
      <c r="AE219" s="115"/>
      <c r="AF219" s="115"/>
      <c r="AG219" s="115"/>
      <c r="AH219" s="115"/>
      <c r="AI219" s="115"/>
      <c r="AJ219" s="115"/>
      <c r="AK219" s="115"/>
      <c r="AL219" s="115"/>
      <c r="AM219" s="115"/>
      <c r="AN219" s="115"/>
      <c r="AO219" s="115"/>
      <c r="AP219" s="115"/>
      <c r="AQ219" s="115"/>
      <c r="AR219" s="115"/>
      <c r="AS219" s="115"/>
      <c r="AT219" s="115"/>
      <c r="AU219" s="115"/>
      <c r="AV219" s="115"/>
      <c r="AW219" s="115"/>
      <c r="AX219" s="115"/>
      <c r="AY219" s="115"/>
      <c r="AZ219" s="115"/>
      <c r="BA219" s="115"/>
      <c r="BB219" s="115"/>
      <c r="BC219" s="115"/>
      <c r="BD219" s="115"/>
      <c r="BE219" s="115"/>
      <c r="BF219" s="115"/>
      <c r="BG219" s="115"/>
      <c r="BH219" s="115"/>
    </row>
    <row r="220" spans="1:60" ht="22.5" customHeight="1" outlineLevel="1" x14ac:dyDescent="0.2">
      <c r="A220" s="182">
        <v>65</v>
      </c>
      <c r="B220" s="156" t="s">
        <v>671</v>
      </c>
      <c r="C220" s="157" t="s">
        <v>672</v>
      </c>
      <c r="D220" s="158" t="s">
        <v>92</v>
      </c>
      <c r="E220" s="159">
        <f>SUM(E222:E222)</f>
        <v>10.112</v>
      </c>
      <c r="F220" s="160">
        <v>0</v>
      </c>
      <c r="G220" s="161">
        <f>ROUND(E220*F220,2)</f>
        <v>0</v>
      </c>
      <c r="H220" s="161">
        <v>0</v>
      </c>
      <c r="I220" s="161">
        <f>ROUND(E220*H220,2)</f>
        <v>0</v>
      </c>
      <c r="J220" s="161">
        <v>2500</v>
      </c>
      <c r="K220" s="161">
        <f>ROUND(E220*J220,2)</f>
        <v>25280</v>
      </c>
      <c r="L220" s="161">
        <v>21</v>
      </c>
      <c r="M220" s="161">
        <f>G220*(1+L220/100)</f>
        <v>0</v>
      </c>
      <c r="N220" s="230">
        <v>0</v>
      </c>
      <c r="O220" s="230">
        <f>ROUND(E220*N220,5)</f>
        <v>0</v>
      </c>
      <c r="P220" s="230">
        <v>0</v>
      </c>
      <c r="Q220" s="237">
        <f>ROUND(E220*P220,2)</f>
        <v>0</v>
      </c>
      <c r="R220" s="145"/>
      <c r="S220" s="129"/>
      <c r="T220" s="130">
        <v>0</v>
      </c>
      <c r="U220" s="129">
        <f>ROUND(E220*T220,2)</f>
        <v>0</v>
      </c>
      <c r="V220" s="115"/>
      <c r="W220" s="115"/>
      <c r="X220" s="115"/>
      <c r="Y220" s="115"/>
      <c r="Z220" s="115"/>
      <c r="AA220" s="115"/>
      <c r="AB220" s="115"/>
      <c r="AC220" s="115"/>
      <c r="AD220" s="115"/>
      <c r="AE220" s="115" t="s">
        <v>84</v>
      </c>
      <c r="AF220" s="115"/>
      <c r="AG220" s="115"/>
      <c r="AH220" s="115"/>
      <c r="AI220" s="115"/>
      <c r="AJ220" s="115"/>
      <c r="AK220" s="115"/>
      <c r="AL220" s="115"/>
      <c r="AM220" s="115"/>
      <c r="AN220" s="115"/>
      <c r="AO220" s="115"/>
      <c r="AP220" s="115"/>
      <c r="AQ220" s="115"/>
      <c r="AR220" s="115"/>
      <c r="AS220" s="115"/>
      <c r="AT220" s="115"/>
      <c r="AU220" s="115"/>
      <c r="AV220" s="115"/>
      <c r="AW220" s="115"/>
      <c r="AX220" s="115"/>
      <c r="AY220" s="115"/>
      <c r="AZ220" s="115"/>
      <c r="BA220" s="115"/>
      <c r="BB220" s="115"/>
      <c r="BC220" s="115"/>
      <c r="BD220" s="115"/>
      <c r="BE220" s="115"/>
      <c r="BF220" s="115"/>
      <c r="BG220" s="115"/>
      <c r="BH220" s="115"/>
    </row>
    <row r="221" spans="1:60" ht="12.75" customHeight="1" outlineLevel="1" x14ac:dyDescent="0.2">
      <c r="A221" s="183"/>
      <c r="B221" s="163"/>
      <c r="C221" s="379" t="s">
        <v>673</v>
      </c>
      <c r="D221" s="379"/>
      <c r="E221" s="379"/>
      <c r="F221" s="164"/>
      <c r="G221" s="164"/>
      <c r="H221" s="165"/>
      <c r="I221" s="165"/>
      <c r="J221" s="165"/>
      <c r="K221" s="165"/>
      <c r="L221" s="165"/>
      <c r="M221" s="165"/>
      <c r="N221" s="209"/>
      <c r="O221" s="209"/>
      <c r="P221" s="209"/>
      <c r="Q221" s="214"/>
      <c r="R221" s="145"/>
      <c r="S221" s="129"/>
      <c r="T221" s="130"/>
      <c r="U221" s="129"/>
      <c r="V221" s="115"/>
      <c r="W221" s="115"/>
      <c r="X221" s="115"/>
      <c r="Y221" s="115"/>
      <c r="Z221" s="115"/>
      <c r="AA221" s="115"/>
      <c r="AB221" s="115"/>
      <c r="AC221" s="115"/>
      <c r="AD221" s="115"/>
      <c r="AE221" s="115" t="s">
        <v>82</v>
      </c>
      <c r="AF221" s="115"/>
      <c r="AG221" s="115"/>
      <c r="AH221" s="115"/>
      <c r="AI221" s="115"/>
      <c r="AJ221" s="115"/>
      <c r="AK221" s="115"/>
      <c r="AL221" s="115"/>
      <c r="AM221" s="115"/>
      <c r="AN221" s="115"/>
      <c r="AO221" s="115"/>
      <c r="AP221" s="115"/>
      <c r="AQ221" s="115"/>
      <c r="AR221" s="115"/>
      <c r="AS221" s="115"/>
      <c r="AT221" s="115"/>
      <c r="AU221" s="115"/>
      <c r="AV221" s="115"/>
      <c r="AW221" s="115"/>
      <c r="AX221" s="115"/>
      <c r="AY221" s="115"/>
      <c r="AZ221" s="115"/>
      <c r="BA221" s="123" t="str">
        <f>C221</f>
        <v>podbití přesahů střechy z palubek</v>
      </c>
      <c r="BB221" s="115"/>
      <c r="BC221" s="115"/>
      <c r="BD221" s="115"/>
      <c r="BE221" s="115"/>
      <c r="BF221" s="115"/>
      <c r="BG221" s="115"/>
      <c r="BH221" s="115"/>
    </row>
    <row r="222" spans="1:60" ht="12" customHeight="1" outlineLevel="1" x14ac:dyDescent="0.2">
      <c r="A222" s="116"/>
      <c r="B222" s="162"/>
      <c r="C222" s="215" t="s">
        <v>674</v>
      </c>
      <c r="D222" s="216"/>
      <c r="E222" s="217">
        <v>10.112</v>
      </c>
      <c r="F222" s="137"/>
      <c r="G222" s="137"/>
      <c r="H222" s="137"/>
      <c r="I222" s="137"/>
      <c r="J222" s="137"/>
      <c r="K222" s="137"/>
      <c r="L222" s="137"/>
      <c r="M222" s="137"/>
      <c r="N222" s="218"/>
      <c r="O222" s="218"/>
      <c r="P222" s="218"/>
      <c r="Q222" s="208"/>
      <c r="R222" s="129"/>
      <c r="S222" s="129"/>
      <c r="T222" s="130"/>
      <c r="U222" s="129"/>
      <c r="V222" s="115"/>
      <c r="W222" s="115"/>
      <c r="X222" s="115"/>
      <c r="Y222" s="115"/>
      <c r="Z222" s="115"/>
      <c r="AA222" s="115"/>
      <c r="AB222" s="115"/>
      <c r="AC222" s="115"/>
      <c r="AD222" s="115"/>
      <c r="AE222" s="115"/>
      <c r="AF222" s="115"/>
      <c r="AG222" s="115"/>
      <c r="AH222" s="115"/>
      <c r="AI222" s="115"/>
      <c r="AJ222" s="115"/>
      <c r="AK222" s="115"/>
      <c r="AL222" s="115"/>
      <c r="AM222" s="115"/>
      <c r="AN222" s="115"/>
      <c r="AO222" s="115"/>
      <c r="AP222" s="115"/>
      <c r="AQ222" s="115"/>
      <c r="AR222" s="115"/>
      <c r="AS222" s="115"/>
      <c r="AT222" s="115"/>
      <c r="AU222" s="115"/>
      <c r="AV222" s="115"/>
      <c r="AW222" s="115"/>
      <c r="AX222" s="115"/>
      <c r="AY222" s="115"/>
      <c r="AZ222" s="115"/>
      <c r="BA222" s="115"/>
      <c r="BB222" s="115"/>
      <c r="BC222" s="115"/>
      <c r="BD222" s="115"/>
      <c r="BE222" s="115"/>
      <c r="BF222" s="115"/>
      <c r="BG222" s="115"/>
      <c r="BH222" s="115"/>
    </row>
    <row r="223" spans="1:60" ht="12.75" customHeight="1" outlineLevel="1" x14ac:dyDescent="0.2">
      <c r="A223" s="226">
        <v>66</v>
      </c>
      <c r="B223" s="263" t="s">
        <v>683</v>
      </c>
      <c r="C223" s="220" t="s">
        <v>684</v>
      </c>
      <c r="D223" s="264" t="s">
        <v>92</v>
      </c>
      <c r="E223" s="222">
        <f>SUM(E224)</f>
        <v>10.617599999999999</v>
      </c>
      <c r="F223" s="223">
        <v>0</v>
      </c>
      <c r="G223" s="224">
        <f>E223*F223</f>
        <v>0</v>
      </c>
      <c r="H223" s="224">
        <v>0</v>
      </c>
      <c r="I223" s="224">
        <f>ROUND(E223*H223,2)</f>
        <v>0</v>
      </c>
      <c r="J223" s="224">
        <v>153.5</v>
      </c>
      <c r="K223" s="224">
        <f>ROUND(E223*J223,2)</f>
        <v>1629.8</v>
      </c>
      <c r="L223" s="224">
        <v>21</v>
      </c>
      <c r="M223" s="224">
        <f>G223*(1+L223/100)</f>
        <v>0</v>
      </c>
      <c r="N223" s="225">
        <v>7.3499999999999998E-3</v>
      </c>
      <c r="O223" s="225">
        <f>ROUND(E223*N223,5)</f>
        <v>7.8039999999999998E-2</v>
      </c>
      <c r="P223" s="225">
        <v>0</v>
      </c>
      <c r="Q223" s="227">
        <f>ROUND(E223*P223,2)</f>
        <v>0</v>
      </c>
      <c r="R223" s="145"/>
      <c r="S223" s="129"/>
      <c r="T223" s="130"/>
      <c r="U223" s="129"/>
      <c r="V223" s="115"/>
      <c r="W223" s="115"/>
      <c r="X223" s="115"/>
      <c r="Y223" s="115"/>
      <c r="Z223" s="115"/>
      <c r="AA223" s="115"/>
      <c r="AB223" s="115"/>
      <c r="AC223" s="115"/>
      <c r="AD223" s="115"/>
      <c r="AE223" s="115"/>
      <c r="AF223" s="115"/>
      <c r="AG223" s="115"/>
      <c r="AH223" s="115"/>
      <c r="AI223" s="115"/>
      <c r="AJ223" s="115"/>
      <c r="AK223" s="115"/>
      <c r="AL223" s="115"/>
      <c r="AM223" s="115"/>
      <c r="AN223" s="115"/>
      <c r="AO223" s="115"/>
      <c r="AP223" s="115"/>
      <c r="AQ223" s="115"/>
      <c r="AR223" s="115"/>
      <c r="AS223" s="115"/>
      <c r="AT223" s="115"/>
      <c r="AU223" s="115"/>
      <c r="AV223" s="115"/>
      <c r="AW223" s="115"/>
      <c r="AX223" s="115"/>
      <c r="AY223" s="115"/>
      <c r="AZ223" s="115"/>
      <c r="BA223" s="115"/>
      <c r="BB223" s="115"/>
      <c r="BC223" s="115"/>
      <c r="BD223" s="115"/>
      <c r="BE223" s="115"/>
      <c r="BF223" s="115"/>
      <c r="BG223" s="115"/>
      <c r="BH223" s="115"/>
    </row>
    <row r="224" spans="1:60" ht="12" customHeight="1" outlineLevel="1" x14ac:dyDescent="0.2">
      <c r="A224" s="116"/>
      <c r="B224" s="162"/>
      <c r="C224" s="215" t="s">
        <v>685</v>
      </c>
      <c r="D224" s="216"/>
      <c r="E224" s="217">
        <v>10.617599999999999</v>
      </c>
      <c r="F224" s="137"/>
      <c r="G224" s="137"/>
      <c r="H224" s="137"/>
      <c r="I224" s="137"/>
      <c r="J224" s="137"/>
      <c r="K224" s="137"/>
      <c r="L224" s="137"/>
      <c r="M224" s="137"/>
      <c r="N224" s="218"/>
      <c r="O224" s="218"/>
      <c r="P224" s="218"/>
      <c r="Q224" s="208"/>
      <c r="R224" s="129"/>
      <c r="S224" s="129"/>
      <c r="T224" s="130"/>
      <c r="U224" s="129"/>
      <c r="V224" s="115"/>
      <c r="W224" s="115"/>
      <c r="X224" s="115"/>
      <c r="Y224" s="115"/>
      <c r="Z224" s="115"/>
      <c r="AA224" s="115"/>
      <c r="AB224" s="115"/>
      <c r="AC224" s="115"/>
      <c r="AD224" s="115"/>
      <c r="AE224" s="115"/>
      <c r="AF224" s="115"/>
      <c r="AG224" s="115"/>
      <c r="AH224" s="115"/>
      <c r="AI224" s="115"/>
      <c r="AJ224" s="115"/>
      <c r="AK224" s="115"/>
      <c r="AL224" s="115"/>
      <c r="AM224" s="115"/>
      <c r="AN224" s="115"/>
      <c r="AO224" s="115"/>
      <c r="AP224" s="115"/>
      <c r="AQ224" s="115"/>
      <c r="AR224" s="115"/>
      <c r="AS224" s="115"/>
      <c r="AT224" s="115"/>
      <c r="AU224" s="115"/>
      <c r="AV224" s="115"/>
      <c r="AW224" s="115"/>
      <c r="AX224" s="115"/>
      <c r="AY224" s="115"/>
      <c r="AZ224" s="115"/>
      <c r="BA224" s="115"/>
      <c r="BB224" s="115"/>
      <c r="BC224" s="115"/>
      <c r="BD224" s="115"/>
      <c r="BE224" s="115"/>
      <c r="BF224" s="115"/>
      <c r="BG224" s="115"/>
      <c r="BH224" s="115"/>
    </row>
    <row r="225" spans="1:60" ht="22.5" customHeight="1" outlineLevel="1" x14ac:dyDescent="0.2">
      <c r="A225" s="182">
        <v>67</v>
      </c>
      <c r="B225" s="156" t="s">
        <v>678</v>
      </c>
      <c r="C225" s="157" t="s">
        <v>679</v>
      </c>
      <c r="D225" s="158" t="s">
        <v>92</v>
      </c>
      <c r="E225" s="159">
        <f>SUM(E227:E227)</f>
        <v>10.112</v>
      </c>
      <c r="F225" s="160">
        <v>0</v>
      </c>
      <c r="G225" s="161">
        <f>ROUND(E225*F225,2)</f>
        <v>0</v>
      </c>
      <c r="H225" s="161">
        <v>0</v>
      </c>
      <c r="I225" s="161">
        <f>ROUND(E225*H225,2)</f>
        <v>0</v>
      </c>
      <c r="J225" s="161">
        <v>2500</v>
      </c>
      <c r="K225" s="161">
        <f>ROUND(E225*J225,2)</f>
        <v>25280</v>
      </c>
      <c r="L225" s="161">
        <v>21</v>
      </c>
      <c r="M225" s="161">
        <f>G225*(1+L225/100)</f>
        <v>0</v>
      </c>
      <c r="N225" s="230">
        <v>1.8000000000000001E-4</v>
      </c>
      <c r="O225" s="230">
        <f>ROUND(E225*N225,5)</f>
        <v>1.82E-3</v>
      </c>
      <c r="P225" s="230">
        <v>0</v>
      </c>
      <c r="Q225" s="237">
        <f>ROUND(E225*P225,2)</f>
        <v>0</v>
      </c>
      <c r="R225" s="145"/>
      <c r="S225" s="129"/>
      <c r="T225" s="130">
        <v>0</v>
      </c>
      <c r="U225" s="129">
        <f>ROUND(E225*T225,2)</f>
        <v>0</v>
      </c>
      <c r="V225" s="115"/>
      <c r="W225" s="115"/>
      <c r="X225" s="115"/>
      <c r="Y225" s="115"/>
      <c r="Z225" s="115"/>
      <c r="AA225" s="115"/>
      <c r="AB225" s="115"/>
      <c r="AC225" s="115"/>
      <c r="AD225" s="115"/>
      <c r="AE225" s="115" t="s">
        <v>84</v>
      </c>
      <c r="AF225" s="115"/>
      <c r="AG225" s="115"/>
      <c r="AH225" s="115"/>
      <c r="AI225" s="115"/>
      <c r="AJ225" s="115"/>
      <c r="AK225" s="115"/>
      <c r="AL225" s="115"/>
      <c r="AM225" s="115"/>
      <c r="AN225" s="115"/>
      <c r="AO225" s="115"/>
      <c r="AP225" s="115"/>
      <c r="AQ225" s="115"/>
      <c r="AR225" s="115"/>
      <c r="AS225" s="115"/>
      <c r="AT225" s="115"/>
      <c r="AU225" s="115"/>
      <c r="AV225" s="115"/>
      <c r="AW225" s="115"/>
      <c r="AX225" s="115"/>
      <c r="AY225" s="115"/>
      <c r="AZ225" s="115"/>
      <c r="BA225" s="115"/>
      <c r="BB225" s="115"/>
      <c r="BC225" s="115"/>
      <c r="BD225" s="115"/>
      <c r="BE225" s="115"/>
      <c r="BF225" s="115"/>
      <c r="BG225" s="115"/>
      <c r="BH225" s="115"/>
    </row>
    <row r="226" spans="1:60" ht="12.75" customHeight="1" outlineLevel="1" x14ac:dyDescent="0.2">
      <c r="A226" s="183"/>
      <c r="B226" s="163"/>
      <c r="C226" s="379" t="s">
        <v>673</v>
      </c>
      <c r="D226" s="379"/>
      <c r="E226" s="379"/>
      <c r="F226" s="164"/>
      <c r="G226" s="164"/>
      <c r="H226" s="165"/>
      <c r="I226" s="165"/>
      <c r="J226" s="165"/>
      <c r="K226" s="165"/>
      <c r="L226" s="165"/>
      <c r="M226" s="165"/>
      <c r="N226" s="209"/>
      <c r="O226" s="209"/>
      <c r="P226" s="209"/>
      <c r="Q226" s="214"/>
      <c r="R226" s="145"/>
      <c r="S226" s="129"/>
      <c r="T226" s="130"/>
      <c r="U226" s="129"/>
      <c r="V226" s="115"/>
      <c r="W226" s="115"/>
      <c r="X226" s="115"/>
      <c r="Y226" s="115"/>
      <c r="Z226" s="115"/>
      <c r="AA226" s="115"/>
      <c r="AB226" s="115"/>
      <c r="AC226" s="115"/>
      <c r="AD226" s="115"/>
      <c r="AE226" s="115" t="s">
        <v>82</v>
      </c>
      <c r="AF226" s="115"/>
      <c r="AG226" s="115"/>
      <c r="AH226" s="115"/>
      <c r="AI226" s="115"/>
      <c r="AJ226" s="115"/>
      <c r="AK226" s="115"/>
      <c r="AL226" s="115"/>
      <c r="AM226" s="115"/>
      <c r="AN226" s="115"/>
      <c r="AO226" s="115"/>
      <c r="AP226" s="115"/>
      <c r="AQ226" s="115"/>
      <c r="AR226" s="115"/>
      <c r="AS226" s="115"/>
      <c r="AT226" s="115"/>
      <c r="AU226" s="115"/>
      <c r="AV226" s="115"/>
      <c r="AW226" s="115"/>
      <c r="AX226" s="115"/>
      <c r="AY226" s="115"/>
      <c r="AZ226" s="115"/>
      <c r="BA226" s="123" t="str">
        <f>C226</f>
        <v>podbití přesahů střechy z palubek</v>
      </c>
      <c r="BB226" s="115"/>
      <c r="BC226" s="115"/>
      <c r="BD226" s="115"/>
      <c r="BE226" s="115"/>
      <c r="BF226" s="115"/>
      <c r="BG226" s="115"/>
      <c r="BH226" s="115"/>
    </row>
    <row r="227" spans="1:60" ht="12" customHeight="1" outlineLevel="1" x14ac:dyDescent="0.2">
      <c r="A227" s="116"/>
      <c r="B227" s="162"/>
      <c r="C227" s="215">
        <v>10.112</v>
      </c>
      <c r="D227" s="216"/>
      <c r="E227" s="217">
        <v>10.112</v>
      </c>
      <c r="F227" s="137"/>
      <c r="G227" s="137"/>
      <c r="H227" s="137"/>
      <c r="I227" s="137"/>
      <c r="J227" s="137"/>
      <c r="K227" s="137"/>
      <c r="L227" s="137"/>
      <c r="M227" s="137"/>
      <c r="N227" s="218"/>
      <c r="O227" s="218"/>
      <c r="P227" s="218"/>
      <c r="Q227" s="208"/>
      <c r="R227" s="129"/>
      <c r="S227" s="129"/>
      <c r="T227" s="130"/>
      <c r="U227" s="129"/>
      <c r="V227" s="115"/>
      <c r="W227" s="115"/>
      <c r="X227" s="115"/>
      <c r="Y227" s="115"/>
      <c r="Z227" s="115"/>
      <c r="AA227" s="115"/>
      <c r="AB227" s="115"/>
      <c r="AC227" s="115"/>
      <c r="AD227" s="115"/>
      <c r="AE227" s="115"/>
      <c r="AF227" s="115"/>
      <c r="AG227" s="115"/>
      <c r="AH227" s="115"/>
      <c r="AI227" s="115"/>
      <c r="AJ227" s="115"/>
      <c r="AK227" s="115"/>
      <c r="AL227" s="115"/>
      <c r="AM227" s="115"/>
      <c r="AN227" s="115"/>
      <c r="AO227" s="115"/>
      <c r="AP227" s="115"/>
      <c r="AQ227" s="115"/>
      <c r="AR227" s="115"/>
      <c r="AS227" s="115"/>
      <c r="AT227" s="115"/>
      <c r="AU227" s="115"/>
      <c r="AV227" s="115"/>
      <c r="AW227" s="115"/>
      <c r="AX227" s="115"/>
      <c r="AY227" s="115"/>
      <c r="AZ227" s="115"/>
      <c r="BA227" s="115"/>
      <c r="BB227" s="115"/>
      <c r="BC227" s="115"/>
      <c r="BD227" s="115"/>
      <c r="BE227" s="115"/>
      <c r="BF227" s="115"/>
      <c r="BG227" s="115"/>
      <c r="BH227" s="115"/>
    </row>
    <row r="228" spans="1:60" ht="12.75" customHeight="1" outlineLevel="1" x14ac:dyDescent="0.2">
      <c r="A228" s="182">
        <v>68</v>
      </c>
      <c r="B228" s="156" t="s">
        <v>669</v>
      </c>
      <c r="C228" s="157" t="s">
        <v>670</v>
      </c>
      <c r="D228" s="158" t="s">
        <v>91</v>
      </c>
      <c r="E228" s="159">
        <f>SUM(E229:E229)</f>
        <v>1.3566699999999998</v>
      </c>
      <c r="F228" s="160">
        <v>0</v>
      </c>
      <c r="G228" s="161">
        <f>ROUND(E228*F228,2)</f>
        <v>0</v>
      </c>
      <c r="H228" s="161">
        <v>0</v>
      </c>
      <c r="I228" s="161">
        <f>ROUND(E228*H228,2)</f>
        <v>0</v>
      </c>
      <c r="J228" s="161">
        <v>2500</v>
      </c>
      <c r="K228" s="161">
        <f>ROUND(E228*J228,2)</f>
        <v>3391.68</v>
      </c>
      <c r="L228" s="161">
        <v>21</v>
      </c>
      <c r="M228" s="161">
        <f>G228*(1+L228/100)</f>
        <v>0</v>
      </c>
      <c r="N228" s="230">
        <v>0</v>
      </c>
      <c r="O228" s="230">
        <f>ROUND(E228*N228,5)</f>
        <v>0</v>
      </c>
      <c r="P228" s="230">
        <v>0</v>
      </c>
      <c r="Q228" s="237">
        <f>ROUND(E228*P228,2)</f>
        <v>0</v>
      </c>
      <c r="R228" s="145"/>
      <c r="S228" s="129"/>
      <c r="T228" s="130">
        <v>0</v>
      </c>
      <c r="U228" s="129">
        <f>ROUND(E228*T228,2)</f>
        <v>0</v>
      </c>
      <c r="V228" s="115"/>
      <c r="W228" s="115"/>
      <c r="X228" s="115"/>
      <c r="Y228" s="115"/>
      <c r="Z228" s="115"/>
      <c r="AA228" s="115"/>
      <c r="AB228" s="115"/>
      <c r="AC228" s="115"/>
      <c r="AD228" s="115"/>
      <c r="AE228" s="115" t="s">
        <v>84</v>
      </c>
      <c r="AF228" s="115"/>
      <c r="AG228" s="115"/>
      <c r="AH228" s="115"/>
      <c r="AI228" s="115"/>
      <c r="AJ228" s="115"/>
      <c r="AK228" s="115"/>
      <c r="AL228" s="115"/>
      <c r="AM228" s="115"/>
      <c r="AN228" s="115"/>
      <c r="AO228" s="115"/>
      <c r="AP228" s="115"/>
      <c r="AQ228" s="115"/>
      <c r="AR228" s="115"/>
      <c r="AS228" s="115"/>
      <c r="AT228" s="115"/>
      <c r="AU228" s="115"/>
      <c r="AV228" s="115"/>
      <c r="AW228" s="115"/>
      <c r="AX228" s="115"/>
      <c r="AY228" s="115"/>
      <c r="AZ228" s="115"/>
      <c r="BA228" s="115"/>
      <c r="BB228" s="115"/>
      <c r="BC228" s="115"/>
      <c r="BD228" s="115"/>
      <c r="BE228" s="115"/>
      <c r="BF228" s="115"/>
      <c r="BG228" s="115"/>
      <c r="BH228" s="115"/>
    </row>
    <row r="229" spans="1:60" ht="12" customHeight="1" outlineLevel="1" x14ac:dyDescent="0.2">
      <c r="A229" s="116"/>
      <c r="B229" s="162"/>
      <c r="C229" s="238">
        <f>SUM(O203)</f>
        <v>1.3566699999999998</v>
      </c>
      <c r="D229" s="216"/>
      <c r="E229" s="217">
        <f>SUM(C229)</f>
        <v>1.3566699999999998</v>
      </c>
      <c r="F229" s="137"/>
      <c r="G229" s="137"/>
      <c r="H229" s="137"/>
      <c r="I229" s="137"/>
      <c r="J229" s="137"/>
      <c r="K229" s="137"/>
      <c r="L229" s="137"/>
      <c r="M229" s="137"/>
      <c r="N229" s="218"/>
      <c r="O229" s="218"/>
      <c r="P229" s="218"/>
      <c r="Q229" s="208"/>
      <c r="R229" s="129"/>
      <c r="S229" s="129"/>
      <c r="T229" s="130"/>
      <c r="U229" s="129"/>
      <c r="V229" s="115"/>
      <c r="W229" s="115"/>
      <c r="X229" s="115"/>
      <c r="Y229" s="115"/>
      <c r="Z229" s="115"/>
      <c r="AA229" s="115"/>
      <c r="AB229" s="115"/>
      <c r="AC229" s="115"/>
      <c r="AD229" s="115"/>
      <c r="AE229" s="115"/>
      <c r="AF229" s="115"/>
      <c r="AG229" s="115"/>
      <c r="AH229" s="115"/>
      <c r="AI229" s="115"/>
      <c r="AJ229" s="115"/>
      <c r="AK229" s="115"/>
      <c r="AL229" s="115"/>
      <c r="AM229" s="115"/>
      <c r="AN229" s="115"/>
      <c r="AO229" s="115"/>
      <c r="AP229" s="115"/>
      <c r="AQ229" s="115"/>
      <c r="AR229" s="115"/>
      <c r="AS229" s="115"/>
      <c r="AT229" s="115"/>
      <c r="AU229" s="115"/>
      <c r="AV229" s="115"/>
      <c r="AW229" s="115"/>
      <c r="AX229" s="115"/>
      <c r="AY229" s="115"/>
      <c r="AZ229" s="115"/>
      <c r="BA229" s="115"/>
      <c r="BB229" s="115"/>
      <c r="BC229" s="115"/>
      <c r="BD229" s="115"/>
      <c r="BE229" s="115"/>
      <c r="BF229" s="115"/>
      <c r="BG229" s="115"/>
      <c r="BH229" s="115"/>
    </row>
    <row r="230" spans="1:60" x14ac:dyDescent="0.2">
      <c r="A230" s="122" t="s">
        <v>79</v>
      </c>
      <c r="B230" s="124" t="s">
        <v>150</v>
      </c>
      <c r="C230" s="125" t="s">
        <v>99</v>
      </c>
      <c r="D230" s="121"/>
      <c r="E230" s="126"/>
      <c r="F230" s="127"/>
      <c r="G230" s="127">
        <f>SUM(G231:G242)</f>
        <v>0</v>
      </c>
      <c r="H230" s="127"/>
      <c r="I230" s="127">
        <f>SUM(I292:I343)</f>
        <v>0</v>
      </c>
      <c r="J230" s="127"/>
      <c r="K230" s="127">
        <f>SUM(K292:K343)</f>
        <v>101120</v>
      </c>
      <c r="L230" s="127"/>
      <c r="M230" s="127">
        <f>SUM(M292:M343)</f>
        <v>0</v>
      </c>
      <c r="N230" s="142"/>
      <c r="O230" s="142">
        <f>SUM(O231:O239)</f>
        <v>8.727E-2</v>
      </c>
      <c r="P230" s="142"/>
      <c r="Q230" s="142">
        <f>SUM(Q231:Q239)</f>
        <v>5.5400000000000005E-2</v>
      </c>
      <c r="R230" s="127"/>
      <c r="S230" s="127"/>
      <c r="T230" s="128"/>
      <c r="U230" s="127">
        <f>SUM(U292:U343)</f>
        <v>0</v>
      </c>
      <c r="AE230" t="s">
        <v>80</v>
      </c>
    </row>
    <row r="231" spans="1:60" ht="12.75" customHeight="1" outlineLevel="1" x14ac:dyDescent="0.2">
      <c r="A231" s="182">
        <v>69</v>
      </c>
      <c r="B231" s="156" t="s">
        <v>686</v>
      </c>
      <c r="C231" s="157" t="s">
        <v>687</v>
      </c>
      <c r="D231" s="158" t="s">
        <v>94</v>
      </c>
      <c r="E231" s="159">
        <f>SUM(E232:E232)</f>
        <v>20.2</v>
      </c>
      <c r="F231" s="160">
        <v>0</v>
      </c>
      <c r="G231" s="161">
        <f>ROUND(E231*F231,2)</f>
        <v>0</v>
      </c>
      <c r="H231" s="161">
        <v>0</v>
      </c>
      <c r="I231" s="161">
        <f>ROUND(E231*H231,2)</f>
        <v>0</v>
      </c>
      <c r="J231" s="161">
        <v>2500</v>
      </c>
      <c r="K231" s="161">
        <f>ROUND(E231*J231,2)</f>
        <v>50500</v>
      </c>
      <c r="L231" s="161">
        <v>21</v>
      </c>
      <c r="M231" s="161">
        <f>G231*(1+L231/100)</f>
        <v>0</v>
      </c>
      <c r="N231" s="230">
        <v>0</v>
      </c>
      <c r="O231" s="230">
        <f>ROUND(E231*N231,5)</f>
        <v>0</v>
      </c>
      <c r="P231" s="230">
        <v>1.67E-3</v>
      </c>
      <c r="Q231" s="237">
        <f>ROUND(E231*P231,5)</f>
        <v>3.3730000000000003E-2</v>
      </c>
      <c r="R231" s="145"/>
      <c r="S231" s="129"/>
      <c r="T231" s="130">
        <v>0</v>
      </c>
      <c r="U231" s="129">
        <f>ROUND(E231*T231,2)</f>
        <v>0</v>
      </c>
      <c r="V231" s="115"/>
      <c r="W231" s="115"/>
      <c r="X231" s="115"/>
      <c r="Y231" s="115"/>
      <c r="Z231" s="115"/>
      <c r="AA231" s="115"/>
      <c r="AB231" s="115"/>
      <c r="AC231" s="115"/>
      <c r="AD231" s="115"/>
      <c r="AE231" s="115" t="s">
        <v>84</v>
      </c>
      <c r="AF231" s="115"/>
      <c r="AG231" s="115"/>
      <c r="AH231" s="115"/>
      <c r="AI231" s="115"/>
      <c r="AJ231" s="115"/>
      <c r="AK231" s="115"/>
      <c r="AL231" s="115"/>
      <c r="AM231" s="115"/>
      <c r="AN231" s="115"/>
      <c r="AO231" s="115"/>
      <c r="AP231" s="115"/>
      <c r="AQ231" s="115"/>
      <c r="AR231" s="115"/>
      <c r="AS231" s="115"/>
      <c r="AT231" s="115"/>
      <c r="AU231" s="115"/>
      <c r="AV231" s="115"/>
      <c r="AW231" s="115"/>
      <c r="AX231" s="115"/>
      <c r="AY231" s="115"/>
      <c r="AZ231" s="115"/>
      <c r="BA231" s="115"/>
      <c r="BB231" s="115"/>
      <c r="BC231" s="115"/>
      <c r="BD231" s="115"/>
      <c r="BE231" s="115"/>
      <c r="BF231" s="115"/>
      <c r="BG231" s="115"/>
      <c r="BH231" s="115"/>
    </row>
    <row r="232" spans="1:60" ht="12" customHeight="1" outlineLevel="1" x14ac:dyDescent="0.2">
      <c r="A232" s="116"/>
      <c r="B232" s="162"/>
      <c r="C232" s="215">
        <v>20.2</v>
      </c>
      <c r="D232" s="216"/>
      <c r="E232" s="217">
        <v>20.2</v>
      </c>
      <c r="F232" s="137"/>
      <c r="G232" s="137"/>
      <c r="H232" s="137"/>
      <c r="I232" s="137"/>
      <c r="J232" s="137"/>
      <c r="K232" s="137"/>
      <c r="L232" s="137"/>
      <c r="M232" s="137"/>
      <c r="N232" s="218"/>
      <c r="O232" s="218"/>
      <c r="P232" s="218"/>
      <c r="Q232" s="208"/>
      <c r="R232" s="129"/>
      <c r="S232" s="129"/>
      <c r="T232" s="130"/>
      <c r="U232" s="129"/>
      <c r="V232" s="115"/>
      <c r="W232" s="115"/>
      <c r="X232" s="115"/>
      <c r="Y232" s="115"/>
      <c r="Z232" s="115"/>
      <c r="AA232" s="115"/>
      <c r="AB232" s="115"/>
      <c r="AC232" s="115"/>
      <c r="AD232" s="115"/>
      <c r="AE232" s="115"/>
      <c r="AF232" s="115"/>
      <c r="AG232" s="115"/>
      <c r="AH232" s="115"/>
      <c r="AI232" s="115"/>
      <c r="AJ232" s="115"/>
      <c r="AK232" s="115"/>
      <c r="AL232" s="115"/>
      <c r="AM232" s="115"/>
      <c r="AN232" s="115"/>
      <c r="AO232" s="115"/>
      <c r="AP232" s="115"/>
      <c r="AQ232" s="115"/>
      <c r="AR232" s="115"/>
      <c r="AS232" s="115"/>
      <c r="AT232" s="115"/>
      <c r="AU232" s="115"/>
      <c r="AV232" s="115"/>
      <c r="AW232" s="115"/>
      <c r="AX232" s="115"/>
      <c r="AY232" s="115"/>
      <c r="AZ232" s="115"/>
      <c r="BA232" s="115"/>
      <c r="BB232" s="115"/>
      <c r="BC232" s="115"/>
      <c r="BD232" s="115"/>
      <c r="BE232" s="115"/>
      <c r="BF232" s="115"/>
      <c r="BG232" s="115"/>
      <c r="BH232" s="115"/>
    </row>
    <row r="233" spans="1:60" outlineLevel="1" x14ac:dyDescent="0.2">
      <c r="A233" s="182">
        <v>70</v>
      </c>
      <c r="B233" s="156" t="s">
        <v>692</v>
      </c>
      <c r="C233" s="157" t="s">
        <v>693</v>
      </c>
      <c r="D233" s="158" t="s">
        <v>94</v>
      </c>
      <c r="E233" s="159">
        <f>SUM(E235:E235)</f>
        <v>5.5</v>
      </c>
      <c r="F233" s="160">
        <v>0</v>
      </c>
      <c r="G233" s="161">
        <f>ROUND(E233*F233,2)</f>
        <v>0</v>
      </c>
      <c r="H233" s="161">
        <v>0</v>
      </c>
      <c r="I233" s="161">
        <f>ROUND(E233*H233,2)</f>
        <v>0</v>
      </c>
      <c r="J233" s="161">
        <v>2500</v>
      </c>
      <c r="K233" s="161">
        <f>ROUND(E233*J233,2)</f>
        <v>13750</v>
      </c>
      <c r="L233" s="161">
        <v>21</v>
      </c>
      <c r="M233" s="161">
        <f>G233*(1+L233/100)</f>
        <v>0</v>
      </c>
      <c r="N233" s="230">
        <v>0</v>
      </c>
      <c r="O233" s="230">
        <f>ROUND(E233*N233,5)</f>
        <v>0</v>
      </c>
      <c r="P233" s="230">
        <v>3.9399999999999999E-3</v>
      </c>
      <c r="Q233" s="237">
        <f>ROUND(E233*P233,5)</f>
        <v>2.1669999999999998E-2</v>
      </c>
      <c r="R233" s="145"/>
      <c r="S233" s="129"/>
      <c r="T233" s="130">
        <v>0</v>
      </c>
      <c r="U233" s="129">
        <f>ROUND(E233*T233,2)</f>
        <v>0</v>
      </c>
      <c r="V233" s="115"/>
      <c r="W233" s="115"/>
      <c r="X233" s="115"/>
      <c r="Y233" s="115"/>
      <c r="Z233" s="115"/>
      <c r="AA233" s="115"/>
      <c r="AB233" s="115"/>
      <c r="AC233" s="115"/>
      <c r="AD233" s="115"/>
      <c r="AE233" s="115" t="s">
        <v>84</v>
      </c>
      <c r="AF233" s="115"/>
      <c r="AG233" s="115"/>
      <c r="AH233" s="115"/>
      <c r="AI233" s="115"/>
      <c r="AJ233" s="115"/>
      <c r="AK233" s="115"/>
      <c r="AL233" s="115"/>
      <c r="AM233" s="115"/>
      <c r="AN233" s="115"/>
      <c r="AO233" s="115"/>
      <c r="AP233" s="115"/>
      <c r="AQ233" s="115"/>
      <c r="AR233" s="115"/>
      <c r="AS233" s="115"/>
      <c r="AT233" s="115"/>
      <c r="AU233" s="115"/>
      <c r="AV233" s="115"/>
      <c r="AW233" s="115"/>
      <c r="AX233" s="115"/>
      <c r="AY233" s="115"/>
      <c r="AZ233" s="115"/>
      <c r="BA233" s="115"/>
      <c r="BB233" s="115"/>
      <c r="BC233" s="115"/>
      <c r="BD233" s="115"/>
      <c r="BE233" s="115"/>
      <c r="BF233" s="115"/>
      <c r="BG233" s="115"/>
      <c r="BH233" s="115"/>
    </row>
    <row r="234" spans="1:60" ht="12.75" customHeight="1" outlineLevel="1" x14ac:dyDescent="0.2">
      <c r="A234" s="183"/>
      <c r="B234" s="163"/>
      <c r="C234" s="379" t="s">
        <v>694</v>
      </c>
      <c r="D234" s="379"/>
      <c r="E234" s="379"/>
      <c r="F234" s="164"/>
      <c r="G234" s="164"/>
      <c r="H234" s="165"/>
      <c r="I234" s="165"/>
      <c r="J234" s="165"/>
      <c r="K234" s="165"/>
      <c r="L234" s="165"/>
      <c r="M234" s="165"/>
      <c r="N234" s="209"/>
      <c r="O234" s="209"/>
      <c r="P234" s="209"/>
      <c r="Q234" s="214"/>
      <c r="R234" s="145"/>
      <c r="S234" s="129"/>
      <c r="T234" s="130"/>
      <c r="U234" s="129"/>
      <c r="V234" s="115"/>
      <c r="W234" s="115"/>
      <c r="X234" s="115"/>
      <c r="Y234" s="115"/>
      <c r="Z234" s="115"/>
      <c r="AA234" s="115"/>
      <c r="AB234" s="115"/>
      <c r="AC234" s="115"/>
      <c r="AD234" s="115"/>
      <c r="AE234" s="115" t="s">
        <v>82</v>
      </c>
      <c r="AF234" s="115"/>
      <c r="AG234" s="115"/>
      <c r="AH234" s="115"/>
      <c r="AI234" s="115"/>
      <c r="AJ234" s="115"/>
      <c r="AK234" s="115"/>
      <c r="AL234" s="115"/>
      <c r="AM234" s="115"/>
      <c r="AN234" s="115"/>
      <c r="AO234" s="115"/>
      <c r="AP234" s="115"/>
      <c r="AQ234" s="115"/>
      <c r="AR234" s="115"/>
      <c r="AS234" s="115"/>
      <c r="AT234" s="115"/>
      <c r="AU234" s="115"/>
      <c r="AV234" s="115"/>
      <c r="AW234" s="115"/>
      <c r="AX234" s="115"/>
      <c r="AY234" s="115"/>
      <c r="AZ234" s="115"/>
      <c r="BA234" s="123" t="str">
        <f>C234</f>
        <v>demontáž stávajícího svodu</v>
      </c>
      <c r="BB234" s="115"/>
      <c r="BC234" s="115"/>
      <c r="BD234" s="115"/>
      <c r="BE234" s="115"/>
      <c r="BF234" s="115"/>
      <c r="BG234" s="115"/>
      <c r="BH234" s="115"/>
    </row>
    <row r="235" spans="1:60" ht="12" customHeight="1" outlineLevel="1" x14ac:dyDescent="0.2">
      <c r="A235" s="116"/>
      <c r="B235" s="162"/>
      <c r="C235" s="215">
        <v>5.5</v>
      </c>
      <c r="D235" s="216"/>
      <c r="E235" s="217">
        <v>5.5</v>
      </c>
      <c r="F235" s="137"/>
      <c r="G235" s="137"/>
      <c r="H235" s="137"/>
      <c r="I235" s="137"/>
      <c r="J235" s="137"/>
      <c r="K235" s="137"/>
      <c r="L235" s="137"/>
      <c r="M235" s="137"/>
      <c r="N235" s="218"/>
      <c r="O235" s="218"/>
      <c r="P235" s="218"/>
      <c r="Q235" s="208"/>
      <c r="R235" s="129"/>
      <c r="S235" s="129"/>
      <c r="T235" s="130"/>
      <c r="U235" s="129"/>
      <c r="V235" s="115"/>
      <c r="W235" s="115"/>
      <c r="X235" s="115"/>
      <c r="Y235" s="115"/>
      <c r="Z235" s="115"/>
      <c r="AA235" s="115"/>
      <c r="AB235" s="115"/>
      <c r="AC235" s="115"/>
      <c r="AD235" s="115"/>
      <c r="AE235" s="115"/>
      <c r="AF235" s="115"/>
      <c r="AG235" s="115"/>
      <c r="AH235" s="115"/>
      <c r="AI235" s="115"/>
      <c r="AJ235" s="115"/>
      <c r="AK235" s="115"/>
      <c r="AL235" s="115"/>
      <c r="AM235" s="115"/>
      <c r="AN235" s="115"/>
      <c r="AO235" s="115"/>
      <c r="AP235" s="115"/>
      <c r="AQ235" s="115"/>
      <c r="AR235" s="115"/>
      <c r="AS235" s="115"/>
      <c r="AT235" s="115"/>
      <c r="AU235" s="115"/>
      <c r="AV235" s="115"/>
      <c r="AW235" s="115"/>
      <c r="AX235" s="115"/>
      <c r="AY235" s="115"/>
      <c r="AZ235" s="115"/>
      <c r="BA235" s="115"/>
      <c r="BB235" s="115"/>
      <c r="BC235" s="115"/>
      <c r="BD235" s="115"/>
      <c r="BE235" s="115"/>
      <c r="BF235" s="115"/>
      <c r="BG235" s="115"/>
      <c r="BH235" s="115"/>
    </row>
    <row r="236" spans="1:60" ht="22.5" outlineLevel="1" x14ac:dyDescent="0.2">
      <c r="A236" s="182">
        <v>71</v>
      </c>
      <c r="B236" s="156" t="s">
        <v>688</v>
      </c>
      <c r="C236" s="157" t="s">
        <v>697</v>
      </c>
      <c r="D236" s="158" t="s">
        <v>94</v>
      </c>
      <c r="E236" s="159">
        <f>SUM(E238:E238)</f>
        <v>20.2</v>
      </c>
      <c r="F236" s="160">
        <v>0</v>
      </c>
      <c r="G236" s="161">
        <f>ROUND(E236*F236,2)</f>
        <v>0</v>
      </c>
      <c r="H236" s="161">
        <v>0</v>
      </c>
      <c r="I236" s="161">
        <f>ROUND(E236*H236,2)</f>
        <v>0</v>
      </c>
      <c r="J236" s="161">
        <v>2500</v>
      </c>
      <c r="K236" s="161">
        <f>ROUND(E236*J236,2)</f>
        <v>50500</v>
      </c>
      <c r="L236" s="161">
        <v>21</v>
      </c>
      <c r="M236" s="161">
        <f>G236*(1+L236/100)</f>
        <v>0</v>
      </c>
      <c r="N236" s="230">
        <v>3.62E-3</v>
      </c>
      <c r="O236" s="230">
        <f>ROUND(E236*N236,5)</f>
        <v>7.3120000000000004E-2</v>
      </c>
      <c r="P236" s="230">
        <v>0</v>
      </c>
      <c r="Q236" s="237">
        <f>ROUND(E236*P236,5)</f>
        <v>0</v>
      </c>
      <c r="R236" s="145"/>
      <c r="S236" s="129"/>
      <c r="T236" s="130">
        <v>0</v>
      </c>
      <c r="U236" s="129">
        <f>ROUND(E236*T236,2)</f>
        <v>0</v>
      </c>
      <c r="V236" s="115"/>
      <c r="W236" s="115"/>
      <c r="X236" s="115"/>
      <c r="Y236" s="115"/>
      <c r="Z236" s="115"/>
      <c r="AA236" s="115"/>
      <c r="AB236" s="115"/>
      <c r="AC236" s="115"/>
      <c r="AD236" s="115"/>
      <c r="AE236" s="115" t="s">
        <v>84</v>
      </c>
      <c r="AF236" s="115"/>
      <c r="AG236" s="115"/>
      <c r="AH236" s="115"/>
      <c r="AI236" s="115"/>
      <c r="AJ236" s="115"/>
      <c r="AK236" s="115"/>
      <c r="AL236" s="115"/>
      <c r="AM236" s="115"/>
      <c r="AN236" s="115"/>
      <c r="AO236" s="115"/>
      <c r="AP236" s="115"/>
      <c r="AQ236" s="115"/>
      <c r="AR236" s="115"/>
      <c r="AS236" s="115"/>
      <c r="AT236" s="115"/>
      <c r="AU236" s="115"/>
      <c r="AV236" s="115"/>
      <c r="AW236" s="115"/>
      <c r="AX236" s="115"/>
      <c r="AY236" s="115"/>
      <c r="AZ236" s="115"/>
      <c r="BA236" s="115"/>
      <c r="BB236" s="115"/>
      <c r="BC236" s="115"/>
      <c r="BD236" s="115"/>
      <c r="BE236" s="115"/>
      <c r="BF236" s="115"/>
      <c r="BG236" s="115"/>
      <c r="BH236" s="115"/>
    </row>
    <row r="237" spans="1:60" ht="12.75" customHeight="1" outlineLevel="1" x14ac:dyDescent="0.2">
      <c r="A237" s="183"/>
      <c r="B237" s="163"/>
      <c r="C237" s="379" t="s">
        <v>698</v>
      </c>
      <c r="D237" s="379"/>
      <c r="E237" s="379"/>
      <c r="F237" s="164"/>
      <c r="G237" s="164"/>
      <c r="H237" s="165"/>
      <c r="I237" s="165"/>
      <c r="J237" s="165"/>
      <c r="K237" s="165"/>
      <c r="L237" s="165"/>
      <c r="M237" s="165"/>
      <c r="N237" s="209"/>
      <c r="O237" s="209"/>
      <c r="P237" s="209"/>
      <c r="Q237" s="214"/>
      <c r="R237" s="145"/>
      <c r="S237" s="129"/>
      <c r="T237" s="130"/>
      <c r="U237" s="129"/>
      <c r="V237" s="115"/>
      <c r="W237" s="115"/>
      <c r="X237" s="115"/>
      <c r="Y237" s="115"/>
      <c r="Z237" s="115"/>
      <c r="AA237" s="115"/>
      <c r="AB237" s="115"/>
      <c r="AC237" s="115"/>
      <c r="AD237" s="115"/>
      <c r="AE237" s="115" t="s">
        <v>82</v>
      </c>
      <c r="AF237" s="115"/>
      <c r="AG237" s="115"/>
      <c r="AH237" s="115"/>
      <c r="AI237" s="115"/>
      <c r="AJ237" s="115"/>
      <c r="AK237" s="115"/>
      <c r="AL237" s="115"/>
      <c r="AM237" s="115"/>
      <c r="AN237" s="115"/>
      <c r="AO237" s="115"/>
      <c r="AP237" s="115"/>
      <c r="AQ237" s="115"/>
      <c r="AR237" s="115"/>
      <c r="AS237" s="115"/>
      <c r="AT237" s="115"/>
      <c r="AU237" s="115"/>
      <c r="AV237" s="115"/>
      <c r="AW237" s="115"/>
      <c r="AX237" s="115"/>
      <c r="AY237" s="115"/>
      <c r="AZ237" s="115"/>
      <c r="BA237" s="123" t="str">
        <f>C237</f>
        <v>vnější parapety oken r.š. 300 mm</v>
      </c>
      <c r="BB237" s="115"/>
      <c r="BC237" s="115"/>
      <c r="BD237" s="115"/>
      <c r="BE237" s="115"/>
      <c r="BF237" s="115"/>
      <c r="BG237" s="115"/>
      <c r="BH237" s="115"/>
    </row>
    <row r="238" spans="1:60" ht="12" customHeight="1" outlineLevel="1" x14ac:dyDescent="0.2">
      <c r="A238" s="116"/>
      <c r="B238" s="162"/>
      <c r="C238" s="215">
        <v>20.2</v>
      </c>
      <c r="D238" s="216"/>
      <c r="E238" s="217">
        <v>20.2</v>
      </c>
      <c r="F238" s="137"/>
      <c r="G238" s="137"/>
      <c r="H238" s="137"/>
      <c r="I238" s="137"/>
      <c r="J238" s="137"/>
      <c r="K238" s="137"/>
      <c r="L238" s="137"/>
      <c r="M238" s="137"/>
      <c r="N238" s="218"/>
      <c r="O238" s="218"/>
      <c r="P238" s="218"/>
      <c r="Q238" s="208"/>
      <c r="R238" s="129"/>
      <c r="S238" s="129"/>
      <c r="T238" s="130"/>
      <c r="U238" s="129"/>
      <c r="V238" s="115"/>
      <c r="W238" s="115"/>
      <c r="X238" s="115"/>
      <c r="Y238" s="115"/>
      <c r="Z238" s="115"/>
      <c r="AA238" s="115"/>
      <c r="AB238" s="115"/>
      <c r="AC238" s="115"/>
      <c r="AD238" s="115"/>
      <c r="AE238" s="115"/>
      <c r="AF238" s="115"/>
      <c r="AG238" s="115"/>
      <c r="AH238" s="115"/>
      <c r="AI238" s="115"/>
      <c r="AJ238" s="115"/>
      <c r="AK238" s="115"/>
      <c r="AL238" s="115"/>
      <c r="AM238" s="115"/>
      <c r="AN238" s="115"/>
      <c r="AO238" s="115"/>
      <c r="AP238" s="115"/>
      <c r="AQ238" s="115"/>
      <c r="AR238" s="115"/>
      <c r="AS238" s="115"/>
      <c r="AT238" s="115"/>
      <c r="AU238" s="115"/>
      <c r="AV238" s="115"/>
      <c r="AW238" s="115"/>
      <c r="AX238" s="115"/>
      <c r="AY238" s="115"/>
      <c r="AZ238" s="115"/>
      <c r="BA238" s="115"/>
      <c r="BB238" s="115"/>
      <c r="BC238" s="115"/>
      <c r="BD238" s="115"/>
      <c r="BE238" s="115"/>
      <c r="BF238" s="115"/>
      <c r="BG238" s="115"/>
      <c r="BH238" s="115"/>
    </row>
    <row r="239" spans="1:60" ht="22.5" outlineLevel="1" x14ac:dyDescent="0.2">
      <c r="A239" s="182">
        <v>72</v>
      </c>
      <c r="B239" s="156" t="s">
        <v>689</v>
      </c>
      <c r="C239" s="157" t="s">
        <v>690</v>
      </c>
      <c r="D239" s="158" t="s">
        <v>94</v>
      </c>
      <c r="E239" s="159">
        <f>SUM(E241)</f>
        <v>5</v>
      </c>
      <c r="F239" s="160">
        <v>0</v>
      </c>
      <c r="G239" s="161">
        <f>ROUND(E239*F239,2)</f>
        <v>0</v>
      </c>
      <c r="H239" s="161">
        <v>0</v>
      </c>
      <c r="I239" s="161">
        <f>ROUND(E239*H239,2)</f>
        <v>0</v>
      </c>
      <c r="J239" s="161">
        <v>2500</v>
      </c>
      <c r="K239" s="161">
        <f>ROUND(E239*J239,2)</f>
        <v>12500</v>
      </c>
      <c r="L239" s="161">
        <v>21</v>
      </c>
      <c r="M239" s="161">
        <f>G239*(1+L239/100)</f>
        <v>0</v>
      </c>
      <c r="N239" s="230">
        <v>2.8300000000000001E-3</v>
      </c>
      <c r="O239" s="230">
        <f>ROUND(E239*N239,5)</f>
        <v>1.4149999999999999E-2</v>
      </c>
      <c r="P239" s="230">
        <v>0</v>
      </c>
      <c r="Q239" s="237">
        <f>ROUND(E239*P239,5)</f>
        <v>0</v>
      </c>
      <c r="R239" s="145"/>
      <c r="S239" s="129"/>
      <c r="T239" s="130">
        <v>0</v>
      </c>
      <c r="U239" s="129">
        <f>ROUND(E239*T239,2)</f>
        <v>0</v>
      </c>
      <c r="V239" s="115"/>
      <c r="W239" s="115"/>
      <c r="X239" s="115"/>
      <c r="Y239" s="115"/>
      <c r="Z239" s="115"/>
      <c r="AA239" s="115"/>
      <c r="AB239" s="115"/>
      <c r="AC239" s="115"/>
      <c r="AD239" s="115"/>
      <c r="AE239" s="115" t="s">
        <v>84</v>
      </c>
      <c r="AF239" s="115"/>
      <c r="AG239" s="115"/>
      <c r="AH239" s="115"/>
      <c r="AI239" s="115"/>
      <c r="AJ239" s="115"/>
      <c r="AK239" s="115"/>
      <c r="AL239" s="115"/>
      <c r="AM239" s="115"/>
      <c r="AN239" s="115"/>
      <c r="AO239" s="115"/>
      <c r="AP239" s="115"/>
      <c r="AQ239" s="115"/>
      <c r="AR239" s="115"/>
      <c r="AS239" s="115"/>
      <c r="AT239" s="115"/>
      <c r="AU239" s="115"/>
      <c r="AV239" s="115"/>
      <c r="AW239" s="115"/>
      <c r="AX239" s="115"/>
      <c r="AY239" s="115"/>
      <c r="AZ239" s="115"/>
      <c r="BA239" s="115"/>
      <c r="BB239" s="115"/>
      <c r="BC239" s="115"/>
      <c r="BD239" s="115"/>
      <c r="BE239" s="115"/>
      <c r="BF239" s="115"/>
      <c r="BG239" s="115"/>
      <c r="BH239" s="115"/>
    </row>
    <row r="240" spans="1:60" ht="12.75" customHeight="1" outlineLevel="1" x14ac:dyDescent="0.2">
      <c r="A240" s="183"/>
      <c r="B240" s="163"/>
      <c r="C240" s="379" t="s">
        <v>691</v>
      </c>
      <c r="D240" s="379"/>
      <c r="E240" s="379"/>
      <c r="F240" s="164"/>
      <c r="G240" s="164"/>
      <c r="H240" s="165"/>
      <c r="I240" s="165"/>
      <c r="J240" s="165"/>
      <c r="K240" s="165"/>
      <c r="L240" s="165"/>
      <c r="M240" s="165"/>
      <c r="N240" s="209"/>
      <c r="O240" s="209"/>
      <c r="P240" s="209"/>
      <c r="Q240" s="214"/>
      <c r="R240" s="145"/>
      <c r="S240" s="129"/>
      <c r="T240" s="130"/>
      <c r="U240" s="129"/>
      <c r="V240" s="115"/>
      <c r="W240" s="115"/>
      <c r="X240" s="115"/>
      <c r="Y240" s="115"/>
      <c r="Z240" s="115"/>
      <c r="AA240" s="115"/>
      <c r="AB240" s="115"/>
      <c r="AC240" s="115"/>
      <c r="AD240" s="115"/>
      <c r="AE240" s="115" t="s">
        <v>82</v>
      </c>
      <c r="AF240" s="115"/>
      <c r="AG240" s="115"/>
      <c r="AH240" s="115"/>
      <c r="AI240" s="115"/>
      <c r="AJ240" s="115"/>
      <c r="AK240" s="115"/>
      <c r="AL240" s="115"/>
      <c r="AM240" s="115"/>
      <c r="AN240" s="115"/>
      <c r="AO240" s="115"/>
      <c r="AP240" s="115"/>
      <c r="AQ240" s="115"/>
      <c r="AR240" s="115"/>
      <c r="AS240" s="115"/>
      <c r="AT240" s="115"/>
      <c r="AU240" s="115"/>
      <c r="AV240" s="115"/>
      <c r="AW240" s="115"/>
      <c r="AX240" s="115"/>
      <c r="AY240" s="115"/>
      <c r="AZ240" s="115"/>
      <c r="BA240" s="123" t="str">
        <f>C240</f>
        <v>nový dešťový svod</v>
      </c>
      <c r="BB240" s="115"/>
      <c r="BC240" s="115"/>
      <c r="BD240" s="115"/>
      <c r="BE240" s="115"/>
      <c r="BF240" s="115"/>
      <c r="BG240" s="115"/>
      <c r="BH240" s="115"/>
    </row>
    <row r="241" spans="1:60" ht="12" customHeight="1" outlineLevel="1" x14ac:dyDescent="0.2">
      <c r="A241" s="116"/>
      <c r="B241" s="162"/>
      <c r="C241" s="215">
        <v>5</v>
      </c>
      <c r="D241" s="216"/>
      <c r="E241" s="217">
        <v>5</v>
      </c>
      <c r="F241" s="137"/>
      <c r="G241" s="137"/>
      <c r="H241" s="137"/>
      <c r="I241" s="137"/>
      <c r="J241" s="137"/>
      <c r="K241" s="137"/>
      <c r="L241" s="137"/>
      <c r="M241" s="137"/>
      <c r="N241" s="218"/>
      <c r="O241" s="218"/>
      <c r="P241" s="218"/>
      <c r="Q241" s="208"/>
      <c r="R241" s="129"/>
      <c r="S241" s="129"/>
      <c r="T241" s="130"/>
      <c r="U241" s="129"/>
      <c r="V241" s="115"/>
      <c r="W241" s="115"/>
      <c r="X241" s="115"/>
      <c r="Y241" s="115"/>
      <c r="Z241" s="115"/>
      <c r="AA241" s="115"/>
      <c r="AB241" s="115"/>
      <c r="AC241" s="115"/>
      <c r="AD241" s="115"/>
      <c r="AE241" s="115"/>
      <c r="AF241" s="115"/>
      <c r="AG241" s="115"/>
      <c r="AH241" s="115"/>
      <c r="AI241" s="115"/>
      <c r="AJ241" s="115"/>
      <c r="AK241" s="115"/>
      <c r="AL241" s="115"/>
      <c r="AM241" s="115"/>
      <c r="AN241" s="115"/>
      <c r="AO241" s="115"/>
      <c r="AP241" s="115"/>
      <c r="AQ241" s="115"/>
      <c r="AR241" s="115"/>
      <c r="AS241" s="115"/>
      <c r="AT241" s="115"/>
      <c r="AU241" s="115"/>
      <c r="AV241" s="115"/>
      <c r="AW241" s="115"/>
      <c r="AX241" s="115"/>
      <c r="AY241" s="115"/>
      <c r="AZ241" s="115"/>
      <c r="BA241" s="115"/>
      <c r="BB241" s="115"/>
      <c r="BC241" s="115"/>
      <c r="BD241" s="115"/>
      <c r="BE241" s="115"/>
      <c r="BF241" s="115"/>
      <c r="BG241" s="115"/>
      <c r="BH241" s="115"/>
    </row>
    <row r="242" spans="1:60" outlineLevel="1" x14ac:dyDescent="0.2">
      <c r="A242" s="182">
        <v>73</v>
      </c>
      <c r="B242" s="156" t="s">
        <v>695</v>
      </c>
      <c r="C242" s="157" t="s">
        <v>696</v>
      </c>
      <c r="D242" s="158" t="s">
        <v>91</v>
      </c>
      <c r="E242" s="159">
        <f>SUM(E243)</f>
        <v>8.727E-2</v>
      </c>
      <c r="F242" s="160">
        <v>0</v>
      </c>
      <c r="G242" s="161">
        <f>ROUND(E242*F242,2)</f>
        <v>0</v>
      </c>
      <c r="H242" s="161">
        <v>0</v>
      </c>
      <c r="I242" s="161">
        <f>ROUND(E242*H242,2)</f>
        <v>0</v>
      </c>
      <c r="J242" s="161">
        <v>2500</v>
      </c>
      <c r="K242" s="161">
        <f>ROUND(E242*J242,2)</f>
        <v>218.18</v>
      </c>
      <c r="L242" s="161">
        <v>21</v>
      </c>
      <c r="M242" s="161">
        <f>G242*(1+L242/100)</f>
        <v>0</v>
      </c>
      <c r="N242" s="230">
        <v>0</v>
      </c>
      <c r="O242" s="230">
        <f>ROUND(E242*N242,5)</f>
        <v>0</v>
      </c>
      <c r="P242" s="230">
        <v>0</v>
      </c>
      <c r="Q242" s="237">
        <f>ROUND(E242*P242,5)</f>
        <v>0</v>
      </c>
      <c r="R242" s="145"/>
      <c r="S242" s="129"/>
      <c r="T242" s="130">
        <v>0</v>
      </c>
      <c r="U242" s="129">
        <f>ROUND(E242*T242,2)</f>
        <v>0</v>
      </c>
      <c r="V242" s="115"/>
      <c r="W242" s="115"/>
      <c r="X242" s="115"/>
      <c r="Y242" s="115"/>
      <c r="Z242" s="115"/>
      <c r="AA242" s="115"/>
      <c r="AB242" s="115"/>
      <c r="AC242" s="115"/>
      <c r="AD242" s="115"/>
      <c r="AE242" s="115" t="s">
        <v>84</v>
      </c>
      <c r="AF242" s="115"/>
      <c r="AG242" s="115"/>
      <c r="AH242" s="115"/>
      <c r="AI242" s="115"/>
      <c r="AJ242" s="115"/>
      <c r="AK242" s="115"/>
      <c r="AL242" s="115"/>
      <c r="AM242" s="115"/>
      <c r="AN242" s="115"/>
      <c r="AO242" s="115"/>
      <c r="AP242" s="115"/>
      <c r="AQ242" s="115"/>
      <c r="AR242" s="115"/>
      <c r="AS242" s="115"/>
      <c r="AT242" s="115"/>
      <c r="AU242" s="115"/>
      <c r="AV242" s="115"/>
      <c r="AW242" s="115"/>
      <c r="AX242" s="115"/>
      <c r="AY242" s="115"/>
      <c r="AZ242" s="115"/>
      <c r="BA242" s="115"/>
      <c r="BB242" s="115"/>
      <c r="BC242" s="115"/>
      <c r="BD242" s="115"/>
      <c r="BE242" s="115"/>
      <c r="BF242" s="115"/>
      <c r="BG242" s="115"/>
      <c r="BH242" s="115"/>
    </row>
    <row r="243" spans="1:60" ht="12" customHeight="1" outlineLevel="1" x14ac:dyDescent="0.2">
      <c r="A243" s="116"/>
      <c r="B243" s="162"/>
      <c r="C243" s="238">
        <f>SUM(O230)</f>
        <v>8.727E-2</v>
      </c>
      <c r="D243" s="216"/>
      <c r="E243" s="217">
        <f>SUM(C243)</f>
        <v>8.727E-2</v>
      </c>
      <c r="F243" s="137"/>
      <c r="G243" s="137"/>
      <c r="H243" s="137"/>
      <c r="I243" s="137"/>
      <c r="J243" s="137"/>
      <c r="K243" s="137"/>
      <c r="L243" s="137"/>
      <c r="M243" s="137"/>
      <c r="N243" s="218"/>
      <c r="O243" s="218"/>
      <c r="P243" s="218"/>
      <c r="Q243" s="208"/>
      <c r="R243" s="129"/>
      <c r="S243" s="129"/>
      <c r="T243" s="130"/>
      <c r="U243" s="129"/>
      <c r="V243" s="115"/>
      <c r="W243" s="115"/>
      <c r="X243" s="115"/>
      <c r="Y243" s="115"/>
      <c r="Z243" s="115"/>
      <c r="AA243" s="115"/>
      <c r="AB243" s="115"/>
      <c r="AC243" s="115"/>
      <c r="AD243" s="115"/>
      <c r="AE243" s="115"/>
      <c r="AF243" s="115"/>
      <c r="AG243" s="115"/>
      <c r="AH243" s="115"/>
      <c r="AI243" s="115"/>
      <c r="AJ243" s="115"/>
      <c r="AK243" s="115"/>
      <c r="AL243" s="115"/>
      <c r="AM243" s="115"/>
      <c r="AN243" s="115"/>
      <c r="AO243" s="115"/>
      <c r="AP243" s="115"/>
      <c r="AQ243" s="115"/>
      <c r="AR243" s="115"/>
      <c r="AS243" s="115"/>
      <c r="AT243" s="115"/>
      <c r="AU243" s="115"/>
      <c r="AV243" s="115"/>
      <c r="AW243" s="115"/>
      <c r="AX243" s="115"/>
      <c r="AY243" s="115"/>
      <c r="AZ243" s="115"/>
      <c r="BA243" s="115"/>
      <c r="BB243" s="115"/>
      <c r="BC243" s="115"/>
      <c r="BD243" s="115"/>
      <c r="BE243" s="115"/>
      <c r="BF243" s="115"/>
      <c r="BG243" s="115"/>
      <c r="BH243" s="115"/>
    </row>
    <row r="244" spans="1:60" x14ac:dyDescent="0.2">
      <c r="A244" s="122" t="s">
        <v>79</v>
      </c>
      <c r="B244" s="124" t="s">
        <v>151</v>
      </c>
      <c r="C244" s="125" t="s">
        <v>114</v>
      </c>
      <c r="D244" s="121"/>
      <c r="E244" s="126"/>
      <c r="F244" s="127"/>
      <c r="G244" s="127">
        <f>SUM(G245:G279)</f>
        <v>0</v>
      </c>
      <c r="H244" s="127"/>
      <c r="I244" s="127">
        <f>SUM(I292:I366)</f>
        <v>0</v>
      </c>
      <c r="J244" s="127"/>
      <c r="K244" s="127">
        <f>SUM(K292:K366)</f>
        <v>101120</v>
      </c>
      <c r="L244" s="127"/>
      <c r="M244" s="127">
        <f>SUM(M292:M366)</f>
        <v>0</v>
      </c>
      <c r="N244" s="142"/>
      <c r="O244" s="142">
        <f>SUM(O245:O277)</f>
        <v>4.4999999999999998E-2</v>
      </c>
      <c r="P244" s="142"/>
      <c r="Q244" s="142">
        <f>SUM(Q245:Q277)</f>
        <v>0</v>
      </c>
      <c r="R244" s="127"/>
      <c r="S244" s="127"/>
      <c r="T244" s="128"/>
      <c r="U244" s="127">
        <f>SUM(U292:U366)</f>
        <v>0</v>
      </c>
      <c r="AE244" t="s">
        <v>80</v>
      </c>
    </row>
    <row r="245" spans="1:60" ht="12.75" customHeight="1" outlineLevel="1" x14ac:dyDescent="0.2">
      <c r="A245" s="182">
        <v>74</v>
      </c>
      <c r="B245" s="156" t="s">
        <v>702</v>
      </c>
      <c r="C245" s="157" t="s">
        <v>699</v>
      </c>
      <c r="D245" s="158" t="s">
        <v>94</v>
      </c>
      <c r="E245" s="159">
        <f>SUM(E247:E247)</f>
        <v>7.55</v>
      </c>
      <c r="F245" s="160">
        <v>0</v>
      </c>
      <c r="G245" s="161">
        <f>ROUND(E245*F245,2)</f>
        <v>0</v>
      </c>
      <c r="H245" s="161">
        <v>0</v>
      </c>
      <c r="I245" s="161">
        <f>ROUND(E245*H245,2)</f>
        <v>0</v>
      </c>
      <c r="J245" s="161">
        <v>2500</v>
      </c>
      <c r="K245" s="161">
        <f>ROUND(E245*J245,2)</f>
        <v>18875</v>
      </c>
      <c r="L245" s="161">
        <v>21</v>
      </c>
      <c r="M245" s="161">
        <f>G245*(1+L245/100)</f>
        <v>0</v>
      </c>
      <c r="N245" s="230">
        <v>0</v>
      </c>
      <c r="O245" s="230">
        <f>ROUND(E245*N245,5)</f>
        <v>0</v>
      </c>
      <c r="P245" s="230">
        <v>0</v>
      </c>
      <c r="Q245" s="237">
        <f>ROUND(E245*P245,2)</f>
        <v>0</v>
      </c>
      <c r="R245" s="145"/>
      <c r="S245" s="129"/>
      <c r="T245" s="130">
        <v>0</v>
      </c>
      <c r="U245" s="129">
        <f>ROUND(E245*T245,2)</f>
        <v>0</v>
      </c>
      <c r="V245" s="115"/>
      <c r="W245" s="115"/>
      <c r="X245" s="115"/>
      <c r="Y245" s="115"/>
      <c r="Z245" s="115"/>
      <c r="AA245" s="115"/>
      <c r="AB245" s="115"/>
      <c r="AC245" s="115"/>
      <c r="AD245" s="115"/>
      <c r="AE245" s="115" t="s">
        <v>84</v>
      </c>
      <c r="AF245" s="115"/>
      <c r="AG245" s="115"/>
      <c r="AH245" s="115"/>
      <c r="AI245" s="115"/>
      <c r="AJ245" s="115"/>
      <c r="AK245" s="115"/>
      <c r="AL245" s="115"/>
      <c r="AM245" s="115"/>
      <c r="AN245" s="115"/>
      <c r="AO245" s="115"/>
      <c r="AP245" s="115"/>
      <c r="AQ245" s="115"/>
      <c r="AR245" s="115"/>
      <c r="AS245" s="115"/>
      <c r="AT245" s="115"/>
      <c r="AU245" s="115"/>
      <c r="AV245" s="115"/>
      <c r="AW245" s="115"/>
      <c r="AX245" s="115"/>
      <c r="AY245" s="115"/>
      <c r="AZ245" s="115"/>
      <c r="BA245" s="115"/>
      <c r="BB245" s="115"/>
      <c r="BC245" s="115"/>
      <c r="BD245" s="115"/>
      <c r="BE245" s="115"/>
      <c r="BF245" s="115"/>
      <c r="BG245" s="115"/>
      <c r="BH245" s="115"/>
    </row>
    <row r="246" spans="1:60" ht="12.75" customHeight="1" outlineLevel="1" x14ac:dyDescent="0.2">
      <c r="A246" s="183"/>
      <c r="B246" s="163"/>
      <c r="C246" s="379" t="s">
        <v>701</v>
      </c>
      <c r="D246" s="379"/>
      <c r="E246" s="379"/>
      <c r="F246" s="164"/>
      <c r="G246" s="164"/>
      <c r="H246" s="165"/>
      <c r="I246" s="165"/>
      <c r="J246" s="165"/>
      <c r="K246" s="165"/>
      <c r="L246" s="165"/>
      <c r="M246" s="165"/>
      <c r="N246" s="209"/>
      <c r="O246" s="209"/>
      <c r="P246" s="209"/>
      <c r="Q246" s="214"/>
      <c r="R246" s="145"/>
      <c r="S246" s="129"/>
      <c r="T246" s="130"/>
      <c r="U246" s="129"/>
      <c r="V246" s="115"/>
      <c r="W246" s="115"/>
      <c r="X246" s="115"/>
      <c r="Y246" s="115"/>
      <c r="Z246" s="115"/>
      <c r="AA246" s="115"/>
      <c r="AB246" s="115"/>
      <c r="AC246" s="115"/>
      <c r="AD246" s="115"/>
      <c r="AE246" s="115" t="s">
        <v>82</v>
      </c>
      <c r="AF246" s="115"/>
      <c r="AG246" s="115"/>
      <c r="AH246" s="115"/>
      <c r="AI246" s="115"/>
      <c r="AJ246" s="115"/>
      <c r="AK246" s="115"/>
      <c r="AL246" s="115"/>
      <c r="AM246" s="115"/>
      <c r="AN246" s="115"/>
      <c r="AO246" s="115"/>
      <c r="AP246" s="115"/>
      <c r="AQ246" s="115"/>
      <c r="AR246" s="115"/>
      <c r="AS246" s="115"/>
      <c r="AT246" s="115"/>
      <c r="AU246" s="115"/>
      <c r="AV246" s="115"/>
      <c r="AW246" s="115"/>
      <c r="AX246" s="115"/>
      <c r="AY246" s="115"/>
      <c r="AZ246" s="115"/>
      <c r="BA246" s="123" t="str">
        <f>C246</f>
        <v>montáž, dodávka a ukotvení vnitřního zábradlí kolem schodišťového prostoru na půdě</v>
      </c>
      <c r="BB246" s="115"/>
      <c r="BC246" s="115"/>
      <c r="BD246" s="115"/>
      <c r="BE246" s="115"/>
      <c r="BF246" s="115"/>
      <c r="BG246" s="115"/>
      <c r="BH246" s="115"/>
    </row>
    <row r="247" spans="1:60" ht="12" customHeight="1" outlineLevel="1" x14ac:dyDescent="0.2">
      <c r="A247" s="116"/>
      <c r="B247" s="162"/>
      <c r="C247" s="215" t="s">
        <v>700</v>
      </c>
      <c r="D247" s="216"/>
      <c r="E247" s="217">
        <v>7.55</v>
      </c>
      <c r="F247" s="137"/>
      <c r="G247" s="137"/>
      <c r="H247" s="137"/>
      <c r="I247" s="137"/>
      <c r="J247" s="137"/>
      <c r="K247" s="137"/>
      <c r="L247" s="137"/>
      <c r="M247" s="137"/>
      <c r="N247" s="218"/>
      <c r="O247" s="218"/>
      <c r="P247" s="218"/>
      <c r="Q247" s="208"/>
      <c r="R247" s="129"/>
      <c r="S247" s="129"/>
      <c r="T247" s="130"/>
      <c r="U247" s="129"/>
      <c r="V247" s="115"/>
      <c r="W247" s="115"/>
      <c r="X247" s="115"/>
      <c r="Y247" s="115"/>
      <c r="Z247" s="115"/>
      <c r="AA247" s="115"/>
      <c r="AB247" s="115"/>
      <c r="AC247" s="115"/>
      <c r="AD247" s="115"/>
      <c r="AE247" s="115"/>
      <c r="AF247" s="115"/>
      <c r="AG247" s="115"/>
      <c r="AH247" s="115"/>
      <c r="AI247" s="115"/>
      <c r="AJ247" s="115"/>
      <c r="AK247" s="115"/>
      <c r="AL247" s="115"/>
      <c r="AM247" s="115"/>
      <c r="AN247" s="115"/>
      <c r="AO247" s="115"/>
      <c r="AP247" s="115"/>
      <c r="AQ247" s="115"/>
      <c r="AR247" s="115"/>
      <c r="AS247" s="115"/>
      <c r="AT247" s="115"/>
      <c r="AU247" s="115"/>
      <c r="AV247" s="115"/>
      <c r="AW247" s="115"/>
      <c r="AX247" s="115"/>
      <c r="AY247" s="115"/>
      <c r="AZ247" s="115"/>
      <c r="BA247" s="115"/>
      <c r="BB247" s="115"/>
      <c r="BC247" s="115"/>
      <c r="BD247" s="115"/>
      <c r="BE247" s="115"/>
      <c r="BF247" s="115"/>
      <c r="BG247" s="115"/>
      <c r="BH247" s="115"/>
    </row>
    <row r="248" spans="1:60" ht="12.75" customHeight="1" outlineLevel="1" x14ac:dyDescent="0.2">
      <c r="A248" s="182">
        <v>75</v>
      </c>
      <c r="B248" s="156" t="s">
        <v>708</v>
      </c>
      <c r="C248" s="157" t="s">
        <v>710</v>
      </c>
      <c r="D248" s="158" t="s">
        <v>93</v>
      </c>
      <c r="E248" s="159">
        <f>SUM(E250:E250)</f>
        <v>2</v>
      </c>
      <c r="F248" s="160">
        <v>0</v>
      </c>
      <c r="G248" s="161">
        <f>ROUND(E248*F248,2)</f>
        <v>0</v>
      </c>
      <c r="H248" s="161">
        <v>0</v>
      </c>
      <c r="I248" s="161">
        <f>ROUND(E248*H248,2)</f>
        <v>0</v>
      </c>
      <c r="J248" s="161">
        <v>2500</v>
      </c>
      <c r="K248" s="161">
        <f>ROUND(E248*J248,2)</f>
        <v>5000</v>
      </c>
      <c r="L248" s="161">
        <v>21</v>
      </c>
      <c r="M248" s="161">
        <f>G248*(1+L248/100)</f>
        <v>0</v>
      </c>
      <c r="N248" s="230">
        <v>0</v>
      </c>
      <c r="O248" s="230">
        <f>ROUND(E248*N248,5)</f>
        <v>0</v>
      </c>
      <c r="P248" s="230">
        <v>0</v>
      </c>
      <c r="Q248" s="237">
        <f>ROUND(E248*P248,2)</f>
        <v>0</v>
      </c>
      <c r="R248" s="145"/>
      <c r="S248" s="129"/>
      <c r="T248" s="130">
        <v>0</v>
      </c>
      <c r="U248" s="129">
        <f>ROUND(E248*T248,2)</f>
        <v>0</v>
      </c>
      <c r="V248" s="115"/>
      <c r="W248" s="115"/>
      <c r="X248" s="115"/>
      <c r="Y248" s="115"/>
      <c r="Z248" s="115"/>
      <c r="AA248" s="115"/>
      <c r="AB248" s="115"/>
      <c r="AC248" s="115"/>
      <c r="AD248" s="115"/>
      <c r="AE248" s="115" t="s">
        <v>84</v>
      </c>
      <c r="AF248" s="115"/>
      <c r="AG248" s="115"/>
      <c r="AH248" s="115"/>
      <c r="AI248" s="115"/>
      <c r="AJ248" s="115"/>
      <c r="AK248" s="115"/>
      <c r="AL248" s="115"/>
      <c r="AM248" s="115"/>
      <c r="AN248" s="115"/>
      <c r="AO248" s="115"/>
      <c r="AP248" s="115"/>
      <c r="AQ248" s="115"/>
      <c r="AR248" s="115"/>
      <c r="AS248" s="115"/>
      <c r="AT248" s="115"/>
      <c r="AU248" s="115"/>
      <c r="AV248" s="115"/>
      <c r="AW248" s="115"/>
      <c r="AX248" s="115"/>
      <c r="AY248" s="115"/>
      <c r="AZ248" s="115"/>
      <c r="BA248" s="115"/>
      <c r="BB248" s="115"/>
      <c r="BC248" s="115"/>
      <c r="BD248" s="115"/>
      <c r="BE248" s="115"/>
      <c r="BF248" s="115"/>
      <c r="BG248" s="115"/>
      <c r="BH248" s="115"/>
    </row>
    <row r="249" spans="1:60" ht="12.75" customHeight="1" outlineLevel="1" x14ac:dyDescent="0.2">
      <c r="A249" s="183"/>
      <c r="B249" s="163"/>
      <c r="C249" s="379" t="s">
        <v>711</v>
      </c>
      <c r="D249" s="379"/>
      <c r="E249" s="379"/>
      <c r="F249" s="164"/>
      <c r="G249" s="164"/>
      <c r="H249" s="165"/>
      <c r="I249" s="165"/>
      <c r="J249" s="165"/>
      <c r="K249" s="165"/>
      <c r="L249" s="165"/>
      <c r="M249" s="165"/>
      <c r="N249" s="209"/>
      <c r="O249" s="209"/>
      <c r="P249" s="209"/>
      <c r="Q249" s="214"/>
      <c r="R249" s="145"/>
      <c r="S249" s="129"/>
      <c r="T249" s="130"/>
      <c r="U249" s="129"/>
      <c r="V249" s="115"/>
      <c r="W249" s="115"/>
      <c r="X249" s="115"/>
      <c r="Y249" s="115"/>
      <c r="Z249" s="115"/>
      <c r="AA249" s="115"/>
      <c r="AB249" s="115"/>
      <c r="AC249" s="115"/>
      <c r="AD249" s="115"/>
      <c r="AE249" s="115" t="s">
        <v>82</v>
      </c>
      <c r="AF249" s="115"/>
      <c r="AG249" s="115"/>
      <c r="AH249" s="115"/>
      <c r="AI249" s="115"/>
      <c r="AJ249" s="115"/>
      <c r="AK249" s="115"/>
      <c r="AL249" s="115"/>
      <c r="AM249" s="115"/>
      <c r="AN249" s="115"/>
      <c r="AO249" s="115"/>
      <c r="AP249" s="115"/>
      <c r="AQ249" s="115"/>
      <c r="AR249" s="115"/>
      <c r="AS249" s="115"/>
      <c r="AT249" s="115"/>
      <c r="AU249" s="115"/>
      <c r="AV249" s="115"/>
      <c r="AW249" s="115"/>
      <c r="AX249" s="115"/>
      <c r="AY249" s="115"/>
      <c r="AZ249" s="115"/>
      <c r="BA249" s="123" t="str">
        <f>C249</f>
        <v>kompletní montáž a dodávka plastového okna s trojsklem, Uw=0,71 W/m2K</v>
      </c>
      <c r="BB249" s="115"/>
      <c r="BC249" s="115"/>
      <c r="BD249" s="115"/>
      <c r="BE249" s="115"/>
      <c r="BF249" s="115"/>
      <c r="BG249" s="115"/>
      <c r="BH249" s="115"/>
    </row>
    <row r="250" spans="1:60" ht="12" customHeight="1" outlineLevel="1" x14ac:dyDescent="0.2">
      <c r="A250" s="116"/>
      <c r="B250" s="162"/>
      <c r="C250" s="215" t="s">
        <v>712</v>
      </c>
      <c r="D250" s="216"/>
      <c r="E250" s="217">
        <v>2</v>
      </c>
      <c r="F250" s="137"/>
      <c r="G250" s="137"/>
      <c r="H250" s="137"/>
      <c r="I250" s="137"/>
      <c r="J250" s="137"/>
      <c r="K250" s="137"/>
      <c r="L250" s="137"/>
      <c r="M250" s="137"/>
      <c r="N250" s="218"/>
      <c r="O250" s="218"/>
      <c r="P250" s="218"/>
      <c r="Q250" s="208"/>
      <c r="R250" s="129"/>
      <c r="S250" s="129"/>
      <c r="T250" s="130"/>
      <c r="U250" s="129"/>
      <c r="V250" s="115"/>
      <c r="W250" s="115"/>
      <c r="X250" s="115"/>
      <c r="Y250" s="115"/>
      <c r="Z250" s="115"/>
      <c r="AA250" s="115"/>
      <c r="AB250" s="115"/>
      <c r="AC250" s="115"/>
      <c r="AD250" s="115"/>
      <c r="AE250" s="115"/>
      <c r="AF250" s="115"/>
      <c r="AG250" s="115"/>
      <c r="AH250" s="115"/>
      <c r="AI250" s="115"/>
      <c r="AJ250" s="115"/>
      <c r="AK250" s="115"/>
      <c r="AL250" s="115"/>
      <c r="AM250" s="115"/>
      <c r="AN250" s="115"/>
      <c r="AO250" s="115"/>
      <c r="AP250" s="115"/>
      <c r="AQ250" s="115"/>
      <c r="AR250" s="115"/>
      <c r="AS250" s="115"/>
      <c r="AT250" s="115"/>
      <c r="AU250" s="115"/>
      <c r="AV250" s="115"/>
      <c r="AW250" s="115"/>
      <c r="AX250" s="115"/>
      <c r="AY250" s="115"/>
      <c r="AZ250" s="115"/>
      <c r="BA250" s="115"/>
      <c r="BB250" s="115"/>
      <c r="BC250" s="115"/>
      <c r="BD250" s="115"/>
      <c r="BE250" s="115"/>
      <c r="BF250" s="115"/>
      <c r="BG250" s="115"/>
      <c r="BH250" s="115"/>
    </row>
    <row r="251" spans="1:60" ht="12.75" customHeight="1" outlineLevel="1" x14ac:dyDescent="0.2">
      <c r="A251" s="182">
        <v>76</v>
      </c>
      <c r="B251" s="156" t="s">
        <v>713</v>
      </c>
      <c r="C251" s="157" t="s">
        <v>718</v>
      </c>
      <c r="D251" s="158" t="s">
        <v>93</v>
      </c>
      <c r="E251" s="159">
        <f>SUM(E253:E253)</f>
        <v>1</v>
      </c>
      <c r="F251" s="160">
        <v>0</v>
      </c>
      <c r="G251" s="161">
        <f>ROUND(E251*F251,2)</f>
        <v>0</v>
      </c>
      <c r="H251" s="161">
        <v>0</v>
      </c>
      <c r="I251" s="161">
        <f>ROUND(E251*H251,2)</f>
        <v>0</v>
      </c>
      <c r="J251" s="161">
        <v>2500</v>
      </c>
      <c r="K251" s="161">
        <f>ROUND(E251*J251,2)</f>
        <v>2500</v>
      </c>
      <c r="L251" s="161">
        <v>21</v>
      </c>
      <c r="M251" s="161">
        <f>G251*(1+L251/100)</f>
        <v>0</v>
      </c>
      <c r="N251" s="230">
        <v>0</v>
      </c>
      <c r="O251" s="230">
        <f>ROUND(E251*N251,5)</f>
        <v>0</v>
      </c>
      <c r="P251" s="230">
        <v>0</v>
      </c>
      <c r="Q251" s="237">
        <f>ROUND(E251*P251,2)</f>
        <v>0</v>
      </c>
      <c r="R251" s="145"/>
      <c r="S251" s="129"/>
      <c r="T251" s="130">
        <v>0</v>
      </c>
      <c r="U251" s="129">
        <f>ROUND(E251*T251,2)</f>
        <v>0</v>
      </c>
      <c r="V251" s="115"/>
      <c r="W251" s="115"/>
      <c r="X251" s="115"/>
      <c r="Y251" s="115"/>
      <c r="Z251" s="115"/>
      <c r="AA251" s="115"/>
      <c r="AB251" s="115"/>
      <c r="AC251" s="115"/>
      <c r="AD251" s="115"/>
      <c r="AE251" s="115" t="s">
        <v>84</v>
      </c>
      <c r="AF251" s="115"/>
      <c r="AG251" s="115"/>
      <c r="AH251" s="115"/>
      <c r="AI251" s="115"/>
      <c r="AJ251" s="115"/>
      <c r="AK251" s="115"/>
      <c r="AL251" s="115"/>
      <c r="AM251" s="115"/>
      <c r="AN251" s="115"/>
      <c r="AO251" s="115"/>
      <c r="AP251" s="115"/>
      <c r="AQ251" s="115"/>
      <c r="AR251" s="115"/>
      <c r="AS251" s="115"/>
      <c r="AT251" s="115"/>
      <c r="AU251" s="115"/>
      <c r="AV251" s="115"/>
      <c r="AW251" s="115"/>
      <c r="AX251" s="115"/>
      <c r="AY251" s="115"/>
      <c r="AZ251" s="115"/>
      <c r="BA251" s="115"/>
      <c r="BB251" s="115"/>
      <c r="BC251" s="115"/>
      <c r="BD251" s="115"/>
      <c r="BE251" s="115"/>
      <c r="BF251" s="115"/>
      <c r="BG251" s="115"/>
      <c r="BH251" s="115"/>
    </row>
    <row r="252" spans="1:60" ht="12.75" customHeight="1" outlineLevel="1" x14ac:dyDescent="0.2">
      <c r="A252" s="183"/>
      <c r="B252" s="163"/>
      <c r="C252" s="379" t="s">
        <v>711</v>
      </c>
      <c r="D252" s="379"/>
      <c r="E252" s="379"/>
      <c r="F252" s="164"/>
      <c r="G252" s="164"/>
      <c r="H252" s="165"/>
      <c r="I252" s="165"/>
      <c r="J252" s="165"/>
      <c r="K252" s="165"/>
      <c r="L252" s="165"/>
      <c r="M252" s="165"/>
      <c r="N252" s="209"/>
      <c r="O252" s="209"/>
      <c r="P252" s="209"/>
      <c r="Q252" s="214"/>
      <c r="R252" s="145"/>
      <c r="S252" s="129"/>
      <c r="T252" s="130"/>
      <c r="U252" s="129"/>
      <c r="V252" s="115"/>
      <c r="W252" s="115"/>
      <c r="X252" s="115"/>
      <c r="Y252" s="115"/>
      <c r="Z252" s="115"/>
      <c r="AA252" s="115"/>
      <c r="AB252" s="115"/>
      <c r="AC252" s="115"/>
      <c r="AD252" s="115"/>
      <c r="AE252" s="115" t="s">
        <v>82</v>
      </c>
      <c r="AF252" s="115"/>
      <c r="AG252" s="115"/>
      <c r="AH252" s="115"/>
      <c r="AI252" s="115"/>
      <c r="AJ252" s="115"/>
      <c r="AK252" s="115"/>
      <c r="AL252" s="115"/>
      <c r="AM252" s="115"/>
      <c r="AN252" s="115"/>
      <c r="AO252" s="115"/>
      <c r="AP252" s="115"/>
      <c r="AQ252" s="115"/>
      <c r="AR252" s="115"/>
      <c r="AS252" s="115"/>
      <c r="AT252" s="115"/>
      <c r="AU252" s="115"/>
      <c r="AV252" s="115"/>
      <c r="AW252" s="115"/>
      <c r="AX252" s="115"/>
      <c r="AY252" s="115"/>
      <c r="AZ252" s="115"/>
      <c r="BA252" s="123" t="str">
        <f>C252</f>
        <v>kompletní montáž a dodávka plastového okna s trojsklem, Uw=0,71 W/m2K</v>
      </c>
      <c r="BB252" s="115"/>
      <c r="BC252" s="115"/>
      <c r="BD252" s="115"/>
      <c r="BE252" s="115"/>
      <c r="BF252" s="115"/>
      <c r="BG252" s="115"/>
      <c r="BH252" s="115"/>
    </row>
    <row r="253" spans="1:60" ht="12" customHeight="1" outlineLevel="1" x14ac:dyDescent="0.2">
      <c r="A253" s="116"/>
      <c r="B253" s="162"/>
      <c r="C253" s="215" t="s">
        <v>719</v>
      </c>
      <c r="D253" s="216"/>
      <c r="E253" s="217">
        <v>1</v>
      </c>
      <c r="F253" s="137"/>
      <c r="G253" s="137"/>
      <c r="H253" s="137"/>
      <c r="I253" s="137"/>
      <c r="J253" s="137"/>
      <c r="K253" s="137"/>
      <c r="L253" s="137"/>
      <c r="M253" s="137"/>
      <c r="N253" s="218"/>
      <c r="O253" s="218"/>
      <c r="P253" s="218"/>
      <c r="Q253" s="208"/>
      <c r="R253" s="129"/>
      <c r="S253" s="129"/>
      <c r="T253" s="130"/>
      <c r="U253" s="129"/>
      <c r="V253" s="115"/>
      <c r="W253" s="115"/>
      <c r="X253" s="115"/>
      <c r="Y253" s="115"/>
      <c r="Z253" s="115"/>
      <c r="AA253" s="115"/>
      <c r="AB253" s="115"/>
      <c r="AC253" s="115"/>
      <c r="AD253" s="115"/>
      <c r="AE253" s="115"/>
      <c r="AF253" s="115"/>
      <c r="AG253" s="115"/>
      <c r="AH253" s="115"/>
      <c r="AI253" s="115"/>
      <c r="AJ253" s="115"/>
      <c r="AK253" s="115"/>
      <c r="AL253" s="115"/>
      <c r="AM253" s="115"/>
      <c r="AN253" s="115"/>
      <c r="AO253" s="115"/>
      <c r="AP253" s="115"/>
      <c r="AQ253" s="115"/>
      <c r="AR253" s="115"/>
      <c r="AS253" s="115"/>
      <c r="AT253" s="115"/>
      <c r="AU253" s="115"/>
      <c r="AV253" s="115"/>
      <c r="AW253" s="115"/>
      <c r="AX253" s="115"/>
      <c r="AY253" s="115"/>
      <c r="AZ253" s="115"/>
      <c r="BA253" s="115"/>
      <c r="BB253" s="115"/>
      <c r="BC253" s="115"/>
      <c r="BD253" s="115"/>
      <c r="BE253" s="115"/>
      <c r="BF253" s="115"/>
      <c r="BG253" s="115"/>
      <c r="BH253" s="115"/>
    </row>
    <row r="254" spans="1:60" ht="12.75" customHeight="1" outlineLevel="1" x14ac:dyDescent="0.2">
      <c r="A254" s="182">
        <v>77</v>
      </c>
      <c r="B254" s="156" t="s">
        <v>714</v>
      </c>
      <c r="C254" s="157" t="s">
        <v>721</v>
      </c>
      <c r="D254" s="158" t="s">
        <v>93</v>
      </c>
      <c r="E254" s="159">
        <f>SUM(E256:E256)</f>
        <v>3</v>
      </c>
      <c r="F254" s="160">
        <v>0</v>
      </c>
      <c r="G254" s="161">
        <f>ROUND(E254*F254,2)</f>
        <v>0</v>
      </c>
      <c r="H254" s="161">
        <v>0</v>
      </c>
      <c r="I254" s="161">
        <f>ROUND(E254*H254,2)</f>
        <v>0</v>
      </c>
      <c r="J254" s="161">
        <v>2500</v>
      </c>
      <c r="K254" s="161">
        <f>ROUND(E254*J254,2)</f>
        <v>7500</v>
      </c>
      <c r="L254" s="161">
        <v>21</v>
      </c>
      <c r="M254" s="161">
        <f>G254*(1+L254/100)</f>
        <v>0</v>
      </c>
      <c r="N254" s="230">
        <v>0</v>
      </c>
      <c r="O254" s="230">
        <f>ROUND(E254*N254,5)</f>
        <v>0</v>
      </c>
      <c r="P254" s="230">
        <v>0</v>
      </c>
      <c r="Q254" s="237">
        <f>ROUND(E254*P254,2)</f>
        <v>0</v>
      </c>
      <c r="R254" s="145"/>
      <c r="S254" s="129"/>
      <c r="T254" s="130">
        <v>0</v>
      </c>
      <c r="U254" s="129">
        <f>ROUND(E254*T254,2)</f>
        <v>0</v>
      </c>
      <c r="V254" s="115"/>
      <c r="W254" s="115"/>
      <c r="X254" s="115"/>
      <c r="Y254" s="115"/>
      <c r="Z254" s="115"/>
      <c r="AA254" s="115"/>
      <c r="AB254" s="115"/>
      <c r="AC254" s="115"/>
      <c r="AD254" s="115"/>
      <c r="AE254" s="115" t="s">
        <v>84</v>
      </c>
      <c r="AF254" s="115"/>
      <c r="AG254" s="115"/>
      <c r="AH254" s="115"/>
      <c r="AI254" s="115"/>
      <c r="AJ254" s="115"/>
      <c r="AK254" s="115"/>
      <c r="AL254" s="115"/>
      <c r="AM254" s="115"/>
      <c r="AN254" s="115"/>
      <c r="AO254" s="115"/>
      <c r="AP254" s="115"/>
      <c r="AQ254" s="115"/>
      <c r="AR254" s="115"/>
      <c r="AS254" s="115"/>
      <c r="AT254" s="115"/>
      <c r="AU254" s="115"/>
      <c r="AV254" s="115"/>
      <c r="AW254" s="115"/>
      <c r="AX254" s="115"/>
      <c r="AY254" s="115"/>
      <c r="AZ254" s="115"/>
      <c r="BA254" s="115"/>
      <c r="BB254" s="115"/>
      <c r="BC254" s="115"/>
      <c r="BD254" s="115"/>
      <c r="BE254" s="115"/>
      <c r="BF254" s="115"/>
      <c r="BG254" s="115"/>
      <c r="BH254" s="115"/>
    </row>
    <row r="255" spans="1:60" ht="12.75" customHeight="1" outlineLevel="1" x14ac:dyDescent="0.2">
      <c r="A255" s="183"/>
      <c r="B255" s="163"/>
      <c r="C255" s="379" t="s">
        <v>711</v>
      </c>
      <c r="D255" s="379"/>
      <c r="E255" s="379"/>
      <c r="F255" s="164"/>
      <c r="G255" s="164"/>
      <c r="H255" s="165"/>
      <c r="I255" s="165"/>
      <c r="J255" s="165"/>
      <c r="K255" s="165"/>
      <c r="L255" s="165"/>
      <c r="M255" s="165"/>
      <c r="N255" s="209"/>
      <c r="O255" s="209"/>
      <c r="P255" s="209"/>
      <c r="Q255" s="214"/>
      <c r="R255" s="145"/>
      <c r="S255" s="129"/>
      <c r="T255" s="130"/>
      <c r="U255" s="129"/>
      <c r="V255" s="115"/>
      <c r="W255" s="115"/>
      <c r="X255" s="115"/>
      <c r="Y255" s="115"/>
      <c r="Z255" s="115"/>
      <c r="AA255" s="115"/>
      <c r="AB255" s="115"/>
      <c r="AC255" s="115"/>
      <c r="AD255" s="115"/>
      <c r="AE255" s="115" t="s">
        <v>82</v>
      </c>
      <c r="AF255" s="115"/>
      <c r="AG255" s="115"/>
      <c r="AH255" s="115"/>
      <c r="AI255" s="115"/>
      <c r="AJ255" s="115"/>
      <c r="AK255" s="115"/>
      <c r="AL255" s="115"/>
      <c r="AM255" s="115"/>
      <c r="AN255" s="115"/>
      <c r="AO255" s="115"/>
      <c r="AP255" s="115"/>
      <c r="AQ255" s="115"/>
      <c r="AR255" s="115"/>
      <c r="AS255" s="115"/>
      <c r="AT255" s="115"/>
      <c r="AU255" s="115"/>
      <c r="AV255" s="115"/>
      <c r="AW255" s="115"/>
      <c r="AX255" s="115"/>
      <c r="AY255" s="115"/>
      <c r="AZ255" s="115"/>
      <c r="BA255" s="123" t="str">
        <f>C255</f>
        <v>kompletní montáž a dodávka plastového okna s trojsklem, Uw=0,71 W/m2K</v>
      </c>
      <c r="BB255" s="115"/>
      <c r="BC255" s="115"/>
      <c r="BD255" s="115"/>
      <c r="BE255" s="115"/>
      <c r="BF255" s="115"/>
      <c r="BG255" s="115"/>
      <c r="BH255" s="115"/>
    </row>
    <row r="256" spans="1:60" ht="12" customHeight="1" outlineLevel="1" x14ac:dyDescent="0.2">
      <c r="A256" s="116"/>
      <c r="B256" s="162"/>
      <c r="C256" s="215" t="s">
        <v>720</v>
      </c>
      <c r="D256" s="216"/>
      <c r="E256" s="217">
        <v>3</v>
      </c>
      <c r="F256" s="137"/>
      <c r="G256" s="137"/>
      <c r="H256" s="137"/>
      <c r="I256" s="137"/>
      <c r="J256" s="137"/>
      <c r="K256" s="137"/>
      <c r="L256" s="137"/>
      <c r="M256" s="137"/>
      <c r="N256" s="218"/>
      <c r="O256" s="218"/>
      <c r="P256" s="218"/>
      <c r="Q256" s="208"/>
      <c r="R256" s="129"/>
      <c r="S256" s="129"/>
      <c r="T256" s="130"/>
      <c r="U256" s="129"/>
      <c r="V256" s="115"/>
      <c r="W256" s="115"/>
      <c r="X256" s="115"/>
      <c r="Y256" s="115"/>
      <c r="Z256" s="115"/>
      <c r="AA256" s="115"/>
      <c r="AB256" s="115"/>
      <c r="AC256" s="115"/>
      <c r="AD256" s="115"/>
      <c r="AE256" s="115"/>
      <c r="AF256" s="115"/>
      <c r="AG256" s="115"/>
      <c r="AH256" s="115"/>
      <c r="AI256" s="115"/>
      <c r="AJ256" s="115"/>
      <c r="AK256" s="115"/>
      <c r="AL256" s="115"/>
      <c r="AM256" s="115"/>
      <c r="AN256" s="115"/>
      <c r="AO256" s="115"/>
      <c r="AP256" s="115"/>
      <c r="AQ256" s="115"/>
      <c r="AR256" s="115"/>
      <c r="AS256" s="115"/>
      <c r="AT256" s="115"/>
      <c r="AU256" s="115"/>
      <c r="AV256" s="115"/>
      <c r="AW256" s="115"/>
      <c r="AX256" s="115"/>
      <c r="AY256" s="115"/>
      <c r="AZ256" s="115"/>
      <c r="BA256" s="115"/>
      <c r="BB256" s="115"/>
      <c r="BC256" s="115"/>
      <c r="BD256" s="115"/>
      <c r="BE256" s="115"/>
      <c r="BF256" s="115"/>
      <c r="BG256" s="115"/>
      <c r="BH256" s="115"/>
    </row>
    <row r="257" spans="1:60" ht="12.75" customHeight="1" outlineLevel="1" x14ac:dyDescent="0.2">
      <c r="A257" s="182">
        <v>78</v>
      </c>
      <c r="B257" s="156" t="s">
        <v>715</v>
      </c>
      <c r="C257" s="157" t="s">
        <v>722</v>
      </c>
      <c r="D257" s="158" t="s">
        <v>93</v>
      </c>
      <c r="E257" s="159">
        <f>SUM(E259:E259)</f>
        <v>2</v>
      </c>
      <c r="F257" s="160">
        <v>0</v>
      </c>
      <c r="G257" s="161">
        <f>ROUND(E257*F257,2)</f>
        <v>0</v>
      </c>
      <c r="H257" s="161">
        <v>0</v>
      </c>
      <c r="I257" s="161">
        <f>ROUND(E257*H257,2)</f>
        <v>0</v>
      </c>
      <c r="J257" s="161">
        <v>2500</v>
      </c>
      <c r="K257" s="161">
        <f>ROUND(E257*J257,2)</f>
        <v>5000</v>
      </c>
      <c r="L257" s="161">
        <v>21</v>
      </c>
      <c r="M257" s="161">
        <f>G257*(1+L257/100)</f>
        <v>0</v>
      </c>
      <c r="N257" s="230">
        <v>0</v>
      </c>
      <c r="O257" s="230">
        <f>ROUND(E257*N257,5)</f>
        <v>0</v>
      </c>
      <c r="P257" s="230">
        <v>0</v>
      </c>
      <c r="Q257" s="237">
        <f>ROUND(E257*P257,2)</f>
        <v>0</v>
      </c>
      <c r="R257" s="145"/>
      <c r="S257" s="129"/>
      <c r="T257" s="130">
        <v>0</v>
      </c>
      <c r="U257" s="129">
        <f>ROUND(E257*T257,2)</f>
        <v>0</v>
      </c>
      <c r="V257" s="115"/>
      <c r="W257" s="115"/>
      <c r="X257" s="115"/>
      <c r="Y257" s="115"/>
      <c r="Z257" s="115"/>
      <c r="AA257" s="115"/>
      <c r="AB257" s="115"/>
      <c r="AC257" s="115"/>
      <c r="AD257" s="115"/>
      <c r="AE257" s="115" t="s">
        <v>84</v>
      </c>
      <c r="AF257" s="115"/>
      <c r="AG257" s="115"/>
      <c r="AH257" s="115"/>
      <c r="AI257" s="115"/>
      <c r="AJ257" s="115"/>
      <c r="AK257" s="115"/>
      <c r="AL257" s="115"/>
      <c r="AM257" s="115"/>
      <c r="AN257" s="115"/>
      <c r="AO257" s="115"/>
      <c r="AP257" s="115"/>
      <c r="AQ257" s="115"/>
      <c r="AR257" s="115"/>
      <c r="AS257" s="115"/>
      <c r="AT257" s="115"/>
      <c r="AU257" s="115"/>
      <c r="AV257" s="115"/>
      <c r="AW257" s="115"/>
      <c r="AX257" s="115"/>
      <c r="AY257" s="115"/>
      <c r="AZ257" s="115"/>
      <c r="BA257" s="115"/>
      <c r="BB257" s="115"/>
      <c r="BC257" s="115"/>
      <c r="BD257" s="115"/>
      <c r="BE257" s="115"/>
      <c r="BF257" s="115"/>
      <c r="BG257" s="115"/>
      <c r="BH257" s="115"/>
    </row>
    <row r="258" spans="1:60" ht="12.75" customHeight="1" outlineLevel="1" x14ac:dyDescent="0.2">
      <c r="A258" s="183"/>
      <c r="B258" s="163"/>
      <c r="C258" s="379" t="s">
        <v>711</v>
      </c>
      <c r="D258" s="379"/>
      <c r="E258" s="379"/>
      <c r="F258" s="164"/>
      <c r="G258" s="164"/>
      <c r="H258" s="165"/>
      <c r="I258" s="165"/>
      <c r="J258" s="165"/>
      <c r="K258" s="165"/>
      <c r="L258" s="165"/>
      <c r="M258" s="165"/>
      <c r="N258" s="209"/>
      <c r="O258" s="209"/>
      <c r="P258" s="209"/>
      <c r="Q258" s="214"/>
      <c r="R258" s="145"/>
      <c r="S258" s="129"/>
      <c r="T258" s="130"/>
      <c r="U258" s="129"/>
      <c r="V258" s="115"/>
      <c r="W258" s="115"/>
      <c r="X258" s="115"/>
      <c r="Y258" s="115"/>
      <c r="Z258" s="115"/>
      <c r="AA258" s="115"/>
      <c r="AB258" s="115"/>
      <c r="AC258" s="115"/>
      <c r="AD258" s="115"/>
      <c r="AE258" s="115" t="s">
        <v>82</v>
      </c>
      <c r="AF258" s="115"/>
      <c r="AG258" s="115"/>
      <c r="AH258" s="115"/>
      <c r="AI258" s="115"/>
      <c r="AJ258" s="115"/>
      <c r="AK258" s="115"/>
      <c r="AL258" s="115"/>
      <c r="AM258" s="115"/>
      <c r="AN258" s="115"/>
      <c r="AO258" s="115"/>
      <c r="AP258" s="115"/>
      <c r="AQ258" s="115"/>
      <c r="AR258" s="115"/>
      <c r="AS258" s="115"/>
      <c r="AT258" s="115"/>
      <c r="AU258" s="115"/>
      <c r="AV258" s="115"/>
      <c r="AW258" s="115"/>
      <c r="AX258" s="115"/>
      <c r="AY258" s="115"/>
      <c r="AZ258" s="115"/>
      <c r="BA258" s="123" t="str">
        <f>C258</f>
        <v>kompletní montáž a dodávka plastového okna s trojsklem, Uw=0,71 W/m2K</v>
      </c>
      <c r="BB258" s="115"/>
      <c r="BC258" s="115"/>
      <c r="BD258" s="115"/>
      <c r="BE258" s="115"/>
      <c r="BF258" s="115"/>
      <c r="BG258" s="115"/>
      <c r="BH258" s="115"/>
    </row>
    <row r="259" spans="1:60" ht="12" customHeight="1" outlineLevel="1" x14ac:dyDescent="0.2">
      <c r="A259" s="116"/>
      <c r="B259" s="162"/>
      <c r="C259" s="215" t="s">
        <v>723</v>
      </c>
      <c r="D259" s="216"/>
      <c r="E259" s="217">
        <v>2</v>
      </c>
      <c r="F259" s="137"/>
      <c r="G259" s="137"/>
      <c r="H259" s="137"/>
      <c r="I259" s="137"/>
      <c r="J259" s="137"/>
      <c r="K259" s="137"/>
      <c r="L259" s="137"/>
      <c r="M259" s="137"/>
      <c r="N259" s="218"/>
      <c r="O259" s="218"/>
      <c r="P259" s="218"/>
      <c r="Q259" s="208"/>
      <c r="R259" s="129"/>
      <c r="S259" s="129"/>
      <c r="T259" s="130"/>
      <c r="U259" s="129"/>
      <c r="V259" s="115"/>
      <c r="W259" s="115"/>
      <c r="X259" s="115"/>
      <c r="Y259" s="115"/>
      <c r="Z259" s="115"/>
      <c r="AA259" s="115"/>
      <c r="AB259" s="115"/>
      <c r="AC259" s="115"/>
      <c r="AD259" s="115"/>
      <c r="AE259" s="115"/>
      <c r="AF259" s="115"/>
      <c r="AG259" s="115"/>
      <c r="AH259" s="115"/>
      <c r="AI259" s="115"/>
      <c r="AJ259" s="115"/>
      <c r="AK259" s="115"/>
      <c r="AL259" s="115"/>
      <c r="AM259" s="115"/>
      <c r="AN259" s="115"/>
      <c r="AO259" s="115"/>
      <c r="AP259" s="115"/>
      <c r="AQ259" s="115"/>
      <c r="AR259" s="115"/>
      <c r="AS259" s="115"/>
      <c r="AT259" s="115"/>
      <c r="AU259" s="115"/>
      <c r="AV259" s="115"/>
      <c r="AW259" s="115"/>
      <c r="AX259" s="115"/>
      <c r="AY259" s="115"/>
      <c r="AZ259" s="115"/>
      <c r="BA259" s="115"/>
      <c r="BB259" s="115"/>
      <c r="BC259" s="115"/>
      <c r="BD259" s="115"/>
      <c r="BE259" s="115"/>
      <c r="BF259" s="115"/>
      <c r="BG259" s="115"/>
      <c r="BH259" s="115"/>
    </row>
    <row r="260" spans="1:60" ht="12.75" customHeight="1" outlineLevel="1" x14ac:dyDescent="0.2">
      <c r="A260" s="182">
        <v>79</v>
      </c>
      <c r="B260" s="156" t="s">
        <v>716</v>
      </c>
      <c r="C260" s="157" t="s">
        <v>724</v>
      </c>
      <c r="D260" s="158" t="s">
        <v>93</v>
      </c>
      <c r="E260" s="159">
        <f>SUM(E262:E262)</f>
        <v>6</v>
      </c>
      <c r="F260" s="160">
        <v>0</v>
      </c>
      <c r="G260" s="161">
        <f>ROUND(E260*F260,2)</f>
        <v>0</v>
      </c>
      <c r="H260" s="161">
        <v>0</v>
      </c>
      <c r="I260" s="161">
        <f>ROUND(E260*H260,2)</f>
        <v>0</v>
      </c>
      <c r="J260" s="161">
        <v>2500</v>
      </c>
      <c r="K260" s="161">
        <f>ROUND(E260*J260,2)</f>
        <v>15000</v>
      </c>
      <c r="L260" s="161">
        <v>21</v>
      </c>
      <c r="M260" s="161">
        <f>G260*(1+L260/100)</f>
        <v>0</v>
      </c>
      <c r="N260" s="230">
        <v>0</v>
      </c>
      <c r="O260" s="230">
        <f>ROUND(E260*N260,5)</f>
        <v>0</v>
      </c>
      <c r="P260" s="230">
        <v>0</v>
      </c>
      <c r="Q260" s="237">
        <f>ROUND(E260*P260,2)</f>
        <v>0</v>
      </c>
      <c r="R260" s="145"/>
      <c r="S260" s="129"/>
      <c r="T260" s="130">
        <v>0</v>
      </c>
      <c r="U260" s="129">
        <f>ROUND(E260*T260,2)</f>
        <v>0</v>
      </c>
      <c r="V260" s="115"/>
      <c r="W260" s="115"/>
      <c r="X260" s="115"/>
      <c r="Y260" s="115"/>
      <c r="Z260" s="115"/>
      <c r="AA260" s="115"/>
      <c r="AB260" s="115"/>
      <c r="AC260" s="115"/>
      <c r="AD260" s="115"/>
      <c r="AE260" s="115" t="s">
        <v>84</v>
      </c>
      <c r="AF260" s="115"/>
      <c r="AG260" s="115"/>
      <c r="AH260" s="115"/>
      <c r="AI260" s="115"/>
      <c r="AJ260" s="115"/>
      <c r="AK260" s="115"/>
      <c r="AL260" s="115"/>
      <c r="AM260" s="115"/>
      <c r="AN260" s="115"/>
      <c r="AO260" s="115"/>
      <c r="AP260" s="115"/>
      <c r="AQ260" s="115"/>
      <c r="AR260" s="115"/>
      <c r="AS260" s="115"/>
      <c r="AT260" s="115"/>
      <c r="AU260" s="115"/>
      <c r="AV260" s="115"/>
      <c r="AW260" s="115"/>
      <c r="AX260" s="115"/>
      <c r="AY260" s="115"/>
      <c r="AZ260" s="115"/>
      <c r="BA260" s="115"/>
      <c r="BB260" s="115"/>
      <c r="BC260" s="115"/>
      <c r="BD260" s="115"/>
      <c r="BE260" s="115"/>
      <c r="BF260" s="115"/>
      <c r="BG260" s="115"/>
      <c r="BH260" s="115"/>
    </row>
    <row r="261" spans="1:60" ht="12.75" customHeight="1" outlineLevel="1" x14ac:dyDescent="0.2">
      <c r="A261" s="183"/>
      <c r="B261" s="163"/>
      <c r="C261" s="379" t="s">
        <v>711</v>
      </c>
      <c r="D261" s="379"/>
      <c r="E261" s="379"/>
      <c r="F261" s="164"/>
      <c r="G261" s="164"/>
      <c r="H261" s="165"/>
      <c r="I261" s="165"/>
      <c r="J261" s="165"/>
      <c r="K261" s="165"/>
      <c r="L261" s="165"/>
      <c r="M261" s="165"/>
      <c r="N261" s="209"/>
      <c r="O261" s="209"/>
      <c r="P261" s="209"/>
      <c r="Q261" s="214"/>
      <c r="R261" s="145"/>
      <c r="S261" s="129"/>
      <c r="T261" s="130"/>
      <c r="U261" s="129"/>
      <c r="V261" s="115"/>
      <c r="W261" s="115"/>
      <c r="X261" s="115"/>
      <c r="Y261" s="115"/>
      <c r="Z261" s="115"/>
      <c r="AA261" s="115"/>
      <c r="AB261" s="115"/>
      <c r="AC261" s="115"/>
      <c r="AD261" s="115"/>
      <c r="AE261" s="115" t="s">
        <v>82</v>
      </c>
      <c r="AF261" s="115"/>
      <c r="AG261" s="115"/>
      <c r="AH261" s="115"/>
      <c r="AI261" s="115"/>
      <c r="AJ261" s="115"/>
      <c r="AK261" s="115"/>
      <c r="AL261" s="115"/>
      <c r="AM261" s="115"/>
      <c r="AN261" s="115"/>
      <c r="AO261" s="115"/>
      <c r="AP261" s="115"/>
      <c r="AQ261" s="115"/>
      <c r="AR261" s="115"/>
      <c r="AS261" s="115"/>
      <c r="AT261" s="115"/>
      <c r="AU261" s="115"/>
      <c r="AV261" s="115"/>
      <c r="AW261" s="115"/>
      <c r="AX261" s="115"/>
      <c r="AY261" s="115"/>
      <c r="AZ261" s="115"/>
      <c r="BA261" s="123" t="str">
        <f>C261</f>
        <v>kompletní montáž a dodávka plastového okna s trojsklem, Uw=0,71 W/m2K</v>
      </c>
      <c r="BB261" s="115"/>
      <c r="BC261" s="115"/>
      <c r="BD261" s="115"/>
      <c r="BE261" s="115"/>
      <c r="BF261" s="115"/>
      <c r="BG261" s="115"/>
      <c r="BH261" s="115"/>
    </row>
    <row r="262" spans="1:60" ht="12" customHeight="1" outlineLevel="1" x14ac:dyDescent="0.2">
      <c r="A262" s="116"/>
      <c r="B262" s="162"/>
      <c r="C262" s="215" t="s">
        <v>725</v>
      </c>
      <c r="D262" s="216"/>
      <c r="E262" s="217">
        <v>6</v>
      </c>
      <c r="F262" s="137"/>
      <c r="G262" s="137"/>
      <c r="H262" s="137"/>
      <c r="I262" s="137"/>
      <c r="J262" s="137"/>
      <c r="K262" s="137"/>
      <c r="L262" s="137"/>
      <c r="M262" s="137"/>
      <c r="N262" s="218"/>
      <c r="O262" s="218"/>
      <c r="P262" s="218"/>
      <c r="Q262" s="208"/>
      <c r="R262" s="129"/>
      <c r="S262" s="129"/>
      <c r="T262" s="130"/>
      <c r="U262" s="129"/>
      <c r="V262" s="115"/>
      <c r="W262" s="115"/>
      <c r="X262" s="115"/>
      <c r="Y262" s="115"/>
      <c r="Z262" s="115"/>
      <c r="AA262" s="115"/>
      <c r="AB262" s="115"/>
      <c r="AC262" s="115"/>
      <c r="AD262" s="115"/>
      <c r="AE262" s="115"/>
      <c r="AF262" s="115"/>
      <c r="AG262" s="115"/>
      <c r="AH262" s="115"/>
      <c r="AI262" s="115"/>
      <c r="AJ262" s="115"/>
      <c r="AK262" s="115"/>
      <c r="AL262" s="115"/>
      <c r="AM262" s="115"/>
      <c r="AN262" s="115"/>
      <c r="AO262" s="115"/>
      <c r="AP262" s="115"/>
      <c r="AQ262" s="115"/>
      <c r="AR262" s="115"/>
      <c r="AS262" s="115"/>
      <c r="AT262" s="115"/>
      <c r="AU262" s="115"/>
      <c r="AV262" s="115"/>
      <c r="AW262" s="115"/>
      <c r="AX262" s="115"/>
      <c r="AY262" s="115"/>
      <c r="AZ262" s="115"/>
      <c r="BA262" s="115"/>
      <c r="BB262" s="115"/>
      <c r="BC262" s="115"/>
      <c r="BD262" s="115"/>
      <c r="BE262" s="115"/>
      <c r="BF262" s="115"/>
      <c r="BG262" s="115"/>
      <c r="BH262" s="115"/>
    </row>
    <row r="263" spans="1:60" ht="12.75" customHeight="1" outlineLevel="1" x14ac:dyDescent="0.2">
      <c r="A263" s="182">
        <v>80</v>
      </c>
      <c r="B263" s="156" t="s">
        <v>717</v>
      </c>
      <c r="C263" s="157" t="s">
        <v>729</v>
      </c>
      <c r="D263" s="158" t="s">
        <v>93</v>
      </c>
      <c r="E263" s="159">
        <f>SUM(E265:E265)</f>
        <v>1</v>
      </c>
      <c r="F263" s="160">
        <v>0</v>
      </c>
      <c r="G263" s="161">
        <f>ROUND(E263*F263,2)</f>
        <v>0</v>
      </c>
      <c r="H263" s="161">
        <v>0</v>
      </c>
      <c r="I263" s="161">
        <f>ROUND(E263*H263,2)</f>
        <v>0</v>
      </c>
      <c r="J263" s="161">
        <v>2500</v>
      </c>
      <c r="K263" s="161">
        <f>ROUND(E263*J263,2)</f>
        <v>2500</v>
      </c>
      <c r="L263" s="161">
        <v>21</v>
      </c>
      <c r="M263" s="161">
        <f>G263*(1+L263/100)</f>
        <v>0</v>
      </c>
      <c r="N263" s="230">
        <v>0</v>
      </c>
      <c r="O263" s="230">
        <f>ROUND(E263*N263,5)</f>
        <v>0</v>
      </c>
      <c r="P263" s="230">
        <v>0</v>
      </c>
      <c r="Q263" s="237">
        <f>ROUND(E263*P263,2)</f>
        <v>0</v>
      </c>
      <c r="R263" s="145"/>
      <c r="S263" s="129"/>
      <c r="T263" s="130">
        <v>0</v>
      </c>
      <c r="U263" s="129">
        <f>ROUND(E263*T263,2)</f>
        <v>0</v>
      </c>
      <c r="V263" s="115"/>
      <c r="W263" s="115"/>
      <c r="X263" s="115"/>
      <c r="Y263" s="115"/>
      <c r="Z263" s="115"/>
      <c r="AA263" s="115"/>
      <c r="AB263" s="115"/>
      <c r="AC263" s="115"/>
      <c r="AD263" s="115"/>
      <c r="AE263" s="115" t="s">
        <v>84</v>
      </c>
      <c r="AF263" s="115"/>
      <c r="AG263" s="115"/>
      <c r="AH263" s="115"/>
      <c r="AI263" s="115"/>
      <c r="AJ263" s="115"/>
      <c r="AK263" s="115"/>
      <c r="AL263" s="115"/>
      <c r="AM263" s="115"/>
      <c r="AN263" s="115"/>
      <c r="AO263" s="115"/>
      <c r="AP263" s="115"/>
      <c r="AQ263" s="115"/>
      <c r="AR263" s="115"/>
      <c r="AS263" s="115"/>
      <c r="AT263" s="115"/>
      <c r="AU263" s="115"/>
      <c r="AV263" s="115"/>
      <c r="AW263" s="115"/>
      <c r="AX263" s="115"/>
      <c r="AY263" s="115"/>
      <c r="AZ263" s="115"/>
      <c r="BA263" s="115"/>
      <c r="BB263" s="115"/>
      <c r="BC263" s="115"/>
      <c r="BD263" s="115"/>
      <c r="BE263" s="115"/>
      <c r="BF263" s="115"/>
      <c r="BG263" s="115"/>
      <c r="BH263" s="115"/>
    </row>
    <row r="264" spans="1:60" ht="12.75" customHeight="1" outlineLevel="1" x14ac:dyDescent="0.2">
      <c r="A264" s="183"/>
      <c r="B264" s="163"/>
      <c r="C264" s="379" t="s">
        <v>711</v>
      </c>
      <c r="D264" s="379"/>
      <c r="E264" s="379"/>
      <c r="F264" s="164"/>
      <c r="G264" s="164"/>
      <c r="H264" s="165"/>
      <c r="I264" s="165"/>
      <c r="J264" s="165"/>
      <c r="K264" s="165"/>
      <c r="L264" s="165"/>
      <c r="M264" s="165"/>
      <c r="N264" s="209"/>
      <c r="O264" s="209"/>
      <c r="P264" s="209"/>
      <c r="Q264" s="214"/>
      <c r="R264" s="145"/>
      <c r="S264" s="129"/>
      <c r="T264" s="130"/>
      <c r="U264" s="129"/>
      <c r="V264" s="115"/>
      <c r="W264" s="115"/>
      <c r="X264" s="115"/>
      <c r="Y264" s="115"/>
      <c r="Z264" s="115"/>
      <c r="AA264" s="115"/>
      <c r="AB264" s="115"/>
      <c r="AC264" s="115"/>
      <c r="AD264" s="115"/>
      <c r="AE264" s="115" t="s">
        <v>82</v>
      </c>
      <c r="AF264" s="115"/>
      <c r="AG264" s="115"/>
      <c r="AH264" s="115"/>
      <c r="AI264" s="115"/>
      <c r="AJ264" s="115"/>
      <c r="AK264" s="115"/>
      <c r="AL264" s="115"/>
      <c r="AM264" s="115"/>
      <c r="AN264" s="115"/>
      <c r="AO264" s="115"/>
      <c r="AP264" s="115"/>
      <c r="AQ264" s="115"/>
      <c r="AR264" s="115"/>
      <c r="AS264" s="115"/>
      <c r="AT264" s="115"/>
      <c r="AU264" s="115"/>
      <c r="AV264" s="115"/>
      <c r="AW264" s="115"/>
      <c r="AX264" s="115"/>
      <c r="AY264" s="115"/>
      <c r="AZ264" s="115"/>
      <c r="BA264" s="123" t="str">
        <f>C264</f>
        <v>kompletní montáž a dodávka plastového okna s trojsklem, Uw=0,71 W/m2K</v>
      </c>
      <c r="BB264" s="115"/>
      <c r="BC264" s="115"/>
      <c r="BD264" s="115"/>
      <c r="BE264" s="115"/>
      <c r="BF264" s="115"/>
      <c r="BG264" s="115"/>
      <c r="BH264" s="115"/>
    </row>
    <row r="265" spans="1:60" ht="12" customHeight="1" outlineLevel="1" x14ac:dyDescent="0.2">
      <c r="A265" s="116"/>
      <c r="B265" s="162"/>
      <c r="C265" s="215" t="s">
        <v>730</v>
      </c>
      <c r="D265" s="216"/>
      <c r="E265" s="217">
        <v>1</v>
      </c>
      <c r="F265" s="137"/>
      <c r="G265" s="137"/>
      <c r="H265" s="137"/>
      <c r="I265" s="137"/>
      <c r="J265" s="137"/>
      <c r="K265" s="137"/>
      <c r="L265" s="137"/>
      <c r="M265" s="137"/>
      <c r="N265" s="218"/>
      <c r="O265" s="218"/>
      <c r="P265" s="218"/>
      <c r="Q265" s="208"/>
      <c r="R265" s="129"/>
      <c r="S265" s="129"/>
      <c r="T265" s="130"/>
      <c r="U265" s="129"/>
      <c r="V265" s="115"/>
      <c r="W265" s="115"/>
      <c r="X265" s="115"/>
      <c r="Y265" s="115"/>
      <c r="Z265" s="115"/>
      <c r="AA265" s="115"/>
      <c r="AB265" s="115"/>
      <c r="AC265" s="115"/>
      <c r="AD265" s="115"/>
      <c r="AE265" s="115"/>
      <c r="AF265" s="115"/>
      <c r="AG265" s="115"/>
      <c r="AH265" s="115"/>
      <c r="AI265" s="115"/>
      <c r="AJ265" s="115"/>
      <c r="AK265" s="115"/>
      <c r="AL265" s="115"/>
      <c r="AM265" s="115"/>
      <c r="AN265" s="115"/>
      <c r="AO265" s="115"/>
      <c r="AP265" s="115"/>
      <c r="AQ265" s="115"/>
      <c r="AR265" s="115"/>
      <c r="AS265" s="115"/>
      <c r="AT265" s="115"/>
      <c r="AU265" s="115"/>
      <c r="AV265" s="115"/>
      <c r="AW265" s="115"/>
      <c r="AX265" s="115"/>
      <c r="AY265" s="115"/>
      <c r="AZ265" s="115"/>
      <c r="BA265" s="115"/>
      <c r="BB265" s="115"/>
      <c r="BC265" s="115"/>
      <c r="BD265" s="115"/>
      <c r="BE265" s="115"/>
      <c r="BF265" s="115"/>
      <c r="BG265" s="115"/>
      <c r="BH265" s="115"/>
    </row>
    <row r="266" spans="1:60" ht="12.75" customHeight="1" outlineLevel="1" x14ac:dyDescent="0.2">
      <c r="A266" s="182">
        <v>81</v>
      </c>
      <c r="B266" s="156" t="s">
        <v>726</v>
      </c>
      <c r="C266" s="157" t="s">
        <v>732</v>
      </c>
      <c r="D266" s="158" t="s">
        <v>93</v>
      </c>
      <c r="E266" s="159">
        <f>SUM(E268:E268)</f>
        <v>1</v>
      </c>
      <c r="F266" s="160">
        <v>0</v>
      </c>
      <c r="G266" s="161">
        <f>ROUND(E266*F266,2)</f>
        <v>0</v>
      </c>
      <c r="H266" s="161">
        <v>0</v>
      </c>
      <c r="I266" s="161">
        <f>ROUND(E266*H266,2)</f>
        <v>0</v>
      </c>
      <c r="J266" s="161">
        <v>2500</v>
      </c>
      <c r="K266" s="161">
        <f>ROUND(E266*J266,2)</f>
        <v>2500</v>
      </c>
      <c r="L266" s="161">
        <v>21</v>
      </c>
      <c r="M266" s="161">
        <f>G266*(1+L266/100)</f>
        <v>0</v>
      </c>
      <c r="N266" s="230">
        <v>0</v>
      </c>
      <c r="O266" s="230">
        <f>ROUND(E266*N266,5)</f>
        <v>0</v>
      </c>
      <c r="P266" s="230">
        <v>0</v>
      </c>
      <c r="Q266" s="237">
        <f>ROUND(E266*P266,2)</f>
        <v>0</v>
      </c>
      <c r="R266" s="145"/>
      <c r="S266" s="129"/>
      <c r="T266" s="130">
        <v>0</v>
      </c>
      <c r="U266" s="129">
        <f>ROUND(E266*T266,2)</f>
        <v>0</v>
      </c>
      <c r="V266" s="115"/>
      <c r="W266" s="115"/>
      <c r="X266" s="115"/>
      <c r="Y266" s="115"/>
      <c r="Z266" s="115"/>
      <c r="AA266" s="115"/>
      <c r="AB266" s="115"/>
      <c r="AC266" s="115"/>
      <c r="AD266" s="115"/>
      <c r="AE266" s="115" t="s">
        <v>84</v>
      </c>
      <c r="AF266" s="115"/>
      <c r="AG266" s="115"/>
      <c r="AH266" s="115"/>
      <c r="AI266" s="115"/>
      <c r="AJ266" s="115"/>
      <c r="AK266" s="115"/>
      <c r="AL266" s="115"/>
      <c r="AM266" s="115"/>
      <c r="AN266" s="115"/>
      <c r="AO266" s="115"/>
      <c r="AP266" s="115"/>
      <c r="AQ266" s="115"/>
      <c r="AR266" s="115"/>
      <c r="AS266" s="115"/>
      <c r="AT266" s="115"/>
      <c r="AU266" s="115"/>
      <c r="AV266" s="115"/>
      <c r="AW266" s="115"/>
      <c r="AX266" s="115"/>
      <c r="AY266" s="115"/>
      <c r="AZ266" s="115"/>
      <c r="BA266" s="115"/>
      <c r="BB266" s="115"/>
      <c r="BC266" s="115"/>
      <c r="BD266" s="115"/>
      <c r="BE266" s="115"/>
      <c r="BF266" s="115"/>
      <c r="BG266" s="115"/>
      <c r="BH266" s="115"/>
    </row>
    <row r="267" spans="1:60" ht="12.75" customHeight="1" outlineLevel="1" x14ac:dyDescent="0.2">
      <c r="A267" s="183"/>
      <c r="B267" s="163"/>
      <c r="C267" s="379" t="s">
        <v>711</v>
      </c>
      <c r="D267" s="379"/>
      <c r="E267" s="379"/>
      <c r="F267" s="164"/>
      <c r="G267" s="164"/>
      <c r="H267" s="165"/>
      <c r="I267" s="165"/>
      <c r="J267" s="165"/>
      <c r="K267" s="165"/>
      <c r="L267" s="165"/>
      <c r="M267" s="165"/>
      <c r="N267" s="209"/>
      <c r="O267" s="209"/>
      <c r="P267" s="209"/>
      <c r="Q267" s="214"/>
      <c r="R267" s="145"/>
      <c r="S267" s="129"/>
      <c r="T267" s="130"/>
      <c r="U267" s="129"/>
      <c r="V267" s="115"/>
      <c r="W267" s="115"/>
      <c r="X267" s="115"/>
      <c r="Y267" s="115"/>
      <c r="Z267" s="115"/>
      <c r="AA267" s="115"/>
      <c r="AB267" s="115"/>
      <c r="AC267" s="115"/>
      <c r="AD267" s="115"/>
      <c r="AE267" s="115" t="s">
        <v>82</v>
      </c>
      <c r="AF267" s="115"/>
      <c r="AG267" s="115"/>
      <c r="AH267" s="115"/>
      <c r="AI267" s="115"/>
      <c r="AJ267" s="115"/>
      <c r="AK267" s="115"/>
      <c r="AL267" s="115"/>
      <c r="AM267" s="115"/>
      <c r="AN267" s="115"/>
      <c r="AO267" s="115"/>
      <c r="AP267" s="115"/>
      <c r="AQ267" s="115"/>
      <c r="AR267" s="115"/>
      <c r="AS267" s="115"/>
      <c r="AT267" s="115"/>
      <c r="AU267" s="115"/>
      <c r="AV267" s="115"/>
      <c r="AW267" s="115"/>
      <c r="AX267" s="115"/>
      <c r="AY267" s="115"/>
      <c r="AZ267" s="115"/>
      <c r="BA267" s="123" t="str">
        <f>C267</f>
        <v>kompletní montáž a dodávka plastového okna s trojsklem, Uw=0,71 W/m2K</v>
      </c>
      <c r="BB267" s="115"/>
      <c r="BC267" s="115"/>
      <c r="BD267" s="115"/>
      <c r="BE267" s="115"/>
      <c r="BF267" s="115"/>
      <c r="BG267" s="115"/>
      <c r="BH267" s="115"/>
    </row>
    <row r="268" spans="1:60" ht="12" customHeight="1" outlineLevel="1" x14ac:dyDescent="0.2">
      <c r="A268" s="116"/>
      <c r="B268" s="162"/>
      <c r="C268" s="215" t="s">
        <v>731</v>
      </c>
      <c r="D268" s="216"/>
      <c r="E268" s="217">
        <v>1</v>
      </c>
      <c r="F268" s="137"/>
      <c r="G268" s="137"/>
      <c r="H268" s="137"/>
      <c r="I268" s="137"/>
      <c r="J268" s="137"/>
      <c r="K268" s="137"/>
      <c r="L268" s="137"/>
      <c r="M268" s="137"/>
      <c r="N268" s="218"/>
      <c r="O268" s="218"/>
      <c r="P268" s="218"/>
      <c r="Q268" s="208"/>
      <c r="R268" s="129"/>
      <c r="S268" s="129"/>
      <c r="T268" s="130"/>
      <c r="U268" s="129"/>
      <c r="V268" s="115"/>
      <c r="W268" s="115"/>
      <c r="X268" s="115"/>
      <c r="Y268" s="115"/>
      <c r="Z268" s="115"/>
      <c r="AA268" s="115"/>
      <c r="AB268" s="115"/>
      <c r="AC268" s="115"/>
      <c r="AD268" s="115"/>
      <c r="AE268" s="115"/>
      <c r="AF268" s="115"/>
      <c r="AG268" s="115"/>
      <c r="AH268" s="115"/>
      <c r="AI268" s="115"/>
      <c r="AJ268" s="115"/>
      <c r="AK268" s="115"/>
      <c r="AL268" s="115"/>
      <c r="AM268" s="115"/>
      <c r="AN268" s="115"/>
      <c r="AO268" s="115"/>
      <c r="AP268" s="115"/>
      <c r="AQ268" s="115"/>
      <c r="AR268" s="115"/>
      <c r="AS268" s="115"/>
      <c r="AT268" s="115"/>
      <c r="AU268" s="115"/>
      <c r="AV268" s="115"/>
      <c r="AW268" s="115"/>
      <c r="AX268" s="115"/>
      <c r="AY268" s="115"/>
      <c r="AZ268" s="115"/>
      <c r="BA268" s="115"/>
      <c r="BB268" s="115"/>
      <c r="BC268" s="115"/>
      <c r="BD268" s="115"/>
      <c r="BE268" s="115"/>
      <c r="BF268" s="115"/>
      <c r="BG268" s="115"/>
      <c r="BH268" s="115"/>
    </row>
    <row r="269" spans="1:60" ht="12.75" customHeight="1" outlineLevel="1" x14ac:dyDescent="0.2">
      <c r="A269" s="182">
        <v>82</v>
      </c>
      <c r="B269" s="156" t="s">
        <v>727</v>
      </c>
      <c r="C269" s="157" t="s">
        <v>734</v>
      </c>
      <c r="D269" s="158" t="s">
        <v>93</v>
      </c>
      <c r="E269" s="159">
        <f>SUM(E271:E271)</f>
        <v>1</v>
      </c>
      <c r="F269" s="160">
        <v>0</v>
      </c>
      <c r="G269" s="161">
        <f>ROUND(E269*F269,2)</f>
        <v>0</v>
      </c>
      <c r="H269" s="161">
        <v>0</v>
      </c>
      <c r="I269" s="161">
        <f>ROUND(E269*H269,2)</f>
        <v>0</v>
      </c>
      <c r="J269" s="161">
        <v>2500</v>
      </c>
      <c r="K269" s="161">
        <f>ROUND(E269*J269,2)</f>
        <v>2500</v>
      </c>
      <c r="L269" s="161">
        <v>21</v>
      </c>
      <c r="M269" s="161">
        <f>G269*(1+L269/100)</f>
        <v>0</v>
      </c>
      <c r="N269" s="230">
        <v>0</v>
      </c>
      <c r="O269" s="230">
        <f>ROUND(E269*N269,5)</f>
        <v>0</v>
      </c>
      <c r="P269" s="230">
        <v>0</v>
      </c>
      <c r="Q269" s="237">
        <f>ROUND(E269*P269,2)</f>
        <v>0</v>
      </c>
      <c r="R269" s="145"/>
      <c r="S269" s="129"/>
      <c r="T269" s="130">
        <v>0</v>
      </c>
      <c r="U269" s="129">
        <f>ROUND(E269*T269,2)</f>
        <v>0</v>
      </c>
      <c r="V269" s="115"/>
      <c r="W269" s="115"/>
      <c r="X269" s="115"/>
      <c r="Y269" s="115"/>
      <c r="Z269" s="115"/>
      <c r="AA269" s="115"/>
      <c r="AB269" s="115"/>
      <c r="AC269" s="115"/>
      <c r="AD269" s="115"/>
      <c r="AE269" s="115" t="s">
        <v>84</v>
      </c>
      <c r="AF269" s="115"/>
      <c r="AG269" s="115"/>
      <c r="AH269" s="115"/>
      <c r="AI269" s="115"/>
      <c r="AJ269" s="115"/>
      <c r="AK269" s="115"/>
      <c r="AL269" s="115"/>
      <c r="AM269" s="115"/>
      <c r="AN269" s="115"/>
      <c r="AO269" s="115"/>
      <c r="AP269" s="115"/>
      <c r="AQ269" s="115"/>
      <c r="AR269" s="115"/>
      <c r="AS269" s="115"/>
      <c r="AT269" s="115"/>
      <c r="AU269" s="115"/>
      <c r="AV269" s="115"/>
      <c r="AW269" s="115"/>
      <c r="AX269" s="115"/>
      <c r="AY269" s="115"/>
      <c r="AZ269" s="115"/>
      <c r="BA269" s="115"/>
      <c r="BB269" s="115"/>
      <c r="BC269" s="115"/>
      <c r="BD269" s="115"/>
      <c r="BE269" s="115"/>
      <c r="BF269" s="115"/>
      <c r="BG269" s="115"/>
      <c r="BH269" s="115"/>
    </row>
    <row r="270" spans="1:60" ht="12.75" customHeight="1" outlineLevel="1" x14ac:dyDescent="0.2">
      <c r="A270" s="183"/>
      <c r="B270" s="163"/>
      <c r="C270" s="379" t="s">
        <v>711</v>
      </c>
      <c r="D270" s="379"/>
      <c r="E270" s="379"/>
      <c r="F270" s="164"/>
      <c r="G270" s="164"/>
      <c r="H270" s="165"/>
      <c r="I270" s="165"/>
      <c r="J270" s="165"/>
      <c r="K270" s="165"/>
      <c r="L270" s="165"/>
      <c r="M270" s="165"/>
      <c r="N270" s="209"/>
      <c r="O270" s="209"/>
      <c r="P270" s="209"/>
      <c r="Q270" s="214"/>
      <c r="R270" s="145"/>
      <c r="S270" s="129"/>
      <c r="T270" s="130"/>
      <c r="U270" s="129"/>
      <c r="V270" s="115"/>
      <c r="W270" s="115"/>
      <c r="X270" s="115"/>
      <c r="Y270" s="115"/>
      <c r="Z270" s="115"/>
      <c r="AA270" s="115"/>
      <c r="AB270" s="115"/>
      <c r="AC270" s="115"/>
      <c r="AD270" s="115"/>
      <c r="AE270" s="115" t="s">
        <v>82</v>
      </c>
      <c r="AF270" s="115"/>
      <c r="AG270" s="115"/>
      <c r="AH270" s="115"/>
      <c r="AI270" s="115"/>
      <c r="AJ270" s="115"/>
      <c r="AK270" s="115"/>
      <c r="AL270" s="115"/>
      <c r="AM270" s="115"/>
      <c r="AN270" s="115"/>
      <c r="AO270" s="115"/>
      <c r="AP270" s="115"/>
      <c r="AQ270" s="115"/>
      <c r="AR270" s="115"/>
      <c r="AS270" s="115"/>
      <c r="AT270" s="115"/>
      <c r="AU270" s="115"/>
      <c r="AV270" s="115"/>
      <c r="AW270" s="115"/>
      <c r="AX270" s="115"/>
      <c r="AY270" s="115"/>
      <c r="AZ270" s="115"/>
      <c r="BA270" s="123" t="str">
        <f>C270</f>
        <v>kompletní montáž a dodávka plastového okna s trojsklem, Uw=0,71 W/m2K</v>
      </c>
      <c r="BB270" s="115"/>
      <c r="BC270" s="115"/>
      <c r="BD270" s="115"/>
      <c r="BE270" s="115"/>
      <c r="BF270" s="115"/>
      <c r="BG270" s="115"/>
      <c r="BH270" s="115"/>
    </row>
    <row r="271" spans="1:60" ht="12" customHeight="1" outlineLevel="1" x14ac:dyDescent="0.2">
      <c r="A271" s="116"/>
      <c r="B271" s="162"/>
      <c r="C271" s="215" t="s">
        <v>733</v>
      </c>
      <c r="D271" s="216"/>
      <c r="E271" s="217">
        <v>1</v>
      </c>
      <c r="F271" s="137"/>
      <c r="G271" s="137"/>
      <c r="H271" s="137"/>
      <c r="I271" s="137"/>
      <c r="J271" s="137"/>
      <c r="K271" s="137"/>
      <c r="L271" s="137"/>
      <c r="M271" s="137"/>
      <c r="N271" s="218"/>
      <c r="O271" s="218"/>
      <c r="P271" s="218"/>
      <c r="Q271" s="208"/>
      <c r="R271" s="129"/>
      <c r="S271" s="129"/>
      <c r="T271" s="130"/>
      <c r="U271" s="129"/>
      <c r="V271" s="115"/>
      <c r="W271" s="115"/>
      <c r="X271" s="115"/>
      <c r="Y271" s="115"/>
      <c r="Z271" s="115"/>
      <c r="AA271" s="115"/>
      <c r="AB271" s="115"/>
      <c r="AC271" s="115"/>
      <c r="AD271" s="115"/>
      <c r="AE271" s="115"/>
      <c r="AF271" s="115"/>
      <c r="AG271" s="115"/>
      <c r="AH271" s="115"/>
      <c r="AI271" s="115"/>
      <c r="AJ271" s="115"/>
      <c r="AK271" s="115"/>
      <c r="AL271" s="115"/>
      <c r="AM271" s="115"/>
      <c r="AN271" s="115"/>
      <c r="AO271" s="115"/>
      <c r="AP271" s="115"/>
      <c r="AQ271" s="115"/>
      <c r="AR271" s="115"/>
      <c r="AS271" s="115"/>
      <c r="AT271" s="115"/>
      <c r="AU271" s="115"/>
      <c r="AV271" s="115"/>
      <c r="AW271" s="115"/>
      <c r="AX271" s="115"/>
      <c r="AY271" s="115"/>
      <c r="AZ271" s="115"/>
      <c r="BA271" s="115"/>
      <c r="BB271" s="115"/>
      <c r="BC271" s="115"/>
      <c r="BD271" s="115"/>
      <c r="BE271" s="115"/>
      <c r="BF271" s="115"/>
      <c r="BG271" s="115"/>
      <c r="BH271" s="115"/>
    </row>
    <row r="272" spans="1:60" ht="36.75" customHeight="1" outlineLevel="1" x14ac:dyDescent="0.2">
      <c r="A272" s="182">
        <v>83</v>
      </c>
      <c r="B272" s="156" t="s">
        <v>728</v>
      </c>
      <c r="C272" s="157" t="s">
        <v>736</v>
      </c>
      <c r="D272" s="158" t="s">
        <v>93</v>
      </c>
      <c r="E272" s="159">
        <f>SUM(E274:E274)</f>
        <v>1</v>
      </c>
      <c r="F272" s="160">
        <v>0</v>
      </c>
      <c r="G272" s="161">
        <f>ROUND(E272*F272,2)</f>
        <v>0</v>
      </c>
      <c r="H272" s="161">
        <v>0</v>
      </c>
      <c r="I272" s="161">
        <f>ROUND(E272*H272,2)</f>
        <v>0</v>
      </c>
      <c r="J272" s="161">
        <v>2500</v>
      </c>
      <c r="K272" s="161">
        <f>ROUND(E272*J272,2)</f>
        <v>2500</v>
      </c>
      <c r="L272" s="161">
        <v>21</v>
      </c>
      <c r="M272" s="161">
        <f>G272*(1+L272/100)</f>
        <v>0</v>
      </c>
      <c r="N272" s="230">
        <v>0</v>
      </c>
      <c r="O272" s="230">
        <f>ROUND(E272*N272,5)</f>
        <v>0</v>
      </c>
      <c r="P272" s="230">
        <v>0</v>
      </c>
      <c r="Q272" s="237">
        <f>ROUND(E272*P272,2)</f>
        <v>0</v>
      </c>
      <c r="R272" s="145"/>
      <c r="S272" s="129"/>
      <c r="T272" s="130">
        <v>0</v>
      </c>
      <c r="U272" s="129">
        <f>ROUND(E272*T272,2)</f>
        <v>0</v>
      </c>
      <c r="V272" s="115"/>
      <c r="W272" s="115"/>
      <c r="X272" s="115"/>
      <c r="Y272" s="115"/>
      <c r="Z272" s="115"/>
      <c r="AA272" s="115"/>
      <c r="AB272" s="115"/>
      <c r="AC272" s="115"/>
      <c r="AD272" s="115"/>
      <c r="AE272" s="115" t="s">
        <v>84</v>
      </c>
      <c r="AF272" s="115"/>
      <c r="AG272" s="115"/>
      <c r="AH272" s="115"/>
      <c r="AI272" s="115"/>
      <c r="AJ272" s="115"/>
      <c r="AK272" s="115"/>
      <c r="AL272" s="115"/>
      <c r="AM272" s="115"/>
      <c r="AN272" s="115"/>
      <c r="AO272" s="115"/>
      <c r="AP272" s="115"/>
      <c r="AQ272" s="115"/>
      <c r="AR272" s="115"/>
      <c r="AS272" s="115"/>
      <c r="AT272" s="115"/>
      <c r="AU272" s="115"/>
      <c r="AV272" s="115"/>
      <c r="AW272" s="115"/>
      <c r="AX272" s="115"/>
      <c r="AY272" s="115"/>
      <c r="AZ272" s="115"/>
      <c r="BA272" s="115"/>
      <c r="BB272" s="115"/>
      <c r="BC272" s="115"/>
      <c r="BD272" s="115"/>
      <c r="BE272" s="115"/>
      <c r="BF272" s="115"/>
      <c r="BG272" s="115"/>
      <c r="BH272" s="115"/>
    </row>
    <row r="273" spans="1:60" ht="22.5" customHeight="1" outlineLevel="1" x14ac:dyDescent="0.2">
      <c r="A273" s="183"/>
      <c r="B273" s="163"/>
      <c r="C273" s="379" t="s">
        <v>737</v>
      </c>
      <c r="D273" s="379"/>
      <c r="E273" s="379"/>
      <c r="F273" s="164"/>
      <c r="G273" s="164"/>
      <c r="H273" s="165"/>
      <c r="I273" s="165"/>
      <c r="J273" s="165"/>
      <c r="K273" s="165"/>
      <c r="L273" s="165"/>
      <c r="M273" s="165"/>
      <c r="N273" s="209"/>
      <c r="O273" s="209"/>
      <c r="P273" s="209"/>
      <c r="Q273" s="214"/>
      <c r="R273" s="145"/>
      <c r="S273" s="129"/>
      <c r="T273" s="130"/>
      <c r="U273" s="129"/>
      <c r="V273" s="115"/>
      <c r="W273" s="115"/>
      <c r="X273" s="115"/>
      <c r="Y273" s="115"/>
      <c r="Z273" s="115"/>
      <c r="AA273" s="115"/>
      <c r="AB273" s="115"/>
      <c r="AC273" s="115"/>
      <c r="AD273" s="115"/>
      <c r="AE273" s="115" t="s">
        <v>82</v>
      </c>
      <c r="AF273" s="115"/>
      <c r="AG273" s="115"/>
      <c r="AH273" s="115"/>
      <c r="AI273" s="115"/>
      <c r="AJ273" s="115"/>
      <c r="AK273" s="115"/>
      <c r="AL273" s="115"/>
      <c r="AM273" s="115"/>
      <c r="AN273" s="115"/>
      <c r="AO273" s="115"/>
      <c r="AP273" s="115"/>
      <c r="AQ273" s="115"/>
      <c r="AR273" s="115"/>
      <c r="AS273" s="115"/>
      <c r="AT273" s="115"/>
      <c r="AU273" s="115"/>
      <c r="AV273" s="115"/>
      <c r="AW273" s="115"/>
      <c r="AX273" s="115"/>
      <c r="AY273" s="115"/>
      <c r="AZ273" s="115"/>
      <c r="BA273" s="123" t="str">
        <f>C273</f>
        <v>kompletní montáž a dodávka plastových vchodových plných dveří s bočním a horním nadsvětlíkem s trojsklem, Ud=0,93 W/m2K</v>
      </c>
      <c r="BB273" s="115"/>
      <c r="BC273" s="115"/>
      <c r="BD273" s="115"/>
      <c r="BE273" s="115"/>
      <c r="BF273" s="115"/>
      <c r="BG273" s="115"/>
      <c r="BH273" s="115"/>
    </row>
    <row r="274" spans="1:60" ht="12" customHeight="1" outlineLevel="1" x14ac:dyDescent="0.2">
      <c r="A274" s="116"/>
      <c r="B274" s="162"/>
      <c r="C274" s="215" t="s">
        <v>735</v>
      </c>
      <c r="D274" s="216"/>
      <c r="E274" s="217">
        <v>1</v>
      </c>
      <c r="F274" s="137"/>
      <c r="G274" s="137"/>
      <c r="H274" s="137"/>
      <c r="I274" s="137"/>
      <c r="J274" s="137"/>
      <c r="K274" s="137"/>
      <c r="L274" s="137"/>
      <c r="M274" s="137"/>
      <c r="N274" s="218"/>
      <c r="O274" s="218"/>
      <c r="P274" s="218"/>
      <c r="Q274" s="208"/>
      <c r="R274" s="129"/>
      <c r="S274" s="129"/>
      <c r="T274" s="130"/>
      <c r="U274" s="129"/>
      <c r="V274" s="115"/>
      <c r="W274" s="115"/>
      <c r="X274" s="115"/>
      <c r="Y274" s="115"/>
      <c r="Z274" s="115"/>
      <c r="AA274" s="115"/>
      <c r="AB274" s="115"/>
      <c r="AC274" s="115"/>
      <c r="AD274" s="115"/>
      <c r="AE274" s="115"/>
      <c r="AF274" s="115"/>
      <c r="AG274" s="115"/>
      <c r="AH274" s="115"/>
      <c r="AI274" s="115"/>
      <c r="AJ274" s="115"/>
      <c r="AK274" s="115"/>
      <c r="AL274" s="115"/>
      <c r="AM274" s="115"/>
      <c r="AN274" s="115"/>
      <c r="AO274" s="115"/>
      <c r="AP274" s="115"/>
      <c r="AQ274" s="115"/>
      <c r="AR274" s="115"/>
      <c r="AS274" s="115"/>
      <c r="AT274" s="115"/>
      <c r="AU274" s="115"/>
      <c r="AV274" s="115"/>
      <c r="AW274" s="115"/>
      <c r="AX274" s="115"/>
      <c r="AY274" s="115"/>
      <c r="AZ274" s="115"/>
      <c r="BA274" s="115"/>
      <c r="BB274" s="115"/>
      <c r="BC274" s="115"/>
      <c r="BD274" s="115"/>
      <c r="BE274" s="115"/>
      <c r="BF274" s="115"/>
      <c r="BG274" s="115"/>
      <c r="BH274" s="115"/>
    </row>
    <row r="275" spans="1:60" ht="12.75" customHeight="1" outlineLevel="1" x14ac:dyDescent="0.2">
      <c r="A275" s="182">
        <v>84</v>
      </c>
      <c r="B275" s="156" t="s">
        <v>755</v>
      </c>
      <c r="C275" s="157" t="s">
        <v>756</v>
      </c>
      <c r="D275" s="158" t="s">
        <v>94</v>
      </c>
      <c r="E275" s="159">
        <f>SUM(E276:E276)</f>
        <v>7.5</v>
      </c>
      <c r="F275" s="160">
        <v>0</v>
      </c>
      <c r="G275" s="161">
        <f>ROUND(E275*F275,2)</f>
        <v>0</v>
      </c>
      <c r="H275" s="161">
        <v>0</v>
      </c>
      <c r="I275" s="161">
        <f>ROUND(E275*H275,2)</f>
        <v>0</v>
      </c>
      <c r="J275" s="161">
        <v>2500</v>
      </c>
      <c r="K275" s="161">
        <f>ROUND(E275*J275,2)</f>
        <v>18750</v>
      </c>
      <c r="L275" s="161">
        <v>21</v>
      </c>
      <c r="M275" s="161">
        <f>G275*(1+L275/100)</f>
        <v>0</v>
      </c>
      <c r="N275" s="230">
        <v>0</v>
      </c>
      <c r="O275" s="230">
        <f>ROUND(E275*N275,5)</f>
        <v>0</v>
      </c>
      <c r="P275" s="230">
        <v>0</v>
      </c>
      <c r="Q275" s="237">
        <f>ROUND(E275*P275,5)</f>
        <v>0</v>
      </c>
      <c r="R275" s="145"/>
      <c r="S275" s="129"/>
      <c r="T275" s="130">
        <v>0</v>
      </c>
      <c r="U275" s="129">
        <f>ROUND(E275*T275,2)</f>
        <v>0</v>
      </c>
      <c r="V275" s="115"/>
      <c r="W275" s="115"/>
      <c r="X275" s="115"/>
      <c r="Y275" s="115"/>
      <c r="Z275" s="115"/>
      <c r="AA275" s="115"/>
      <c r="AB275" s="115"/>
      <c r="AC275" s="115"/>
      <c r="AD275" s="115"/>
      <c r="AE275" s="115" t="s">
        <v>84</v>
      </c>
      <c r="AF275" s="115"/>
      <c r="AG275" s="115"/>
      <c r="AH275" s="115"/>
      <c r="AI275" s="115"/>
      <c r="AJ275" s="115"/>
      <c r="AK275" s="115"/>
      <c r="AL275" s="115"/>
      <c r="AM275" s="115"/>
      <c r="AN275" s="115"/>
      <c r="AO275" s="115"/>
      <c r="AP275" s="115"/>
      <c r="AQ275" s="115"/>
      <c r="AR275" s="115"/>
      <c r="AS275" s="115"/>
      <c r="AT275" s="115"/>
      <c r="AU275" s="115"/>
      <c r="AV275" s="115"/>
      <c r="AW275" s="115"/>
      <c r="AX275" s="115"/>
      <c r="AY275" s="115"/>
      <c r="AZ275" s="115"/>
      <c r="BA275" s="115"/>
      <c r="BB275" s="115"/>
      <c r="BC275" s="115"/>
      <c r="BD275" s="115"/>
      <c r="BE275" s="115"/>
      <c r="BF275" s="115"/>
      <c r="BG275" s="115"/>
      <c r="BH275" s="115"/>
    </row>
    <row r="276" spans="1:60" ht="12" customHeight="1" outlineLevel="1" x14ac:dyDescent="0.2">
      <c r="A276" s="116"/>
      <c r="B276" s="162"/>
      <c r="C276" s="215">
        <v>7.5</v>
      </c>
      <c r="D276" s="216"/>
      <c r="E276" s="217">
        <v>7.5</v>
      </c>
      <c r="F276" s="137"/>
      <c r="G276" s="137"/>
      <c r="H276" s="137"/>
      <c r="I276" s="137"/>
      <c r="J276" s="137"/>
      <c r="K276" s="137"/>
      <c r="L276" s="137"/>
      <c r="M276" s="137"/>
      <c r="N276" s="218"/>
      <c r="O276" s="218"/>
      <c r="P276" s="218"/>
      <c r="Q276" s="208"/>
      <c r="R276" s="129"/>
      <c r="S276" s="129"/>
      <c r="T276" s="130"/>
      <c r="U276" s="129"/>
      <c r="V276" s="115"/>
      <c r="W276" s="115"/>
      <c r="X276" s="115"/>
      <c r="Y276" s="115"/>
      <c r="Z276" s="115"/>
      <c r="AA276" s="115"/>
      <c r="AB276" s="115"/>
      <c r="AC276" s="115"/>
      <c r="AD276" s="115"/>
      <c r="AE276" s="115"/>
      <c r="AF276" s="115"/>
      <c r="AG276" s="115"/>
      <c r="AH276" s="115"/>
      <c r="AI276" s="115"/>
      <c r="AJ276" s="115"/>
      <c r="AK276" s="115"/>
      <c r="AL276" s="115"/>
      <c r="AM276" s="115"/>
      <c r="AN276" s="115"/>
      <c r="AO276" s="115"/>
      <c r="AP276" s="115"/>
      <c r="AQ276" s="115"/>
      <c r="AR276" s="115"/>
      <c r="AS276" s="115"/>
      <c r="AT276" s="115"/>
      <c r="AU276" s="115"/>
      <c r="AV276" s="115"/>
      <c r="AW276" s="115"/>
      <c r="AX276" s="115"/>
      <c r="AY276" s="115"/>
      <c r="AZ276" s="115"/>
      <c r="BA276" s="115"/>
      <c r="BB276" s="115"/>
      <c r="BC276" s="115"/>
      <c r="BD276" s="115"/>
      <c r="BE276" s="115"/>
      <c r="BF276" s="115"/>
      <c r="BG276" s="115"/>
      <c r="BH276" s="115"/>
    </row>
    <row r="277" spans="1:60" ht="12.75" customHeight="1" outlineLevel="1" x14ac:dyDescent="0.2">
      <c r="A277" s="226">
        <v>85</v>
      </c>
      <c r="B277" s="219" t="s">
        <v>752</v>
      </c>
      <c r="C277" s="220" t="s">
        <v>753</v>
      </c>
      <c r="D277" s="221" t="s">
        <v>94</v>
      </c>
      <c r="E277" s="222">
        <f>SUM(E278)</f>
        <v>7.5</v>
      </c>
      <c r="F277" s="223">
        <v>0</v>
      </c>
      <c r="G277" s="224">
        <f>E277*F277</f>
        <v>0</v>
      </c>
      <c r="H277" s="224">
        <v>0</v>
      </c>
      <c r="I277" s="224">
        <f>ROUND(E277*H277,2)</f>
        <v>0</v>
      </c>
      <c r="J277" s="224">
        <v>153.5</v>
      </c>
      <c r="K277" s="224">
        <f>ROUND(E277*J277,2)</f>
        <v>1151.25</v>
      </c>
      <c r="L277" s="224">
        <v>21</v>
      </c>
      <c r="M277" s="224">
        <f>G277*(1+L277/100)</f>
        <v>0</v>
      </c>
      <c r="N277" s="225">
        <v>6.0000000000000001E-3</v>
      </c>
      <c r="O277" s="225">
        <f>ROUND(E277*N277,5)</f>
        <v>4.4999999999999998E-2</v>
      </c>
      <c r="P277" s="225">
        <v>0</v>
      </c>
      <c r="Q277" s="227">
        <f>ROUND(E277*P277,2)</f>
        <v>0</v>
      </c>
      <c r="R277" s="145"/>
      <c r="S277" s="129"/>
      <c r="T277" s="130"/>
      <c r="U277" s="129"/>
      <c r="V277" s="115"/>
      <c r="W277" s="115"/>
      <c r="X277" s="115"/>
      <c r="Y277" s="115"/>
      <c r="Z277" s="115"/>
      <c r="AA277" s="115"/>
      <c r="AB277" s="115"/>
      <c r="AC277" s="115"/>
      <c r="AD277" s="115"/>
      <c r="AE277" s="115"/>
      <c r="AF277" s="115"/>
      <c r="AG277" s="115"/>
      <c r="AH277" s="115"/>
      <c r="AI277" s="115"/>
      <c r="AJ277" s="115"/>
      <c r="AK277" s="115"/>
      <c r="AL277" s="115"/>
      <c r="AM277" s="115"/>
      <c r="AN277" s="115"/>
      <c r="AO277" s="115"/>
      <c r="AP277" s="115"/>
      <c r="AQ277" s="115"/>
      <c r="AR277" s="115"/>
      <c r="AS277" s="115"/>
      <c r="AT277" s="115"/>
      <c r="AU277" s="115"/>
      <c r="AV277" s="115"/>
      <c r="AW277" s="115"/>
      <c r="AX277" s="115"/>
      <c r="AY277" s="115"/>
      <c r="AZ277" s="115"/>
      <c r="BA277" s="115"/>
      <c r="BB277" s="115"/>
      <c r="BC277" s="115"/>
      <c r="BD277" s="115"/>
      <c r="BE277" s="115"/>
      <c r="BF277" s="115"/>
      <c r="BG277" s="115"/>
      <c r="BH277" s="115"/>
    </row>
    <row r="278" spans="1:60" ht="12" customHeight="1" outlineLevel="1" x14ac:dyDescent="0.2">
      <c r="A278" s="116"/>
      <c r="B278" s="162"/>
      <c r="C278" s="215" t="s">
        <v>754</v>
      </c>
      <c r="D278" s="216"/>
      <c r="E278" s="217">
        <v>7.5</v>
      </c>
      <c r="F278" s="137"/>
      <c r="G278" s="137"/>
      <c r="H278" s="137"/>
      <c r="I278" s="137"/>
      <c r="J278" s="137"/>
      <c r="K278" s="137"/>
      <c r="L278" s="137"/>
      <c r="M278" s="137"/>
      <c r="N278" s="218"/>
      <c r="O278" s="218"/>
      <c r="P278" s="218"/>
      <c r="Q278" s="208"/>
      <c r="R278" s="129"/>
      <c r="S278" s="129"/>
      <c r="T278" s="130"/>
      <c r="U278" s="129"/>
      <c r="V278" s="115"/>
      <c r="W278" s="115"/>
      <c r="X278" s="115"/>
      <c r="Y278" s="115"/>
      <c r="Z278" s="115"/>
      <c r="AA278" s="115"/>
      <c r="AB278" s="115"/>
      <c r="AC278" s="115"/>
      <c r="AD278" s="115"/>
      <c r="AE278" s="115"/>
      <c r="AF278" s="115"/>
      <c r="AG278" s="115"/>
      <c r="AH278" s="115"/>
      <c r="AI278" s="115"/>
      <c r="AJ278" s="115"/>
      <c r="AK278" s="115"/>
      <c r="AL278" s="115"/>
      <c r="AM278" s="115"/>
      <c r="AN278" s="115"/>
      <c r="AO278" s="115"/>
      <c r="AP278" s="115"/>
      <c r="AQ278" s="115"/>
      <c r="AR278" s="115"/>
      <c r="AS278" s="115"/>
      <c r="AT278" s="115"/>
      <c r="AU278" s="115"/>
      <c r="AV278" s="115"/>
      <c r="AW278" s="115"/>
      <c r="AX278" s="115"/>
      <c r="AY278" s="115"/>
      <c r="AZ278" s="115"/>
      <c r="BA278" s="115"/>
      <c r="BB278" s="115"/>
      <c r="BC278" s="115"/>
      <c r="BD278" s="115"/>
      <c r="BE278" s="115"/>
      <c r="BF278" s="115"/>
      <c r="BG278" s="115"/>
      <c r="BH278" s="115"/>
    </row>
    <row r="279" spans="1:60" ht="12.75" customHeight="1" outlineLevel="1" x14ac:dyDescent="0.2">
      <c r="A279" s="182">
        <v>86</v>
      </c>
      <c r="B279" s="156" t="s">
        <v>757</v>
      </c>
      <c r="C279" s="157" t="s">
        <v>758</v>
      </c>
      <c r="D279" s="158" t="s">
        <v>91</v>
      </c>
      <c r="E279" s="159">
        <f>SUM(E280:E280)</f>
        <v>4.4999999999999998E-2</v>
      </c>
      <c r="F279" s="160">
        <v>0</v>
      </c>
      <c r="G279" s="161">
        <f>ROUND(E279*F279,2)</f>
        <v>0</v>
      </c>
      <c r="H279" s="161">
        <v>0</v>
      </c>
      <c r="I279" s="161">
        <f>ROUND(E279*H279,2)</f>
        <v>0</v>
      </c>
      <c r="J279" s="161">
        <v>2500</v>
      </c>
      <c r="K279" s="161">
        <f>ROUND(E279*J279,2)</f>
        <v>112.5</v>
      </c>
      <c r="L279" s="161">
        <v>21</v>
      </c>
      <c r="M279" s="161">
        <f>G279*(1+L279/100)</f>
        <v>0</v>
      </c>
      <c r="N279" s="230">
        <v>0</v>
      </c>
      <c r="O279" s="230">
        <f>ROUND(E279*N279,5)</f>
        <v>0</v>
      </c>
      <c r="P279" s="230">
        <v>0</v>
      </c>
      <c r="Q279" s="237">
        <f>ROUND(E279*P279,5)</f>
        <v>0</v>
      </c>
      <c r="R279" s="145"/>
      <c r="S279" s="129"/>
      <c r="T279" s="130">
        <v>0</v>
      </c>
      <c r="U279" s="129">
        <f>ROUND(E279*T279,2)</f>
        <v>0</v>
      </c>
      <c r="V279" s="115"/>
      <c r="W279" s="115"/>
      <c r="X279" s="115"/>
      <c r="Y279" s="115"/>
      <c r="Z279" s="115"/>
      <c r="AA279" s="115"/>
      <c r="AB279" s="115"/>
      <c r="AC279" s="115"/>
      <c r="AD279" s="115"/>
      <c r="AE279" s="115" t="s">
        <v>84</v>
      </c>
      <c r="AF279" s="115"/>
      <c r="AG279" s="115"/>
      <c r="AH279" s="115"/>
      <c r="AI279" s="115"/>
      <c r="AJ279" s="115"/>
      <c r="AK279" s="115"/>
      <c r="AL279" s="115"/>
      <c r="AM279" s="115"/>
      <c r="AN279" s="115"/>
      <c r="AO279" s="115"/>
      <c r="AP279" s="115"/>
      <c r="AQ279" s="115"/>
      <c r="AR279" s="115"/>
      <c r="AS279" s="115"/>
      <c r="AT279" s="115"/>
      <c r="AU279" s="115"/>
      <c r="AV279" s="115"/>
      <c r="AW279" s="115"/>
      <c r="AX279" s="115"/>
      <c r="AY279" s="115"/>
      <c r="AZ279" s="115"/>
      <c r="BA279" s="115"/>
      <c r="BB279" s="115"/>
      <c r="BC279" s="115"/>
      <c r="BD279" s="115"/>
      <c r="BE279" s="115"/>
      <c r="BF279" s="115"/>
      <c r="BG279" s="115"/>
      <c r="BH279" s="115"/>
    </row>
    <row r="280" spans="1:60" ht="12" customHeight="1" outlineLevel="1" x14ac:dyDescent="0.2">
      <c r="A280" s="116"/>
      <c r="B280" s="162"/>
      <c r="C280" s="238">
        <f>SUM(O244)</f>
        <v>4.4999999999999998E-2</v>
      </c>
      <c r="D280" s="216"/>
      <c r="E280" s="217">
        <f>SUM(C280)</f>
        <v>4.4999999999999998E-2</v>
      </c>
      <c r="F280" s="137"/>
      <c r="G280" s="137"/>
      <c r="H280" s="137"/>
      <c r="I280" s="137"/>
      <c r="J280" s="137"/>
      <c r="K280" s="137"/>
      <c r="L280" s="137"/>
      <c r="M280" s="137"/>
      <c r="N280" s="218"/>
      <c r="O280" s="218"/>
      <c r="P280" s="218"/>
      <c r="Q280" s="208"/>
      <c r="R280" s="129"/>
      <c r="S280" s="129"/>
      <c r="T280" s="130"/>
      <c r="U280" s="129"/>
      <c r="V280" s="115"/>
      <c r="W280" s="115"/>
      <c r="X280" s="115"/>
      <c r="Y280" s="115"/>
      <c r="Z280" s="115"/>
      <c r="AA280" s="115"/>
      <c r="AB280" s="115"/>
      <c r="AC280" s="115"/>
      <c r="AD280" s="115"/>
      <c r="AE280" s="115"/>
      <c r="AF280" s="115"/>
      <c r="AG280" s="115"/>
      <c r="AH280" s="115"/>
      <c r="AI280" s="115"/>
      <c r="AJ280" s="115"/>
      <c r="AK280" s="115"/>
      <c r="AL280" s="115"/>
      <c r="AM280" s="115"/>
      <c r="AN280" s="115"/>
      <c r="AO280" s="115"/>
      <c r="AP280" s="115"/>
      <c r="AQ280" s="115"/>
      <c r="AR280" s="115"/>
      <c r="AS280" s="115"/>
      <c r="AT280" s="115"/>
      <c r="AU280" s="115"/>
      <c r="AV280" s="115"/>
      <c r="AW280" s="115"/>
      <c r="AX280" s="115"/>
      <c r="AY280" s="115"/>
      <c r="AZ280" s="115"/>
      <c r="BA280" s="115"/>
      <c r="BB280" s="115"/>
      <c r="BC280" s="115"/>
      <c r="BD280" s="115"/>
      <c r="BE280" s="115"/>
      <c r="BF280" s="115"/>
      <c r="BG280" s="115"/>
      <c r="BH280" s="115"/>
    </row>
    <row r="281" spans="1:60" x14ac:dyDescent="0.2">
      <c r="A281" s="122" t="s">
        <v>79</v>
      </c>
      <c r="B281" s="124" t="s">
        <v>738</v>
      </c>
      <c r="C281" s="125" t="s">
        <v>739</v>
      </c>
      <c r="D281" s="121"/>
      <c r="E281" s="126"/>
      <c r="F281" s="127"/>
      <c r="G281" s="127">
        <f>SUM(G282:G290)</f>
        <v>0</v>
      </c>
      <c r="H281" s="127"/>
      <c r="I281" s="127">
        <f>SUM(I296:I402)</f>
        <v>0</v>
      </c>
      <c r="J281" s="127"/>
      <c r="K281" s="127">
        <f>SUM(K296:K402)</f>
        <v>0</v>
      </c>
      <c r="L281" s="127"/>
      <c r="M281" s="127">
        <f>SUM(M296:M402)</f>
        <v>0</v>
      </c>
      <c r="N281" s="142"/>
      <c r="O281" s="142">
        <f>SUM(O282:O288)</f>
        <v>8.3959999999999993E-2</v>
      </c>
      <c r="P281" s="142"/>
      <c r="Q281" s="142">
        <f>SUM(Q282:Q288)</f>
        <v>0</v>
      </c>
      <c r="R281" s="127"/>
      <c r="S281" s="127"/>
      <c r="T281" s="128"/>
      <c r="U281" s="127">
        <f>SUM(U296:U402)</f>
        <v>0</v>
      </c>
      <c r="AE281" t="s">
        <v>80</v>
      </c>
    </row>
    <row r="282" spans="1:60" ht="22.5" customHeight="1" outlineLevel="1" x14ac:dyDescent="0.2">
      <c r="A282" s="182">
        <v>87</v>
      </c>
      <c r="B282" s="156" t="s">
        <v>740</v>
      </c>
      <c r="C282" s="157" t="s">
        <v>741</v>
      </c>
      <c r="D282" s="158" t="s">
        <v>92</v>
      </c>
      <c r="E282" s="159">
        <f>SUM(E284:E285)</f>
        <v>3.6750000000000003</v>
      </c>
      <c r="F282" s="160">
        <v>0</v>
      </c>
      <c r="G282" s="161">
        <f>ROUND(E282*F282,2)</f>
        <v>0</v>
      </c>
      <c r="H282" s="161">
        <v>0</v>
      </c>
      <c r="I282" s="161">
        <f>ROUND(E282*H282,2)</f>
        <v>0</v>
      </c>
      <c r="J282" s="161">
        <v>2500</v>
      </c>
      <c r="K282" s="161">
        <f>ROUND(E282*J282,2)</f>
        <v>9187.5</v>
      </c>
      <c r="L282" s="161">
        <v>21</v>
      </c>
      <c r="M282" s="161">
        <f>G282*(1+L282/100)</f>
        <v>0</v>
      </c>
      <c r="N282" s="230">
        <v>5.3E-3</v>
      </c>
      <c r="O282" s="230">
        <f>ROUND(E282*N282,5)</f>
        <v>1.9480000000000001E-2</v>
      </c>
      <c r="P282" s="230">
        <v>0</v>
      </c>
      <c r="Q282" s="237">
        <f>ROUND(E282*P282,2)</f>
        <v>0</v>
      </c>
      <c r="R282" s="145"/>
      <c r="S282" s="129"/>
      <c r="T282" s="130">
        <v>0</v>
      </c>
      <c r="U282" s="129">
        <f>ROUND(E282*T282,2)</f>
        <v>0</v>
      </c>
      <c r="V282" s="115"/>
      <c r="W282" s="115"/>
      <c r="X282" s="115"/>
      <c r="Y282" s="115"/>
      <c r="Z282" s="115"/>
      <c r="AA282" s="115"/>
      <c r="AB282" s="115"/>
      <c r="AC282" s="115"/>
      <c r="AD282" s="115"/>
      <c r="AE282" s="115" t="s">
        <v>84</v>
      </c>
      <c r="AF282" s="115"/>
      <c r="AG282" s="115"/>
      <c r="AH282" s="115"/>
      <c r="AI282" s="115"/>
      <c r="AJ282" s="115"/>
      <c r="AK282" s="115"/>
      <c r="AL282" s="115"/>
      <c r="AM282" s="115"/>
      <c r="AN282" s="115"/>
      <c r="AO282" s="115"/>
      <c r="AP282" s="115"/>
      <c r="AQ282" s="115"/>
      <c r="AR282" s="115"/>
      <c r="AS282" s="115"/>
      <c r="AT282" s="115"/>
      <c r="AU282" s="115"/>
      <c r="AV282" s="115"/>
      <c r="AW282" s="115"/>
      <c r="AX282" s="115"/>
      <c r="AY282" s="115"/>
      <c r="AZ282" s="115"/>
      <c r="BA282" s="115"/>
      <c r="BB282" s="115"/>
      <c r="BC282" s="115"/>
      <c r="BD282" s="115"/>
      <c r="BE282" s="115"/>
      <c r="BF282" s="115"/>
      <c r="BG282" s="115"/>
      <c r="BH282" s="115"/>
    </row>
    <row r="283" spans="1:60" ht="12.75" customHeight="1" outlineLevel="1" x14ac:dyDescent="0.2">
      <c r="A283" s="183"/>
      <c r="B283" s="163"/>
      <c r="C283" s="379" t="s">
        <v>742</v>
      </c>
      <c r="D283" s="379"/>
      <c r="E283" s="379"/>
      <c r="F283" s="164"/>
      <c r="G283" s="164"/>
      <c r="H283" s="165"/>
      <c r="I283" s="165"/>
      <c r="J283" s="165"/>
      <c r="K283" s="165"/>
      <c r="L283" s="165"/>
      <c r="M283" s="165"/>
      <c r="N283" s="209"/>
      <c r="O283" s="209"/>
      <c r="P283" s="209"/>
      <c r="Q283" s="214"/>
      <c r="R283" s="145"/>
      <c r="S283" s="129"/>
      <c r="T283" s="130"/>
      <c r="U283" s="129"/>
      <c r="V283" s="115"/>
      <c r="W283" s="115"/>
      <c r="X283" s="115"/>
      <c r="Y283" s="115"/>
      <c r="Z283" s="115"/>
      <c r="AA283" s="115"/>
      <c r="AB283" s="115"/>
      <c r="AC283" s="115"/>
      <c r="AD283" s="115"/>
      <c r="AE283" s="115" t="s">
        <v>82</v>
      </c>
      <c r="AF283" s="115"/>
      <c r="AG283" s="115"/>
      <c r="AH283" s="115"/>
      <c r="AI283" s="115"/>
      <c r="AJ283" s="115"/>
      <c r="AK283" s="115"/>
      <c r="AL283" s="115"/>
      <c r="AM283" s="115"/>
      <c r="AN283" s="115"/>
      <c r="AO283" s="115"/>
      <c r="AP283" s="115"/>
      <c r="AQ283" s="115"/>
      <c r="AR283" s="115"/>
      <c r="AS283" s="115"/>
      <c r="AT283" s="115"/>
      <c r="AU283" s="115"/>
      <c r="AV283" s="115"/>
      <c r="AW283" s="115"/>
      <c r="AX283" s="115"/>
      <c r="AY283" s="115"/>
      <c r="AZ283" s="115"/>
      <c r="BA283" s="123" t="str">
        <f>C283</f>
        <v>obložení vnitřních parapetů oken keramickým obkladem</v>
      </c>
      <c r="BB283" s="115"/>
      <c r="BC283" s="115"/>
      <c r="BD283" s="115"/>
      <c r="BE283" s="115"/>
      <c r="BF283" s="115"/>
      <c r="BG283" s="115"/>
      <c r="BH283" s="115"/>
    </row>
    <row r="284" spans="1:60" ht="12" customHeight="1" outlineLevel="1" x14ac:dyDescent="0.2">
      <c r="A284" s="116"/>
      <c r="B284" s="162"/>
      <c r="C284" s="215" t="s">
        <v>744</v>
      </c>
      <c r="D284" s="216"/>
      <c r="E284" s="217">
        <v>3.12</v>
      </c>
      <c r="F284" s="137"/>
      <c r="G284" s="137"/>
      <c r="H284" s="137"/>
      <c r="I284" s="137"/>
      <c r="J284" s="137"/>
      <c r="K284" s="137"/>
      <c r="L284" s="137"/>
      <c r="M284" s="137"/>
      <c r="N284" s="218"/>
      <c r="O284" s="218"/>
      <c r="P284" s="218"/>
      <c r="Q284" s="208"/>
      <c r="R284" s="129"/>
      <c r="S284" s="129"/>
      <c r="T284" s="130"/>
      <c r="U284" s="129"/>
      <c r="V284" s="115"/>
      <c r="W284" s="115"/>
      <c r="X284" s="115"/>
      <c r="Y284" s="115"/>
      <c r="Z284" s="115"/>
      <c r="AA284" s="115"/>
      <c r="AB284" s="115"/>
      <c r="AC284" s="115"/>
      <c r="AD284" s="115"/>
      <c r="AE284" s="115"/>
      <c r="AF284" s="115"/>
      <c r="AG284" s="115"/>
      <c r="AH284" s="115"/>
      <c r="AI284" s="115"/>
      <c r="AJ284" s="115"/>
      <c r="AK284" s="115"/>
      <c r="AL284" s="115"/>
      <c r="AM284" s="115"/>
      <c r="AN284" s="115"/>
      <c r="AO284" s="115"/>
      <c r="AP284" s="115"/>
      <c r="AQ284" s="115"/>
      <c r="AR284" s="115"/>
      <c r="AS284" s="115"/>
      <c r="AT284" s="115"/>
      <c r="AU284" s="115"/>
      <c r="AV284" s="115"/>
      <c r="AW284" s="115"/>
      <c r="AX284" s="115"/>
      <c r="AY284" s="115"/>
      <c r="AZ284" s="115"/>
      <c r="BA284" s="115"/>
      <c r="BB284" s="115"/>
      <c r="BC284" s="115"/>
      <c r="BD284" s="115"/>
      <c r="BE284" s="115"/>
      <c r="BF284" s="115"/>
      <c r="BG284" s="115"/>
      <c r="BH284" s="115"/>
    </row>
    <row r="285" spans="1:60" ht="12" customHeight="1" outlineLevel="1" x14ac:dyDescent="0.2">
      <c r="A285" s="116"/>
      <c r="B285" s="162"/>
      <c r="C285" s="215" t="s">
        <v>743</v>
      </c>
      <c r="D285" s="216"/>
      <c r="E285" s="217">
        <v>0.55500000000000005</v>
      </c>
      <c r="F285" s="137"/>
      <c r="G285" s="137"/>
      <c r="H285" s="137"/>
      <c r="I285" s="137"/>
      <c r="J285" s="137"/>
      <c r="K285" s="137"/>
      <c r="L285" s="137"/>
      <c r="M285" s="137"/>
      <c r="N285" s="218"/>
      <c r="O285" s="218"/>
      <c r="P285" s="218"/>
      <c r="Q285" s="208"/>
      <c r="R285" s="129"/>
      <c r="S285" s="129"/>
      <c r="T285" s="130"/>
      <c r="U285" s="129"/>
      <c r="V285" s="115"/>
      <c r="W285" s="115"/>
      <c r="X285" s="115"/>
      <c r="Y285" s="115"/>
      <c r="Z285" s="115"/>
      <c r="AA285" s="115"/>
      <c r="AB285" s="115"/>
      <c r="AC285" s="115"/>
      <c r="AD285" s="115"/>
      <c r="AE285" s="115"/>
      <c r="AF285" s="115"/>
      <c r="AG285" s="115"/>
      <c r="AH285" s="115"/>
      <c r="AI285" s="115"/>
      <c r="AJ285" s="115"/>
      <c r="AK285" s="115"/>
      <c r="AL285" s="115"/>
      <c r="AM285" s="115"/>
      <c r="AN285" s="115"/>
      <c r="AO285" s="115"/>
      <c r="AP285" s="115"/>
      <c r="AQ285" s="115"/>
      <c r="AR285" s="115"/>
      <c r="AS285" s="115"/>
      <c r="AT285" s="115"/>
      <c r="AU285" s="115"/>
      <c r="AV285" s="115"/>
      <c r="AW285" s="115"/>
      <c r="AX285" s="115"/>
      <c r="AY285" s="115"/>
      <c r="AZ285" s="115"/>
      <c r="BA285" s="115"/>
      <c r="BB285" s="115"/>
      <c r="BC285" s="115"/>
      <c r="BD285" s="115"/>
      <c r="BE285" s="115"/>
      <c r="BF285" s="115"/>
      <c r="BG285" s="115"/>
      <c r="BH285" s="115"/>
    </row>
    <row r="286" spans="1:60" ht="22.5" outlineLevel="1" x14ac:dyDescent="0.2">
      <c r="A286" s="182">
        <v>88</v>
      </c>
      <c r="B286" s="156" t="s">
        <v>745</v>
      </c>
      <c r="C286" s="157" t="s">
        <v>746</v>
      </c>
      <c r="D286" s="158" t="s">
        <v>92</v>
      </c>
      <c r="E286" s="159">
        <f>SUM(E287:E287)</f>
        <v>3.6749999999999998</v>
      </c>
      <c r="F286" s="160">
        <v>0</v>
      </c>
      <c r="G286" s="161">
        <f>ROUND(E286*F286,2)</f>
        <v>0</v>
      </c>
      <c r="H286" s="161">
        <v>0</v>
      </c>
      <c r="I286" s="161">
        <f>ROUND(E286*H286,2)</f>
        <v>0</v>
      </c>
      <c r="J286" s="161">
        <v>2500</v>
      </c>
      <c r="K286" s="161">
        <f>ROUND(E286*J286,2)</f>
        <v>9187.5</v>
      </c>
      <c r="L286" s="161">
        <v>21</v>
      </c>
      <c r="M286" s="161">
        <f>G286*(1+L286/100)</f>
        <v>0</v>
      </c>
      <c r="N286" s="230">
        <v>0</v>
      </c>
      <c r="O286" s="230">
        <f>ROUND(E286*N286,5)</f>
        <v>0</v>
      </c>
      <c r="P286" s="230">
        <v>0</v>
      </c>
      <c r="Q286" s="237">
        <f>ROUND(E286*P286,5)</f>
        <v>0</v>
      </c>
      <c r="R286" s="145"/>
      <c r="S286" s="129"/>
      <c r="T286" s="130">
        <v>0</v>
      </c>
      <c r="U286" s="129">
        <f>ROUND(E286*T286,2)</f>
        <v>0</v>
      </c>
      <c r="V286" s="115"/>
      <c r="W286" s="115"/>
      <c r="X286" s="115"/>
      <c r="Y286" s="115"/>
      <c r="Z286" s="115"/>
      <c r="AA286" s="115"/>
      <c r="AB286" s="115"/>
      <c r="AC286" s="115"/>
      <c r="AD286" s="115"/>
      <c r="AE286" s="115" t="s">
        <v>84</v>
      </c>
      <c r="AF286" s="115"/>
      <c r="AG286" s="115"/>
      <c r="AH286" s="115"/>
      <c r="AI286" s="115"/>
      <c r="AJ286" s="115"/>
      <c r="AK286" s="115"/>
      <c r="AL286" s="115"/>
      <c r="AM286" s="115"/>
      <c r="AN286" s="115"/>
      <c r="AO286" s="115"/>
      <c r="AP286" s="115"/>
      <c r="AQ286" s="115"/>
      <c r="AR286" s="115"/>
      <c r="AS286" s="115"/>
      <c r="AT286" s="115"/>
      <c r="AU286" s="115"/>
      <c r="AV286" s="115"/>
      <c r="AW286" s="115"/>
      <c r="AX286" s="115"/>
      <c r="AY286" s="115"/>
      <c r="AZ286" s="115"/>
      <c r="BA286" s="115"/>
      <c r="BB286" s="115"/>
      <c r="BC286" s="115"/>
      <c r="BD286" s="115"/>
      <c r="BE286" s="115"/>
      <c r="BF286" s="115"/>
      <c r="BG286" s="115"/>
      <c r="BH286" s="115"/>
    </row>
    <row r="287" spans="1:60" ht="12" customHeight="1" outlineLevel="1" x14ac:dyDescent="0.2">
      <c r="A287" s="116"/>
      <c r="B287" s="162"/>
      <c r="C287" s="215">
        <v>3.6749999999999998</v>
      </c>
      <c r="D287" s="216"/>
      <c r="E287" s="217">
        <v>3.6749999999999998</v>
      </c>
      <c r="F287" s="137"/>
      <c r="G287" s="137"/>
      <c r="H287" s="137"/>
      <c r="I287" s="137"/>
      <c r="J287" s="137"/>
      <c r="K287" s="137"/>
      <c r="L287" s="137"/>
      <c r="M287" s="137"/>
      <c r="N287" s="218"/>
      <c r="O287" s="218"/>
      <c r="P287" s="218"/>
      <c r="Q287" s="208"/>
      <c r="R287" s="129"/>
      <c r="S287" s="129"/>
      <c r="T287" s="130"/>
      <c r="U287" s="129"/>
      <c r="V287" s="115"/>
      <c r="W287" s="115"/>
      <c r="X287" s="115"/>
      <c r="Y287" s="115"/>
      <c r="Z287" s="115"/>
      <c r="AA287" s="115"/>
      <c r="AB287" s="115"/>
      <c r="AC287" s="115"/>
      <c r="AD287" s="115"/>
      <c r="AE287" s="115"/>
      <c r="AF287" s="115"/>
      <c r="AG287" s="115"/>
      <c r="AH287" s="115"/>
      <c r="AI287" s="115"/>
      <c r="AJ287" s="115"/>
      <c r="AK287" s="115"/>
      <c r="AL287" s="115"/>
      <c r="AM287" s="115"/>
      <c r="AN287" s="115"/>
      <c r="AO287" s="115"/>
      <c r="AP287" s="115"/>
      <c r="AQ287" s="115"/>
      <c r="AR287" s="115"/>
      <c r="AS287" s="115"/>
      <c r="AT287" s="115"/>
      <c r="AU287" s="115"/>
      <c r="AV287" s="115"/>
      <c r="AW287" s="115"/>
      <c r="AX287" s="115"/>
      <c r="AY287" s="115"/>
      <c r="AZ287" s="115"/>
      <c r="BA287" s="115"/>
      <c r="BB287" s="115"/>
      <c r="BC287" s="115"/>
      <c r="BD287" s="115"/>
      <c r="BE287" s="115"/>
      <c r="BF287" s="115"/>
      <c r="BG287" s="115"/>
      <c r="BH287" s="115"/>
    </row>
    <row r="288" spans="1:60" ht="12.75" customHeight="1" outlineLevel="1" x14ac:dyDescent="0.2">
      <c r="A288" s="226">
        <v>89</v>
      </c>
      <c r="B288" s="219" t="s">
        <v>748</v>
      </c>
      <c r="C288" s="220" t="s">
        <v>749</v>
      </c>
      <c r="D288" s="221" t="s">
        <v>92</v>
      </c>
      <c r="E288" s="222">
        <f>SUM(E289)</f>
        <v>3.8587500000000001</v>
      </c>
      <c r="F288" s="223">
        <v>0</v>
      </c>
      <c r="G288" s="224">
        <f>E288*F288</f>
        <v>0</v>
      </c>
      <c r="H288" s="224">
        <v>0</v>
      </c>
      <c r="I288" s="224">
        <f>ROUND(E288*H288,2)</f>
        <v>0</v>
      </c>
      <c r="J288" s="224">
        <v>153.5</v>
      </c>
      <c r="K288" s="224">
        <f>ROUND(E288*J288,2)</f>
        <v>592.32000000000005</v>
      </c>
      <c r="L288" s="224">
        <v>21</v>
      </c>
      <c r="M288" s="224">
        <f>G288*(1+L288/100)</f>
        <v>0</v>
      </c>
      <c r="N288" s="225">
        <v>1.6709999999999999E-2</v>
      </c>
      <c r="O288" s="225">
        <f>ROUND(E288*N288,5)</f>
        <v>6.4479999999999996E-2</v>
      </c>
      <c r="P288" s="225">
        <v>0</v>
      </c>
      <c r="Q288" s="227">
        <f>ROUND(E288*P288,2)</f>
        <v>0</v>
      </c>
      <c r="R288" s="145"/>
      <c r="S288" s="129"/>
      <c r="T288" s="130"/>
      <c r="U288" s="129"/>
      <c r="V288" s="115"/>
      <c r="W288" s="115"/>
      <c r="X288" s="115"/>
      <c r="Y288" s="115"/>
      <c r="Z288" s="115"/>
      <c r="AA288" s="115"/>
      <c r="AB288" s="115"/>
      <c r="AC288" s="115"/>
      <c r="AD288" s="115"/>
      <c r="AE288" s="115"/>
      <c r="AF288" s="115"/>
      <c r="AG288" s="115"/>
      <c r="AH288" s="115"/>
      <c r="AI288" s="115"/>
      <c r="AJ288" s="115"/>
      <c r="AK288" s="115"/>
      <c r="AL288" s="115"/>
      <c r="AM288" s="115"/>
      <c r="AN288" s="115"/>
      <c r="AO288" s="115"/>
      <c r="AP288" s="115"/>
      <c r="AQ288" s="115"/>
      <c r="AR288" s="115"/>
      <c r="AS288" s="115"/>
      <c r="AT288" s="115"/>
      <c r="AU288" s="115"/>
      <c r="AV288" s="115"/>
      <c r="AW288" s="115"/>
      <c r="AX288" s="115"/>
      <c r="AY288" s="115"/>
      <c r="AZ288" s="115"/>
      <c r="BA288" s="115"/>
      <c r="BB288" s="115"/>
      <c r="BC288" s="115"/>
      <c r="BD288" s="115"/>
      <c r="BE288" s="115"/>
      <c r="BF288" s="115"/>
      <c r="BG288" s="115"/>
      <c r="BH288" s="115"/>
    </row>
    <row r="289" spans="1:60" ht="12" customHeight="1" outlineLevel="1" x14ac:dyDescent="0.2">
      <c r="A289" s="116"/>
      <c r="B289" s="162"/>
      <c r="C289" s="215" t="s">
        <v>747</v>
      </c>
      <c r="D289" s="216"/>
      <c r="E289" s="217">
        <v>3.8587500000000001</v>
      </c>
      <c r="F289" s="137"/>
      <c r="G289" s="137"/>
      <c r="H289" s="137"/>
      <c r="I289" s="137"/>
      <c r="J289" s="137"/>
      <c r="K289" s="137"/>
      <c r="L289" s="137"/>
      <c r="M289" s="137"/>
      <c r="N289" s="218"/>
      <c r="O289" s="218"/>
      <c r="P289" s="218"/>
      <c r="Q289" s="208"/>
      <c r="R289" s="129"/>
      <c r="S289" s="129"/>
      <c r="T289" s="130"/>
      <c r="U289" s="129"/>
      <c r="V289" s="115"/>
      <c r="W289" s="115"/>
      <c r="X289" s="115"/>
      <c r="Y289" s="115"/>
      <c r="Z289" s="115"/>
      <c r="AA289" s="115"/>
      <c r="AB289" s="115"/>
      <c r="AC289" s="115"/>
      <c r="AD289" s="115"/>
      <c r="AE289" s="115"/>
      <c r="AF289" s="115"/>
      <c r="AG289" s="115"/>
      <c r="AH289" s="115"/>
      <c r="AI289" s="115"/>
      <c r="AJ289" s="115"/>
      <c r="AK289" s="115"/>
      <c r="AL289" s="115"/>
      <c r="AM289" s="115"/>
      <c r="AN289" s="115"/>
      <c r="AO289" s="115"/>
      <c r="AP289" s="115"/>
      <c r="AQ289" s="115"/>
      <c r="AR289" s="115"/>
      <c r="AS289" s="115"/>
      <c r="AT289" s="115"/>
      <c r="AU289" s="115"/>
      <c r="AV289" s="115"/>
      <c r="AW289" s="115"/>
      <c r="AX289" s="115"/>
      <c r="AY289" s="115"/>
      <c r="AZ289" s="115"/>
      <c r="BA289" s="115"/>
      <c r="BB289" s="115"/>
      <c r="BC289" s="115"/>
      <c r="BD289" s="115"/>
      <c r="BE289" s="115"/>
      <c r="BF289" s="115"/>
      <c r="BG289" s="115"/>
      <c r="BH289" s="115"/>
    </row>
    <row r="290" spans="1:60" outlineLevel="1" x14ac:dyDescent="0.2">
      <c r="A290" s="182">
        <v>90</v>
      </c>
      <c r="B290" s="156" t="s">
        <v>750</v>
      </c>
      <c r="C290" s="157" t="s">
        <v>751</v>
      </c>
      <c r="D290" s="158" t="s">
        <v>91</v>
      </c>
      <c r="E290" s="159">
        <f>SUM(E291:E291)</f>
        <v>8.3959999999999993E-2</v>
      </c>
      <c r="F290" s="160">
        <v>0</v>
      </c>
      <c r="G290" s="161">
        <f>ROUND(E290*F290,2)</f>
        <v>0</v>
      </c>
      <c r="H290" s="161">
        <v>0</v>
      </c>
      <c r="I290" s="161">
        <f>ROUND(E290*H290,2)</f>
        <v>0</v>
      </c>
      <c r="J290" s="161">
        <v>2500</v>
      </c>
      <c r="K290" s="161">
        <f>ROUND(E290*J290,2)</f>
        <v>209.9</v>
      </c>
      <c r="L290" s="161">
        <v>21</v>
      </c>
      <c r="M290" s="161">
        <f>G290*(1+L290/100)</f>
        <v>0</v>
      </c>
      <c r="N290" s="230">
        <v>0</v>
      </c>
      <c r="O290" s="230">
        <f>ROUND(E290*N290,5)</f>
        <v>0</v>
      </c>
      <c r="P290" s="230">
        <v>0</v>
      </c>
      <c r="Q290" s="237">
        <f>ROUND(E290*P290,5)</f>
        <v>0</v>
      </c>
      <c r="R290" s="145"/>
      <c r="S290" s="129"/>
      <c r="T290" s="130">
        <v>0</v>
      </c>
      <c r="U290" s="129">
        <f>ROUND(E290*T290,2)</f>
        <v>0</v>
      </c>
      <c r="V290" s="115"/>
      <c r="W290" s="115"/>
      <c r="X290" s="115"/>
      <c r="Y290" s="115"/>
      <c r="Z290" s="115"/>
      <c r="AA290" s="115"/>
      <c r="AB290" s="115"/>
      <c r="AC290" s="115"/>
      <c r="AD290" s="115"/>
      <c r="AE290" s="115" t="s">
        <v>84</v>
      </c>
      <c r="AF290" s="115"/>
      <c r="AG290" s="115"/>
      <c r="AH290" s="115"/>
      <c r="AI290" s="115"/>
      <c r="AJ290" s="115"/>
      <c r="AK290" s="115"/>
      <c r="AL290" s="115"/>
      <c r="AM290" s="115"/>
      <c r="AN290" s="115"/>
      <c r="AO290" s="115"/>
      <c r="AP290" s="115"/>
      <c r="AQ290" s="115"/>
      <c r="AR290" s="115"/>
      <c r="AS290" s="115"/>
      <c r="AT290" s="115"/>
      <c r="AU290" s="115"/>
      <c r="AV290" s="115"/>
      <c r="AW290" s="115"/>
      <c r="AX290" s="115"/>
      <c r="AY290" s="115"/>
      <c r="AZ290" s="115"/>
      <c r="BA290" s="115"/>
      <c r="BB290" s="115"/>
      <c r="BC290" s="115"/>
      <c r="BD290" s="115"/>
      <c r="BE290" s="115"/>
      <c r="BF290" s="115"/>
      <c r="BG290" s="115"/>
      <c r="BH290" s="115"/>
    </row>
    <row r="291" spans="1:60" ht="12" customHeight="1" outlineLevel="1" x14ac:dyDescent="0.2">
      <c r="A291" s="116"/>
      <c r="B291" s="162"/>
      <c r="C291" s="238">
        <f>SUM(O281)</f>
        <v>8.3959999999999993E-2</v>
      </c>
      <c r="D291" s="216"/>
      <c r="E291" s="217">
        <f>SUM(C291)</f>
        <v>8.3959999999999993E-2</v>
      </c>
      <c r="F291" s="137"/>
      <c r="G291" s="137"/>
      <c r="H291" s="137"/>
      <c r="I291" s="137"/>
      <c r="J291" s="137"/>
      <c r="K291" s="137"/>
      <c r="L291" s="137"/>
      <c r="M291" s="137"/>
      <c r="N291" s="218"/>
      <c r="O291" s="218"/>
      <c r="P291" s="218"/>
      <c r="Q291" s="208"/>
      <c r="R291" s="129"/>
      <c r="S291" s="129"/>
      <c r="T291" s="130"/>
      <c r="U291" s="129"/>
      <c r="V291" s="115"/>
      <c r="W291" s="115"/>
      <c r="X291" s="115"/>
      <c r="Y291" s="115"/>
      <c r="Z291" s="115"/>
      <c r="AA291" s="115"/>
      <c r="AB291" s="115"/>
      <c r="AC291" s="115"/>
      <c r="AD291" s="115"/>
      <c r="AE291" s="115"/>
      <c r="AF291" s="115"/>
      <c r="AG291" s="115"/>
      <c r="AH291" s="115"/>
      <c r="AI291" s="115"/>
      <c r="AJ291" s="115"/>
      <c r="AK291" s="115"/>
      <c r="AL291" s="115"/>
      <c r="AM291" s="115"/>
      <c r="AN291" s="115"/>
      <c r="AO291" s="115"/>
      <c r="AP291" s="115"/>
      <c r="AQ291" s="115"/>
      <c r="AR291" s="115"/>
      <c r="AS291" s="115"/>
      <c r="AT291" s="115"/>
      <c r="AU291" s="115"/>
      <c r="AV291" s="115"/>
      <c r="AW291" s="115"/>
      <c r="AX291" s="115"/>
      <c r="AY291" s="115"/>
      <c r="AZ291" s="115"/>
      <c r="BA291" s="115"/>
      <c r="BB291" s="115"/>
      <c r="BC291" s="115"/>
      <c r="BD291" s="115"/>
      <c r="BE291" s="115"/>
      <c r="BF291" s="115"/>
      <c r="BG291" s="115"/>
      <c r="BH291" s="115"/>
    </row>
    <row r="292" spans="1:60" x14ac:dyDescent="0.2">
      <c r="A292" s="150" t="s">
        <v>79</v>
      </c>
      <c r="B292" s="151" t="s">
        <v>152</v>
      </c>
      <c r="C292" s="152" t="s">
        <v>153</v>
      </c>
      <c r="D292" s="153"/>
      <c r="E292" s="154"/>
      <c r="F292" s="155"/>
      <c r="G292" s="155">
        <f>SUM(G293)</f>
        <v>0</v>
      </c>
      <c r="H292" s="155"/>
      <c r="I292" s="155">
        <f>SUM(I293:I313)</f>
        <v>0</v>
      </c>
      <c r="J292" s="155"/>
      <c r="K292" s="155">
        <f>SUM(K293:K313)</f>
        <v>50560</v>
      </c>
      <c r="L292" s="155"/>
      <c r="M292" s="155">
        <f>SUM(M293:M313)</f>
        <v>0</v>
      </c>
      <c r="N292" s="228"/>
      <c r="O292" s="228">
        <f>SUM(O293)</f>
        <v>3.4399999999999999E-3</v>
      </c>
      <c r="P292" s="228"/>
      <c r="Q292" s="228">
        <f>SUM(Q293:Q295)</f>
        <v>0</v>
      </c>
      <c r="R292" s="127"/>
      <c r="S292" s="127"/>
      <c r="T292" s="128"/>
      <c r="U292" s="127">
        <f>SUM(U293:U313)</f>
        <v>0</v>
      </c>
      <c r="AE292" t="s">
        <v>80</v>
      </c>
    </row>
    <row r="293" spans="1:60" ht="12.75" customHeight="1" outlineLevel="1" x14ac:dyDescent="0.2">
      <c r="A293" s="180">
        <v>91</v>
      </c>
      <c r="B293" s="173" t="s">
        <v>763</v>
      </c>
      <c r="C293" s="174" t="s">
        <v>764</v>
      </c>
      <c r="D293" s="175" t="s">
        <v>92</v>
      </c>
      <c r="E293" s="176">
        <f>SUM(E295:E295)</f>
        <v>20.224</v>
      </c>
      <c r="F293" s="177">
        <v>0</v>
      </c>
      <c r="G293" s="178">
        <f>ROUND(E293*F293,2)</f>
        <v>0</v>
      </c>
      <c r="H293" s="178">
        <v>0</v>
      </c>
      <c r="I293" s="178">
        <f>ROUND(E293*H293,2)</f>
        <v>0</v>
      </c>
      <c r="J293" s="178">
        <v>2500</v>
      </c>
      <c r="K293" s="178">
        <f>ROUND(E293*J293,2)</f>
        <v>50560</v>
      </c>
      <c r="L293" s="178">
        <v>21</v>
      </c>
      <c r="M293" s="178">
        <f>G293*(1+L293/100)</f>
        <v>0</v>
      </c>
      <c r="N293" s="229">
        <v>1.7000000000000001E-4</v>
      </c>
      <c r="O293" s="229">
        <f>ROUND(E293*N293,5)</f>
        <v>3.4399999999999999E-3</v>
      </c>
      <c r="P293" s="229">
        <v>0</v>
      </c>
      <c r="Q293" s="236">
        <f>ROUND(E293*P293,2)</f>
        <v>0</v>
      </c>
      <c r="R293" s="145"/>
      <c r="S293" s="129"/>
      <c r="T293" s="130">
        <v>0</v>
      </c>
      <c r="U293" s="129">
        <f>ROUND(E293*T293,2)</f>
        <v>0</v>
      </c>
      <c r="V293" s="115"/>
      <c r="W293" s="115"/>
      <c r="X293" s="115"/>
      <c r="Y293" s="115"/>
      <c r="Z293" s="115"/>
      <c r="AA293" s="115"/>
      <c r="AB293" s="115"/>
      <c r="AC293" s="115"/>
      <c r="AD293" s="115"/>
      <c r="AE293" s="115" t="s">
        <v>84</v>
      </c>
      <c r="AF293" s="115"/>
      <c r="AG293" s="115"/>
      <c r="AH293" s="115"/>
      <c r="AI293" s="115"/>
      <c r="AJ293" s="115"/>
      <c r="AK293" s="115"/>
      <c r="AL293" s="115"/>
      <c r="AM293" s="115"/>
      <c r="AN293" s="115"/>
      <c r="AO293" s="115"/>
      <c r="AP293" s="115"/>
      <c r="AQ293" s="115"/>
      <c r="AR293" s="115"/>
      <c r="AS293" s="115"/>
      <c r="AT293" s="115"/>
      <c r="AU293" s="115"/>
      <c r="AV293" s="115"/>
      <c r="AW293" s="115"/>
      <c r="AX293" s="115"/>
      <c r="AY293" s="115"/>
      <c r="AZ293" s="115"/>
      <c r="BA293" s="115"/>
      <c r="BB293" s="115"/>
      <c r="BC293" s="115"/>
      <c r="BD293" s="115"/>
      <c r="BE293" s="115"/>
      <c r="BF293" s="115"/>
      <c r="BG293" s="115"/>
      <c r="BH293" s="115"/>
    </row>
    <row r="294" spans="1:60" ht="12.75" customHeight="1" outlineLevel="1" x14ac:dyDescent="0.2">
      <c r="A294" s="183"/>
      <c r="B294" s="163"/>
      <c r="C294" s="379" t="s">
        <v>765</v>
      </c>
      <c r="D294" s="379"/>
      <c r="E294" s="379"/>
      <c r="F294" s="164"/>
      <c r="G294" s="164"/>
      <c r="H294" s="165"/>
      <c r="I294" s="165"/>
      <c r="J294" s="165"/>
      <c r="K294" s="165"/>
      <c r="L294" s="165"/>
      <c r="M294" s="165"/>
      <c r="N294" s="209"/>
      <c r="O294" s="209"/>
      <c r="P294" s="209"/>
      <c r="Q294" s="214"/>
      <c r="R294" s="145"/>
      <c r="S294" s="129"/>
      <c r="T294" s="130"/>
      <c r="U294" s="129"/>
      <c r="V294" s="115"/>
      <c r="W294" s="115"/>
      <c r="X294" s="115"/>
      <c r="Y294" s="115"/>
      <c r="Z294" s="115"/>
      <c r="AA294" s="115"/>
      <c r="AB294" s="115"/>
      <c r="AC294" s="115"/>
      <c r="AD294" s="115"/>
      <c r="AE294" s="115" t="s">
        <v>82</v>
      </c>
      <c r="AF294" s="115"/>
      <c r="AG294" s="115"/>
      <c r="AH294" s="115"/>
      <c r="AI294" s="115"/>
      <c r="AJ294" s="115"/>
      <c r="AK294" s="115"/>
      <c r="AL294" s="115"/>
      <c r="AM294" s="115"/>
      <c r="AN294" s="115"/>
      <c r="AO294" s="115"/>
      <c r="AP294" s="115"/>
      <c r="AQ294" s="115"/>
      <c r="AR294" s="115"/>
      <c r="AS294" s="115"/>
      <c r="AT294" s="115"/>
      <c r="AU294" s="115"/>
      <c r="AV294" s="115"/>
      <c r="AW294" s="115"/>
      <c r="AX294" s="115"/>
      <c r="AY294" s="115"/>
      <c r="AZ294" s="115"/>
      <c r="BA294" s="123" t="str">
        <f>C294</f>
        <v>nátěr palubkového podbití přesahů střechy - 2x</v>
      </c>
      <c r="BB294" s="115"/>
      <c r="BC294" s="115"/>
      <c r="BD294" s="115"/>
      <c r="BE294" s="115"/>
      <c r="BF294" s="115"/>
      <c r="BG294" s="115"/>
      <c r="BH294" s="115"/>
    </row>
    <row r="295" spans="1:60" ht="12" customHeight="1" outlineLevel="1" x14ac:dyDescent="0.2">
      <c r="A295" s="136"/>
      <c r="B295" s="202"/>
      <c r="C295" s="239" t="s">
        <v>766</v>
      </c>
      <c r="D295" s="240"/>
      <c r="E295" s="241">
        <v>20.224</v>
      </c>
      <c r="F295" s="203"/>
      <c r="G295" s="203"/>
      <c r="H295" s="203"/>
      <c r="I295" s="203"/>
      <c r="J295" s="203"/>
      <c r="K295" s="203"/>
      <c r="L295" s="203"/>
      <c r="M295" s="203"/>
      <c r="N295" s="242"/>
      <c r="O295" s="242"/>
      <c r="P295" s="242"/>
      <c r="Q295" s="243"/>
      <c r="R295" s="129"/>
      <c r="S295" s="129"/>
      <c r="T295" s="130"/>
      <c r="U295" s="129"/>
      <c r="V295" s="115"/>
      <c r="W295" s="115"/>
      <c r="X295" s="115"/>
      <c r="Y295" s="115"/>
      <c r="Z295" s="115"/>
      <c r="AA295" s="115"/>
      <c r="AB295" s="115"/>
      <c r="AC295" s="115"/>
      <c r="AD295" s="115"/>
      <c r="AE295" s="115"/>
      <c r="AF295" s="115"/>
      <c r="AG295" s="115"/>
      <c r="AH295" s="115"/>
      <c r="AI295" s="115"/>
      <c r="AJ295" s="115"/>
      <c r="AK295" s="115"/>
      <c r="AL295" s="115"/>
      <c r="AM295" s="115"/>
      <c r="AN295" s="115"/>
      <c r="AO295" s="115"/>
      <c r="AP295" s="115"/>
      <c r="AQ295" s="115"/>
      <c r="AR295" s="115"/>
      <c r="AS295" s="115"/>
      <c r="AT295" s="115"/>
      <c r="AU295" s="115"/>
      <c r="AV295" s="115"/>
      <c r="AW295" s="115"/>
      <c r="AX295" s="115"/>
      <c r="AY295" s="115"/>
      <c r="AZ295" s="115"/>
      <c r="BA295" s="115"/>
      <c r="BB295" s="115"/>
      <c r="BC295" s="115"/>
      <c r="BD295" s="115"/>
      <c r="BE295" s="115"/>
      <c r="BF295" s="115"/>
      <c r="BG295" s="115"/>
      <c r="BH295" s="115"/>
    </row>
    <row r="296" spans="1:60" ht="12.75" customHeight="1" outlineLevel="1" x14ac:dyDescent="0.2">
      <c r="A296" s="231"/>
      <c r="B296" s="162"/>
      <c r="C296" s="193"/>
      <c r="D296" s="193"/>
      <c r="E296" s="193"/>
      <c r="F296" s="149"/>
      <c r="G296" s="149"/>
      <c r="H296" s="137"/>
      <c r="I296" s="137"/>
      <c r="J296" s="137"/>
      <c r="K296" s="137"/>
      <c r="L296" s="137"/>
      <c r="M296" s="137"/>
      <c r="N296" s="218"/>
      <c r="O296" s="218"/>
      <c r="P296" s="137"/>
      <c r="Q296" s="137"/>
      <c r="R296" s="137"/>
      <c r="S296" s="137"/>
      <c r="T296" s="137"/>
      <c r="U296" s="137"/>
      <c r="V296" s="115"/>
      <c r="W296" s="115"/>
      <c r="X296" s="115"/>
      <c r="Y296" s="115"/>
      <c r="Z296" s="115"/>
      <c r="AA296" s="115"/>
      <c r="AB296" s="115"/>
      <c r="AC296" s="115"/>
      <c r="AD296" s="115"/>
      <c r="AE296" s="115"/>
      <c r="AF296" s="115"/>
      <c r="AG296" s="115"/>
      <c r="AH296" s="115"/>
      <c r="AI296" s="115"/>
      <c r="AJ296" s="115"/>
      <c r="AK296" s="115"/>
      <c r="AL296" s="115"/>
      <c r="AM296" s="115"/>
      <c r="AN296" s="115"/>
      <c r="AO296" s="115"/>
      <c r="AP296" s="115"/>
      <c r="AQ296" s="115"/>
      <c r="AR296" s="115"/>
      <c r="AS296" s="115"/>
      <c r="AT296" s="115"/>
      <c r="AU296" s="115"/>
      <c r="AV296" s="115"/>
      <c r="AW296" s="115"/>
      <c r="AX296" s="115"/>
      <c r="AY296" s="115"/>
      <c r="AZ296" s="115"/>
      <c r="BA296" s="123"/>
      <c r="BB296" s="115"/>
      <c r="BC296" s="115"/>
      <c r="BD296" s="115"/>
      <c r="BE296" s="115"/>
      <c r="BF296" s="115"/>
      <c r="BG296" s="115"/>
      <c r="BH296" s="115"/>
    </row>
    <row r="297" spans="1:60" x14ac:dyDescent="0.2">
      <c r="C297" s="134"/>
      <c r="D297" s="11"/>
      <c r="AE297" t="s">
        <v>87</v>
      </c>
    </row>
    <row r="298" spans="1:60" x14ac:dyDescent="0.2">
      <c r="B298" s="85" t="s">
        <v>95</v>
      </c>
      <c r="D298" s="11"/>
      <c r="G298" s="135">
        <f>SUM(G292+G281+G244+G230+G203+G169+G161+G158+G144+G141+G82+G72+G57+G53+G20+G7)</f>
        <v>0</v>
      </c>
    </row>
    <row r="299" spans="1:60" x14ac:dyDescent="0.2">
      <c r="D299" s="11"/>
    </row>
    <row r="300" spans="1:60" x14ac:dyDescent="0.2">
      <c r="D300" s="11"/>
    </row>
    <row r="301" spans="1:60" x14ac:dyDescent="0.2">
      <c r="D301" s="11"/>
    </row>
    <row r="302" spans="1:60" x14ac:dyDescent="0.2">
      <c r="D302" s="11"/>
    </row>
    <row r="303" spans="1:60" x14ac:dyDescent="0.2">
      <c r="D303" s="11"/>
    </row>
    <row r="304" spans="1:60" x14ac:dyDescent="0.2">
      <c r="D304" s="11"/>
    </row>
    <row r="305" spans="4:4" x14ac:dyDescent="0.2">
      <c r="D305" s="11"/>
    </row>
    <row r="306" spans="4:4" x14ac:dyDescent="0.2">
      <c r="D306" s="11"/>
    </row>
    <row r="307" spans="4:4" x14ac:dyDescent="0.2">
      <c r="D307" s="11"/>
    </row>
    <row r="308" spans="4:4" x14ac:dyDescent="0.2">
      <c r="D308" s="11"/>
    </row>
    <row r="309" spans="4:4" x14ac:dyDescent="0.2">
      <c r="D309" s="11"/>
    </row>
    <row r="310" spans="4:4" x14ac:dyDescent="0.2">
      <c r="D310" s="11"/>
    </row>
    <row r="311" spans="4:4" x14ac:dyDescent="0.2">
      <c r="D311" s="11"/>
    </row>
    <row r="312" spans="4:4" x14ac:dyDescent="0.2">
      <c r="D312" s="11"/>
    </row>
    <row r="313" spans="4:4" x14ac:dyDescent="0.2">
      <c r="D313" s="11"/>
    </row>
    <row r="314" spans="4:4" x14ac:dyDescent="0.2">
      <c r="D314" s="11"/>
    </row>
    <row r="315" spans="4:4" x14ac:dyDescent="0.2">
      <c r="D315" s="11"/>
    </row>
    <row r="316" spans="4:4" x14ac:dyDescent="0.2">
      <c r="D316" s="11"/>
    </row>
    <row r="317" spans="4:4" x14ac:dyDescent="0.2">
      <c r="D317" s="11"/>
    </row>
    <row r="318" spans="4:4" x14ac:dyDescent="0.2">
      <c r="D318" s="11"/>
    </row>
    <row r="319" spans="4:4" x14ac:dyDescent="0.2">
      <c r="D319" s="11"/>
    </row>
    <row r="320" spans="4:4" x14ac:dyDescent="0.2">
      <c r="D320" s="11"/>
    </row>
    <row r="321" spans="4:4" x14ac:dyDescent="0.2">
      <c r="D321" s="11"/>
    </row>
    <row r="322" spans="4:4" x14ac:dyDescent="0.2">
      <c r="D322" s="11"/>
    </row>
    <row r="323" spans="4:4" x14ac:dyDescent="0.2">
      <c r="D323" s="11"/>
    </row>
    <row r="324" spans="4:4" x14ac:dyDescent="0.2">
      <c r="D324" s="11"/>
    </row>
    <row r="325" spans="4:4" x14ac:dyDescent="0.2">
      <c r="D325" s="11"/>
    </row>
    <row r="326" spans="4:4" x14ac:dyDescent="0.2">
      <c r="D326" s="11"/>
    </row>
    <row r="327" spans="4:4" x14ac:dyDescent="0.2">
      <c r="D327" s="11"/>
    </row>
    <row r="328" spans="4:4" x14ac:dyDescent="0.2">
      <c r="D328" s="11"/>
    </row>
    <row r="329" spans="4:4" x14ac:dyDescent="0.2">
      <c r="D329" s="11"/>
    </row>
    <row r="330" spans="4:4" x14ac:dyDescent="0.2">
      <c r="D330" s="11"/>
    </row>
    <row r="331" spans="4:4" x14ac:dyDescent="0.2">
      <c r="D331" s="11"/>
    </row>
    <row r="332" spans="4:4" x14ac:dyDescent="0.2">
      <c r="D332" s="11"/>
    </row>
    <row r="333" spans="4:4" x14ac:dyDescent="0.2">
      <c r="D333" s="11"/>
    </row>
    <row r="334" spans="4:4" x14ac:dyDescent="0.2">
      <c r="D334" s="11"/>
    </row>
    <row r="335" spans="4:4" x14ac:dyDescent="0.2">
      <c r="D335" s="11"/>
    </row>
    <row r="336" spans="4:4" x14ac:dyDescent="0.2">
      <c r="D336" s="11"/>
    </row>
    <row r="337" spans="4:4" x14ac:dyDescent="0.2">
      <c r="D337" s="11"/>
    </row>
    <row r="338" spans="4:4" x14ac:dyDescent="0.2">
      <c r="D338" s="11"/>
    </row>
    <row r="339" spans="4:4" x14ac:dyDescent="0.2">
      <c r="D339" s="11"/>
    </row>
    <row r="340" spans="4:4" x14ac:dyDescent="0.2">
      <c r="D340" s="11"/>
    </row>
    <row r="341" spans="4:4" x14ac:dyDescent="0.2">
      <c r="D341" s="11"/>
    </row>
    <row r="342" spans="4:4" x14ac:dyDescent="0.2">
      <c r="D342" s="11"/>
    </row>
    <row r="343" spans="4:4" x14ac:dyDescent="0.2">
      <c r="D343" s="11"/>
    </row>
    <row r="344" spans="4:4" x14ac:dyDescent="0.2">
      <c r="D344" s="11"/>
    </row>
    <row r="345" spans="4:4" x14ac:dyDescent="0.2">
      <c r="D345" s="11"/>
    </row>
    <row r="346" spans="4:4" x14ac:dyDescent="0.2">
      <c r="D346" s="11"/>
    </row>
    <row r="347" spans="4:4" x14ac:dyDescent="0.2">
      <c r="D347" s="11"/>
    </row>
    <row r="348" spans="4:4" x14ac:dyDescent="0.2">
      <c r="D348" s="11"/>
    </row>
    <row r="349" spans="4:4" x14ac:dyDescent="0.2">
      <c r="D349" s="11"/>
    </row>
    <row r="350" spans="4:4" x14ac:dyDescent="0.2">
      <c r="D350" s="11"/>
    </row>
    <row r="351" spans="4:4" x14ac:dyDescent="0.2">
      <c r="D351" s="11"/>
    </row>
    <row r="352" spans="4:4" x14ac:dyDescent="0.2">
      <c r="D352" s="11"/>
    </row>
    <row r="353" spans="4:4" x14ac:dyDescent="0.2">
      <c r="D353" s="11"/>
    </row>
    <row r="354" spans="4:4" x14ac:dyDescent="0.2">
      <c r="D354" s="11"/>
    </row>
    <row r="355" spans="4:4" x14ac:dyDescent="0.2">
      <c r="D355" s="11"/>
    </row>
    <row r="356" spans="4:4" x14ac:dyDescent="0.2">
      <c r="D356" s="11"/>
    </row>
    <row r="357" spans="4:4" x14ac:dyDescent="0.2">
      <c r="D357" s="11"/>
    </row>
    <row r="358" spans="4:4" x14ac:dyDescent="0.2">
      <c r="D358" s="11"/>
    </row>
    <row r="359" spans="4:4" x14ac:dyDescent="0.2">
      <c r="D359" s="11"/>
    </row>
    <row r="360" spans="4:4" x14ac:dyDescent="0.2">
      <c r="D360" s="11"/>
    </row>
    <row r="361" spans="4:4" x14ac:dyDescent="0.2">
      <c r="D361" s="11"/>
    </row>
    <row r="362" spans="4:4" x14ac:dyDescent="0.2">
      <c r="D362" s="11"/>
    </row>
    <row r="363" spans="4:4" x14ac:dyDescent="0.2">
      <c r="D363" s="11"/>
    </row>
    <row r="364" spans="4:4" x14ac:dyDescent="0.2">
      <c r="D364" s="11"/>
    </row>
    <row r="365" spans="4:4" x14ac:dyDescent="0.2">
      <c r="D365" s="11"/>
    </row>
    <row r="366" spans="4:4" x14ac:dyDescent="0.2">
      <c r="D366" s="11"/>
    </row>
    <row r="367" spans="4:4" x14ac:dyDescent="0.2">
      <c r="D367" s="11"/>
    </row>
    <row r="368" spans="4:4" x14ac:dyDescent="0.2">
      <c r="D368" s="11"/>
    </row>
    <row r="369" spans="4:4" x14ac:dyDescent="0.2">
      <c r="D369" s="11"/>
    </row>
    <row r="370" spans="4:4" x14ac:dyDescent="0.2">
      <c r="D370" s="11"/>
    </row>
    <row r="371" spans="4:4" x14ac:dyDescent="0.2">
      <c r="D371" s="11"/>
    </row>
    <row r="372" spans="4:4" x14ac:dyDescent="0.2">
      <c r="D372" s="11"/>
    </row>
    <row r="373" spans="4:4" x14ac:dyDescent="0.2">
      <c r="D373" s="11"/>
    </row>
    <row r="374" spans="4:4" x14ac:dyDescent="0.2">
      <c r="D374" s="11"/>
    </row>
    <row r="375" spans="4:4" x14ac:dyDescent="0.2">
      <c r="D375" s="11"/>
    </row>
    <row r="376" spans="4:4" x14ac:dyDescent="0.2">
      <c r="D376" s="11"/>
    </row>
    <row r="377" spans="4:4" x14ac:dyDescent="0.2">
      <c r="D377" s="11"/>
    </row>
    <row r="378" spans="4:4" x14ac:dyDescent="0.2">
      <c r="D378" s="11"/>
    </row>
    <row r="379" spans="4:4" x14ac:dyDescent="0.2">
      <c r="D379" s="11"/>
    </row>
    <row r="380" spans="4:4" x14ac:dyDescent="0.2">
      <c r="D380" s="11"/>
    </row>
    <row r="381" spans="4:4" x14ac:dyDescent="0.2">
      <c r="D381" s="11"/>
    </row>
    <row r="382" spans="4:4" x14ac:dyDescent="0.2">
      <c r="D382" s="11"/>
    </row>
    <row r="383" spans="4:4" x14ac:dyDescent="0.2">
      <c r="D383" s="11"/>
    </row>
    <row r="384" spans="4:4" x14ac:dyDescent="0.2">
      <c r="D384" s="11"/>
    </row>
    <row r="385" spans="4:4" x14ac:dyDescent="0.2">
      <c r="D385" s="11"/>
    </row>
    <row r="386" spans="4:4" x14ac:dyDescent="0.2">
      <c r="D386" s="11"/>
    </row>
    <row r="387" spans="4:4" x14ac:dyDescent="0.2">
      <c r="D387" s="11"/>
    </row>
    <row r="388" spans="4:4" x14ac:dyDescent="0.2">
      <c r="D388" s="11"/>
    </row>
    <row r="389" spans="4:4" x14ac:dyDescent="0.2">
      <c r="D389" s="11"/>
    </row>
    <row r="390" spans="4:4" x14ac:dyDescent="0.2">
      <c r="D390" s="11"/>
    </row>
    <row r="391" spans="4:4" x14ac:dyDescent="0.2">
      <c r="D391" s="11"/>
    </row>
    <row r="392" spans="4:4" x14ac:dyDescent="0.2">
      <c r="D392" s="11"/>
    </row>
    <row r="393" spans="4:4" x14ac:dyDescent="0.2">
      <c r="D393" s="11"/>
    </row>
    <row r="394" spans="4:4" x14ac:dyDescent="0.2">
      <c r="D394" s="11"/>
    </row>
    <row r="395" spans="4:4" x14ac:dyDescent="0.2">
      <c r="D395" s="11"/>
    </row>
    <row r="396" spans="4:4" x14ac:dyDescent="0.2">
      <c r="D396" s="11"/>
    </row>
    <row r="397" spans="4:4" x14ac:dyDescent="0.2">
      <c r="D397" s="11"/>
    </row>
    <row r="398" spans="4:4" x14ac:dyDescent="0.2">
      <c r="D398" s="11"/>
    </row>
    <row r="399" spans="4:4" x14ac:dyDescent="0.2">
      <c r="D399" s="11"/>
    </row>
    <row r="400" spans="4:4" x14ac:dyDescent="0.2">
      <c r="D400" s="11"/>
    </row>
    <row r="401" spans="4:4" x14ac:dyDescent="0.2">
      <c r="D401" s="11"/>
    </row>
    <row r="402" spans="4:4" x14ac:dyDescent="0.2">
      <c r="D402" s="11"/>
    </row>
    <row r="403" spans="4:4" x14ac:dyDescent="0.2">
      <c r="D403" s="11"/>
    </row>
    <row r="404" spans="4:4" x14ac:dyDescent="0.2">
      <c r="D404" s="11"/>
    </row>
    <row r="405" spans="4:4" x14ac:dyDescent="0.2">
      <c r="D405" s="11"/>
    </row>
    <row r="406" spans="4:4" x14ac:dyDescent="0.2">
      <c r="D406" s="11"/>
    </row>
    <row r="407" spans="4:4" x14ac:dyDescent="0.2">
      <c r="D407" s="11"/>
    </row>
    <row r="408" spans="4:4" x14ac:dyDescent="0.2">
      <c r="D408" s="11"/>
    </row>
    <row r="409" spans="4:4" x14ac:dyDescent="0.2">
      <c r="D409" s="11"/>
    </row>
    <row r="410" spans="4:4" x14ac:dyDescent="0.2">
      <c r="D410" s="11"/>
    </row>
    <row r="411" spans="4:4" x14ac:dyDescent="0.2">
      <c r="D411" s="11"/>
    </row>
    <row r="412" spans="4:4" x14ac:dyDescent="0.2">
      <c r="D412" s="11"/>
    </row>
    <row r="413" spans="4:4" x14ac:dyDescent="0.2">
      <c r="D413" s="11"/>
    </row>
    <row r="414" spans="4:4" x14ac:dyDescent="0.2">
      <c r="D414" s="11"/>
    </row>
    <row r="415" spans="4:4" x14ac:dyDescent="0.2">
      <c r="D415" s="11"/>
    </row>
    <row r="416" spans="4:4" x14ac:dyDescent="0.2">
      <c r="D416" s="11"/>
    </row>
    <row r="417" spans="4:4" x14ac:dyDescent="0.2">
      <c r="D417" s="11"/>
    </row>
    <row r="418" spans="4:4" x14ac:dyDescent="0.2">
      <c r="D418" s="11"/>
    </row>
    <row r="419" spans="4:4" x14ac:dyDescent="0.2">
      <c r="D419" s="11"/>
    </row>
    <row r="420" spans="4:4" x14ac:dyDescent="0.2">
      <c r="D420" s="11"/>
    </row>
    <row r="421" spans="4:4" x14ac:dyDescent="0.2">
      <c r="D421" s="11"/>
    </row>
    <row r="422" spans="4:4" x14ac:dyDescent="0.2">
      <c r="D422" s="11"/>
    </row>
    <row r="423" spans="4:4" x14ac:dyDescent="0.2">
      <c r="D423" s="11"/>
    </row>
    <row r="424" spans="4:4" x14ac:dyDescent="0.2">
      <c r="D424" s="11"/>
    </row>
    <row r="425" spans="4:4" x14ac:dyDescent="0.2">
      <c r="D425" s="11"/>
    </row>
    <row r="426" spans="4:4" x14ac:dyDescent="0.2">
      <c r="D426" s="11"/>
    </row>
    <row r="427" spans="4:4" x14ac:dyDescent="0.2">
      <c r="D427" s="11"/>
    </row>
    <row r="428" spans="4:4" x14ac:dyDescent="0.2">
      <c r="D428" s="11"/>
    </row>
    <row r="429" spans="4:4" x14ac:dyDescent="0.2">
      <c r="D429" s="11"/>
    </row>
    <row r="430" spans="4:4" x14ac:dyDescent="0.2">
      <c r="D430" s="11"/>
    </row>
    <row r="431" spans="4:4" x14ac:dyDescent="0.2">
      <c r="D431" s="11"/>
    </row>
    <row r="432" spans="4:4" x14ac:dyDescent="0.2">
      <c r="D432" s="11"/>
    </row>
    <row r="433" spans="4:4" x14ac:dyDescent="0.2">
      <c r="D433" s="11"/>
    </row>
    <row r="434" spans="4:4" x14ac:dyDescent="0.2">
      <c r="D434" s="11"/>
    </row>
    <row r="435" spans="4:4" x14ac:dyDescent="0.2">
      <c r="D435" s="11"/>
    </row>
    <row r="436" spans="4:4" x14ac:dyDescent="0.2">
      <c r="D436" s="11"/>
    </row>
    <row r="437" spans="4:4" x14ac:dyDescent="0.2">
      <c r="D437" s="11"/>
    </row>
    <row r="438" spans="4:4" x14ac:dyDescent="0.2">
      <c r="D438" s="11"/>
    </row>
    <row r="439" spans="4:4" x14ac:dyDescent="0.2">
      <c r="D439" s="11"/>
    </row>
    <row r="440" spans="4:4" x14ac:dyDescent="0.2">
      <c r="D440" s="11"/>
    </row>
    <row r="441" spans="4:4" x14ac:dyDescent="0.2">
      <c r="D441" s="11"/>
    </row>
    <row r="442" spans="4:4" x14ac:dyDescent="0.2">
      <c r="D442" s="11"/>
    </row>
    <row r="443" spans="4:4" x14ac:dyDescent="0.2">
      <c r="D443" s="11"/>
    </row>
    <row r="444" spans="4:4" x14ac:dyDescent="0.2">
      <c r="D444" s="11"/>
    </row>
    <row r="445" spans="4:4" x14ac:dyDescent="0.2">
      <c r="D445" s="11"/>
    </row>
    <row r="446" spans="4:4" x14ac:dyDescent="0.2">
      <c r="D446" s="11"/>
    </row>
    <row r="447" spans="4:4" x14ac:dyDescent="0.2">
      <c r="D447" s="11"/>
    </row>
    <row r="448" spans="4:4" x14ac:dyDescent="0.2">
      <c r="D448" s="11"/>
    </row>
    <row r="449" spans="4:4" x14ac:dyDescent="0.2">
      <c r="D449" s="11"/>
    </row>
    <row r="450" spans="4:4" x14ac:dyDescent="0.2">
      <c r="D450" s="11"/>
    </row>
    <row r="451" spans="4:4" x14ac:dyDescent="0.2">
      <c r="D451" s="11"/>
    </row>
    <row r="452" spans="4:4" x14ac:dyDescent="0.2">
      <c r="D452" s="11"/>
    </row>
    <row r="453" spans="4:4" x14ac:dyDescent="0.2">
      <c r="D453" s="11"/>
    </row>
    <row r="454" spans="4:4" x14ac:dyDescent="0.2">
      <c r="D454" s="11"/>
    </row>
    <row r="455" spans="4:4" x14ac:dyDescent="0.2">
      <c r="D455" s="11"/>
    </row>
    <row r="456" spans="4:4" x14ac:dyDescent="0.2">
      <c r="D456" s="11"/>
    </row>
    <row r="457" spans="4:4" x14ac:dyDescent="0.2">
      <c r="D457" s="11"/>
    </row>
    <row r="458" spans="4:4" x14ac:dyDescent="0.2">
      <c r="D458" s="11"/>
    </row>
    <row r="459" spans="4:4" x14ac:dyDescent="0.2">
      <c r="D459" s="11"/>
    </row>
    <row r="460" spans="4:4" x14ac:dyDescent="0.2">
      <c r="D460" s="11"/>
    </row>
    <row r="461" spans="4:4" x14ac:dyDescent="0.2">
      <c r="D461" s="11"/>
    </row>
    <row r="462" spans="4:4" x14ac:dyDescent="0.2">
      <c r="D462" s="11"/>
    </row>
    <row r="463" spans="4:4" x14ac:dyDescent="0.2">
      <c r="D463" s="11"/>
    </row>
    <row r="464" spans="4:4" x14ac:dyDescent="0.2">
      <c r="D464" s="11"/>
    </row>
    <row r="465" spans="4:4" x14ac:dyDescent="0.2">
      <c r="D465" s="11"/>
    </row>
    <row r="466" spans="4:4" x14ac:dyDescent="0.2">
      <c r="D466" s="11"/>
    </row>
    <row r="467" spans="4:4" x14ac:dyDescent="0.2">
      <c r="D467" s="11"/>
    </row>
    <row r="468" spans="4:4" x14ac:dyDescent="0.2">
      <c r="D468" s="11"/>
    </row>
    <row r="469" spans="4:4" x14ac:dyDescent="0.2">
      <c r="D469" s="11"/>
    </row>
    <row r="470" spans="4:4" x14ac:dyDescent="0.2">
      <c r="D470" s="11"/>
    </row>
    <row r="471" spans="4:4" x14ac:dyDescent="0.2">
      <c r="D471" s="11"/>
    </row>
    <row r="472" spans="4:4" x14ac:dyDescent="0.2">
      <c r="D472" s="11"/>
    </row>
    <row r="473" spans="4:4" x14ac:dyDescent="0.2">
      <c r="D473" s="11"/>
    </row>
    <row r="474" spans="4:4" x14ac:dyDescent="0.2">
      <c r="D474" s="11"/>
    </row>
    <row r="475" spans="4:4" x14ac:dyDescent="0.2">
      <c r="D475" s="11"/>
    </row>
    <row r="476" spans="4:4" x14ac:dyDescent="0.2">
      <c r="D476" s="11"/>
    </row>
    <row r="477" spans="4:4" x14ac:dyDescent="0.2">
      <c r="D477" s="11"/>
    </row>
    <row r="478" spans="4:4" x14ac:dyDescent="0.2">
      <c r="D478" s="11"/>
    </row>
    <row r="479" spans="4:4" x14ac:dyDescent="0.2">
      <c r="D479" s="11"/>
    </row>
    <row r="480" spans="4:4" x14ac:dyDescent="0.2">
      <c r="D480" s="11"/>
    </row>
    <row r="481" spans="4:4" x14ac:dyDescent="0.2">
      <c r="D481" s="11"/>
    </row>
    <row r="482" spans="4:4" x14ac:dyDescent="0.2">
      <c r="D482" s="11"/>
    </row>
    <row r="483" spans="4:4" x14ac:dyDescent="0.2">
      <c r="D483" s="11"/>
    </row>
    <row r="484" spans="4:4" x14ac:dyDescent="0.2">
      <c r="D484" s="11"/>
    </row>
    <row r="485" spans="4:4" x14ac:dyDescent="0.2">
      <c r="D485" s="11"/>
    </row>
    <row r="486" spans="4:4" x14ac:dyDescent="0.2">
      <c r="D486" s="11"/>
    </row>
    <row r="487" spans="4:4" x14ac:dyDescent="0.2">
      <c r="D487" s="11"/>
    </row>
    <row r="488" spans="4:4" x14ac:dyDescent="0.2">
      <c r="D488" s="11"/>
    </row>
    <row r="489" spans="4:4" x14ac:dyDescent="0.2">
      <c r="D489" s="11"/>
    </row>
    <row r="490" spans="4:4" x14ac:dyDescent="0.2">
      <c r="D490" s="11"/>
    </row>
    <row r="491" spans="4:4" x14ac:dyDescent="0.2">
      <c r="D491" s="11"/>
    </row>
    <row r="492" spans="4:4" x14ac:dyDescent="0.2">
      <c r="D492" s="11"/>
    </row>
    <row r="493" spans="4:4" x14ac:dyDescent="0.2">
      <c r="D493" s="11"/>
    </row>
    <row r="494" spans="4:4" x14ac:dyDescent="0.2">
      <c r="D494" s="11"/>
    </row>
    <row r="495" spans="4:4" x14ac:dyDescent="0.2">
      <c r="D495" s="11"/>
    </row>
    <row r="496" spans="4:4" x14ac:dyDescent="0.2">
      <c r="D496" s="11"/>
    </row>
    <row r="497" spans="4:4" x14ac:dyDescent="0.2">
      <c r="D497" s="11"/>
    </row>
    <row r="498" spans="4:4" x14ac:dyDescent="0.2">
      <c r="D498" s="11"/>
    </row>
    <row r="499" spans="4:4" x14ac:dyDescent="0.2">
      <c r="D499" s="11"/>
    </row>
    <row r="500" spans="4:4" x14ac:dyDescent="0.2">
      <c r="D500" s="11"/>
    </row>
    <row r="501" spans="4:4" x14ac:dyDescent="0.2">
      <c r="D501" s="11"/>
    </row>
    <row r="502" spans="4:4" x14ac:dyDescent="0.2">
      <c r="D502" s="11"/>
    </row>
    <row r="503" spans="4:4" x14ac:dyDescent="0.2">
      <c r="D503" s="11"/>
    </row>
    <row r="504" spans="4:4" x14ac:dyDescent="0.2">
      <c r="D504" s="11"/>
    </row>
    <row r="505" spans="4:4" x14ac:dyDescent="0.2">
      <c r="D505" s="11"/>
    </row>
    <row r="506" spans="4:4" x14ac:dyDescent="0.2">
      <c r="D506" s="11"/>
    </row>
    <row r="507" spans="4:4" x14ac:dyDescent="0.2">
      <c r="D507" s="11"/>
    </row>
    <row r="508" spans="4:4" x14ac:dyDescent="0.2">
      <c r="D508" s="11"/>
    </row>
    <row r="509" spans="4:4" x14ac:dyDescent="0.2">
      <c r="D509" s="11"/>
    </row>
    <row r="510" spans="4:4" x14ac:dyDescent="0.2">
      <c r="D510" s="11"/>
    </row>
    <row r="511" spans="4:4" x14ac:dyDescent="0.2">
      <c r="D511" s="11"/>
    </row>
    <row r="512" spans="4:4" x14ac:dyDescent="0.2">
      <c r="D512" s="11"/>
    </row>
    <row r="513" spans="4:4" x14ac:dyDescent="0.2">
      <c r="D513" s="11"/>
    </row>
    <row r="514" spans="4:4" x14ac:dyDescent="0.2">
      <c r="D514" s="11"/>
    </row>
    <row r="515" spans="4:4" x14ac:dyDescent="0.2">
      <c r="D515" s="11"/>
    </row>
    <row r="516" spans="4:4" x14ac:dyDescent="0.2">
      <c r="D516" s="11"/>
    </row>
    <row r="517" spans="4:4" x14ac:dyDescent="0.2">
      <c r="D517" s="11"/>
    </row>
    <row r="518" spans="4:4" x14ac:dyDescent="0.2">
      <c r="D518" s="11"/>
    </row>
    <row r="519" spans="4:4" x14ac:dyDescent="0.2">
      <c r="D519" s="11"/>
    </row>
    <row r="520" spans="4:4" x14ac:dyDescent="0.2">
      <c r="D520" s="11"/>
    </row>
    <row r="521" spans="4:4" x14ac:dyDescent="0.2">
      <c r="D521" s="11"/>
    </row>
    <row r="522" spans="4:4" x14ac:dyDescent="0.2">
      <c r="D522" s="11"/>
    </row>
    <row r="523" spans="4:4" x14ac:dyDescent="0.2">
      <c r="D523" s="11"/>
    </row>
    <row r="524" spans="4:4" x14ac:dyDescent="0.2">
      <c r="D524" s="11"/>
    </row>
    <row r="525" spans="4:4" x14ac:dyDescent="0.2">
      <c r="D525" s="11"/>
    </row>
    <row r="526" spans="4:4" x14ac:dyDescent="0.2">
      <c r="D526" s="11"/>
    </row>
    <row r="527" spans="4:4" x14ac:dyDescent="0.2">
      <c r="D527" s="11"/>
    </row>
    <row r="528" spans="4:4" x14ac:dyDescent="0.2">
      <c r="D528" s="11"/>
    </row>
    <row r="529" spans="4:4" x14ac:dyDescent="0.2">
      <c r="D529" s="11"/>
    </row>
    <row r="530" spans="4:4" x14ac:dyDescent="0.2">
      <c r="D530" s="11"/>
    </row>
    <row r="531" spans="4:4" x14ac:dyDescent="0.2">
      <c r="D531" s="11"/>
    </row>
    <row r="532" spans="4:4" x14ac:dyDescent="0.2">
      <c r="D532" s="11"/>
    </row>
    <row r="533" spans="4:4" x14ac:dyDescent="0.2">
      <c r="D533" s="11"/>
    </row>
    <row r="534" spans="4:4" x14ac:dyDescent="0.2">
      <c r="D534" s="11"/>
    </row>
    <row r="535" spans="4:4" x14ac:dyDescent="0.2">
      <c r="D535" s="11"/>
    </row>
    <row r="536" spans="4:4" x14ac:dyDescent="0.2">
      <c r="D536" s="11"/>
    </row>
    <row r="537" spans="4:4" x14ac:dyDescent="0.2">
      <c r="D537" s="11"/>
    </row>
    <row r="538" spans="4:4" x14ac:dyDescent="0.2">
      <c r="D538" s="11"/>
    </row>
    <row r="539" spans="4:4" x14ac:dyDescent="0.2">
      <c r="D539" s="11"/>
    </row>
    <row r="540" spans="4:4" x14ac:dyDescent="0.2">
      <c r="D540" s="11"/>
    </row>
    <row r="541" spans="4:4" x14ac:dyDescent="0.2">
      <c r="D541" s="11"/>
    </row>
    <row r="542" spans="4:4" x14ac:dyDescent="0.2">
      <c r="D542" s="11"/>
    </row>
    <row r="543" spans="4:4" x14ac:dyDescent="0.2">
      <c r="D543" s="11"/>
    </row>
    <row r="544" spans="4:4" x14ac:dyDescent="0.2">
      <c r="D544" s="11"/>
    </row>
    <row r="545" spans="4:4" x14ac:dyDescent="0.2">
      <c r="D545" s="11"/>
    </row>
    <row r="546" spans="4:4" x14ac:dyDescent="0.2">
      <c r="D546" s="11"/>
    </row>
    <row r="547" spans="4:4" x14ac:dyDescent="0.2">
      <c r="D547" s="11"/>
    </row>
    <row r="548" spans="4:4" x14ac:dyDescent="0.2">
      <c r="D548" s="11"/>
    </row>
    <row r="549" spans="4:4" x14ac:dyDescent="0.2">
      <c r="D549" s="11"/>
    </row>
    <row r="550" spans="4:4" x14ac:dyDescent="0.2">
      <c r="D550" s="11"/>
    </row>
    <row r="551" spans="4:4" x14ac:dyDescent="0.2">
      <c r="D551" s="11"/>
    </row>
    <row r="552" spans="4:4" x14ac:dyDescent="0.2">
      <c r="D552" s="11"/>
    </row>
    <row r="553" spans="4:4" x14ac:dyDescent="0.2">
      <c r="D553" s="11"/>
    </row>
    <row r="554" spans="4:4" x14ac:dyDescent="0.2">
      <c r="D554" s="11"/>
    </row>
    <row r="555" spans="4:4" x14ac:dyDescent="0.2">
      <c r="D555" s="11"/>
    </row>
    <row r="556" spans="4:4" x14ac:dyDescent="0.2">
      <c r="D556" s="11"/>
    </row>
    <row r="557" spans="4:4" x14ac:dyDescent="0.2">
      <c r="D557" s="11"/>
    </row>
    <row r="558" spans="4:4" x14ac:dyDescent="0.2">
      <c r="D558" s="11"/>
    </row>
    <row r="559" spans="4:4" x14ac:dyDescent="0.2">
      <c r="D559" s="11"/>
    </row>
    <row r="560" spans="4:4" x14ac:dyDescent="0.2">
      <c r="D560" s="11"/>
    </row>
    <row r="561" spans="4:4" x14ac:dyDescent="0.2">
      <c r="D561" s="11"/>
    </row>
    <row r="562" spans="4:4" x14ac:dyDescent="0.2">
      <c r="D562" s="11"/>
    </row>
    <row r="563" spans="4:4" x14ac:dyDescent="0.2">
      <c r="D563" s="11"/>
    </row>
    <row r="564" spans="4:4" x14ac:dyDescent="0.2">
      <c r="D564" s="11"/>
    </row>
    <row r="565" spans="4:4" x14ac:dyDescent="0.2">
      <c r="D565" s="11"/>
    </row>
    <row r="566" spans="4:4" x14ac:dyDescent="0.2">
      <c r="D566" s="11"/>
    </row>
    <row r="567" spans="4:4" x14ac:dyDescent="0.2">
      <c r="D567" s="11"/>
    </row>
    <row r="568" spans="4:4" x14ac:dyDescent="0.2">
      <c r="D568" s="11"/>
    </row>
    <row r="569" spans="4:4" x14ac:dyDescent="0.2">
      <c r="D569" s="11"/>
    </row>
    <row r="570" spans="4:4" x14ac:dyDescent="0.2">
      <c r="D570" s="11"/>
    </row>
    <row r="571" spans="4:4" x14ac:dyDescent="0.2">
      <c r="D571" s="11"/>
    </row>
    <row r="572" spans="4:4" x14ac:dyDescent="0.2">
      <c r="D572" s="11"/>
    </row>
    <row r="573" spans="4:4" x14ac:dyDescent="0.2">
      <c r="D573" s="11"/>
    </row>
    <row r="574" spans="4:4" x14ac:dyDescent="0.2">
      <c r="D574" s="11"/>
    </row>
    <row r="575" spans="4:4" x14ac:dyDescent="0.2">
      <c r="D575" s="11"/>
    </row>
    <row r="576" spans="4:4" x14ac:dyDescent="0.2">
      <c r="D576" s="11"/>
    </row>
    <row r="577" spans="4:4" x14ac:dyDescent="0.2">
      <c r="D577" s="11"/>
    </row>
    <row r="578" spans="4:4" x14ac:dyDescent="0.2">
      <c r="D578" s="11"/>
    </row>
    <row r="579" spans="4:4" x14ac:dyDescent="0.2">
      <c r="D579" s="11"/>
    </row>
    <row r="580" spans="4:4" x14ac:dyDescent="0.2">
      <c r="D580" s="11"/>
    </row>
    <row r="581" spans="4:4" x14ac:dyDescent="0.2">
      <c r="D581" s="11"/>
    </row>
    <row r="582" spans="4:4" x14ac:dyDescent="0.2">
      <c r="D582" s="11"/>
    </row>
    <row r="583" spans="4:4" x14ac:dyDescent="0.2">
      <c r="D583" s="11"/>
    </row>
    <row r="584" spans="4:4" x14ac:dyDescent="0.2">
      <c r="D584" s="11"/>
    </row>
    <row r="585" spans="4:4" x14ac:dyDescent="0.2">
      <c r="D585" s="11"/>
    </row>
    <row r="586" spans="4:4" x14ac:dyDescent="0.2">
      <c r="D586" s="11"/>
    </row>
    <row r="587" spans="4:4" x14ac:dyDescent="0.2">
      <c r="D587" s="11"/>
    </row>
    <row r="588" spans="4:4" x14ac:dyDescent="0.2">
      <c r="D588" s="11"/>
    </row>
    <row r="589" spans="4:4" x14ac:dyDescent="0.2">
      <c r="D589" s="11"/>
    </row>
    <row r="590" spans="4:4" x14ac:dyDescent="0.2">
      <c r="D590" s="11"/>
    </row>
    <row r="591" spans="4:4" x14ac:dyDescent="0.2">
      <c r="D591" s="11"/>
    </row>
    <row r="592" spans="4:4" x14ac:dyDescent="0.2">
      <c r="D592" s="11"/>
    </row>
    <row r="593" spans="4:4" x14ac:dyDescent="0.2">
      <c r="D593" s="11"/>
    </row>
    <row r="594" spans="4:4" x14ac:dyDescent="0.2">
      <c r="D594" s="11"/>
    </row>
    <row r="595" spans="4:4" x14ac:dyDescent="0.2">
      <c r="D595" s="11"/>
    </row>
    <row r="596" spans="4:4" x14ac:dyDescent="0.2">
      <c r="D596" s="11"/>
    </row>
    <row r="597" spans="4:4" x14ac:dyDescent="0.2">
      <c r="D597" s="11"/>
    </row>
    <row r="598" spans="4:4" x14ac:dyDescent="0.2">
      <c r="D598" s="11"/>
    </row>
    <row r="599" spans="4:4" x14ac:dyDescent="0.2">
      <c r="D599" s="11"/>
    </row>
    <row r="600" spans="4:4" x14ac:dyDescent="0.2">
      <c r="D600" s="11"/>
    </row>
    <row r="601" spans="4:4" x14ac:dyDescent="0.2">
      <c r="D601" s="11"/>
    </row>
    <row r="602" spans="4:4" x14ac:dyDescent="0.2">
      <c r="D602" s="11"/>
    </row>
    <row r="603" spans="4:4" x14ac:dyDescent="0.2">
      <c r="D603" s="11"/>
    </row>
    <row r="604" spans="4:4" x14ac:dyDescent="0.2">
      <c r="D604" s="11"/>
    </row>
    <row r="605" spans="4:4" x14ac:dyDescent="0.2">
      <c r="D605" s="11"/>
    </row>
    <row r="606" spans="4:4" x14ac:dyDescent="0.2">
      <c r="D606" s="11"/>
    </row>
    <row r="607" spans="4:4" x14ac:dyDescent="0.2">
      <c r="D607" s="11"/>
    </row>
    <row r="608" spans="4:4" x14ac:dyDescent="0.2">
      <c r="D608" s="11"/>
    </row>
    <row r="609" spans="4:4" x14ac:dyDescent="0.2">
      <c r="D609" s="11"/>
    </row>
    <row r="610" spans="4:4" x14ac:dyDescent="0.2">
      <c r="D610" s="11"/>
    </row>
    <row r="611" spans="4:4" x14ac:dyDescent="0.2">
      <c r="D611" s="11"/>
    </row>
    <row r="612" spans="4:4" x14ac:dyDescent="0.2">
      <c r="D612" s="11"/>
    </row>
    <row r="613" spans="4:4" x14ac:dyDescent="0.2">
      <c r="D613" s="11"/>
    </row>
    <row r="614" spans="4:4" x14ac:dyDescent="0.2">
      <c r="D614" s="11"/>
    </row>
    <row r="615" spans="4:4" x14ac:dyDescent="0.2">
      <c r="D615" s="11"/>
    </row>
    <row r="616" spans="4:4" x14ac:dyDescent="0.2">
      <c r="D616" s="11"/>
    </row>
    <row r="617" spans="4:4" x14ac:dyDescent="0.2">
      <c r="D617" s="11"/>
    </row>
    <row r="618" spans="4:4" x14ac:dyDescent="0.2">
      <c r="D618" s="11"/>
    </row>
    <row r="619" spans="4:4" x14ac:dyDescent="0.2">
      <c r="D619" s="11"/>
    </row>
    <row r="620" spans="4:4" x14ac:dyDescent="0.2">
      <c r="D620" s="11"/>
    </row>
    <row r="621" spans="4:4" x14ac:dyDescent="0.2">
      <c r="D621" s="11"/>
    </row>
    <row r="622" spans="4:4" x14ac:dyDescent="0.2">
      <c r="D622" s="11"/>
    </row>
    <row r="623" spans="4:4" x14ac:dyDescent="0.2">
      <c r="D623" s="11"/>
    </row>
    <row r="624" spans="4:4" x14ac:dyDescent="0.2">
      <c r="D624" s="11"/>
    </row>
    <row r="625" spans="4:4" x14ac:dyDescent="0.2">
      <c r="D625" s="11"/>
    </row>
    <row r="626" spans="4:4" x14ac:dyDescent="0.2">
      <c r="D626" s="11"/>
    </row>
    <row r="627" spans="4:4" x14ac:dyDescent="0.2">
      <c r="D627" s="11"/>
    </row>
    <row r="628" spans="4:4" x14ac:dyDescent="0.2">
      <c r="D628" s="11"/>
    </row>
    <row r="629" spans="4:4" x14ac:dyDescent="0.2">
      <c r="D629" s="11"/>
    </row>
    <row r="630" spans="4:4" x14ac:dyDescent="0.2">
      <c r="D630" s="11"/>
    </row>
    <row r="631" spans="4:4" x14ac:dyDescent="0.2">
      <c r="D631" s="11"/>
    </row>
    <row r="632" spans="4:4" x14ac:dyDescent="0.2">
      <c r="D632" s="11"/>
    </row>
    <row r="633" spans="4:4" x14ac:dyDescent="0.2">
      <c r="D633" s="11"/>
    </row>
    <row r="634" spans="4:4" x14ac:dyDescent="0.2">
      <c r="D634" s="11"/>
    </row>
    <row r="635" spans="4:4" x14ac:dyDescent="0.2">
      <c r="D635" s="11"/>
    </row>
    <row r="636" spans="4:4" x14ac:dyDescent="0.2">
      <c r="D636" s="11"/>
    </row>
    <row r="637" spans="4:4" x14ac:dyDescent="0.2">
      <c r="D637" s="11"/>
    </row>
    <row r="638" spans="4:4" x14ac:dyDescent="0.2">
      <c r="D638" s="11"/>
    </row>
    <row r="639" spans="4:4" x14ac:dyDescent="0.2">
      <c r="D639" s="11"/>
    </row>
    <row r="640" spans="4:4" x14ac:dyDescent="0.2">
      <c r="D640" s="11"/>
    </row>
    <row r="641" spans="4:4" x14ac:dyDescent="0.2">
      <c r="D641" s="11"/>
    </row>
    <row r="642" spans="4:4" x14ac:dyDescent="0.2">
      <c r="D642" s="11"/>
    </row>
    <row r="643" spans="4:4" x14ac:dyDescent="0.2">
      <c r="D643" s="11"/>
    </row>
    <row r="644" spans="4:4" x14ac:dyDescent="0.2">
      <c r="D644" s="11"/>
    </row>
    <row r="645" spans="4:4" x14ac:dyDescent="0.2">
      <c r="D645" s="11"/>
    </row>
    <row r="646" spans="4:4" x14ac:dyDescent="0.2">
      <c r="D646" s="11"/>
    </row>
    <row r="647" spans="4:4" x14ac:dyDescent="0.2">
      <c r="D647" s="11"/>
    </row>
    <row r="648" spans="4:4" x14ac:dyDescent="0.2">
      <c r="D648" s="11"/>
    </row>
    <row r="649" spans="4:4" x14ac:dyDescent="0.2">
      <c r="D649" s="11"/>
    </row>
    <row r="650" spans="4:4" x14ac:dyDescent="0.2">
      <c r="D650" s="11"/>
    </row>
    <row r="651" spans="4:4" x14ac:dyDescent="0.2">
      <c r="D651" s="11"/>
    </row>
    <row r="652" spans="4:4" x14ac:dyDescent="0.2">
      <c r="D652" s="11"/>
    </row>
    <row r="653" spans="4:4" x14ac:dyDescent="0.2">
      <c r="D653" s="11"/>
    </row>
    <row r="654" spans="4:4" x14ac:dyDescent="0.2">
      <c r="D654" s="11"/>
    </row>
    <row r="655" spans="4:4" x14ac:dyDescent="0.2">
      <c r="D655" s="11"/>
    </row>
    <row r="656" spans="4:4" x14ac:dyDescent="0.2">
      <c r="D656" s="11"/>
    </row>
    <row r="657" spans="4:4" x14ac:dyDescent="0.2">
      <c r="D657" s="11"/>
    </row>
    <row r="658" spans="4:4" x14ac:dyDescent="0.2">
      <c r="D658" s="11"/>
    </row>
    <row r="659" spans="4:4" x14ac:dyDescent="0.2">
      <c r="D659" s="11"/>
    </row>
    <row r="660" spans="4:4" x14ac:dyDescent="0.2">
      <c r="D660" s="11"/>
    </row>
    <row r="661" spans="4:4" x14ac:dyDescent="0.2">
      <c r="D661" s="11"/>
    </row>
    <row r="662" spans="4:4" x14ac:dyDescent="0.2">
      <c r="D662" s="11"/>
    </row>
    <row r="663" spans="4:4" x14ac:dyDescent="0.2">
      <c r="D663" s="11"/>
    </row>
    <row r="664" spans="4:4" x14ac:dyDescent="0.2">
      <c r="D664" s="11"/>
    </row>
    <row r="665" spans="4:4" x14ac:dyDescent="0.2">
      <c r="D665" s="11"/>
    </row>
    <row r="666" spans="4:4" x14ac:dyDescent="0.2">
      <c r="D666" s="11"/>
    </row>
    <row r="667" spans="4:4" x14ac:dyDescent="0.2">
      <c r="D667" s="11"/>
    </row>
    <row r="668" spans="4:4" x14ac:dyDescent="0.2">
      <c r="D668" s="11"/>
    </row>
    <row r="669" spans="4:4" x14ac:dyDescent="0.2">
      <c r="D669" s="11"/>
    </row>
    <row r="670" spans="4:4" x14ac:dyDescent="0.2">
      <c r="D670" s="11"/>
    </row>
    <row r="671" spans="4:4" x14ac:dyDescent="0.2">
      <c r="D671" s="11"/>
    </row>
    <row r="672" spans="4:4" x14ac:dyDescent="0.2">
      <c r="D672" s="11"/>
    </row>
    <row r="673" spans="4:4" x14ac:dyDescent="0.2">
      <c r="D673" s="11"/>
    </row>
    <row r="674" spans="4:4" x14ac:dyDescent="0.2">
      <c r="D674" s="11"/>
    </row>
    <row r="675" spans="4:4" x14ac:dyDescent="0.2">
      <c r="D675" s="11"/>
    </row>
    <row r="676" spans="4:4" x14ac:dyDescent="0.2">
      <c r="D676" s="11"/>
    </row>
    <row r="677" spans="4:4" x14ac:dyDescent="0.2">
      <c r="D677" s="11"/>
    </row>
    <row r="678" spans="4:4" x14ac:dyDescent="0.2">
      <c r="D678" s="11"/>
    </row>
    <row r="679" spans="4:4" x14ac:dyDescent="0.2">
      <c r="D679" s="11"/>
    </row>
    <row r="680" spans="4:4" x14ac:dyDescent="0.2">
      <c r="D680" s="11"/>
    </row>
    <row r="681" spans="4:4" x14ac:dyDescent="0.2">
      <c r="D681" s="11"/>
    </row>
    <row r="682" spans="4:4" x14ac:dyDescent="0.2">
      <c r="D682" s="11"/>
    </row>
    <row r="683" spans="4:4" x14ac:dyDescent="0.2">
      <c r="D683" s="11"/>
    </row>
    <row r="684" spans="4:4" x14ac:dyDescent="0.2">
      <c r="D684" s="11"/>
    </row>
    <row r="685" spans="4:4" x14ac:dyDescent="0.2">
      <c r="D685" s="11"/>
    </row>
    <row r="686" spans="4:4" x14ac:dyDescent="0.2">
      <c r="D686" s="11"/>
    </row>
    <row r="687" spans="4:4" x14ac:dyDescent="0.2">
      <c r="D687" s="11"/>
    </row>
    <row r="688" spans="4:4" x14ac:dyDescent="0.2">
      <c r="D688" s="11"/>
    </row>
    <row r="689" spans="4:4" x14ac:dyDescent="0.2">
      <c r="D689" s="11"/>
    </row>
    <row r="690" spans="4:4" x14ac:dyDescent="0.2">
      <c r="D690" s="11"/>
    </row>
    <row r="691" spans="4:4" x14ac:dyDescent="0.2">
      <c r="D691" s="11"/>
    </row>
    <row r="692" spans="4:4" x14ac:dyDescent="0.2">
      <c r="D692" s="11"/>
    </row>
    <row r="693" spans="4:4" x14ac:dyDescent="0.2">
      <c r="D693" s="11"/>
    </row>
    <row r="694" spans="4:4" x14ac:dyDescent="0.2">
      <c r="D694" s="11"/>
    </row>
    <row r="695" spans="4:4" x14ac:dyDescent="0.2">
      <c r="D695" s="11"/>
    </row>
    <row r="696" spans="4:4" x14ac:dyDescent="0.2">
      <c r="D696" s="11"/>
    </row>
    <row r="697" spans="4:4" x14ac:dyDescent="0.2">
      <c r="D697" s="11"/>
    </row>
    <row r="698" spans="4:4" x14ac:dyDescent="0.2">
      <c r="D698" s="11"/>
    </row>
    <row r="699" spans="4:4" x14ac:dyDescent="0.2">
      <c r="D699" s="11"/>
    </row>
    <row r="700" spans="4:4" x14ac:dyDescent="0.2">
      <c r="D700" s="11"/>
    </row>
    <row r="701" spans="4:4" x14ac:dyDescent="0.2">
      <c r="D701" s="11"/>
    </row>
    <row r="702" spans="4:4" x14ac:dyDescent="0.2">
      <c r="D702" s="11"/>
    </row>
    <row r="703" spans="4:4" x14ac:dyDescent="0.2">
      <c r="D703" s="11"/>
    </row>
    <row r="704" spans="4:4" x14ac:dyDescent="0.2">
      <c r="D704" s="11"/>
    </row>
    <row r="705" spans="4:4" x14ac:dyDescent="0.2">
      <c r="D705" s="11"/>
    </row>
    <row r="706" spans="4:4" x14ac:dyDescent="0.2">
      <c r="D706" s="11"/>
    </row>
    <row r="707" spans="4:4" x14ac:dyDescent="0.2">
      <c r="D707" s="11"/>
    </row>
    <row r="708" spans="4:4" x14ac:dyDescent="0.2">
      <c r="D708" s="11"/>
    </row>
    <row r="709" spans="4:4" x14ac:dyDescent="0.2">
      <c r="D709" s="11"/>
    </row>
    <row r="710" spans="4:4" x14ac:dyDescent="0.2">
      <c r="D710" s="11"/>
    </row>
    <row r="711" spans="4:4" x14ac:dyDescent="0.2">
      <c r="D711" s="11"/>
    </row>
    <row r="712" spans="4:4" x14ac:dyDescent="0.2">
      <c r="D712" s="11"/>
    </row>
    <row r="713" spans="4:4" x14ac:dyDescent="0.2">
      <c r="D713" s="11"/>
    </row>
    <row r="714" spans="4:4" x14ac:dyDescent="0.2">
      <c r="D714" s="11"/>
    </row>
    <row r="715" spans="4:4" x14ac:dyDescent="0.2">
      <c r="D715" s="11"/>
    </row>
    <row r="716" spans="4:4" x14ac:dyDescent="0.2">
      <c r="D716" s="11"/>
    </row>
    <row r="717" spans="4:4" x14ac:dyDescent="0.2">
      <c r="D717" s="11"/>
    </row>
    <row r="718" spans="4:4" x14ac:dyDescent="0.2">
      <c r="D718" s="11"/>
    </row>
    <row r="719" spans="4:4" x14ac:dyDescent="0.2">
      <c r="D719" s="11"/>
    </row>
    <row r="720" spans="4:4" x14ac:dyDescent="0.2">
      <c r="D720" s="11"/>
    </row>
    <row r="721" spans="4:4" x14ac:dyDescent="0.2">
      <c r="D721" s="11"/>
    </row>
    <row r="722" spans="4:4" x14ac:dyDescent="0.2">
      <c r="D722" s="11"/>
    </row>
    <row r="723" spans="4:4" x14ac:dyDescent="0.2">
      <c r="D723" s="11"/>
    </row>
    <row r="724" spans="4:4" x14ac:dyDescent="0.2">
      <c r="D724" s="11"/>
    </row>
    <row r="725" spans="4:4" x14ac:dyDescent="0.2">
      <c r="D725" s="11"/>
    </row>
    <row r="726" spans="4:4" x14ac:dyDescent="0.2">
      <c r="D726" s="11"/>
    </row>
    <row r="727" spans="4:4" x14ac:dyDescent="0.2">
      <c r="D727" s="11"/>
    </row>
    <row r="728" spans="4:4" x14ac:dyDescent="0.2">
      <c r="D728" s="11"/>
    </row>
    <row r="729" spans="4:4" x14ac:dyDescent="0.2">
      <c r="D729" s="11"/>
    </row>
    <row r="730" spans="4:4" x14ac:dyDescent="0.2">
      <c r="D730" s="11"/>
    </row>
    <row r="731" spans="4:4" x14ac:dyDescent="0.2">
      <c r="D731" s="11"/>
    </row>
    <row r="732" spans="4:4" x14ac:dyDescent="0.2">
      <c r="D732" s="11"/>
    </row>
    <row r="733" spans="4:4" x14ac:dyDescent="0.2">
      <c r="D733" s="11"/>
    </row>
    <row r="734" spans="4:4" x14ac:dyDescent="0.2">
      <c r="D734" s="11"/>
    </row>
    <row r="735" spans="4:4" x14ac:dyDescent="0.2">
      <c r="D735" s="11"/>
    </row>
    <row r="736" spans="4:4" x14ac:dyDescent="0.2">
      <c r="D736" s="11"/>
    </row>
    <row r="737" spans="4:4" x14ac:dyDescent="0.2">
      <c r="D737" s="11"/>
    </row>
    <row r="738" spans="4:4" x14ac:dyDescent="0.2">
      <c r="D738" s="11"/>
    </row>
    <row r="739" spans="4:4" x14ac:dyDescent="0.2">
      <c r="D739" s="11"/>
    </row>
    <row r="740" spans="4:4" x14ac:dyDescent="0.2">
      <c r="D740" s="11"/>
    </row>
    <row r="741" spans="4:4" x14ac:dyDescent="0.2">
      <c r="D741" s="11"/>
    </row>
    <row r="742" spans="4:4" x14ac:dyDescent="0.2">
      <c r="D742" s="11"/>
    </row>
    <row r="743" spans="4:4" x14ac:dyDescent="0.2">
      <c r="D743" s="11"/>
    </row>
    <row r="744" spans="4:4" x14ac:dyDescent="0.2">
      <c r="D744" s="11"/>
    </row>
    <row r="745" spans="4:4" x14ac:dyDescent="0.2">
      <c r="D745" s="11"/>
    </row>
    <row r="746" spans="4:4" x14ac:dyDescent="0.2">
      <c r="D746" s="11"/>
    </row>
    <row r="747" spans="4:4" x14ac:dyDescent="0.2">
      <c r="D747" s="11"/>
    </row>
    <row r="748" spans="4:4" x14ac:dyDescent="0.2">
      <c r="D748" s="11"/>
    </row>
    <row r="749" spans="4:4" x14ac:dyDescent="0.2">
      <c r="D749" s="11"/>
    </row>
    <row r="750" spans="4:4" x14ac:dyDescent="0.2">
      <c r="D750" s="11"/>
    </row>
    <row r="751" spans="4:4" x14ac:dyDescent="0.2">
      <c r="D751" s="11"/>
    </row>
    <row r="752" spans="4:4" x14ac:dyDescent="0.2">
      <c r="D752" s="11"/>
    </row>
    <row r="753" spans="4:4" x14ac:dyDescent="0.2">
      <c r="D753" s="11"/>
    </row>
    <row r="754" spans="4:4" x14ac:dyDescent="0.2">
      <c r="D754" s="11"/>
    </row>
    <row r="755" spans="4:4" x14ac:dyDescent="0.2">
      <c r="D755" s="11"/>
    </row>
    <row r="756" spans="4:4" x14ac:dyDescent="0.2">
      <c r="D756" s="11"/>
    </row>
    <row r="757" spans="4:4" x14ac:dyDescent="0.2">
      <c r="D757" s="11"/>
    </row>
    <row r="758" spans="4:4" x14ac:dyDescent="0.2">
      <c r="D758" s="11"/>
    </row>
    <row r="759" spans="4:4" x14ac:dyDescent="0.2">
      <c r="D759" s="11"/>
    </row>
    <row r="760" spans="4:4" x14ac:dyDescent="0.2">
      <c r="D760" s="11"/>
    </row>
    <row r="761" spans="4:4" x14ac:dyDescent="0.2">
      <c r="D761" s="11"/>
    </row>
    <row r="762" spans="4:4" x14ac:dyDescent="0.2">
      <c r="D762" s="11"/>
    </row>
    <row r="763" spans="4:4" x14ac:dyDescent="0.2">
      <c r="D763" s="11"/>
    </row>
    <row r="764" spans="4:4" x14ac:dyDescent="0.2">
      <c r="D764" s="11"/>
    </row>
    <row r="765" spans="4:4" x14ac:dyDescent="0.2">
      <c r="D765" s="11"/>
    </row>
    <row r="766" spans="4:4" x14ac:dyDescent="0.2">
      <c r="D766" s="11"/>
    </row>
    <row r="767" spans="4:4" x14ac:dyDescent="0.2">
      <c r="D767" s="11"/>
    </row>
    <row r="768" spans="4:4" x14ac:dyDescent="0.2">
      <c r="D768" s="11"/>
    </row>
    <row r="769" spans="4:4" x14ac:dyDescent="0.2">
      <c r="D769" s="11"/>
    </row>
    <row r="770" spans="4:4" x14ac:dyDescent="0.2">
      <c r="D770" s="11"/>
    </row>
    <row r="771" spans="4:4" x14ac:dyDescent="0.2">
      <c r="D771" s="11"/>
    </row>
    <row r="772" spans="4:4" x14ac:dyDescent="0.2">
      <c r="D772" s="11"/>
    </row>
    <row r="773" spans="4:4" x14ac:dyDescent="0.2">
      <c r="D773" s="11"/>
    </row>
    <row r="774" spans="4:4" x14ac:dyDescent="0.2">
      <c r="D774" s="11"/>
    </row>
    <row r="775" spans="4:4" x14ac:dyDescent="0.2">
      <c r="D775" s="11"/>
    </row>
    <row r="776" spans="4:4" x14ac:dyDescent="0.2">
      <c r="D776" s="11"/>
    </row>
    <row r="777" spans="4:4" x14ac:dyDescent="0.2">
      <c r="D777" s="11"/>
    </row>
    <row r="778" spans="4:4" x14ac:dyDescent="0.2">
      <c r="D778" s="11"/>
    </row>
    <row r="779" spans="4:4" x14ac:dyDescent="0.2">
      <c r="D779" s="11"/>
    </row>
    <row r="780" spans="4:4" x14ac:dyDescent="0.2">
      <c r="D780" s="11"/>
    </row>
    <row r="781" spans="4:4" x14ac:dyDescent="0.2">
      <c r="D781" s="11"/>
    </row>
    <row r="782" spans="4:4" x14ac:dyDescent="0.2">
      <c r="D782" s="11"/>
    </row>
    <row r="783" spans="4:4" x14ac:dyDescent="0.2">
      <c r="D783" s="11"/>
    </row>
    <row r="784" spans="4:4" x14ac:dyDescent="0.2">
      <c r="D784" s="11"/>
    </row>
    <row r="785" spans="4:4" x14ac:dyDescent="0.2">
      <c r="D785" s="11"/>
    </row>
    <row r="786" spans="4:4" x14ac:dyDescent="0.2">
      <c r="D786" s="11"/>
    </row>
    <row r="787" spans="4:4" x14ac:dyDescent="0.2">
      <c r="D787" s="11"/>
    </row>
    <row r="788" spans="4:4" x14ac:dyDescent="0.2">
      <c r="D788" s="11"/>
    </row>
    <row r="789" spans="4:4" x14ac:dyDescent="0.2">
      <c r="D789" s="11"/>
    </row>
    <row r="790" spans="4:4" x14ac:dyDescent="0.2">
      <c r="D790" s="11"/>
    </row>
    <row r="791" spans="4:4" x14ac:dyDescent="0.2">
      <c r="D791" s="11"/>
    </row>
    <row r="792" spans="4:4" x14ac:dyDescent="0.2">
      <c r="D792" s="11"/>
    </row>
    <row r="793" spans="4:4" x14ac:dyDescent="0.2">
      <c r="D793" s="11"/>
    </row>
    <row r="794" spans="4:4" x14ac:dyDescent="0.2">
      <c r="D794" s="11"/>
    </row>
    <row r="795" spans="4:4" x14ac:dyDescent="0.2">
      <c r="D795" s="11"/>
    </row>
    <row r="796" spans="4:4" x14ac:dyDescent="0.2">
      <c r="D796" s="11"/>
    </row>
    <row r="797" spans="4:4" x14ac:dyDescent="0.2">
      <c r="D797" s="11"/>
    </row>
    <row r="798" spans="4:4" x14ac:dyDescent="0.2">
      <c r="D798" s="11"/>
    </row>
    <row r="799" spans="4:4" x14ac:dyDescent="0.2">
      <c r="D799" s="11"/>
    </row>
    <row r="800" spans="4:4" x14ac:dyDescent="0.2">
      <c r="D800" s="11"/>
    </row>
    <row r="801" spans="4:4" x14ac:dyDescent="0.2">
      <c r="D801" s="11"/>
    </row>
    <row r="802" spans="4:4" x14ac:dyDescent="0.2">
      <c r="D802" s="11"/>
    </row>
    <row r="803" spans="4:4" x14ac:dyDescent="0.2">
      <c r="D803" s="11"/>
    </row>
    <row r="804" spans="4:4" x14ac:dyDescent="0.2">
      <c r="D804" s="11"/>
    </row>
    <row r="805" spans="4:4" x14ac:dyDescent="0.2">
      <c r="D805" s="11"/>
    </row>
    <row r="806" spans="4:4" x14ac:dyDescent="0.2">
      <c r="D806" s="11"/>
    </row>
    <row r="807" spans="4:4" x14ac:dyDescent="0.2">
      <c r="D807" s="11"/>
    </row>
    <row r="808" spans="4:4" x14ac:dyDescent="0.2">
      <c r="D808" s="11"/>
    </row>
    <row r="809" spans="4:4" x14ac:dyDescent="0.2">
      <c r="D809" s="11"/>
    </row>
    <row r="810" spans="4:4" x14ac:dyDescent="0.2">
      <c r="D810" s="11"/>
    </row>
    <row r="811" spans="4:4" x14ac:dyDescent="0.2">
      <c r="D811" s="11"/>
    </row>
    <row r="812" spans="4:4" x14ac:dyDescent="0.2">
      <c r="D812" s="11"/>
    </row>
    <row r="813" spans="4:4" x14ac:dyDescent="0.2">
      <c r="D813" s="11"/>
    </row>
    <row r="814" spans="4:4" x14ac:dyDescent="0.2">
      <c r="D814" s="11"/>
    </row>
    <row r="815" spans="4:4" x14ac:dyDescent="0.2">
      <c r="D815" s="11"/>
    </row>
    <row r="816" spans="4:4" x14ac:dyDescent="0.2">
      <c r="D816" s="11"/>
    </row>
    <row r="817" spans="4:4" x14ac:dyDescent="0.2">
      <c r="D817" s="11"/>
    </row>
    <row r="818" spans="4:4" x14ac:dyDescent="0.2">
      <c r="D818" s="11"/>
    </row>
    <row r="819" spans="4:4" x14ac:dyDescent="0.2">
      <c r="D819" s="11"/>
    </row>
    <row r="820" spans="4:4" x14ac:dyDescent="0.2">
      <c r="D820" s="11"/>
    </row>
    <row r="821" spans="4:4" x14ac:dyDescent="0.2">
      <c r="D821" s="11"/>
    </row>
    <row r="822" spans="4:4" x14ac:dyDescent="0.2">
      <c r="D822" s="11"/>
    </row>
    <row r="823" spans="4:4" x14ac:dyDescent="0.2">
      <c r="D823" s="11"/>
    </row>
    <row r="824" spans="4:4" x14ac:dyDescent="0.2">
      <c r="D824" s="11"/>
    </row>
    <row r="825" spans="4:4" x14ac:dyDescent="0.2">
      <c r="D825" s="11"/>
    </row>
    <row r="826" spans="4:4" x14ac:dyDescent="0.2">
      <c r="D826" s="11"/>
    </row>
    <row r="827" spans="4:4" x14ac:dyDescent="0.2">
      <c r="D827" s="11"/>
    </row>
    <row r="828" spans="4:4" x14ac:dyDescent="0.2">
      <c r="D828" s="11"/>
    </row>
    <row r="829" spans="4:4" x14ac:dyDescent="0.2">
      <c r="D829" s="11"/>
    </row>
    <row r="830" spans="4:4" x14ac:dyDescent="0.2">
      <c r="D830" s="11"/>
    </row>
    <row r="831" spans="4:4" x14ac:dyDescent="0.2">
      <c r="D831" s="11"/>
    </row>
    <row r="832" spans="4:4" x14ac:dyDescent="0.2">
      <c r="D832" s="11"/>
    </row>
    <row r="833" spans="4:4" x14ac:dyDescent="0.2">
      <c r="D833" s="11"/>
    </row>
    <row r="834" spans="4:4" x14ac:dyDescent="0.2">
      <c r="D834" s="11"/>
    </row>
    <row r="835" spans="4:4" x14ac:dyDescent="0.2">
      <c r="D835" s="11"/>
    </row>
    <row r="836" spans="4:4" x14ac:dyDescent="0.2">
      <c r="D836" s="11"/>
    </row>
    <row r="837" spans="4:4" x14ac:dyDescent="0.2">
      <c r="D837" s="11"/>
    </row>
    <row r="838" spans="4:4" x14ac:dyDescent="0.2">
      <c r="D838" s="11"/>
    </row>
    <row r="839" spans="4:4" x14ac:dyDescent="0.2">
      <c r="D839" s="11"/>
    </row>
    <row r="840" spans="4:4" x14ac:dyDescent="0.2">
      <c r="D840" s="11"/>
    </row>
    <row r="841" spans="4:4" x14ac:dyDescent="0.2">
      <c r="D841" s="11"/>
    </row>
    <row r="842" spans="4:4" x14ac:dyDescent="0.2">
      <c r="D842" s="11"/>
    </row>
    <row r="843" spans="4:4" x14ac:dyDescent="0.2">
      <c r="D843" s="11"/>
    </row>
    <row r="844" spans="4:4" x14ac:dyDescent="0.2">
      <c r="D844" s="11"/>
    </row>
    <row r="845" spans="4:4" x14ac:dyDescent="0.2">
      <c r="D845" s="11"/>
    </row>
    <row r="846" spans="4:4" x14ac:dyDescent="0.2">
      <c r="D846" s="11"/>
    </row>
    <row r="847" spans="4:4" x14ac:dyDescent="0.2">
      <c r="D847" s="11"/>
    </row>
    <row r="848" spans="4:4" x14ac:dyDescent="0.2">
      <c r="D848" s="11"/>
    </row>
    <row r="849" spans="4:4" x14ac:dyDescent="0.2">
      <c r="D849" s="11"/>
    </row>
    <row r="850" spans="4:4" x14ac:dyDescent="0.2">
      <c r="D850" s="11"/>
    </row>
    <row r="851" spans="4:4" x14ac:dyDescent="0.2">
      <c r="D851" s="11"/>
    </row>
    <row r="852" spans="4:4" x14ac:dyDescent="0.2">
      <c r="D852" s="11"/>
    </row>
    <row r="853" spans="4:4" x14ac:dyDescent="0.2">
      <c r="D853" s="11"/>
    </row>
    <row r="854" spans="4:4" x14ac:dyDescent="0.2">
      <c r="D854" s="11"/>
    </row>
    <row r="855" spans="4:4" x14ac:dyDescent="0.2">
      <c r="D855" s="11"/>
    </row>
    <row r="856" spans="4:4" x14ac:dyDescent="0.2">
      <c r="D856" s="11"/>
    </row>
    <row r="857" spans="4:4" x14ac:dyDescent="0.2">
      <c r="D857" s="11"/>
    </row>
    <row r="858" spans="4:4" x14ac:dyDescent="0.2">
      <c r="D858" s="11"/>
    </row>
    <row r="859" spans="4:4" x14ac:dyDescent="0.2">
      <c r="D859" s="11"/>
    </row>
    <row r="860" spans="4:4" x14ac:dyDescent="0.2">
      <c r="D860" s="11"/>
    </row>
    <row r="861" spans="4:4" x14ac:dyDescent="0.2">
      <c r="D861" s="11"/>
    </row>
    <row r="862" spans="4:4" x14ac:dyDescent="0.2">
      <c r="D862" s="11"/>
    </row>
    <row r="863" spans="4:4" x14ac:dyDescent="0.2">
      <c r="D863" s="11"/>
    </row>
    <row r="864" spans="4:4" x14ac:dyDescent="0.2">
      <c r="D864" s="11"/>
    </row>
    <row r="865" spans="4:4" x14ac:dyDescent="0.2">
      <c r="D865" s="11"/>
    </row>
    <row r="866" spans="4:4" x14ac:dyDescent="0.2">
      <c r="D866" s="11"/>
    </row>
    <row r="867" spans="4:4" x14ac:dyDescent="0.2">
      <c r="D867" s="11"/>
    </row>
    <row r="868" spans="4:4" x14ac:dyDescent="0.2">
      <c r="D868" s="11"/>
    </row>
    <row r="869" spans="4:4" x14ac:dyDescent="0.2">
      <c r="D869" s="11"/>
    </row>
    <row r="870" spans="4:4" x14ac:dyDescent="0.2">
      <c r="D870" s="11"/>
    </row>
    <row r="871" spans="4:4" x14ac:dyDescent="0.2">
      <c r="D871" s="11"/>
    </row>
    <row r="872" spans="4:4" x14ac:dyDescent="0.2">
      <c r="D872" s="11"/>
    </row>
    <row r="873" spans="4:4" x14ac:dyDescent="0.2">
      <c r="D873" s="11"/>
    </row>
    <row r="874" spans="4:4" x14ac:dyDescent="0.2">
      <c r="D874" s="11"/>
    </row>
    <row r="875" spans="4:4" x14ac:dyDescent="0.2">
      <c r="D875" s="11"/>
    </row>
    <row r="876" spans="4:4" x14ac:dyDescent="0.2">
      <c r="D876" s="11"/>
    </row>
    <row r="877" spans="4:4" x14ac:dyDescent="0.2">
      <c r="D877" s="11"/>
    </row>
    <row r="878" spans="4:4" x14ac:dyDescent="0.2">
      <c r="D878" s="11"/>
    </row>
    <row r="879" spans="4:4" x14ac:dyDescent="0.2">
      <c r="D879" s="11"/>
    </row>
    <row r="880" spans="4:4" x14ac:dyDescent="0.2">
      <c r="D880" s="11"/>
    </row>
    <row r="881" spans="4:4" x14ac:dyDescent="0.2">
      <c r="D881" s="11"/>
    </row>
    <row r="882" spans="4:4" x14ac:dyDescent="0.2">
      <c r="D882" s="11"/>
    </row>
    <row r="883" spans="4:4" x14ac:dyDescent="0.2">
      <c r="D883" s="11"/>
    </row>
    <row r="884" spans="4:4" x14ac:dyDescent="0.2">
      <c r="D884" s="11"/>
    </row>
    <row r="885" spans="4:4" x14ac:dyDescent="0.2">
      <c r="D885" s="11"/>
    </row>
    <row r="886" spans="4:4" x14ac:dyDescent="0.2">
      <c r="D886" s="11"/>
    </row>
    <row r="887" spans="4:4" x14ac:dyDescent="0.2">
      <c r="D887" s="11"/>
    </row>
    <row r="888" spans="4:4" x14ac:dyDescent="0.2">
      <c r="D888" s="11"/>
    </row>
    <row r="889" spans="4:4" x14ac:dyDescent="0.2">
      <c r="D889" s="11"/>
    </row>
    <row r="890" spans="4:4" x14ac:dyDescent="0.2">
      <c r="D890" s="11"/>
    </row>
    <row r="891" spans="4:4" x14ac:dyDescent="0.2">
      <c r="D891" s="11"/>
    </row>
    <row r="892" spans="4:4" x14ac:dyDescent="0.2">
      <c r="D892" s="11"/>
    </row>
    <row r="893" spans="4:4" x14ac:dyDescent="0.2">
      <c r="D893" s="11"/>
    </row>
    <row r="894" spans="4:4" x14ac:dyDescent="0.2">
      <c r="D894" s="11"/>
    </row>
    <row r="895" spans="4:4" x14ac:dyDescent="0.2">
      <c r="D895" s="11"/>
    </row>
    <row r="896" spans="4:4" x14ac:dyDescent="0.2">
      <c r="D896" s="11"/>
    </row>
    <row r="897" spans="4:4" x14ac:dyDescent="0.2">
      <c r="D897" s="11"/>
    </row>
    <row r="898" spans="4:4" x14ac:dyDescent="0.2">
      <c r="D898" s="11"/>
    </row>
    <row r="899" spans="4:4" x14ac:dyDescent="0.2">
      <c r="D899" s="11"/>
    </row>
    <row r="900" spans="4:4" x14ac:dyDescent="0.2">
      <c r="D900" s="11"/>
    </row>
    <row r="901" spans="4:4" x14ac:dyDescent="0.2">
      <c r="D901" s="11"/>
    </row>
    <row r="902" spans="4:4" x14ac:dyDescent="0.2">
      <c r="D902" s="11"/>
    </row>
    <row r="903" spans="4:4" x14ac:dyDescent="0.2">
      <c r="D903" s="11"/>
    </row>
    <row r="904" spans="4:4" x14ac:dyDescent="0.2">
      <c r="D904" s="11"/>
    </row>
    <row r="905" spans="4:4" x14ac:dyDescent="0.2">
      <c r="D905" s="11"/>
    </row>
    <row r="906" spans="4:4" x14ac:dyDescent="0.2">
      <c r="D906" s="11"/>
    </row>
    <row r="907" spans="4:4" x14ac:dyDescent="0.2">
      <c r="D907" s="11"/>
    </row>
    <row r="908" spans="4:4" x14ac:dyDescent="0.2">
      <c r="D908" s="11"/>
    </row>
    <row r="909" spans="4:4" x14ac:dyDescent="0.2">
      <c r="D909" s="11"/>
    </row>
    <row r="910" spans="4:4" x14ac:dyDescent="0.2">
      <c r="D910" s="11"/>
    </row>
    <row r="911" spans="4:4" x14ac:dyDescent="0.2">
      <c r="D911" s="11"/>
    </row>
    <row r="912" spans="4:4" x14ac:dyDescent="0.2">
      <c r="D912" s="11"/>
    </row>
    <row r="913" spans="4:4" x14ac:dyDescent="0.2">
      <c r="D913" s="11"/>
    </row>
    <row r="914" spans="4:4" x14ac:dyDescent="0.2">
      <c r="D914" s="11"/>
    </row>
    <row r="915" spans="4:4" x14ac:dyDescent="0.2">
      <c r="D915" s="11"/>
    </row>
    <row r="916" spans="4:4" x14ac:dyDescent="0.2">
      <c r="D916" s="11"/>
    </row>
    <row r="917" spans="4:4" x14ac:dyDescent="0.2">
      <c r="D917" s="11"/>
    </row>
    <row r="918" spans="4:4" x14ac:dyDescent="0.2">
      <c r="D918" s="11"/>
    </row>
    <row r="919" spans="4:4" x14ac:dyDescent="0.2">
      <c r="D919" s="11"/>
    </row>
    <row r="920" spans="4:4" x14ac:dyDescent="0.2">
      <c r="D920" s="11"/>
    </row>
    <row r="921" spans="4:4" x14ac:dyDescent="0.2">
      <c r="D921" s="11"/>
    </row>
    <row r="922" spans="4:4" x14ac:dyDescent="0.2">
      <c r="D922" s="11"/>
    </row>
    <row r="923" spans="4:4" x14ac:dyDescent="0.2">
      <c r="D923" s="11"/>
    </row>
    <row r="924" spans="4:4" x14ac:dyDescent="0.2">
      <c r="D924" s="11"/>
    </row>
    <row r="925" spans="4:4" x14ac:dyDescent="0.2">
      <c r="D925" s="11"/>
    </row>
    <row r="926" spans="4:4" x14ac:dyDescent="0.2">
      <c r="D926" s="11"/>
    </row>
    <row r="927" spans="4:4" x14ac:dyDescent="0.2">
      <c r="D927" s="11"/>
    </row>
    <row r="928" spans="4:4" x14ac:dyDescent="0.2">
      <c r="D928" s="11"/>
    </row>
    <row r="929" spans="4:4" x14ac:dyDescent="0.2">
      <c r="D929" s="11"/>
    </row>
    <row r="930" spans="4:4" x14ac:dyDescent="0.2">
      <c r="D930" s="11"/>
    </row>
    <row r="931" spans="4:4" x14ac:dyDescent="0.2">
      <c r="D931" s="11"/>
    </row>
    <row r="932" spans="4:4" x14ac:dyDescent="0.2">
      <c r="D932" s="11"/>
    </row>
    <row r="933" spans="4:4" x14ac:dyDescent="0.2">
      <c r="D933" s="11"/>
    </row>
    <row r="934" spans="4:4" x14ac:dyDescent="0.2">
      <c r="D934" s="11"/>
    </row>
    <row r="935" spans="4:4" x14ac:dyDescent="0.2">
      <c r="D935" s="11"/>
    </row>
    <row r="936" spans="4:4" x14ac:dyDescent="0.2">
      <c r="D936" s="11"/>
    </row>
    <row r="937" spans="4:4" x14ac:dyDescent="0.2">
      <c r="D937" s="11"/>
    </row>
    <row r="938" spans="4:4" x14ac:dyDescent="0.2">
      <c r="D938" s="11"/>
    </row>
    <row r="939" spans="4:4" x14ac:dyDescent="0.2">
      <c r="D939" s="11"/>
    </row>
    <row r="940" spans="4:4" x14ac:dyDescent="0.2">
      <c r="D940" s="11"/>
    </row>
    <row r="941" spans="4:4" x14ac:dyDescent="0.2">
      <c r="D941" s="11"/>
    </row>
    <row r="942" spans="4:4" x14ac:dyDescent="0.2">
      <c r="D942" s="11"/>
    </row>
    <row r="943" spans="4:4" x14ac:dyDescent="0.2">
      <c r="D943" s="11"/>
    </row>
    <row r="944" spans="4:4" x14ac:dyDescent="0.2">
      <c r="D944" s="11"/>
    </row>
    <row r="945" spans="4:4" x14ac:dyDescent="0.2">
      <c r="D945" s="11"/>
    </row>
    <row r="946" spans="4:4" x14ac:dyDescent="0.2">
      <c r="D946" s="11"/>
    </row>
    <row r="947" spans="4:4" x14ac:dyDescent="0.2">
      <c r="D947" s="11"/>
    </row>
    <row r="948" spans="4:4" x14ac:dyDescent="0.2">
      <c r="D948" s="11"/>
    </row>
    <row r="949" spans="4:4" x14ac:dyDescent="0.2">
      <c r="D949" s="11"/>
    </row>
    <row r="950" spans="4:4" x14ac:dyDescent="0.2">
      <c r="D950" s="11"/>
    </row>
    <row r="951" spans="4:4" x14ac:dyDescent="0.2">
      <c r="D951" s="11"/>
    </row>
    <row r="952" spans="4:4" x14ac:dyDescent="0.2">
      <c r="D952" s="11"/>
    </row>
    <row r="953" spans="4:4" x14ac:dyDescent="0.2">
      <c r="D953" s="11"/>
    </row>
    <row r="954" spans="4:4" x14ac:dyDescent="0.2">
      <c r="D954" s="11"/>
    </row>
    <row r="955" spans="4:4" x14ac:dyDescent="0.2">
      <c r="D955" s="11"/>
    </row>
    <row r="956" spans="4:4" x14ac:dyDescent="0.2">
      <c r="D956" s="11"/>
    </row>
    <row r="957" spans="4:4" x14ac:dyDescent="0.2">
      <c r="D957" s="11"/>
    </row>
    <row r="958" spans="4:4" x14ac:dyDescent="0.2">
      <c r="D958" s="11"/>
    </row>
    <row r="959" spans="4:4" x14ac:dyDescent="0.2">
      <c r="D959" s="11"/>
    </row>
    <row r="960" spans="4:4" x14ac:dyDescent="0.2">
      <c r="D960" s="11"/>
    </row>
    <row r="961" spans="4:4" x14ac:dyDescent="0.2">
      <c r="D961" s="11"/>
    </row>
    <row r="962" spans="4:4" x14ac:dyDescent="0.2">
      <c r="D962" s="11"/>
    </row>
    <row r="963" spans="4:4" x14ac:dyDescent="0.2">
      <c r="D963" s="11"/>
    </row>
    <row r="964" spans="4:4" x14ac:dyDescent="0.2">
      <c r="D964" s="11"/>
    </row>
    <row r="965" spans="4:4" x14ac:dyDescent="0.2">
      <c r="D965" s="11"/>
    </row>
    <row r="966" spans="4:4" x14ac:dyDescent="0.2">
      <c r="D966" s="11"/>
    </row>
    <row r="967" spans="4:4" x14ac:dyDescent="0.2">
      <c r="D967" s="11"/>
    </row>
    <row r="968" spans="4:4" x14ac:dyDescent="0.2">
      <c r="D968" s="11"/>
    </row>
    <row r="969" spans="4:4" x14ac:dyDescent="0.2">
      <c r="D969" s="11"/>
    </row>
    <row r="970" spans="4:4" x14ac:dyDescent="0.2">
      <c r="D970" s="11"/>
    </row>
    <row r="971" spans="4:4" x14ac:dyDescent="0.2">
      <c r="D971" s="11"/>
    </row>
    <row r="972" spans="4:4" x14ac:dyDescent="0.2">
      <c r="D972" s="11"/>
    </row>
    <row r="973" spans="4:4" x14ac:dyDescent="0.2">
      <c r="D973" s="11"/>
    </row>
    <row r="974" spans="4:4" x14ac:dyDescent="0.2">
      <c r="D974" s="11"/>
    </row>
    <row r="975" spans="4:4" x14ac:dyDescent="0.2">
      <c r="D975" s="11"/>
    </row>
    <row r="976" spans="4:4" x14ac:dyDescent="0.2">
      <c r="D976" s="11"/>
    </row>
    <row r="977" spans="4:4" x14ac:dyDescent="0.2">
      <c r="D977" s="11"/>
    </row>
    <row r="978" spans="4:4" x14ac:dyDescent="0.2">
      <c r="D978" s="11"/>
    </row>
    <row r="979" spans="4:4" x14ac:dyDescent="0.2">
      <c r="D979" s="11"/>
    </row>
    <row r="980" spans="4:4" x14ac:dyDescent="0.2">
      <c r="D980" s="11"/>
    </row>
    <row r="981" spans="4:4" x14ac:dyDescent="0.2">
      <c r="D981" s="11"/>
    </row>
    <row r="982" spans="4:4" x14ac:dyDescent="0.2">
      <c r="D982" s="11"/>
    </row>
    <row r="983" spans="4:4" x14ac:dyDescent="0.2">
      <c r="D983" s="11"/>
    </row>
    <row r="984" spans="4:4" x14ac:dyDescent="0.2">
      <c r="D984" s="11"/>
    </row>
    <row r="985" spans="4:4" x14ac:dyDescent="0.2">
      <c r="D985" s="11"/>
    </row>
    <row r="986" spans="4:4" x14ac:dyDescent="0.2">
      <c r="D986" s="11"/>
    </row>
    <row r="987" spans="4:4" x14ac:dyDescent="0.2">
      <c r="D987" s="11"/>
    </row>
    <row r="988" spans="4:4" x14ac:dyDescent="0.2">
      <c r="D988" s="11"/>
    </row>
    <row r="989" spans="4:4" x14ac:dyDescent="0.2">
      <c r="D989" s="11"/>
    </row>
    <row r="990" spans="4:4" x14ac:dyDescent="0.2">
      <c r="D990" s="11"/>
    </row>
    <row r="991" spans="4:4" x14ac:dyDescent="0.2">
      <c r="D991" s="11"/>
    </row>
    <row r="992" spans="4:4" x14ac:dyDescent="0.2">
      <c r="D992" s="11"/>
    </row>
    <row r="993" spans="4:4" x14ac:dyDescent="0.2">
      <c r="D993" s="11"/>
    </row>
    <row r="994" spans="4:4" x14ac:dyDescent="0.2">
      <c r="D994" s="11"/>
    </row>
    <row r="995" spans="4:4" x14ac:dyDescent="0.2">
      <c r="D995" s="11"/>
    </row>
    <row r="996" spans="4:4" x14ac:dyDescent="0.2">
      <c r="D996" s="11"/>
    </row>
    <row r="997" spans="4:4" x14ac:dyDescent="0.2">
      <c r="D997" s="11"/>
    </row>
    <row r="998" spans="4:4" x14ac:dyDescent="0.2">
      <c r="D998" s="11"/>
    </row>
    <row r="999" spans="4:4" x14ac:dyDescent="0.2">
      <c r="D999" s="11"/>
    </row>
    <row r="1000" spans="4:4" x14ac:dyDescent="0.2">
      <c r="D1000" s="11"/>
    </row>
    <row r="1001" spans="4:4" x14ac:dyDescent="0.2">
      <c r="D1001" s="11"/>
    </row>
    <row r="1002" spans="4:4" x14ac:dyDescent="0.2">
      <c r="D1002" s="11"/>
    </row>
    <row r="1003" spans="4:4" x14ac:dyDescent="0.2">
      <c r="D1003" s="11"/>
    </row>
    <row r="1004" spans="4:4" x14ac:dyDescent="0.2">
      <c r="D1004" s="11"/>
    </row>
    <row r="1005" spans="4:4" x14ac:dyDescent="0.2">
      <c r="D1005" s="11"/>
    </row>
    <row r="1006" spans="4:4" x14ac:dyDescent="0.2">
      <c r="D1006" s="11"/>
    </row>
    <row r="1007" spans="4:4" x14ac:dyDescent="0.2">
      <c r="D1007" s="11"/>
    </row>
    <row r="1008" spans="4:4" x14ac:dyDescent="0.2">
      <c r="D1008" s="11"/>
    </row>
    <row r="1009" spans="4:4" x14ac:dyDescent="0.2">
      <c r="D1009" s="11"/>
    </row>
    <row r="1010" spans="4:4" x14ac:dyDescent="0.2">
      <c r="D1010" s="11"/>
    </row>
    <row r="1011" spans="4:4" x14ac:dyDescent="0.2">
      <c r="D1011" s="11"/>
    </row>
    <row r="1012" spans="4:4" x14ac:dyDescent="0.2">
      <c r="D1012" s="11"/>
    </row>
    <row r="1013" spans="4:4" x14ac:dyDescent="0.2">
      <c r="D1013" s="11"/>
    </row>
    <row r="1014" spans="4:4" x14ac:dyDescent="0.2">
      <c r="D1014" s="11"/>
    </row>
    <row r="1015" spans="4:4" x14ac:dyDescent="0.2">
      <c r="D1015" s="11"/>
    </row>
    <row r="1016" spans="4:4" x14ac:dyDescent="0.2">
      <c r="D1016" s="11"/>
    </row>
    <row r="1017" spans="4:4" x14ac:dyDescent="0.2">
      <c r="D1017" s="11"/>
    </row>
    <row r="1018" spans="4:4" x14ac:dyDescent="0.2">
      <c r="D1018" s="11"/>
    </row>
    <row r="1019" spans="4:4" x14ac:dyDescent="0.2">
      <c r="D1019" s="11"/>
    </row>
    <row r="1020" spans="4:4" x14ac:dyDescent="0.2">
      <c r="D1020" s="11"/>
    </row>
    <row r="1021" spans="4:4" x14ac:dyDescent="0.2">
      <c r="D1021" s="11"/>
    </row>
    <row r="1022" spans="4:4" x14ac:dyDescent="0.2">
      <c r="D1022" s="11"/>
    </row>
    <row r="1023" spans="4:4" x14ac:dyDescent="0.2">
      <c r="D1023" s="11"/>
    </row>
    <row r="1024" spans="4:4" x14ac:dyDescent="0.2">
      <c r="D1024" s="11"/>
    </row>
    <row r="1025" spans="4:4" x14ac:dyDescent="0.2">
      <c r="D1025" s="11"/>
    </row>
    <row r="1026" spans="4:4" x14ac:dyDescent="0.2">
      <c r="D1026" s="11"/>
    </row>
    <row r="1027" spans="4:4" x14ac:dyDescent="0.2">
      <c r="D1027" s="11"/>
    </row>
    <row r="1028" spans="4:4" x14ac:dyDescent="0.2">
      <c r="D1028" s="11"/>
    </row>
    <row r="1029" spans="4:4" x14ac:dyDescent="0.2">
      <c r="D1029" s="11"/>
    </row>
    <row r="1030" spans="4:4" x14ac:dyDescent="0.2">
      <c r="D1030" s="11"/>
    </row>
    <row r="1031" spans="4:4" x14ac:dyDescent="0.2">
      <c r="D1031" s="11"/>
    </row>
    <row r="1032" spans="4:4" x14ac:dyDescent="0.2">
      <c r="D1032" s="11"/>
    </row>
    <row r="1033" spans="4:4" x14ac:dyDescent="0.2">
      <c r="D1033" s="11"/>
    </row>
    <row r="1034" spans="4:4" x14ac:dyDescent="0.2">
      <c r="D1034" s="11"/>
    </row>
    <row r="1035" spans="4:4" x14ac:dyDescent="0.2">
      <c r="D1035" s="11"/>
    </row>
    <row r="1036" spans="4:4" x14ac:dyDescent="0.2">
      <c r="D1036" s="11"/>
    </row>
    <row r="1037" spans="4:4" x14ac:dyDescent="0.2">
      <c r="D1037" s="11"/>
    </row>
    <row r="1038" spans="4:4" x14ac:dyDescent="0.2">
      <c r="D1038" s="11"/>
    </row>
    <row r="1039" spans="4:4" x14ac:dyDescent="0.2">
      <c r="D1039" s="11"/>
    </row>
    <row r="1040" spans="4:4" x14ac:dyDescent="0.2">
      <c r="D1040" s="11"/>
    </row>
    <row r="1041" spans="4:4" x14ac:dyDescent="0.2">
      <c r="D1041" s="11"/>
    </row>
    <row r="1042" spans="4:4" x14ac:dyDescent="0.2">
      <c r="D1042" s="11"/>
    </row>
    <row r="1043" spans="4:4" x14ac:dyDescent="0.2">
      <c r="D1043" s="11"/>
    </row>
    <row r="1044" spans="4:4" x14ac:dyDescent="0.2">
      <c r="D1044" s="11"/>
    </row>
    <row r="1045" spans="4:4" x14ac:dyDescent="0.2">
      <c r="D1045" s="11"/>
    </row>
    <row r="1046" spans="4:4" x14ac:dyDescent="0.2">
      <c r="D1046" s="11"/>
    </row>
    <row r="1047" spans="4:4" x14ac:dyDescent="0.2">
      <c r="D1047" s="11"/>
    </row>
    <row r="1048" spans="4:4" x14ac:dyDescent="0.2">
      <c r="D1048" s="11"/>
    </row>
    <row r="1049" spans="4:4" x14ac:dyDescent="0.2">
      <c r="D1049" s="11"/>
    </row>
    <row r="1050" spans="4:4" x14ac:dyDescent="0.2">
      <c r="D1050" s="11"/>
    </row>
    <row r="1051" spans="4:4" x14ac:dyDescent="0.2">
      <c r="D1051" s="11"/>
    </row>
    <row r="1052" spans="4:4" x14ac:dyDescent="0.2">
      <c r="D1052" s="11"/>
    </row>
    <row r="1053" spans="4:4" x14ac:dyDescent="0.2">
      <c r="D1053" s="11"/>
    </row>
    <row r="1054" spans="4:4" x14ac:dyDescent="0.2">
      <c r="D1054" s="11"/>
    </row>
    <row r="1055" spans="4:4" x14ac:dyDescent="0.2">
      <c r="D1055" s="11"/>
    </row>
    <row r="1056" spans="4:4" x14ac:dyDescent="0.2">
      <c r="D1056" s="11"/>
    </row>
    <row r="1057" spans="4:4" x14ac:dyDescent="0.2">
      <c r="D1057" s="11"/>
    </row>
    <row r="1058" spans="4:4" x14ac:dyDescent="0.2">
      <c r="D1058" s="11"/>
    </row>
    <row r="1059" spans="4:4" x14ac:dyDescent="0.2">
      <c r="D1059" s="11"/>
    </row>
    <row r="1060" spans="4:4" x14ac:dyDescent="0.2">
      <c r="D1060" s="11"/>
    </row>
    <row r="1061" spans="4:4" x14ac:dyDescent="0.2">
      <c r="D1061" s="11"/>
    </row>
    <row r="1062" spans="4:4" x14ac:dyDescent="0.2">
      <c r="D1062" s="11"/>
    </row>
    <row r="1063" spans="4:4" x14ac:dyDescent="0.2">
      <c r="D1063" s="11"/>
    </row>
    <row r="1064" spans="4:4" x14ac:dyDescent="0.2">
      <c r="D1064" s="11"/>
    </row>
    <row r="1065" spans="4:4" x14ac:dyDescent="0.2">
      <c r="D1065" s="11"/>
    </row>
    <row r="1066" spans="4:4" x14ac:dyDescent="0.2">
      <c r="D1066" s="11"/>
    </row>
    <row r="1067" spans="4:4" x14ac:dyDescent="0.2">
      <c r="D1067" s="11"/>
    </row>
    <row r="1068" spans="4:4" x14ac:dyDescent="0.2">
      <c r="D1068" s="11"/>
    </row>
    <row r="1069" spans="4:4" x14ac:dyDescent="0.2">
      <c r="D1069" s="11"/>
    </row>
    <row r="1070" spans="4:4" x14ac:dyDescent="0.2">
      <c r="D1070" s="11"/>
    </row>
    <row r="1071" spans="4:4" x14ac:dyDescent="0.2">
      <c r="D1071" s="11"/>
    </row>
    <row r="1072" spans="4:4" x14ac:dyDescent="0.2">
      <c r="D1072" s="11"/>
    </row>
    <row r="1073" spans="4:4" x14ac:dyDescent="0.2">
      <c r="D1073" s="11"/>
    </row>
    <row r="1074" spans="4:4" x14ac:dyDescent="0.2">
      <c r="D1074" s="11"/>
    </row>
    <row r="1075" spans="4:4" x14ac:dyDescent="0.2">
      <c r="D1075" s="11"/>
    </row>
    <row r="1076" spans="4:4" x14ac:dyDescent="0.2">
      <c r="D1076" s="11"/>
    </row>
    <row r="1077" spans="4:4" x14ac:dyDescent="0.2">
      <c r="D1077" s="11"/>
    </row>
    <row r="1078" spans="4:4" x14ac:dyDescent="0.2">
      <c r="D1078" s="11"/>
    </row>
    <row r="1079" spans="4:4" x14ac:dyDescent="0.2">
      <c r="D1079" s="11"/>
    </row>
    <row r="1080" spans="4:4" x14ac:dyDescent="0.2">
      <c r="D1080" s="11"/>
    </row>
    <row r="1081" spans="4:4" x14ac:dyDescent="0.2">
      <c r="D1081" s="11"/>
    </row>
    <row r="1082" spans="4:4" x14ac:dyDescent="0.2">
      <c r="D1082" s="11"/>
    </row>
    <row r="1083" spans="4:4" x14ac:dyDescent="0.2">
      <c r="D1083" s="11"/>
    </row>
    <row r="1084" spans="4:4" x14ac:dyDescent="0.2">
      <c r="D1084" s="11"/>
    </row>
    <row r="1085" spans="4:4" x14ac:dyDescent="0.2">
      <c r="D1085" s="11"/>
    </row>
    <row r="1086" spans="4:4" x14ac:dyDescent="0.2">
      <c r="D1086" s="11"/>
    </row>
    <row r="1087" spans="4:4" x14ac:dyDescent="0.2">
      <c r="D1087" s="11"/>
    </row>
    <row r="1088" spans="4:4" x14ac:dyDescent="0.2">
      <c r="D1088" s="11"/>
    </row>
    <row r="1089" spans="4:4" x14ac:dyDescent="0.2">
      <c r="D1089" s="11"/>
    </row>
    <row r="1090" spans="4:4" x14ac:dyDescent="0.2">
      <c r="D1090" s="11"/>
    </row>
    <row r="1091" spans="4:4" x14ac:dyDescent="0.2">
      <c r="D1091" s="11"/>
    </row>
    <row r="1092" spans="4:4" x14ac:dyDescent="0.2">
      <c r="D1092" s="11"/>
    </row>
    <row r="1093" spans="4:4" x14ac:dyDescent="0.2">
      <c r="D1093" s="11"/>
    </row>
    <row r="1094" spans="4:4" x14ac:dyDescent="0.2">
      <c r="D1094" s="11"/>
    </row>
    <row r="1095" spans="4:4" x14ac:dyDescent="0.2">
      <c r="D1095" s="11"/>
    </row>
    <row r="1096" spans="4:4" x14ac:dyDescent="0.2">
      <c r="D1096" s="11"/>
    </row>
    <row r="1097" spans="4:4" x14ac:dyDescent="0.2">
      <c r="D1097" s="11"/>
    </row>
    <row r="1098" spans="4:4" x14ac:dyDescent="0.2">
      <c r="D1098" s="11"/>
    </row>
    <row r="1099" spans="4:4" x14ac:dyDescent="0.2">
      <c r="D1099" s="11"/>
    </row>
    <row r="1100" spans="4:4" x14ac:dyDescent="0.2">
      <c r="D1100" s="11"/>
    </row>
    <row r="1101" spans="4:4" x14ac:dyDescent="0.2">
      <c r="D1101" s="11"/>
    </row>
    <row r="1102" spans="4:4" x14ac:dyDescent="0.2">
      <c r="D1102" s="11"/>
    </row>
    <row r="1103" spans="4:4" x14ac:dyDescent="0.2">
      <c r="D1103" s="11"/>
    </row>
    <row r="1104" spans="4:4" x14ac:dyDescent="0.2">
      <c r="D1104" s="11"/>
    </row>
    <row r="1105" spans="4:4" x14ac:dyDescent="0.2">
      <c r="D1105" s="11"/>
    </row>
    <row r="1106" spans="4:4" x14ac:dyDescent="0.2">
      <c r="D1106" s="11"/>
    </row>
    <row r="1107" spans="4:4" x14ac:dyDescent="0.2">
      <c r="D1107" s="11"/>
    </row>
    <row r="1108" spans="4:4" x14ac:dyDescent="0.2">
      <c r="D1108" s="11"/>
    </row>
    <row r="1109" spans="4:4" x14ac:dyDescent="0.2">
      <c r="D1109" s="11"/>
    </row>
    <row r="1110" spans="4:4" x14ac:dyDescent="0.2">
      <c r="D1110" s="11"/>
    </row>
    <row r="1111" spans="4:4" x14ac:dyDescent="0.2">
      <c r="D1111" s="11"/>
    </row>
    <row r="1112" spans="4:4" x14ac:dyDescent="0.2">
      <c r="D1112" s="11"/>
    </row>
    <row r="1113" spans="4:4" x14ac:dyDescent="0.2">
      <c r="D1113" s="11"/>
    </row>
    <row r="1114" spans="4:4" x14ac:dyDescent="0.2">
      <c r="D1114" s="11"/>
    </row>
    <row r="1115" spans="4:4" x14ac:dyDescent="0.2">
      <c r="D1115" s="11"/>
    </row>
    <row r="1116" spans="4:4" x14ac:dyDescent="0.2">
      <c r="D1116" s="11"/>
    </row>
    <row r="1117" spans="4:4" x14ac:dyDescent="0.2">
      <c r="D1117" s="11"/>
    </row>
    <row r="1118" spans="4:4" x14ac:dyDescent="0.2">
      <c r="D1118" s="11"/>
    </row>
    <row r="1119" spans="4:4" x14ac:dyDescent="0.2">
      <c r="D1119" s="11"/>
    </row>
    <row r="1120" spans="4:4" x14ac:dyDescent="0.2">
      <c r="D1120" s="11"/>
    </row>
    <row r="1121" spans="4:4" x14ac:dyDescent="0.2">
      <c r="D1121" s="11"/>
    </row>
    <row r="1122" spans="4:4" x14ac:dyDescent="0.2">
      <c r="D1122" s="11"/>
    </row>
    <row r="1123" spans="4:4" x14ac:dyDescent="0.2">
      <c r="D1123" s="11"/>
    </row>
    <row r="1124" spans="4:4" x14ac:dyDescent="0.2">
      <c r="D1124" s="11"/>
    </row>
    <row r="1125" spans="4:4" x14ac:dyDescent="0.2">
      <c r="D1125" s="11"/>
    </row>
    <row r="1126" spans="4:4" x14ac:dyDescent="0.2">
      <c r="D1126" s="11"/>
    </row>
    <row r="1127" spans="4:4" x14ac:dyDescent="0.2">
      <c r="D1127" s="11"/>
    </row>
    <row r="1128" spans="4:4" x14ac:dyDescent="0.2">
      <c r="D1128" s="11"/>
    </row>
    <row r="1129" spans="4:4" x14ac:dyDescent="0.2">
      <c r="D1129" s="11"/>
    </row>
    <row r="1130" spans="4:4" x14ac:dyDescent="0.2">
      <c r="D1130" s="11"/>
    </row>
    <row r="1131" spans="4:4" x14ac:dyDescent="0.2">
      <c r="D1131" s="11"/>
    </row>
    <row r="1132" spans="4:4" x14ac:dyDescent="0.2">
      <c r="D1132" s="11"/>
    </row>
    <row r="1133" spans="4:4" x14ac:dyDescent="0.2">
      <c r="D1133" s="11"/>
    </row>
    <row r="1134" spans="4:4" x14ac:dyDescent="0.2">
      <c r="D1134" s="11"/>
    </row>
    <row r="1135" spans="4:4" x14ac:dyDescent="0.2">
      <c r="D1135" s="11"/>
    </row>
    <row r="1136" spans="4:4" x14ac:dyDescent="0.2">
      <c r="D1136" s="11"/>
    </row>
    <row r="1137" spans="4:4" x14ac:dyDescent="0.2">
      <c r="D1137" s="11"/>
    </row>
    <row r="1138" spans="4:4" x14ac:dyDescent="0.2">
      <c r="D1138" s="11"/>
    </row>
    <row r="1139" spans="4:4" x14ac:dyDescent="0.2">
      <c r="D1139" s="11"/>
    </row>
    <row r="1140" spans="4:4" x14ac:dyDescent="0.2">
      <c r="D1140" s="11"/>
    </row>
    <row r="1141" spans="4:4" x14ac:dyDescent="0.2">
      <c r="D1141" s="11"/>
    </row>
    <row r="1142" spans="4:4" x14ac:dyDescent="0.2">
      <c r="D1142" s="11"/>
    </row>
    <row r="1143" spans="4:4" x14ac:dyDescent="0.2">
      <c r="D1143" s="11"/>
    </row>
    <row r="1144" spans="4:4" x14ac:dyDescent="0.2">
      <c r="D1144" s="11"/>
    </row>
    <row r="1145" spans="4:4" x14ac:dyDescent="0.2">
      <c r="D1145" s="11"/>
    </row>
    <row r="1146" spans="4:4" x14ac:dyDescent="0.2">
      <c r="D1146" s="11"/>
    </row>
    <row r="1147" spans="4:4" x14ac:dyDescent="0.2">
      <c r="D1147" s="11"/>
    </row>
    <row r="1148" spans="4:4" x14ac:dyDescent="0.2">
      <c r="D1148" s="11"/>
    </row>
    <row r="1149" spans="4:4" x14ac:dyDescent="0.2">
      <c r="D1149" s="11"/>
    </row>
    <row r="1150" spans="4:4" x14ac:dyDescent="0.2">
      <c r="D1150" s="11"/>
    </row>
    <row r="1151" spans="4:4" x14ac:dyDescent="0.2">
      <c r="D1151" s="11"/>
    </row>
    <row r="1152" spans="4:4" x14ac:dyDescent="0.2">
      <c r="D1152" s="11"/>
    </row>
    <row r="1153" spans="4:4" x14ac:dyDescent="0.2">
      <c r="D1153" s="11"/>
    </row>
    <row r="1154" spans="4:4" x14ac:dyDescent="0.2">
      <c r="D1154" s="11"/>
    </row>
    <row r="1155" spans="4:4" x14ac:dyDescent="0.2">
      <c r="D1155" s="11"/>
    </row>
    <row r="1156" spans="4:4" x14ac:dyDescent="0.2">
      <c r="D1156" s="11"/>
    </row>
    <row r="1157" spans="4:4" x14ac:dyDescent="0.2">
      <c r="D1157" s="11"/>
    </row>
    <row r="1158" spans="4:4" x14ac:dyDescent="0.2">
      <c r="D1158" s="11"/>
    </row>
    <row r="1159" spans="4:4" x14ac:dyDescent="0.2">
      <c r="D1159" s="11"/>
    </row>
    <row r="1160" spans="4:4" x14ac:dyDescent="0.2">
      <c r="D1160" s="11"/>
    </row>
    <row r="1161" spans="4:4" x14ac:dyDescent="0.2">
      <c r="D1161" s="11"/>
    </row>
    <row r="1162" spans="4:4" x14ac:dyDescent="0.2">
      <c r="D1162" s="11"/>
    </row>
    <row r="1163" spans="4:4" x14ac:dyDescent="0.2">
      <c r="D1163" s="11"/>
    </row>
    <row r="1164" spans="4:4" x14ac:dyDescent="0.2">
      <c r="D1164" s="11"/>
    </row>
    <row r="1165" spans="4:4" x14ac:dyDescent="0.2">
      <c r="D1165" s="11"/>
    </row>
    <row r="1166" spans="4:4" x14ac:dyDescent="0.2">
      <c r="D1166" s="11"/>
    </row>
    <row r="1167" spans="4:4" x14ac:dyDescent="0.2">
      <c r="D1167" s="11"/>
    </row>
    <row r="1168" spans="4:4" x14ac:dyDescent="0.2">
      <c r="D1168" s="11"/>
    </row>
    <row r="1169" spans="4:4" x14ac:dyDescent="0.2">
      <c r="D1169" s="11"/>
    </row>
    <row r="1170" spans="4:4" x14ac:dyDescent="0.2">
      <c r="D1170" s="11"/>
    </row>
    <row r="1171" spans="4:4" x14ac:dyDescent="0.2">
      <c r="D1171" s="11"/>
    </row>
    <row r="1172" spans="4:4" x14ac:dyDescent="0.2">
      <c r="D1172" s="11"/>
    </row>
    <row r="1173" spans="4:4" x14ac:dyDescent="0.2">
      <c r="D1173" s="11"/>
    </row>
    <row r="1174" spans="4:4" x14ac:dyDescent="0.2">
      <c r="D1174" s="11"/>
    </row>
    <row r="1175" spans="4:4" x14ac:dyDescent="0.2">
      <c r="D1175" s="11"/>
    </row>
    <row r="1176" spans="4:4" x14ac:dyDescent="0.2">
      <c r="D1176" s="11"/>
    </row>
    <row r="1177" spans="4:4" x14ac:dyDescent="0.2">
      <c r="D1177" s="11"/>
    </row>
    <row r="1178" spans="4:4" x14ac:dyDescent="0.2">
      <c r="D1178" s="11"/>
    </row>
    <row r="1179" spans="4:4" x14ac:dyDescent="0.2">
      <c r="D1179" s="11"/>
    </row>
    <row r="1180" spans="4:4" x14ac:dyDescent="0.2">
      <c r="D1180" s="11"/>
    </row>
    <row r="1181" spans="4:4" x14ac:dyDescent="0.2">
      <c r="D1181" s="11"/>
    </row>
    <row r="1182" spans="4:4" x14ac:dyDescent="0.2">
      <c r="D1182" s="11"/>
    </row>
    <row r="1183" spans="4:4" x14ac:dyDescent="0.2">
      <c r="D1183" s="11"/>
    </row>
    <row r="1184" spans="4:4" x14ac:dyDescent="0.2">
      <c r="D1184" s="11"/>
    </row>
    <row r="1185" spans="4:4" x14ac:dyDescent="0.2">
      <c r="D1185" s="11"/>
    </row>
    <row r="1186" spans="4:4" x14ac:dyDescent="0.2">
      <c r="D1186" s="11"/>
    </row>
    <row r="1187" spans="4:4" x14ac:dyDescent="0.2">
      <c r="D1187" s="11"/>
    </row>
    <row r="1188" spans="4:4" x14ac:dyDescent="0.2">
      <c r="D1188" s="11"/>
    </row>
    <row r="1189" spans="4:4" x14ac:dyDescent="0.2">
      <c r="D1189" s="11"/>
    </row>
    <row r="1190" spans="4:4" x14ac:dyDescent="0.2">
      <c r="D1190" s="11"/>
    </row>
    <row r="1191" spans="4:4" x14ac:dyDescent="0.2">
      <c r="D1191" s="11"/>
    </row>
    <row r="1192" spans="4:4" x14ac:dyDescent="0.2">
      <c r="D1192" s="11"/>
    </row>
    <row r="1193" spans="4:4" x14ac:dyDescent="0.2">
      <c r="D1193" s="11"/>
    </row>
    <row r="1194" spans="4:4" x14ac:dyDescent="0.2">
      <c r="D1194" s="11"/>
    </row>
    <row r="1195" spans="4:4" x14ac:dyDescent="0.2">
      <c r="D1195" s="11"/>
    </row>
    <row r="1196" spans="4:4" x14ac:dyDescent="0.2">
      <c r="D1196" s="11"/>
    </row>
    <row r="1197" spans="4:4" x14ac:dyDescent="0.2">
      <c r="D1197" s="11"/>
    </row>
    <row r="1198" spans="4:4" x14ac:dyDescent="0.2">
      <c r="D1198" s="11"/>
    </row>
    <row r="1199" spans="4:4" x14ac:dyDescent="0.2">
      <c r="D1199" s="11"/>
    </row>
    <row r="1200" spans="4:4" x14ac:dyDescent="0.2">
      <c r="D1200" s="11"/>
    </row>
    <row r="1201" spans="4:4" x14ac:dyDescent="0.2">
      <c r="D1201" s="11"/>
    </row>
    <row r="1202" spans="4:4" x14ac:dyDescent="0.2">
      <c r="D1202" s="11"/>
    </row>
    <row r="1203" spans="4:4" x14ac:dyDescent="0.2">
      <c r="D1203" s="11"/>
    </row>
    <row r="1204" spans="4:4" x14ac:dyDescent="0.2">
      <c r="D1204" s="11"/>
    </row>
    <row r="1205" spans="4:4" x14ac:dyDescent="0.2">
      <c r="D1205" s="11"/>
    </row>
    <row r="1206" spans="4:4" x14ac:dyDescent="0.2">
      <c r="D1206" s="11"/>
    </row>
    <row r="1207" spans="4:4" x14ac:dyDescent="0.2">
      <c r="D1207" s="11"/>
    </row>
    <row r="1208" spans="4:4" x14ac:dyDescent="0.2">
      <c r="D1208" s="11"/>
    </row>
    <row r="1209" spans="4:4" x14ac:dyDescent="0.2">
      <c r="D1209" s="11"/>
    </row>
    <row r="1210" spans="4:4" x14ac:dyDescent="0.2">
      <c r="D1210" s="11"/>
    </row>
    <row r="1211" spans="4:4" x14ac:dyDescent="0.2">
      <c r="D1211" s="11"/>
    </row>
    <row r="1212" spans="4:4" x14ac:dyDescent="0.2">
      <c r="D1212" s="11"/>
    </row>
    <row r="1213" spans="4:4" x14ac:dyDescent="0.2">
      <c r="D1213" s="11"/>
    </row>
    <row r="1214" spans="4:4" x14ac:dyDescent="0.2">
      <c r="D1214" s="11"/>
    </row>
    <row r="1215" spans="4:4" x14ac:dyDescent="0.2">
      <c r="D1215" s="11"/>
    </row>
    <row r="1216" spans="4:4" x14ac:dyDescent="0.2">
      <c r="D1216" s="11"/>
    </row>
    <row r="1217" spans="4:4" x14ac:dyDescent="0.2">
      <c r="D1217" s="11"/>
    </row>
    <row r="1218" spans="4:4" x14ac:dyDescent="0.2">
      <c r="D1218" s="11"/>
    </row>
    <row r="1219" spans="4:4" x14ac:dyDescent="0.2">
      <c r="D1219" s="11"/>
    </row>
    <row r="1220" spans="4:4" x14ac:dyDescent="0.2">
      <c r="D1220" s="11"/>
    </row>
    <row r="1221" spans="4:4" x14ac:dyDescent="0.2">
      <c r="D1221" s="11"/>
    </row>
    <row r="1222" spans="4:4" x14ac:dyDescent="0.2">
      <c r="D1222" s="11"/>
    </row>
    <row r="1223" spans="4:4" x14ac:dyDescent="0.2">
      <c r="D1223" s="11"/>
    </row>
    <row r="1224" spans="4:4" x14ac:dyDescent="0.2">
      <c r="D1224" s="11"/>
    </row>
    <row r="1225" spans="4:4" x14ac:dyDescent="0.2">
      <c r="D1225" s="11"/>
    </row>
    <row r="1226" spans="4:4" x14ac:dyDescent="0.2">
      <c r="D1226" s="11"/>
    </row>
    <row r="1227" spans="4:4" x14ac:dyDescent="0.2">
      <c r="D1227" s="11"/>
    </row>
    <row r="1228" spans="4:4" x14ac:dyDescent="0.2">
      <c r="D1228" s="11"/>
    </row>
    <row r="1229" spans="4:4" x14ac:dyDescent="0.2">
      <c r="D1229" s="11"/>
    </row>
    <row r="1230" spans="4:4" x14ac:dyDescent="0.2">
      <c r="D1230" s="11"/>
    </row>
    <row r="1231" spans="4:4" x14ac:dyDescent="0.2">
      <c r="D1231" s="11"/>
    </row>
    <row r="1232" spans="4:4" x14ac:dyDescent="0.2">
      <c r="D1232" s="11"/>
    </row>
    <row r="1233" spans="4:4" x14ac:dyDescent="0.2">
      <c r="D1233" s="11"/>
    </row>
    <row r="1234" spans="4:4" x14ac:dyDescent="0.2">
      <c r="D1234" s="11"/>
    </row>
    <row r="1235" spans="4:4" x14ac:dyDescent="0.2">
      <c r="D1235" s="11"/>
    </row>
    <row r="1236" spans="4:4" x14ac:dyDescent="0.2">
      <c r="D1236" s="11"/>
    </row>
    <row r="1237" spans="4:4" x14ac:dyDescent="0.2">
      <c r="D1237" s="11"/>
    </row>
    <row r="1238" spans="4:4" x14ac:dyDescent="0.2">
      <c r="D1238" s="11"/>
    </row>
    <row r="1239" spans="4:4" x14ac:dyDescent="0.2">
      <c r="D1239" s="11"/>
    </row>
    <row r="1240" spans="4:4" x14ac:dyDescent="0.2">
      <c r="D1240" s="11"/>
    </row>
    <row r="1241" spans="4:4" x14ac:dyDescent="0.2">
      <c r="D1241" s="11"/>
    </row>
    <row r="1242" spans="4:4" x14ac:dyDescent="0.2">
      <c r="D1242" s="11"/>
    </row>
    <row r="1243" spans="4:4" x14ac:dyDescent="0.2">
      <c r="D1243" s="11"/>
    </row>
    <row r="1244" spans="4:4" x14ac:dyDescent="0.2">
      <c r="D1244" s="11"/>
    </row>
    <row r="1245" spans="4:4" x14ac:dyDescent="0.2">
      <c r="D1245" s="11"/>
    </row>
    <row r="1246" spans="4:4" x14ac:dyDescent="0.2">
      <c r="D1246" s="11"/>
    </row>
    <row r="1247" spans="4:4" x14ac:dyDescent="0.2">
      <c r="D1247" s="11"/>
    </row>
    <row r="1248" spans="4:4" x14ac:dyDescent="0.2">
      <c r="D1248" s="11"/>
    </row>
    <row r="1249" spans="4:4" x14ac:dyDescent="0.2">
      <c r="D1249" s="11"/>
    </row>
    <row r="1250" spans="4:4" x14ac:dyDescent="0.2">
      <c r="D1250" s="11"/>
    </row>
    <row r="1251" spans="4:4" x14ac:dyDescent="0.2">
      <c r="D1251" s="11"/>
    </row>
    <row r="1252" spans="4:4" x14ac:dyDescent="0.2">
      <c r="D1252" s="11"/>
    </row>
    <row r="1253" spans="4:4" x14ac:dyDescent="0.2">
      <c r="D1253" s="11"/>
    </row>
    <row r="1254" spans="4:4" x14ac:dyDescent="0.2">
      <c r="D1254" s="11"/>
    </row>
    <row r="1255" spans="4:4" x14ac:dyDescent="0.2">
      <c r="D1255" s="11"/>
    </row>
    <row r="1256" spans="4:4" x14ac:dyDescent="0.2">
      <c r="D1256" s="11"/>
    </row>
    <row r="1257" spans="4:4" x14ac:dyDescent="0.2">
      <c r="D1257" s="11"/>
    </row>
    <row r="1258" spans="4:4" x14ac:dyDescent="0.2">
      <c r="D1258" s="11"/>
    </row>
    <row r="1259" spans="4:4" x14ac:dyDescent="0.2">
      <c r="D1259" s="11"/>
    </row>
    <row r="1260" spans="4:4" x14ac:dyDescent="0.2">
      <c r="D1260" s="11"/>
    </row>
    <row r="1261" spans="4:4" x14ac:dyDescent="0.2">
      <c r="D1261" s="11"/>
    </row>
    <row r="1262" spans="4:4" x14ac:dyDescent="0.2">
      <c r="D1262" s="11"/>
    </row>
    <row r="1263" spans="4:4" x14ac:dyDescent="0.2">
      <c r="D1263" s="11"/>
    </row>
    <row r="1264" spans="4:4" x14ac:dyDescent="0.2">
      <c r="D1264" s="11"/>
    </row>
    <row r="1265" spans="4:4" x14ac:dyDescent="0.2">
      <c r="D1265" s="11"/>
    </row>
    <row r="1266" spans="4:4" x14ac:dyDescent="0.2">
      <c r="D1266" s="11"/>
    </row>
    <row r="1267" spans="4:4" x14ac:dyDescent="0.2">
      <c r="D1267" s="11"/>
    </row>
    <row r="1268" spans="4:4" x14ac:dyDescent="0.2">
      <c r="D1268" s="11"/>
    </row>
    <row r="1269" spans="4:4" x14ac:dyDescent="0.2">
      <c r="D1269" s="11"/>
    </row>
    <row r="1270" spans="4:4" x14ac:dyDescent="0.2">
      <c r="D1270" s="11"/>
    </row>
    <row r="1271" spans="4:4" x14ac:dyDescent="0.2">
      <c r="D1271" s="11"/>
    </row>
    <row r="1272" spans="4:4" x14ac:dyDescent="0.2">
      <c r="D1272" s="11"/>
    </row>
    <row r="1273" spans="4:4" x14ac:dyDescent="0.2">
      <c r="D1273" s="11"/>
    </row>
    <row r="1274" spans="4:4" x14ac:dyDescent="0.2">
      <c r="D1274" s="11"/>
    </row>
    <row r="1275" spans="4:4" x14ac:dyDescent="0.2">
      <c r="D1275" s="11"/>
    </row>
    <row r="1276" spans="4:4" x14ac:dyDescent="0.2">
      <c r="D1276" s="11"/>
    </row>
    <row r="1277" spans="4:4" x14ac:dyDescent="0.2">
      <c r="D1277" s="11"/>
    </row>
    <row r="1278" spans="4:4" x14ac:dyDescent="0.2">
      <c r="D1278" s="11"/>
    </row>
    <row r="1279" spans="4:4" x14ac:dyDescent="0.2">
      <c r="D1279" s="11"/>
    </row>
    <row r="1280" spans="4:4" x14ac:dyDescent="0.2">
      <c r="D1280" s="11"/>
    </row>
    <row r="1281" spans="4:4" x14ac:dyDescent="0.2">
      <c r="D1281" s="11"/>
    </row>
    <row r="1282" spans="4:4" x14ac:dyDescent="0.2">
      <c r="D1282" s="11"/>
    </row>
    <row r="1283" spans="4:4" x14ac:dyDescent="0.2">
      <c r="D1283" s="11"/>
    </row>
    <row r="1284" spans="4:4" x14ac:dyDescent="0.2">
      <c r="D1284" s="11"/>
    </row>
    <row r="1285" spans="4:4" x14ac:dyDescent="0.2">
      <c r="D1285" s="11"/>
    </row>
    <row r="1286" spans="4:4" x14ac:dyDescent="0.2">
      <c r="D1286" s="11"/>
    </row>
    <row r="1287" spans="4:4" x14ac:dyDescent="0.2">
      <c r="D1287" s="11"/>
    </row>
    <row r="1288" spans="4:4" x14ac:dyDescent="0.2">
      <c r="D1288" s="11"/>
    </row>
    <row r="1289" spans="4:4" x14ac:dyDescent="0.2">
      <c r="D1289" s="11"/>
    </row>
    <row r="1290" spans="4:4" x14ac:dyDescent="0.2">
      <c r="D1290" s="11"/>
    </row>
    <row r="1291" spans="4:4" x14ac:dyDescent="0.2">
      <c r="D1291" s="11"/>
    </row>
    <row r="1292" spans="4:4" x14ac:dyDescent="0.2">
      <c r="D1292" s="11"/>
    </row>
    <row r="1293" spans="4:4" x14ac:dyDescent="0.2">
      <c r="D1293" s="11"/>
    </row>
    <row r="1294" spans="4:4" x14ac:dyDescent="0.2">
      <c r="D1294" s="11"/>
    </row>
    <row r="1295" spans="4:4" x14ac:dyDescent="0.2">
      <c r="D1295" s="11"/>
    </row>
    <row r="1296" spans="4:4" x14ac:dyDescent="0.2">
      <c r="D1296" s="11"/>
    </row>
    <row r="1297" spans="4:4" x14ac:dyDescent="0.2">
      <c r="D1297" s="11"/>
    </row>
    <row r="1298" spans="4:4" x14ac:dyDescent="0.2">
      <c r="D1298" s="11"/>
    </row>
    <row r="1299" spans="4:4" x14ac:dyDescent="0.2">
      <c r="D1299" s="11"/>
    </row>
    <row r="1300" spans="4:4" x14ac:dyDescent="0.2">
      <c r="D1300" s="11"/>
    </row>
    <row r="1301" spans="4:4" x14ac:dyDescent="0.2">
      <c r="D1301" s="11"/>
    </row>
    <row r="1302" spans="4:4" x14ac:dyDescent="0.2">
      <c r="D1302" s="11"/>
    </row>
    <row r="1303" spans="4:4" x14ac:dyDescent="0.2">
      <c r="D1303" s="11"/>
    </row>
    <row r="1304" spans="4:4" x14ac:dyDescent="0.2">
      <c r="D1304" s="11"/>
    </row>
    <row r="1305" spans="4:4" x14ac:dyDescent="0.2">
      <c r="D1305" s="11"/>
    </row>
    <row r="1306" spans="4:4" x14ac:dyDescent="0.2">
      <c r="D1306" s="11"/>
    </row>
    <row r="1307" spans="4:4" x14ac:dyDescent="0.2">
      <c r="D1307" s="11"/>
    </row>
    <row r="1308" spans="4:4" x14ac:dyDescent="0.2">
      <c r="D1308" s="11"/>
    </row>
    <row r="1309" spans="4:4" x14ac:dyDescent="0.2">
      <c r="D1309" s="11"/>
    </row>
    <row r="1310" spans="4:4" x14ac:dyDescent="0.2">
      <c r="D1310" s="11"/>
    </row>
    <row r="1311" spans="4:4" x14ac:dyDescent="0.2">
      <c r="D1311" s="11"/>
    </row>
    <row r="1312" spans="4:4" x14ac:dyDescent="0.2">
      <c r="D1312" s="11"/>
    </row>
    <row r="1313" spans="4:4" x14ac:dyDescent="0.2">
      <c r="D1313" s="11"/>
    </row>
    <row r="1314" spans="4:4" x14ac:dyDescent="0.2">
      <c r="D1314" s="11"/>
    </row>
    <row r="1315" spans="4:4" x14ac:dyDescent="0.2">
      <c r="D1315" s="11"/>
    </row>
    <row r="1316" spans="4:4" x14ac:dyDescent="0.2">
      <c r="D1316" s="11"/>
    </row>
    <row r="1317" spans="4:4" x14ac:dyDescent="0.2">
      <c r="D1317" s="11"/>
    </row>
    <row r="1318" spans="4:4" x14ac:dyDescent="0.2">
      <c r="D1318" s="11"/>
    </row>
    <row r="1319" spans="4:4" x14ac:dyDescent="0.2">
      <c r="D1319" s="11"/>
    </row>
    <row r="1320" spans="4:4" x14ac:dyDescent="0.2">
      <c r="D1320" s="11"/>
    </row>
    <row r="1321" spans="4:4" x14ac:dyDescent="0.2">
      <c r="D1321" s="11"/>
    </row>
    <row r="1322" spans="4:4" x14ac:dyDescent="0.2">
      <c r="D1322" s="11"/>
    </row>
    <row r="1323" spans="4:4" x14ac:dyDescent="0.2">
      <c r="D1323" s="11"/>
    </row>
    <row r="1324" spans="4:4" x14ac:dyDescent="0.2">
      <c r="D1324" s="11"/>
    </row>
    <row r="1325" spans="4:4" x14ac:dyDescent="0.2">
      <c r="D1325" s="11"/>
    </row>
    <row r="1326" spans="4:4" x14ac:dyDescent="0.2">
      <c r="D1326" s="11"/>
    </row>
    <row r="1327" spans="4:4" x14ac:dyDescent="0.2">
      <c r="D1327" s="11"/>
    </row>
    <row r="1328" spans="4:4" x14ac:dyDescent="0.2">
      <c r="D1328" s="11"/>
    </row>
    <row r="1329" spans="4:4" x14ac:dyDescent="0.2">
      <c r="D1329" s="11"/>
    </row>
    <row r="1330" spans="4:4" x14ac:dyDescent="0.2">
      <c r="D1330" s="11"/>
    </row>
    <row r="1331" spans="4:4" x14ac:dyDescent="0.2">
      <c r="D1331" s="11"/>
    </row>
    <row r="1332" spans="4:4" x14ac:dyDescent="0.2">
      <c r="D1332" s="11"/>
    </row>
    <row r="1333" spans="4:4" x14ac:dyDescent="0.2">
      <c r="D1333" s="11"/>
    </row>
    <row r="1334" spans="4:4" x14ac:dyDescent="0.2">
      <c r="D1334" s="11"/>
    </row>
    <row r="1335" spans="4:4" x14ac:dyDescent="0.2">
      <c r="D1335" s="11"/>
    </row>
    <row r="1336" spans="4:4" x14ac:dyDescent="0.2">
      <c r="D1336" s="11"/>
    </row>
    <row r="1337" spans="4:4" x14ac:dyDescent="0.2">
      <c r="D1337" s="11"/>
    </row>
    <row r="1338" spans="4:4" x14ac:dyDescent="0.2">
      <c r="D1338" s="11"/>
    </row>
    <row r="1339" spans="4:4" x14ac:dyDescent="0.2">
      <c r="D1339" s="11"/>
    </row>
    <row r="1340" spans="4:4" x14ac:dyDescent="0.2">
      <c r="D1340" s="11"/>
    </row>
    <row r="1341" spans="4:4" x14ac:dyDescent="0.2">
      <c r="D1341" s="11"/>
    </row>
    <row r="1342" spans="4:4" x14ac:dyDescent="0.2">
      <c r="D1342" s="11"/>
    </row>
    <row r="1343" spans="4:4" x14ac:dyDescent="0.2">
      <c r="D1343" s="11"/>
    </row>
    <row r="1344" spans="4:4" x14ac:dyDescent="0.2">
      <c r="D1344" s="11"/>
    </row>
    <row r="1345" spans="4:4" x14ac:dyDescent="0.2">
      <c r="D1345" s="11"/>
    </row>
    <row r="1346" spans="4:4" x14ac:dyDescent="0.2">
      <c r="D1346" s="11"/>
    </row>
    <row r="1347" spans="4:4" x14ac:dyDescent="0.2">
      <c r="D1347" s="11"/>
    </row>
    <row r="1348" spans="4:4" x14ac:dyDescent="0.2">
      <c r="D1348" s="11"/>
    </row>
    <row r="1349" spans="4:4" x14ac:dyDescent="0.2">
      <c r="D1349" s="11"/>
    </row>
    <row r="1350" spans="4:4" x14ac:dyDescent="0.2">
      <c r="D1350" s="11"/>
    </row>
    <row r="1351" spans="4:4" x14ac:dyDescent="0.2">
      <c r="D1351" s="11"/>
    </row>
    <row r="1352" spans="4:4" x14ac:dyDescent="0.2">
      <c r="D1352" s="11"/>
    </row>
    <row r="1353" spans="4:4" x14ac:dyDescent="0.2">
      <c r="D1353" s="11"/>
    </row>
    <row r="1354" spans="4:4" x14ac:dyDescent="0.2">
      <c r="D1354" s="11"/>
    </row>
    <row r="1355" spans="4:4" x14ac:dyDescent="0.2">
      <c r="D1355" s="11"/>
    </row>
    <row r="1356" spans="4:4" x14ac:dyDescent="0.2">
      <c r="D1356" s="11"/>
    </row>
    <row r="1357" spans="4:4" x14ac:dyDescent="0.2">
      <c r="D1357" s="11"/>
    </row>
    <row r="1358" spans="4:4" x14ac:dyDescent="0.2">
      <c r="D1358" s="11"/>
    </row>
    <row r="1359" spans="4:4" x14ac:dyDescent="0.2">
      <c r="D1359" s="11"/>
    </row>
    <row r="1360" spans="4:4" x14ac:dyDescent="0.2">
      <c r="D1360" s="11"/>
    </row>
    <row r="1361" spans="4:4" x14ac:dyDescent="0.2">
      <c r="D1361" s="11"/>
    </row>
    <row r="1362" spans="4:4" x14ac:dyDescent="0.2">
      <c r="D1362" s="11"/>
    </row>
    <row r="1363" spans="4:4" x14ac:dyDescent="0.2">
      <c r="D1363" s="11"/>
    </row>
    <row r="1364" spans="4:4" x14ac:dyDescent="0.2">
      <c r="D1364" s="11"/>
    </row>
    <row r="1365" spans="4:4" x14ac:dyDescent="0.2">
      <c r="D1365" s="11"/>
    </row>
    <row r="1366" spans="4:4" x14ac:dyDescent="0.2">
      <c r="D1366" s="11"/>
    </row>
    <row r="1367" spans="4:4" x14ac:dyDescent="0.2">
      <c r="D1367" s="11"/>
    </row>
    <row r="1368" spans="4:4" x14ac:dyDescent="0.2">
      <c r="D1368" s="11"/>
    </row>
    <row r="1369" spans="4:4" x14ac:dyDescent="0.2">
      <c r="D1369" s="11"/>
    </row>
    <row r="1370" spans="4:4" x14ac:dyDescent="0.2">
      <c r="D1370" s="11"/>
    </row>
    <row r="1371" spans="4:4" x14ac:dyDescent="0.2">
      <c r="D1371" s="11"/>
    </row>
    <row r="1372" spans="4:4" x14ac:dyDescent="0.2">
      <c r="D1372" s="11"/>
    </row>
    <row r="1373" spans="4:4" x14ac:dyDescent="0.2">
      <c r="D1373" s="11"/>
    </row>
    <row r="1374" spans="4:4" x14ac:dyDescent="0.2">
      <c r="D1374" s="11"/>
    </row>
    <row r="1375" spans="4:4" x14ac:dyDescent="0.2">
      <c r="D1375" s="11"/>
    </row>
    <row r="1376" spans="4:4" x14ac:dyDescent="0.2">
      <c r="D1376" s="11"/>
    </row>
    <row r="1377" spans="4:4" x14ac:dyDescent="0.2">
      <c r="D1377" s="11"/>
    </row>
    <row r="1378" spans="4:4" x14ac:dyDescent="0.2">
      <c r="D1378" s="11"/>
    </row>
    <row r="1379" spans="4:4" x14ac:dyDescent="0.2">
      <c r="D1379" s="11"/>
    </row>
    <row r="1380" spans="4:4" x14ac:dyDescent="0.2">
      <c r="D1380" s="11"/>
    </row>
    <row r="1381" spans="4:4" x14ac:dyDescent="0.2">
      <c r="D1381" s="11"/>
    </row>
    <row r="1382" spans="4:4" x14ac:dyDescent="0.2">
      <c r="D1382" s="11"/>
    </row>
    <row r="1383" spans="4:4" x14ac:dyDescent="0.2">
      <c r="D1383" s="11"/>
    </row>
    <row r="1384" spans="4:4" x14ac:dyDescent="0.2">
      <c r="D1384" s="11"/>
    </row>
    <row r="1385" spans="4:4" x14ac:dyDescent="0.2">
      <c r="D1385" s="11"/>
    </row>
    <row r="1386" spans="4:4" x14ac:dyDescent="0.2">
      <c r="D1386" s="11"/>
    </row>
    <row r="1387" spans="4:4" x14ac:dyDescent="0.2">
      <c r="D1387" s="11"/>
    </row>
    <row r="1388" spans="4:4" x14ac:dyDescent="0.2">
      <c r="D1388" s="11"/>
    </row>
    <row r="1389" spans="4:4" x14ac:dyDescent="0.2">
      <c r="D1389" s="11"/>
    </row>
    <row r="1390" spans="4:4" x14ac:dyDescent="0.2">
      <c r="D1390" s="11"/>
    </row>
    <row r="1391" spans="4:4" x14ac:dyDescent="0.2">
      <c r="D1391" s="11"/>
    </row>
    <row r="1392" spans="4:4" x14ac:dyDescent="0.2">
      <c r="D1392" s="11"/>
    </row>
    <row r="1393" spans="4:4" x14ac:dyDescent="0.2">
      <c r="D1393" s="11"/>
    </row>
    <row r="1394" spans="4:4" x14ac:dyDescent="0.2">
      <c r="D1394" s="11"/>
    </row>
    <row r="1395" spans="4:4" x14ac:dyDescent="0.2">
      <c r="D1395" s="11"/>
    </row>
    <row r="1396" spans="4:4" x14ac:dyDescent="0.2">
      <c r="D1396" s="11"/>
    </row>
    <row r="1397" spans="4:4" x14ac:dyDescent="0.2">
      <c r="D1397" s="11"/>
    </row>
    <row r="1398" spans="4:4" x14ac:dyDescent="0.2">
      <c r="D1398" s="11"/>
    </row>
    <row r="1399" spans="4:4" x14ac:dyDescent="0.2">
      <c r="D1399" s="11"/>
    </row>
    <row r="1400" spans="4:4" x14ac:dyDescent="0.2">
      <c r="D1400" s="11"/>
    </row>
    <row r="1401" spans="4:4" x14ac:dyDescent="0.2">
      <c r="D1401" s="11"/>
    </row>
    <row r="1402" spans="4:4" x14ac:dyDescent="0.2">
      <c r="D1402" s="11"/>
    </row>
    <row r="1403" spans="4:4" x14ac:dyDescent="0.2">
      <c r="D1403" s="11"/>
    </row>
    <row r="1404" spans="4:4" x14ac:dyDescent="0.2">
      <c r="D1404" s="11"/>
    </row>
    <row r="1405" spans="4:4" x14ac:dyDescent="0.2">
      <c r="D1405" s="11"/>
    </row>
    <row r="1406" spans="4:4" x14ac:dyDescent="0.2">
      <c r="D1406" s="11"/>
    </row>
    <row r="1407" spans="4:4" x14ac:dyDescent="0.2">
      <c r="D1407" s="11"/>
    </row>
    <row r="1408" spans="4:4" x14ac:dyDescent="0.2">
      <c r="D1408" s="11"/>
    </row>
    <row r="1409" spans="4:4" x14ac:dyDescent="0.2">
      <c r="D1409" s="11"/>
    </row>
    <row r="1410" spans="4:4" x14ac:dyDescent="0.2">
      <c r="D1410" s="11"/>
    </row>
    <row r="1411" spans="4:4" x14ac:dyDescent="0.2">
      <c r="D1411" s="11"/>
    </row>
    <row r="1412" spans="4:4" x14ac:dyDescent="0.2">
      <c r="D1412" s="11"/>
    </row>
    <row r="1413" spans="4:4" x14ac:dyDescent="0.2">
      <c r="D1413" s="11"/>
    </row>
    <row r="1414" spans="4:4" x14ac:dyDescent="0.2">
      <c r="D1414" s="11"/>
    </row>
    <row r="1415" spans="4:4" x14ac:dyDescent="0.2">
      <c r="D1415" s="11"/>
    </row>
    <row r="1416" spans="4:4" x14ac:dyDescent="0.2">
      <c r="D1416" s="11"/>
    </row>
    <row r="1417" spans="4:4" x14ac:dyDescent="0.2">
      <c r="D1417" s="11"/>
    </row>
    <row r="1418" spans="4:4" x14ac:dyDescent="0.2">
      <c r="D1418" s="11"/>
    </row>
    <row r="1419" spans="4:4" x14ac:dyDescent="0.2">
      <c r="D1419" s="11"/>
    </row>
    <row r="1420" spans="4:4" x14ac:dyDescent="0.2">
      <c r="D1420" s="11"/>
    </row>
    <row r="1421" spans="4:4" x14ac:dyDescent="0.2">
      <c r="D1421" s="11"/>
    </row>
    <row r="1422" spans="4:4" x14ac:dyDescent="0.2">
      <c r="D1422" s="11"/>
    </row>
    <row r="1423" spans="4:4" x14ac:dyDescent="0.2">
      <c r="D1423" s="11"/>
    </row>
    <row r="1424" spans="4:4" x14ac:dyDescent="0.2">
      <c r="D1424" s="11"/>
    </row>
    <row r="1425" spans="4:4" x14ac:dyDescent="0.2">
      <c r="D1425" s="11"/>
    </row>
    <row r="1426" spans="4:4" x14ac:dyDescent="0.2">
      <c r="D1426" s="11"/>
    </row>
    <row r="1427" spans="4:4" x14ac:dyDescent="0.2">
      <c r="D1427" s="11"/>
    </row>
    <row r="1428" spans="4:4" x14ac:dyDescent="0.2">
      <c r="D1428" s="11"/>
    </row>
    <row r="1429" spans="4:4" x14ac:dyDescent="0.2">
      <c r="D1429" s="11"/>
    </row>
    <row r="1430" spans="4:4" x14ac:dyDescent="0.2">
      <c r="D1430" s="11"/>
    </row>
    <row r="1431" spans="4:4" x14ac:dyDescent="0.2">
      <c r="D1431" s="11"/>
    </row>
    <row r="1432" spans="4:4" x14ac:dyDescent="0.2">
      <c r="D1432" s="11"/>
    </row>
    <row r="1433" spans="4:4" x14ac:dyDescent="0.2">
      <c r="D1433" s="11"/>
    </row>
    <row r="1434" spans="4:4" x14ac:dyDescent="0.2">
      <c r="D1434" s="11"/>
    </row>
    <row r="1435" spans="4:4" x14ac:dyDescent="0.2">
      <c r="D1435" s="11"/>
    </row>
    <row r="1436" spans="4:4" x14ac:dyDescent="0.2">
      <c r="D1436" s="11"/>
    </row>
    <row r="1437" spans="4:4" x14ac:dyDescent="0.2">
      <c r="D1437" s="11"/>
    </row>
    <row r="1438" spans="4:4" x14ac:dyDescent="0.2">
      <c r="D1438" s="11"/>
    </row>
    <row r="1439" spans="4:4" x14ac:dyDescent="0.2">
      <c r="D1439" s="11"/>
    </row>
    <row r="1440" spans="4:4" x14ac:dyDescent="0.2">
      <c r="D1440" s="11"/>
    </row>
    <row r="1441" spans="4:4" x14ac:dyDescent="0.2">
      <c r="D1441" s="11"/>
    </row>
    <row r="1442" spans="4:4" x14ac:dyDescent="0.2">
      <c r="D1442" s="11"/>
    </row>
    <row r="1443" spans="4:4" x14ac:dyDescent="0.2">
      <c r="D1443" s="11"/>
    </row>
    <row r="1444" spans="4:4" x14ac:dyDescent="0.2">
      <c r="D1444" s="11"/>
    </row>
    <row r="1445" spans="4:4" x14ac:dyDescent="0.2">
      <c r="D1445" s="11"/>
    </row>
    <row r="1446" spans="4:4" x14ac:dyDescent="0.2">
      <c r="D1446" s="11"/>
    </row>
    <row r="1447" spans="4:4" x14ac:dyDescent="0.2">
      <c r="D1447" s="11"/>
    </row>
    <row r="1448" spans="4:4" x14ac:dyDescent="0.2">
      <c r="D1448" s="11"/>
    </row>
    <row r="1449" spans="4:4" x14ac:dyDescent="0.2">
      <c r="D1449" s="11"/>
    </row>
    <row r="1450" spans="4:4" x14ac:dyDescent="0.2">
      <c r="D1450" s="11"/>
    </row>
    <row r="1451" spans="4:4" x14ac:dyDescent="0.2">
      <c r="D1451" s="11"/>
    </row>
    <row r="1452" spans="4:4" x14ac:dyDescent="0.2">
      <c r="D1452" s="11"/>
    </row>
    <row r="1453" spans="4:4" x14ac:dyDescent="0.2">
      <c r="D1453" s="11"/>
    </row>
    <row r="1454" spans="4:4" x14ac:dyDescent="0.2">
      <c r="D1454" s="11"/>
    </row>
    <row r="1455" spans="4:4" x14ac:dyDescent="0.2">
      <c r="D1455" s="11"/>
    </row>
    <row r="1456" spans="4:4" x14ac:dyDescent="0.2">
      <c r="D1456" s="11"/>
    </row>
    <row r="1457" spans="4:4" x14ac:dyDescent="0.2">
      <c r="D1457" s="11"/>
    </row>
    <row r="1458" spans="4:4" x14ac:dyDescent="0.2">
      <c r="D1458" s="11"/>
    </row>
    <row r="1459" spans="4:4" x14ac:dyDescent="0.2">
      <c r="D1459" s="11"/>
    </row>
    <row r="1460" spans="4:4" x14ac:dyDescent="0.2">
      <c r="D1460" s="11"/>
    </row>
    <row r="1461" spans="4:4" x14ac:dyDescent="0.2">
      <c r="D1461" s="11"/>
    </row>
    <row r="1462" spans="4:4" x14ac:dyDescent="0.2">
      <c r="D1462" s="11"/>
    </row>
    <row r="1463" spans="4:4" x14ac:dyDescent="0.2">
      <c r="D1463" s="11"/>
    </row>
    <row r="1464" spans="4:4" x14ac:dyDescent="0.2">
      <c r="D1464" s="11"/>
    </row>
    <row r="1465" spans="4:4" x14ac:dyDescent="0.2">
      <c r="D1465" s="11"/>
    </row>
    <row r="1466" spans="4:4" x14ac:dyDescent="0.2">
      <c r="D1466" s="11"/>
    </row>
    <row r="1467" spans="4:4" x14ac:dyDescent="0.2">
      <c r="D1467" s="11"/>
    </row>
    <row r="1468" spans="4:4" x14ac:dyDescent="0.2">
      <c r="D1468" s="11"/>
    </row>
    <row r="1469" spans="4:4" x14ac:dyDescent="0.2">
      <c r="D1469" s="11"/>
    </row>
    <row r="1470" spans="4:4" x14ac:dyDescent="0.2">
      <c r="D1470" s="11"/>
    </row>
    <row r="1471" spans="4:4" x14ac:dyDescent="0.2">
      <c r="D1471" s="11"/>
    </row>
    <row r="1472" spans="4:4" x14ac:dyDescent="0.2">
      <c r="D1472" s="11"/>
    </row>
    <row r="1473" spans="4:4" x14ac:dyDescent="0.2">
      <c r="D1473" s="11"/>
    </row>
    <row r="1474" spans="4:4" x14ac:dyDescent="0.2">
      <c r="D1474" s="11"/>
    </row>
    <row r="1475" spans="4:4" x14ac:dyDescent="0.2">
      <c r="D1475" s="11"/>
    </row>
    <row r="1476" spans="4:4" x14ac:dyDescent="0.2">
      <c r="D1476" s="11"/>
    </row>
    <row r="1477" spans="4:4" x14ac:dyDescent="0.2">
      <c r="D1477" s="11"/>
    </row>
    <row r="1478" spans="4:4" x14ac:dyDescent="0.2">
      <c r="D1478" s="11"/>
    </row>
    <row r="1479" spans="4:4" x14ac:dyDescent="0.2">
      <c r="D1479" s="11"/>
    </row>
    <row r="1480" spans="4:4" x14ac:dyDescent="0.2">
      <c r="D1480" s="11"/>
    </row>
    <row r="1481" spans="4:4" x14ac:dyDescent="0.2">
      <c r="D1481" s="11"/>
    </row>
    <row r="1482" spans="4:4" x14ac:dyDescent="0.2">
      <c r="D1482" s="11"/>
    </row>
    <row r="1483" spans="4:4" x14ac:dyDescent="0.2">
      <c r="D1483" s="11"/>
    </row>
    <row r="1484" spans="4:4" x14ac:dyDescent="0.2">
      <c r="D1484" s="11"/>
    </row>
    <row r="1485" spans="4:4" x14ac:dyDescent="0.2">
      <c r="D1485" s="11"/>
    </row>
    <row r="1486" spans="4:4" x14ac:dyDescent="0.2">
      <c r="D1486" s="11"/>
    </row>
    <row r="1487" spans="4:4" x14ac:dyDescent="0.2">
      <c r="D1487" s="11"/>
    </row>
    <row r="1488" spans="4:4" x14ac:dyDescent="0.2">
      <c r="D1488" s="11"/>
    </row>
    <row r="1489" spans="4:4" x14ac:dyDescent="0.2">
      <c r="D1489" s="11"/>
    </row>
    <row r="1490" spans="4:4" x14ac:dyDescent="0.2">
      <c r="D1490" s="11"/>
    </row>
    <row r="1491" spans="4:4" x14ac:dyDescent="0.2">
      <c r="D1491" s="11"/>
    </row>
    <row r="1492" spans="4:4" x14ac:dyDescent="0.2">
      <c r="D1492" s="11"/>
    </row>
    <row r="1493" spans="4:4" x14ac:dyDescent="0.2">
      <c r="D1493" s="11"/>
    </row>
    <row r="1494" spans="4:4" x14ac:dyDescent="0.2">
      <c r="D1494" s="11"/>
    </row>
    <row r="1495" spans="4:4" x14ac:dyDescent="0.2">
      <c r="D1495" s="11"/>
    </row>
    <row r="1496" spans="4:4" x14ac:dyDescent="0.2">
      <c r="D1496" s="11"/>
    </row>
    <row r="1497" spans="4:4" x14ac:dyDescent="0.2">
      <c r="D1497" s="11"/>
    </row>
    <row r="1498" spans="4:4" x14ac:dyDescent="0.2">
      <c r="D1498" s="11"/>
    </row>
    <row r="1499" spans="4:4" x14ac:dyDescent="0.2">
      <c r="D1499" s="11"/>
    </row>
    <row r="1500" spans="4:4" x14ac:dyDescent="0.2">
      <c r="D1500" s="11"/>
    </row>
    <row r="1501" spans="4:4" x14ac:dyDescent="0.2">
      <c r="D1501" s="11"/>
    </row>
    <row r="1502" spans="4:4" x14ac:dyDescent="0.2">
      <c r="D1502" s="11"/>
    </row>
    <row r="1503" spans="4:4" x14ac:dyDescent="0.2">
      <c r="D1503" s="11"/>
    </row>
    <row r="1504" spans="4:4" x14ac:dyDescent="0.2">
      <c r="D1504" s="11"/>
    </row>
    <row r="1505" spans="4:4" x14ac:dyDescent="0.2">
      <c r="D1505" s="11"/>
    </row>
    <row r="1506" spans="4:4" x14ac:dyDescent="0.2">
      <c r="D1506" s="11"/>
    </row>
    <row r="1507" spans="4:4" x14ac:dyDescent="0.2">
      <c r="D1507" s="11"/>
    </row>
    <row r="1508" spans="4:4" x14ac:dyDescent="0.2">
      <c r="D1508" s="11"/>
    </row>
    <row r="1509" spans="4:4" x14ac:dyDescent="0.2">
      <c r="D1509" s="11"/>
    </row>
    <row r="1510" spans="4:4" x14ac:dyDescent="0.2">
      <c r="D1510" s="11"/>
    </row>
    <row r="1511" spans="4:4" x14ac:dyDescent="0.2">
      <c r="D1511" s="11"/>
    </row>
    <row r="1512" spans="4:4" x14ac:dyDescent="0.2">
      <c r="D1512" s="11"/>
    </row>
    <row r="1513" spans="4:4" x14ac:dyDescent="0.2">
      <c r="D1513" s="11"/>
    </row>
    <row r="1514" spans="4:4" x14ac:dyDescent="0.2">
      <c r="D1514" s="11"/>
    </row>
    <row r="1515" spans="4:4" x14ac:dyDescent="0.2">
      <c r="D1515" s="11"/>
    </row>
    <row r="1516" spans="4:4" x14ac:dyDescent="0.2">
      <c r="D1516" s="11"/>
    </row>
    <row r="1517" spans="4:4" x14ac:dyDescent="0.2">
      <c r="D1517" s="11"/>
    </row>
    <row r="1518" spans="4:4" x14ac:dyDescent="0.2">
      <c r="D1518" s="11"/>
    </row>
    <row r="1519" spans="4:4" x14ac:dyDescent="0.2">
      <c r="D1519" s="11"/>
    </row>
    <row r="1520" spans="4:4" x14ac:dyDescent="0.2">
      <c r="D1520" s="11"/>
    </row>
    <row r="1521" spans="4:4" x14ac:dyDescent="0.2">
      <c r="D1521" s="11"/>
    </row>
    <row r="1522" spans="4:4" x14ac:dyDescent="0.2">
      <c r="D1522" s="11"/>
    </row>
    <row r="1523" spans="4:4" x14ac:dyDescent="0.2">
      <c r="D1523" s="11"/>
    </row>
    <row r="1524" spans="4:4" x14ac:dyDescent="0.2">
      <c r="D1524" s="11"/>
    </row>
    <row r="1525" spans="4:4" x14ac:dyDescent="0.2">
      <c r="D1525" s="11"/>
    </row>
    <row r="1526" spans="4:4" x14ac:dyDescent="0.2">
      <c r="D1526" s="11"/>
    </row>
    <row r="1527" spans="4:4" x14ac:dyDescent="0.2">
      <c r="D1527" s="11"/>
    </row>
    <row r="1528" spans="4:4" x14ac:dyDescent="0.2">
      <c r="D1528" s="11"/>
    </row>
    <row r="1529" spans="4:4" x14ac:dyDescent="0.2">
      <c r="D1529" s="11"/>
    </row>
    <row r="1530" spans="4:4" x14ac:dyDescent="0.2">
      <c r="D1530" s="11"/>
    </row>
    <row r="1531" spans="4:4" x14ac:dyDescent="0.2">
      <c r="D1531" s="11"/>
    </row>
    <row r="1532" spans="4:4" x14ac:dyDescent="0.2">
      <c r="D1532" s="11"/>
    </row>
    <row r="1533" spans="4:4" x14ac:dyDescent="0.2">
      <c r="D1533" s="11"/>
    </row>
    <row r="1534" spans="4:4" x14ac:dyDescent="0.2">
      <c r="D1534" s="11"/>
    </row>
    <row r="1535" spans="4:4" x14ac:dyDescent="0.2">
      <c r="D1535" s="11"/>
    </row>
    <row r="1536" spans="4:4" x14ac:dyDescent="0.2">
      <c r="D1536" s="11"/>
    </row>
    <row r="1537" spans="4:4" x14ac:dyDescent="0.2">
      <c r="D1537" s="11"/>
    </row>
    <row r="1538" spans="4:4" x14ac:dyDescent="0.2">
      <c r="D1538" s="11"/>
    </row>
    <row r="1539" spans="4:4" x14ac:dyDescent="0.2">
      <c r="D1539" s="11"/>
    </row>
    <row r="1540" spans="4:4" x14ac:dyDescent="0.2">
      <c r="D1540" s="11"/>
    </row>
    <row r="1541" spans="4:4" x14ac:dyDescent="0.2">
      <c r="D1541" s="11"/>
    </row>
    <row r="1542" spans="4:4" x14ac:dyDescent="0.2">
      <c r="D1542" s="11"/>
    </row>
    <row r="1543" spans="4:4" x14ac:dyDescent="0.2">
      <c r="D1543" s="11"/>
    </row>
    <row r="1544" spans="4:4" x14ac:dyDescent="0.2">
      <c r="D1544" s="11"/>
    </row>
    <row r="1545" spans="4:4" x14ac:dyDescent="0.2">
      <c r="D1545" s="11"/>
    </row>
    <row r="1546" spans="4:4" x14ac:dyDescent="0.2">
      <c r="D1546" s="11"/>
    </row>
    <row r="1547" spans="4:4" x14ac:dyDescent="0.2">
      <c r="D1547" s="11"/>
    </row>
    <row r="1548" spans="4:4" x14ac:dyDescent="0.2">
      <c r="D1548" s="11"/>
    </row>
    <row r="1549" spans="4:4" x14ac:dyDescent="0.2">
      <c r="D1549" s="11"/>
    </row>
    <row r="1550" spans="4:4" x14ac:dyDescent="0.2">
      <c r="D1550" s="11"/>
    </row>
    <row r="1551" spans="4:4" x14ac:dyDescent="0.2">
      <c r="D1551" s="11"/>
    </row>
    <row r="1552" spans="4:4" x14ac:dyDescent="0.2">
      <c r="D1552" s="11"/>
    </row>
    <row r="1553" spans="4:4" x14ac:dyDescent="0.2">
      <c r="D1553" s="11"/>
    </row>
    <row r="1554" spans="4:4" x14ac:dyDescent="0.2">
      <c r="D1554" s="11"/>
    </row>
    <row r="1555" spans="4:4" x14ac:dyDescent="0.2">
      <c r="D1555" s="11"/>
    </row>
    <row r="1556" spans="4:4" x14ac:dyDescent="0.2">
      <c r="D1556" s="11"/>
    </row>
    <row r="1557" spans="4:4" x14ac:dyDescent="0.2">
      <c r="D1557" s="11"/>
    </row>
    <row r="1558" spans="4:4" x14ac:dyDescent="0.2">
      <c r="D1558" s="11"/>
    </row>
    <row r="1559" spans="4:4" x14ac:dyDescent="0.2">
      <c r="D1559" s="11"/>
    </row>
    <row r="1560" spans="4:4" x14ac:dyDescent="0.2">
      <c r="D1560" s="11"/>
    </row>
    <row r="1561" spans="4:4" x14ac:dyDescent="0.2">
      <c r="D1561" s="11"/>
    </row>
    <row r="1562" spans="4:4" x14ac:dyDescent="0.2">
      <c r="D1562" s="11"/>
    </row>
    <row r="1563" spans="4:4" x14ac:dyDescent="0.2">
      <c r="D1563" s="11"/>
    </row>
    <row r="1564" spans="4:4" x14ac:dyDescent="0.2">
      <c r="D1564" s="11"/>
    </row>
    <row r="1565" spans="4:4" x14ac:dyDescent="0.2">
      <c r="D1565" s="11"/>
    </row>
    <row r="1566" spans="4:4" x14ac:dyDescent="0.2">
      <c r="D1566" s="11"/>
    </row>
    <row r="1567" spans="4:4" x14ac:dyDescent="0.2">
      <c r="D1567" s="11"/>
    </row>
    <row r="1568" spans="4:4" x14ac:dyDescent="0.2">
      <c r="D1568" s="11"/>
    </row>
    <row r="1569" spans="4:4" x14ac:dyDescent="0.2">
      <c r="D1569" s="11"/>
    </row>
    <row r="1570" spans="4:4" x14ac:dyDescent="0.2">
      <c r="D1570" s="11"/>
    </row>
    <row r="1571" spans="4:4" x14ac:dyDescent="0.2">
      <c r="D1571" s="11"/>
    </row>
    <row r="1572" spans="4:4" x14ac:dyDescent="0.2">
      <c r="D1572" s="11"/>
    </row>
    <row r="1573" spans="4:4" x14ac:dyDescent="0.2">
      <c r="D1573" s="11"/>
    </row>
    <row r="1574" spans="4:4" x14ac:dyDescent="0.2">
      <c r="D1574" s="11"/>
    </row>
    <row r="1575" spans="4:4" x14ac:dyDescent="0.2">
      <c r="D1575" s="11"/>
    </row>
    <row r="1576" spans="4:4" x14ac:dyDescent="0.2">
      <c r="D1576" s="11"/>
    </row>
    <row r="1577" spans="4:4" x14ac:dyDescent="0.2">
      <c r="D1577" s="11"/>
    </row>
    <row r="1578" spans="4:4" x14ac:dyDescent="0.2">
      <c r="D1578" s="11"/>
    </row>
    <row r="1579" spans="4:4" x14ac:dyDescent="0.2">
      <c r="D1579" s="11"/>
    </row>
    <row r="1580" spans="4:4" x14ac:dyDescent="0.2">
      <c r="D1580" s="11"/>
    </row>
    <row r="1581" spans="4:4" x14ac:dyDescent="0.2">
      <c r="D1581" s="11"/>
    </row>
    <row r="1582" spans="4:4" x14ac:dyDescent="0.2">
      <c r="D1582" s="11"/>
    </row>
    <row r="1583" spans="4:4" x14ac:dyDescent="0.2">
      <c r="D1583" s="11"/>
    </row>
    <row r="1584" spans="4:4" x14ac:dyDescent="0.2">
      <c r="D1584" s="11"/>
    </row>
    <row r="1585" spans="4:4" x14ac:dyDescent="0.2">
      <c r="D1585" s="11"/>
    </row>
    <row r="1586" spans="4:4" x14ac:dyDescent="0.2">
      <c r="D1586" s="11"/>
    </row>
    <row r="1587" spans="4:4" x14ac:dyDescent="0.2">
      <c r="D1587" s="11"/>
    </row>
    <row r="1588" spans="4:4" x14ac:dyDescent="0.2">
      <c r="D1588" s="11"/>
    </row>
    <row r="1589" spans="4:4" x14ac:dyDescent="0.2">
      <c r="D1589" s="11"/>
    </row>
    <row r="1590" spans="4:4" x14ac:dyDescent="0.2">
      <c r="D1590" s="11"/>
    </row>
    <row r="1591" spans="4:4" x14ac:dyDescent="0.2">
      <c r="D1591" s="11"/>
    </row>
    <row r="1592" spans="4:4" x14ac:dyDescent="0.2">
      <c r="D1592" s="11"/>
    </row>
    <row r="1593" spans="4:4" x14ac:dyDescent="0.2">
      <c r="D1593" s="11"/>
    </row>
    <row r="1594" spans="4:4" x14ac:dyDescent="0.2">
      <c r="D1594" s="11"/>
    </row>
    <row r="1595" spans="4:4" x14ac:dyDescent="0.2">
      <c r="D1595" s="11"/>
    </row>
    <row r="1596" spans="4:4" x14ac:dyDescent="0.2">
      <c r="D1596" s="11"/>
    </row>
    <row r="1597" spans="4:4" x14ac:dyDescent="0.2">
      <c r="D1597" s="11"/>
    </row>
    <row r="1598" spans="4:4" x14ac:dyDescent="0.2">
      <c r="D1598" s="11"/>
    </row>
    <row r="1599" spans="4:4" x14ac:dyDescent="0.2">
      <c r="D1599" s="11"/>
    </row>
    <row r="1600" spans="4:4" x14ac:dyDescent="0.2">
      <c r="D1600" s="11"/>
    </row>
    <row r="1601" spans="4:4" x14ac:dyDescent="0.2">
      <c r="D1601" s="11"/>
    </row>
    <row r="1602" spans="4:4" x14ac:dyDescent="0.2">
      <c r="D1602" s="11"/>
    </row>
    <row r="1603" spans="4:4" x14ac:dyDescent="0.2">
      <c r="D1603" s="11"/>
    </row>
    <row r="1604" spans="4:4" x14ac:dyDescent="0.2">
      <c r="D1604" s="11"/>
    </row>
    <row r="1605" spans="4:4" x14ac:dyDescent="0.2">
      <c r="D1605" s="11"/>
    </row>
    <row r="1606" spans="4:4" x14ac:dyDescent="0.2">
      <c r="D1606" s="11"/>
    </row>
    <row r="1607" spans="4:4" x14ac:dyDescent="0.2">
      <c r="D1607" s="11"/>
    </row>
    <row r="1608" spans="4:4" x14ac:dyDescent="0.2">
      <c r="D1608" s="11"/>
    </row>
    <row r="1609" spans="4:4" x14ac:dyDescent="0.2">
      <c r="D1609" s="11"/>
    </row>
    <row r="1610" spans="4:4" x14ac:dyDescent="0.2">
      <c r="D1610" s="11"/>
    </row>
    <row r="1611" spans="4:4" x14ac:dyDescent="0.2">
      <c r="D1611" s="11"/>
    </row>
    <row r="1612" spans="4:4" x14ac:dyDescent="0.2">
      <c r="D1612" s="11"/>
    </row>
    <row r="1613" spans="4:4" x14ac:dyDescent="0.2">
      <c r="D1613" s="11"/>
    </row>
    <row r="1614" spans="4:4" x14ac:dyDescent="0.2">
      <c r="D1614" s="11"/>
    </row>
    <row r="1615" spans="4:4" x14ac:dyDescent="0.2">
      <c r="D1615" s="11"/>
    </row>
    <row r="1616" spans="4:4" x14ac:dyDescent="0.2">
      <c r="D1616" s="11"/>
    </row>
    <row r="1617" spans="4:4" x14ac:dyDescent="0.2">
      <c r="D1617" s="11"/>
    </row>
    <row r="1618" spans="4:4" x14ac:dyDescent="0.2">
      <c r="D1618" s="11"/>
    </row>
    <row r="1619" spans="4:4" x14ac:dyDescent="0.2">
      <c r="D1619" s="11"/>
    </row>
    <row r="1620" spans="4:4" x14ac:dyDescent="0.2">
      <c r="D1620" s="11"/>
    </row>
    <row r="1621" spans="4:4" x14ac:dyDescent="0.2">
      <c r="D1621" s="11"/>
    </row>
    <row r="1622" spans="4:4" x14ac:dyDescent="0.2">
      <c r="D1622" s="11"/>
    </row>
    <row r="1623" spans="4:4" x14ac:dyDescent="0.2">
      <c r="D1623" s="11"/>
    </row>
    <row r="1624" spans="4:4" x14ac:dyDescent="0.2">
      <c r="D1624" s="11"/>
    </row>
    <row r="1625" spans="4:4" x14ac:dyDescent="0.2">
      <c r="D1625" s="11"/>
    </row>
    <row r="1626" spans="4:4" x14ac:dyDescent="0.2">
      <c r="D1626" s="11"/>
    </row>
    <row r="1627" spans="4:4" x14ac:dyDescent="0.2">
      <c r="D1627" s="11"/>
    </row>
    <row r="1628" spans="4:4" x14ac:dyDescent="0.2">
      <c r="D1628" s="11"/>
    </row>
    <row r="1629" spans="4:4" x14ac:dyDescent="0.2">
      <c r="D1629" s="11"/>
    </row>
    <row r="1630" spans="4:4" x14ac:dyDescent="0.2">
      <c r="D1630" s="11"/>
    </row>
    <row r="1631" spans="4:4" x14ac:dyDescent="0.2">
      <c r="D1631" s="11"/>
    </row>
    <row r="1632" spans="4:4" x14ac:dyDescent="0.2">
      <c r="D1632" s="11"/>
    </row>
    <row r="1633" spans="4:4" x14ac:dyDescent="0.2">
      <c r="D1633" s="11"/>
    </row>
    <row r="1634" spans="4:4" x14ac:dyDescent="0.2">
      <c r="D1634" s="11"/>
    </row>
    <row r="1635" spans="4:4" x14ac:dyDescent="0.2">
      <c r="D1635" s="11"/>
    </row>
    <row r="1636" spans="4:4" x14ac:dyDescent="0.2">
      <c r="D1636" s="11"/>
    </row>
    <row r="1637" spans="4:4" x14ac:dyDescent="0.2">
      <c r="D1637" s="11"/>
    </row>
    <row r="1638" spans="4:4" x14ac:dyDescent="0.2">
      <c r="D1638" s="11"/>
    </row>
    <row r="1639" spans="4:4" x14ac:dyDescent="0.2">
      <c r="D1639" s="11"/>
    </row>
    <row r="1640" spans="4:4" x14ac:dyDescent="0.2">
      <c r="D1640" s="11"/>
    </row>
    <row r="1641" spans="4:4" x14ac:dyDescent="0.2">
      <c r="D1641" s="11"/>
    </row>
    <row r="1642" spans="4:4" x14ac:dyDescent="0.2">
      <c r="D1642" s="11"/>
    </row>
    <row r="1643" spans="4:4" x14ac:dyDescent="0.2">
      <c r="D1643" s="11"/>
    </row>
    <row r="1644" spans="4:4" x14ac:dyDescent="0.2">
      <c r="D1644" s="11"/>
    </row>
    <row r="1645" spans="4:4" x14ac:dyDescent="0.2">
      <c r="D1645" s="11"/>
    </row>
    <row r="1646" spans="4:4" x14ac:dyDescent="0.2">
      <c r="D1646" s="11"/>
    </row>
    <row r="1647" spans="4:4" x14ac:dyDescent="0.2">
      <c r="D1647" s="11"/>
    </row>
    <row r="1648" spans="4:4" x14ac:dyDescent="0.2">
      <c r="D1648" s="11"/>
    </row>
    <row r="1649" spans="4:4" x14ac:dyDescent="0.2">
      <c r="D1649" s="11"/>
    </row>
    <row r="1650" spans="4:4" x14ac:dyDescent="0.2">
      <c r="D1650" s="11"/>
    </row>
    <row r="1651" spans="4:4" x14ac:dyDescent="0.2">
      <c r="D1651" s="11"/>
    </row>
    <row r="1652" spans="4:4" x14ac:dyDescent="0.2">
      <c r="D1652" s="11"/>
    </row>
    <row r="1653" spans="4:4" x14ac:dyDescent="0.2">
      <c r="D1653" s="11"/>
    </row>
    <row r="1654" spans="4:4" x14ac:dyDescent="0.2">
      <c r="D1654" s="11"/>
    </row>
    <row r="1655" spans="4:4" x14ac:dyDescent="0.2">
      <c r="D1655" s="11"/>
    </row>
    <row r="1656" spans="4:4" x14ac:dyDescent="0.2">
      <c r="D1656" s="11"/>
    </row>
    <row r="1657" spans="4:4" x14ac:dyDescent="0.2">
      <c r="D1657" s="11"/>
    </row>
    <row r="1658" spans="4:4" x14ac:dyDescent="0.2">
      <c r="D1658" s="11"/>
    </row>
    <row r="1659" spans="4:4" x14ac:dyDescent="0.2">
      <c r="D1659" s="11"/>
    </row>
    <row r="1660" spans="4:4" x14ac:dyDescent="0.2">
      <c r="D1660" s="11"/>
    </row>
    <row r="1661" spans="4:4" x14ac:dyDescent="0.2">
      <c r="D1661" s="11"/>
    </row>
    <row r="1662" spans="4:4" x14ac:dyDescent="0.2">
      <c r="D1662" s="11"/>
    </row>
    <row r="1663" spans="4:4" x14ac:dyDescent="0.2">
      <c r="D1663" s="11"/>
    </row>
    <row r="1664" spans="4:4" x14ac:dyDescent="0.2">
      <c r="D1664" s="11"/>
    </row>
    <row r="1665" spans="4:4" x14ac:dyDescent="0.2">
      <c r="D1665" s="11"/>
    </row>
    <row r="1666" spans="4:4" x14ac:dyDescent="0.2">
      <c r="D1666" s="11"/>
    </row>
    <row r="1667" spans="4:4" x14ac:dyDescent="0.2">
      <c r="D1667" s="11"/>
    </row>
    <row r="1668" spans="4:4" x14ac:dyDescent="0.2">
      <c r="D1668" s="11"/>
    </row>
    <row r="1669" spans="4:4" x14ac:dyDescent="0.2">
      <c r="D1669" s="11"/>
    </row>
    <row r="1670" spans="4:4" x14ac:dyDescent="0.2">
      <c r="D1670" s="11"/>
    </row>
    <row r="1671" spans="4:4" x14ac:dyDescent="0.2">
      <c r="D1671" s="11"/>
    </row>
    <row r="1672" spans="4:4" x14ac:dyDescent="0.2">
      <c r="D1672" s="11"/>
    </row>
    <row r="1673" spans="4:4" x14ac:dyDescent="0.2">
      <c r="D1673" s="11"/>
    </row>
    <row r="1674" spans="4:4" x14ac:dyDescent="0.2">
      <c r="D1674" s="11"/>
    </row>
    <row r="1675" spans="4:4" x14ac:dyDescent="0.2">
      <c r="D1675" s="11"/>
    </row>
    <row r="1676" spans="4:4" x14ac:dyDescent="0.2">
      <c r="D1676" s="11"/>
    </row>
    <row r="1677" spans="4:4" x14ac:dyDescent="0.2">
      <c r="D1677" s="11"/>
    </row>
    <row r="1678" spans="4:4" x14ac:dyDescent="0.2">
      <c r="D1678" s="11"/>
    </row>
    <row r="1679" spans="4:4" x14ac:dyDescent="0.2">
      <c r="D1679" s="11"/>
    </row>
    <row r="1680" spans="4:4" x14ac:dyDescent="0.2">
      <c r="D1680" s="11"/>
    </row>
    <row r="1681" spans="4:4" x14ac:dyDescent="0.2">
      <c r="D1681" s="11"/>
    </row>
    <row r="1682" spans="4:4" x14ac:dyDescent="0.2">
      <c r="D1682" s="11"/>
    </row>
    <row r="1683" spans="4:4" x14ac:dyDescent="0.2">
      <c r="D1683" s="11"/>
    </row>
    <row r="1684" spans="4:4" x14ac:dyDescent="0.2">
      <c r="D1684" s="11"/>
    </row>
    <row r="1685" spans="4:4" x14ac:dyDescent="0.2">
      <c r="D1685" s="11"/>
    </row>
    <row r="1686" spans="4:4" x14ac:dyDescent="0.2">
      <c r="D1686" s="11"/>
    </row>
    <row r="1687" spans="4:4" x14ac:dyDescent="0.2">
      <c r="D1687" s="11"/>
    </row>
    <row r="1688" spans="4:4" x14ac:dyDescent="0.2">
      <c r="D1688" s="11"/>
    </row>
    <row r="1689" spans="4:4" x14ac:dyDescent="0.2">
      <c r="D1689" s="11"/>
    </row>
    <row r="1690" spans="4:4" x14ac:dyDescent="0.2">
      <c r="D1690" s="11"/>
    </row>
    <row r="1691" spans="4:4" x14ac:dyDescent="0.2">
      <c r="D1691" s="11"/>
    </row>
    <row r="1692" spans="4:4" x14ac:dyDescent="0.2">
      <c r="D1692" s="11"/>
    </row>
    <row r="1693" spans="4:4" x14ac:dyDescent="0.2">
      <c r="D1693" s="11"/>
    </row>
    <row r="1694" spans="4:4" x14ac:dyDescent="0.2">
      <c r="D1694" s="11"/>
    </row>
    <row r="1695" spans="4:4" x14ac:dyDescent="0.2">
      <c r="D1695" s="11"/>
    </row>
    <row r="1696" spans="4:4" x14ac:dyDescent="0.2">
      <c r="D1696" s="11"/>
    </row>
    <row r="1697" spans="4:4" x14ac:dyDescent="0.2">
      <c r="D1697" s="11"/>
    </row>
    <row r="1698" spans="4:4" x14ac:dyDescent="0.2">
      <c r="D1698" s="11"/>
    </row>
    <row r="1699" spans="4:4" x14ac:dyDescent="0.2">
      <c r="D1699" s="11"/>
    </row>
    <row r="1700" spans="4:4" x14ac:dyDescent="0.2">
      <c r="D1700" s="11"/>
    </row>
    <row r="1701" spans="4:4" x14ac:dyDescent="0.2">
      <c r="D1701" s="11"/>
    </row>
    <row r="1702" spans="4:4" x14ac:dyDescent="0.2">
      <c r="D1702" s="11"/>
    </row>
    <row r="1703" spans="4:4" x14ac:dyDescent="0.2">
      <c r="D1703" s="11"/>
    </row>
    <row r="1704" spans="4:4" x14ac:dyDescent="0.2">
      <c r="D1704" s="11"/>
    </row>
    <row r="1705" spans="4:4" x14ac:dyDescent="0.2">
      <c r="D1705" s="11"/>
    </row>
    <row r="1706" spans="4:4" x14ac:dyDescent="0.2">
      <c r="D1706" s="11"/>
    </row>
    <row r="1707" spans="4:4" x14ac:dyDescent="0.2">
      <c r="D1707" s="11"/>
    </row>
    <row r="1708" spans="4:4" x14ac:dyDescent="0.2">
      <c r="D1708" s="11"/>
    </row>
    <row r="1709" spans="4:4" x14ac:dyDescent="0.2">
      <c r="D1709" s="11"/>
    </row>
    <row r="1710" spans="4:4" x14ac:dyDescent="0.2">
      <c r="D1710" s="11"/>
    </row>
    <row r="1711" spans="4:4" x14ac:dyDescent="0.2">
      <c r="D1711" s="11"/>
    </row>
    <row r="1712" spans="4:4" x14ac:dyDescent="0.2">
      <c r="D1712" s="11"/>
    </row>
    <row r="1713" spans="4:4" x14ac:dyDescent="0.2">
      <c r="D1713" s="11"/>
    </row>
    <row r="1714" spans="4:4" x14ac:dyDescent="0.2">
      <c r="D1714" s="11"/>
    </row>
    <row r="1715" spans="4:4" x14ac:dyDescent="0.2">
      <c r="D1715" s="11"/>
    </row>
    <row r="1716" spans="4:4" x14ac:dyDescent="0.2">
      <c r="D1716" s="11"/>
    </row>
    <row r="1717" spans="4:4" x14ac:dyDescent="0.2">
      <c r="D1717" s="11"/>
    </row>
    <row r="1718" spans="4:4" x14ac:dyDescent="0.2">
      <c r="D1718" s="11"/>
    </row>
    <row r="1719" spans="4:4" x14ac:dyDescent="0.2">
      <c r="D1719" s="11"/>
    </row>
    <row r="1720" spans="4:4" x14ac:dyDescent="0.2">
      <c r="D1720" s="11"/>
    </row>
    <row r="1721" spans="4:4" x14ac:dyDescent="0.2">
      <c r="D1721" s="11"/>
    </row>
    <row r="1722" spans="4:4" x14ac:dyDescent="0.2">
      <c r="D1722" s="11"/>
    </row>
    <row r="1723" spans="4:4" x14ac:dyDescent="0.2">
      <c r="D1723" s="11"/>
    </row>
    <row r="1724" spans="4:4" x14ac:dyDescent="0.2">
      <c r="D1724" s="11"/>
    </row>
    <row r="1725" spans="4:4" x14ac:dyDescent="0.2">
      <c r="D1725" s="11"/>
    </row>
    <row r="1726" spans="4:4" x14ac:dyDescent="0.2">
      <c r="D1726" s="11"/>
    </row>
    <row r="1727" spans="4:4" x14ac:dyDescent="0.2">
      <c r="D1727" s="11"/>
    </row>
    <row r="1728" spans="4:4" x14ac:dyDescent="0.2">
      <c r="D1728" s="11"/>
    </row>
    <row r="1729" spans="4:4" x14ac:dyDescent="0.2">
      <c r="D1729" s="11"/>
    </row>
    <row r="1730" spans="4:4" x14ac:dyDescent="0.2">
      <c r="D1730" s="11"/>
    </row>
    <row r="1731" spans="4:4" x14ac:dyDescent="0.2">
      <c r="D1731" s="11"/>
    </row>
    <row r="1732" spans="4:4" x14ac:dyDescent="0.2">
      <c r="D1732" s="11"/>
    </row>
    <row r="1733" spans="4:4" x14ac:dyDescent="0.2">
      <c r="D1733" s="11"/>
    </row>
    <row r="1734" spans="4:4" x14ac:dyDescent="0.2">
      <c r="D1734" s="11"/>
    </row>
    <row r="1735" spans="4:4" x14ac:dyDescent="0.2">
      <c r="D1735" s="11"/>
    </row>
    <row r="1736" spans="4:4" x14ac:dyDescent="0.2">
      <c r="D1736" s="11"/>
    </row>
    <row r="1737" spans="4:4" x14ac:dyDescent="0.2">
      <c r="D1737" s="11"/>
    </row>
    <row r="1738" spans="4:4" x14ac:dyDescent="0.2">
      <c r="D1738" s="11"/>
    </row>
    <row r="1739" spans="4:4" x14ac:dyDescent="0.2">
      <c r="D1739" s="11"/>
    </row>
    <row r="1740" spans="4:4" x14ac:dyDescent="0.2">
      <c r="D1740" s="11"/>
    </row>
    <row r="1741" spans="4:4" x14ac:dyDescent="0.2">
      <c r="D1741" s="11"/>
    </row>
    <row r="1742" spans="4:4" x14ac:dyDescent="0.2">
      <c r="D1742" s="11"/>
    </row>
    <row r="1743" spans="4:4" x14ac:dyDescent="0.2">
      <c r="D1743" s="11"/>
    </row>
    <row r="1744" spans="4:4" x14ac:dyDescent="0.2">
      <c r="D1744" s="11"/>
    </row>
    <row r="1745" spans="4:4" x14ac:dyDescent="0.2">
      <c r="D1745" s="11"/>
    </row>
    <row r="1746" spans="4:4" x14ac:dyDescent="0.2">
      <c r="D1746" s="11"/>
    </row>
    <row r="1747" spans="4:4" x14ac:dyDescent="0.2">
      <c r="D1747" s="11"/>
    </row>
    <row r="1748" spans="4:4" x14ac:dyDescent="0.2">
      <c r="D1748" s="11"/>
    </row>
    <row r="1749" spans="4:4" x14ac:dyDescent="0.2">
      <c r="D1749" s="11"/>
    </row>
    <row r="1750" spans="4:4" x14ac:dyDescent="0.2">
      <c r="D1750" s="11"/>
    </row>
    <row r="1751" spans="4:4" x14ac:dyDescent="0.2">
      <c r="D1751" s="11"/>
    </row>
    <row r="1752" spans="4:4" x14ac:dyDescent="0.2">
      <c r="D1752" s="11"/>
    </row>
    <row r="1753" spans="4:4" x14ac:dyDescent="0.2">
      <c r="D1753" s="11"/>
    </row>
    <row r="1754" spans="4:4" x14ac:dyDescent="0.2">
      <c r="D1754" s="11"/>
    </row>
    <row r="1755" spans="4:4" x14ac:dyDescent="0.2">
      <c r="D1755" s="11"/>
    </row>
    <row r="1756" spans="4:4" x14ac:dyDescent="0.2">
      <c r="D1756" s="11"/>
    </row>
    <row r="1757" spans="4:4" x14ac:dyDescent="0.2">
      <c r="D1757" s="11"/>
    </row>
    <row r="1758" spans="4:4" x14ac:dyDescent="0.2">
      <c r="D1758" s="11"/>
    </row>
    <row r="1759" spans="4:4" x14ac:dyDescent="0.2">
      <c r="D1759" s="11"/>
    </row>
    <row r="1760" spans="4:4" x14ac:dyDescent="0.2">
      <c r="D1760" s="11"/>
    </row>
    <row r="1761" spans="4:4" x14ac:dyDescent="0.2">
      <c r="D1761" s="11"/>
    </row>
    <row r="1762" spans="4:4" x14ac:dyDescent="0.2">
      <c r="D1762" s="11"/>
    </row>
    <row r="1763" spans="4:4" x14ac:dyDescent="0.2">
      <c r="D1763" s="11"/>
    </row>
    <row r="1764" spans="4:4" x14ac:dyDescent="0.2">
      <c r="D1764" s="11"/>
    </row>
    <row r="1765" spans="4:4" x14ac:dyDescent="0.2">
      <c r="D1765" s="11"/>
    </row>
    <row r="1766" spans="4:4" x14ac:dyDescent="0.2">
      <c r="D1766" s="11"/>
    </row>
    <row r="1767" spans="4:4" x14ac:dyDescent="0.2">
      <c r="D1767" s="11"/>
    </row>
    <row r="1768" spans="4:4" x14ac:dyDescent="0.2">
      <c r="D1768" s="11"/>
    </row>
    <row r="1769" spans="4:4" x14ac:dyDescent="0.2">
      <c r="D1769" s="11"/>
    </row>
    <row r="1770" spans="4:4" x14ac:dyDescent="0.2">
      <c r="D1770" s="11"/>
    </row>
    <row r="1771" spans="4:4" x14ac:dyDescent="0.2">
      <c r="D1771" s="11"/>
    </row>
    <row r="1772" spans="4:4" x14ac:dyDescent="0.2">
      <c r="D1772" s="11"/>
    </row>
    <row r="1773" spans="4:4" x14ac:dyDescent="0.2">
      <c r="D1773" s="11"/>
    </row>
    <row r="1774" spans="4:4" x14ac:dyDescent="0.2">
      <c r="D1774" s="11"/>
    </row>
    <row r="1775" spans="4:4" x14ac:dyDescent="0.2">
      <c r="D1775" s="11"/>
    </row>
    <row r="1776" spans="4:4" x14ac:dyDescent="0.2">
      <c r="D1776" s="11"/>
    </row>
    <row r="1777" spans="4:4" x14ac:dyDescent="0.2">
      <c r="D1777" s="11"/>
    </row>
    <row r="1778" spans="4:4" x14ac:dyDescent="0.2">
      <c r="D1778" s="11"/>
    </row>
    <row r="1779" spans="4:4" x14ac:dyDescent="0.2">
      <c r="D1779" s="11"/>
    </row>
    <row r="1780" spans="4:4" x14ac:dyDescent="0.2">
      <c r="D1780" s="11"/>
    </row>
    <row r="1781" spans="4:4" x14ac:dyDescent="0.2">
      <c r="D1781" s="11"/>
    </row>
    <row r="1782" spans="4:4" x14ac:dyDescent="0.2">
      <c r="D1782" s="11"/>
    </row>
    <row r="1783" spans="4:4" x14ac:dyDescent="0.2">
      <c r="D1783" s="11"/>
    </row>
    <row r="1784" spans="4:4" x14ac:dyDescent="0.2">
      <c r="D1784" s="11"/>
    </row>
    <row r="1785" spans="4:4" x14ac:dyDescent="0.2">
      <c r="D1785" s="11"/>
    </row>
    <row r="1786" spans="4:4" x14ac:dyDescent="0.2">
      <c r="D1786" s="11"/>
    </row>
    <row r="1787" spans="4:4" x14ac:dyDescent="0.2">
      <c r="D1787" s="11"/>
    </row>
    <row r="1788" spans="4:4" x14ac:dyDescent="0.2">
      <c r="D1788" s="11"/>
    </row>
    <row r="1789" spans="4:4" x14ac:dyDescent="0.2">
      <c r="D1789" s="11"/>
    </row>
    <row r="1790" spans="4:4" x14ac:dyDescent="0.2">
      <c r="D1790" s="11"/>
    </row>
    <row r="1791" spans="4:4" x14ac:dyDescent="0.2">
      <c r="D1791" s="11"/>
    </row>
    <row r="1792" spans="4:4" x14ac:dyDescent="0.2">
      <c r="D1792" s="11"/>
    </row>
    <row r="1793" spans="4:4" x14ac:dyDescent="0.2">
      <c r="D1793" s="11"/>
    </row>
    <row r="1794" spans="4:4" x14ac:dyDescent="0.2">
      <c r="D1794" s="11"/>
    </row>
    <row r="1795" spans="4:4" x14ac:dyDescent="0.2">
      <c r="D1795" s="11"/>
    </row>
    <row r="1796" spans="4:4" x14ac:dyDescent="0.2">
      <c r="D1796" s="11"/>
    </row>
    <row r="1797" spans="4:4" x14ac:dyDescent="0.2">
      <c r="D1797" s="11"/>
    </row>
    <row r="1798" spans="4:4" x14ac:dyDescent="0.2">
      <c r="D1798" s="11"/>
    </row>
    <row r="1799" spans="4:4" x14ac:dyDescent="0.2">
      <c r="D1799" s="11"/>
    </row>
    <row r="1800" spans="4:4" x14ac:dyDescent="0.2">
      <c r="D1800" s="11"/>
    </row>
    <row r="1801" spans="4:4" x14ac:dyDescent="0.2">
      <c r="D1801" s="11"/>
    </row>
    <row r="1802" spans="4:4" x14ac:dyDescent="0.2">
      <c r="D1802" s="11"/>
    </row>
    <row r="1803" spans="4:4" x14ac:dyDescent="0.2">
      <c r="D1803" s="11"/>
    </row>
    <row r="1804" spans="4:4" x14ac:dyDescent="0.2">
      <c r="D1804" s="11"/>
    </row>
    <row r="1805" spans="4:4" x14ac:dyDescent="0.2">
      <c r="D1805" s="11"/>
    </row>
    <row r="1806" spans="4:4" x14ac:dyDescent="0.2">
      <c r="D1806" s="11"/>
    </row>
    <row r="1807" spans="4:4" x14ac:dyDescent="0.2">
      <c r="D1807" s="11"/>
    </row>
    <row r="1808" spans="4:4" x14ac:dyDescent="0.2">
      <c r="D1808" s="11"/>
    </row>
    <row r="1809" spans="4:4" x14ac:dyDescent="0.2">
      <c r="D1809" s="11"/>
    </row>
    <row r="1810" spans="4:4" x14ac:dyDescent="0.2">
      <c r="D1810" s="11"/>
    </row>
    <row r="1811" spans="4:4" x14ac:dyDescent="0.2">
      <c r="D1811" s="11"/>
    </row>
    <row r="1812" spans="4:4" x14ac:dyDescent="0.2">
      <c r="D1812" s="11"/>
    </row>
    <row r="1813" spans="4:4" x14ac:dyDescent="0.2">
      <c r="D1813" s="11"/>
    </row>
    <row r="1814" spans="4:4" x14ac:dyDescent="0.2">
      <c r="D1814" s="11"/>
    </row>
    <row r="1815" spans="4:4" x14ac:dyDescent="0.2">
      <c r="D1815" s="11"/>
    </row>
    <row r="1816" spans="4:4" x14ac:dyDescent="0.2">
      <c r="D1816" s="11"/>
    </row>
    <row r="1817" spans="4:4" x14ac:dyDescent="0.2">
      <c r="D1817" s="11"/>
    </row>
    <row r="1818" spans="4:4" x14ac:dyDescent="0.2">
      <c r="D1818" s="11"/>
    </row>
    <row r="1819" spans="4:4" x14ac:dyDescent="0.2">
      <c r="D1819" s="11"/>
    </row>
    <row r="1820" spans="4:4" x14ac:dyDescent="0.2">
      <c r="D1820" s="11"/>
    </row>
    <row r="1821" spans="4:4" x14ac:dyDescent="0.2">
      <c r="D1821" s="11"/>
    </row>
    <row r="1822" spans="4:4" x14ac:dyDescent="0.2">
      <c r="D1822" s="11"/>
    </row>
    <row r="1823" spans="4:4" x14ac:dyDescent="0.2">
      <c r="D1823" s="11"/>
    </row>
    <row r="1824" spans="4:4" x14ac:dyDescent="0.2">
      <c r="D1824" s="11"/>
    </row>
    <row r="1825" spans="4:4" x14ac:dyDescent="0.2">
      <c r="D1825" s="11"/>
    </row>
    <row r="1826" spans="4:4" x14ac:dyDescent="0.2">
      <c r="D1826" s="11"/>
    </row>
    <row r="1827" spans="4:4" x14ac:dyDescent="0.2">
      <c r="D1827" s="11"/>
    </row>
    <row r="1828" spans="4:4" x14ac:dyDescent="0.2">
      <c r="D1828" s="11"/>
    </row>
    <row r="1829" spans="4:4" x14ac:dyDescent="0.2">
      <c r="D1829" s="11"/>
    </row>
    <row r="1830" spans="4:4" x14ac:dyDescent="0.2">
      <c r="D1830" s="11"/>
    </row>
    <row r="1831" spans="4:4" x14ac:dyDescent="0.2">
      <c r="D1831" s="11"/>
    </row>
    <row r="1832" spans="4:4" x14ac:dyDescent="0.2">
      <c r="D1832" s="11"/>
    </row>
    <row r="1833" spans="4:4" x14ac:dyDescent="0.2">
      <c r="D1833" s="11"/>
    </row>
    <row r="1834" spans="4:4" x14ac:dyDescent="0.2">
      <c r="D1834" s="11"/>
    </row>
    <row r="1835" spans="4:4" x14ac:dyDescent="0.2">
      <c r="D1835" s="11"/>
    </row>
    <row r="1836" spans="4:4" x14ac:dyDescent="0.2">
      <c r="D1836" s="11"/>
    </row>
    <row r="1837" spans="4:4" x14ac:dyDescent="0.2">
      <c r="D1837" s="11"/>
    </row>
    <row r="1838" spans="4:4" x14ac:dyDescent="0.2">
      <c r="D1838" s="11"/>
    </row>
    <row r="1839" spans="4:4" x14ac:dyDescent="0.2">
      <c r="D1839" s="11"/>
    </row>
    <row r="1840" spans="4:4" x14ac:dyDescent="0.2">
      <c r="D1840" s="11"/>
    </row>
    <row r="1841" spans="4:4" x14ac:dyDescent="0.2">
      <c r="D1841" s="11"/>
    </row>
    <row r="1842" spans="4:4" x14ac:dyDescent="0.2">
      <c r="D1842" s="11"/>
    </row>
    <row r="1843" spans="4:4" x14ac:dyDescent="0.2">
      <c r="D1843" s="11"/>
    </row>
    <row r="1844" spans="4:4" x14ac:dyDescent="0.2">
      <c r="D1844" s="11"/>
    </row>
    <row r="1845" spans="4:4" x14ac:dyDescent="0.2">
      <c r="D1845" s="11"/>
    </row>
    <row r="1846" spans="4:4" x14ac:dyDescent="0.2">
      <c r="D1846" s="11"/>
    </row>
    <row r="1847" spans="4:4" x14ac:dyDescent="0.2">
      <c r="D1847" s="11"/>
    </row>
    <row r="1848" spans="4:4" x14ac:dyDescent="0.2">
      <c r="D1848" s="11"/>
    </row>
    <row r="1849" spans="4:4" x14ac:dyDescent="0.2">
      <c r="D1849" s="11"/>
    </row>
    <row r="1850" spans="4:4" x14ac:dyDescent="0.2">
      <c r="D1850" s="11"/>
    </row>
    <row r="1851" spans="4:4" x14ac:dyDescent="0.2">
      <c r="D1851" s="11"/>
    </row>
    <row r="1852" spans="4:4" x14ac:dyDescent="0.2">
      <c r="D1852" s="11"/>
    </row>
    <row r="1853" spans="4:4" x14ac:dyDescent="0.2">
      <c r="D1853" s="11"/>
    </row>
    <row r="1854" spans="4:4" x14ac:dyDescent="0.2">
      <c r="D1854" s="11"/>
    </row>
    <row r="1855" spans="4:4" x14ac:dyDescent="0.2">
      <c r="D1855" s="11"/>
    </row>
    <row r="1856" spans="4:4" x14ac:dyDescent="0.2">
      <c r="D1856" s="11"/>
    </row>
    <row r="1857" spans="4:4" x14ac:dyDescent="0.2">
      <c r="D1857" s="11"/>
    </row>
    <row r="1858" spans="4:4" x14ac:dyDescent="0.2">
      <c r="D1858" s="11"/>
    </row>
    <row r="1859" spans="4:4" x14ac:dyDescent="0.2">
      <c r="D1859" s="11"/>
    </row>
    <row r="1860" spans="4:4" x14ac:dyDescent="0.2">
      <c r="D1860" s="11"/>
    </row>
    <row r="1861" spans="4:4" x14ac:dyDescent="0.2">
      <c r="D1861" s="11"/>
    </row>
    <row r="1862" spans="4:4" x14ac:dyDescent="0.2">
      <c r="D1862" s="11"/>
    </row>
    <row r="1863" spans="4:4" x14ac:dyDescent="0.2">
      <c r="D1863" s="11"/>
    </row>
    <row r="1864" spans="4:4" x14ac:dyDescent="0.2">
      <c r="D1864" s="11"/>
    </row>
    <row r="1865" spans="4:4" x14ac:dyDescent="0.2">
      <c r="D1865" s="11"/>
    </row>
    <row r="1866" spans="4:4" x14ac:dyDescent="0.2">
      <c r="D1866" s="11"/>
    </row>
    <row r="1867" spans="4:4" x14ac:dyDescent="0.2">
      <c r="D1867" s="11"/>
    </row>
    <row r="1868" spans="4:4" x14ac:dyDescent="0.2">
      <c r="D1868" s="11"/>
    </row>
    <row r="1869" spans="4:4" x14ac:dyDescent="0.2">
      <c r="D1869" s="11"/>
    </row>
    <row r="1870" spans="4:4" x14ac:dyDescent="0.2">
      <c r="D1870" s="11"/>
    </row>
    <row r="1871" spans="4:4" x14ac:dyDescent="0.2">
      <c r="D1871" s="11"/>
    </row>
    <row r="1872" spans="4:4" x14ac:dyDescent="0.2">
      <c r="D1872" s="11"/>
    </row>
    <row r="1873" spans="4:4" x14ac:dyDescent="0.2">
      <c r="D1873" s="11"/>
    </row>
    <row r="1874" spans="4:4" x14ac:dyDescent="0.2">
      <c r="D1874" s="11"/>
    </row>
    <row r="1875" spans="4:4" x14ac:dyDescent="0.2">
      <c r="D1875" s="11"/>
    </row>
    <row r="1876" spans="4:4" x14ac:dyDescent="0.2">
      <c r="D1876" s="11"/>
    </row>
    <row r="1877" spans="4:4" x14ac:dyDescent="0.2">
      <c r="D1877" s="11"/>
    </row>
    <row r="1878" spans="4:4" x14ac:dyDescent="0.2">
      <c r="D1878" s="11"/>
    </row>
    <row r="1879" spans="4:4" x14ac:dyDescent="0.2">
      <c r="D1879" s="11"/>
    </row>
    <row r="1880" spans="4:4" x14ac:dyDescent="0.2">
      <c r="D1880" s="11"/>
    </row>
    <row r="1881" spans="4:4" x14ac:dyDescent="0.2">
      <c r="D1881" s="11"/>
    </row>
    <row r="1882" spans="4:4" x14ac:dyDescent="0.2">
      <c r="D1882" s="11"/>
    </row>
    <row r="1883" spans="4:4" x14ac:dyDescent="0.2">
      <c r="D1883" s="11"/>
    </row>
    <row r="1884" spans="4:4" x14ac:dyDescent="0.2">
      <c r="D1884" s="11"/>
    </row>
    <row r="1885" spans="4:4" x14ac:dyDescent="0.2">
      <c r="D1885" s="11"/>
    </row>
    <row r="1886" spans="4:4" x14ac:dyDescent="0.2">
      <c r="D1886" s="11"/>
    </row>
    <row r="1887" spans="4:4" x14ac:dyDescent="0.2">
      <c r="D1887" s="11"/>
    </row>
    <row r="1888" spans="4:4" x14ac:dyDescent="0.2">
      <c r="D1888" s="11"/>
    </row>
    <row r="1889" spans="4:4" x14ac:dyDescent="0.2">
      <c r="D1889" s="11"/>
    </row>
    <row r="1890" spans="4:4" x14ac:dyDescent="0.2">
      <c r="D1890" s="11"/>
    </row>
    <row r="1891" spans="4:4" x14ac:dyDescent="0.2">
      <c r="D1891" s="11"/>
    </row>
    <row r="1892" spans="4:4" x14ac:dyDescent="0.2">
      <c r="D1892" s="11"/>
    </row>
    <row r="1893" spans="4:4" x14ac:dyDescent="0.2">
      <c r="D1893" s="11"/>
    </row>
    <row r="1894" spans="4:4" x14ac:dyDescent="0.2">
      <c r="D1894" s="11"/>
    </row>
    <row r="1895" spans="4:4" x14ac:dyDescent="0.2">
      <c r="D1895" s="11"/>
    </row>
    <row r="1896" spans="4:4" x14ac:dyDescent="0.2">
      <c r="D1896" s="11"/>
    </row>
    <row r="1897" spans="4:4" x14ac:dyDescent="0.2">
      <c r="D1897" s="11"/>
    </row>
    <row r="1898" spans="4:4" x14ac:dyDescent="0.2">
      <c r="D1898" s="11"/>
    </row>
    <row r="1899" spans="4:4" x14ac:dyDescent="0.2">
      <c r="D1899" s="11"/>
    </row>
    <row r="1900" spans="4:4" x14ac:dyDescent="0.2">
      <c r="D1900" s="11"/>
    </row>
    <row r="1901" spans="4:4" x14ac:dyDescent="0.2">
      <c r="D1901" s="11"/>
    </row>
    <row r="1902" spans="4:4" x14ac:dyDescent="0.2">
      <c r="D1902" s="11"/>
    </row>
    <row r="1903" spans="4:4" x14ac:dyDescent="0.2">
      <c r="D1903" s="11"/>
    </row>
    <row r="1904" spans="4:4" x14ac:dyDescent="0.2">
      <c r="D1904" s="11"/>
    </row>
    <row r="1905" spans="4:4" x14ac:dyDescent="0.2">
      <c r="D1905" s="11"/>
    </row>
    <row r="1906" spans="4:4" x14ac:dyDescent="0.2">
      <c r="D1906" s="11"/>
    </row>
    <row r="1907" spans="4:4" x14ac:dyDescent="0.2">
      <c r="D1907" s="11"/>
    </row>
    <row r="1908" spans="4:4" x14ac:dyDescent="0.2">
      <c r="D1908" s="11"/>
    </row>
    <row r="1909" spans="4:4" x14ac:dyDescent="0.2">
      <c r="D1909" s="11"/>
    </row>
    <row r="1910" spans="4:4" x14ac:dyDescent="0.2">
      <c r="D1910" s="11"/>
    </row>
    <row r="1911" spans="4:4" x14ac:dyDescent="0.2">
      <c r="D1911" s="11"/>
    </row>
    <row r="1912" spans="4:4" x14ac:dyDescent="0.2">
      <c r="D1912" s="11"/>
    </row>
    <row r="1913" spans="4:4" x14ac:dyDescent="0.2">
      <c r="D1913" s="11"/>
    </row>
    <row r="1914" spans="4:4" x14ac:dyDescent="0.2">
      <c r="D1914" s="11"/>
    </row>
    <row r="1915" spans="4:4" x14ac:dyDescent="0.2">
      <c r="D1915" s="11"/>
    </row>
    <row r="1916" spans="4:4" x14ac:dyDescent="0.2">
      <c r="D1916" s="11"/>
    </row>
    <row r="1917" spans="4:4" x14ac:dyDescent="0.2">
      <c r="D1917" s="11"/>
    </row>
    <row r="1918" spans="4:4" x14ac:dyDescent="0.2">
      <c r="D1918" s="11"/>
    </row>
    <row r="1919" spans="4:4" x14ac:dyDescent="0.2">
      <c r="D1919" s="11"/>
    </row>
    <row r="1920" spans="4:4" x14ac:dyDescent="0.2">
      <c r="D1920" s="11"/>
    </row>
    <row r="1921" spans="4:4" x14ac:dyDescent="0.2">
      <c r="D1921" s="11"/>
    </row>
    <row r="1922" spans="4:4" x14ac:dyDescent="0.2">
      <c r="D1922" s="11"/>
    </row>
    <row r="1923" spans="4:4" x14ac:dyDescent="0.2">
      <c r="D1923" s="11"/>
    </row>
    <row r="1924" spans="4:4" x14ac:dyDescent="0.2">
      <c r="D1924" s="11"/>
    </row>
    <row r="1925" spans="4:4" x14ac:dyDescent="0.2">
      <c r="D1925" s="11"/>
    </row>
    <row r="1926" spans="4:4" x14ac:dyDescent="0.2">
      <c r="D1926" s="11"/>
    </row>
    <row r="1927" spans="4:4" x14ac:dyDescent="0.2">
      <c r="D1927" s="11"/>
    </row>
    <row r="1928" spans="4:4" x14ac:dyDescent="0.2">
      <c r="D1928" s="11"/>
    </row>
    <row r="1929" spans="4:4" x14ac:dyDescent="0.2">
      <c r="D1929" s="11"/>
    </row>
    <row r="1930" spans="4:4" x14ac:dyDescent="0.2">
      <c r="D1930" s="11"/>
    </row>
    <row r="1931" spans="4:4" x14ac:dyDescent="0.2">
      <c r="D1931" s="11"/>
    </row>
    <row r="1932" spans="4:4" x14ac:dyDescent="0.2">
      <c r="D1932" s="11"/>
    </row>
    <row r="1933" spans="4:4" x14ac:dyDescent="0.2">
      <c r="D1933" s="11"/>
    </row>
    <row r="1934" spans="4:4" x14ac:dyDescent="0.2">
      <c r="D1934" s="11"/>
    </row>
    <row r="1935" spans="4:4" x14ac:dyDescent="0.2">
      <c r="D1935" s="11"/>
    </row>
    <row r="1936" spans="4:4" x14ac:dyDescent="0.2">
      <c r="D1936" s="11"/>
    </row>
    <row r="1937" spans="4:4" x14ac:dyDescent="0.2">
      <c r="D1937" s="11"/>
    </row>
    <row r="1938" spans="4:4" x14ac:dyDescent="0.2">
      <c r="D1938" s="11"/>
    </row>
    <row r="1939" spans="4:4" x14ac:dyDescent="0.2">
      <c r="D1939" s="11"/>
    </row>
    <row r="1940" spans="4:4" x14ac:dyDescent="0.2">
      <c r="D1940" s="11"/>
    </row>
    <row r="1941" spans="4:4" x14ac:dyDescent="0.2">
      <c r="D1941" s="11"/>
    </row>
    <row r="1942" spans="4:4" x14ac:dyDescent="0.2">
      <c r="D1942" s="11"/>
    </row>
    <row r="1943" spans="4:4" x14ac:dyDescent="0.2">
      <c r="D1943" s="11"/>
    </row>
    <row r="1944" spans="4:4" x14ac:dyDescent="0.2">
      <c r="D1944" s="11"/>
    </row>
    <row r="1945" spans="4:4" x14ac:dyDescent="0.2">
      <c r="D1945" s="11"/>
    </row>
    <row r="1946" spans="4:4" x14ac:dyDescent="0.2">
      <c r="D1946" s="11"/>
    </row>
    <row r="1947" spans="4:4" x14ac:dyDescent="0.2">
      <c r="D1947" s="11"/>
    </row>
    <row r="1948" spans="4:4" x14ac:dyDescent="0.2">
      <c r="D1948" s="11"/>
    </row>
    <row r="1949" spans="4:4" x14ac:dyDescent="0.2">
      <c r="D1949" s="11"/>
    </row>
    <row r="1950" spans="4:4" x14ac:dyDescent="0.2">
      <c r="D1950" s="11"/>
    </row>
    <row r="1951" spans="4:4" x14ac:dyDescent="0.2">
      <c r="D1951" s="11"/>
    </row>
    <row r="1952" spans="4:4" x14ac:dyDescent="0.2">
      <c r="D1952" s="11"/>
    </row>
    <row r="1953" spans="4:4" x14ac:dyDescent="0.2">
      <c r="D1953" s="11"/>
    </row>
    <row r="1954" spans="4:4" x14ac:dyDescent="0.2">
      <c r="D1954" s="11"/>
    </row>
    <row r="1955" spans="4:4" x14ac:dyDescent="0.2">
      <c r="D1955" s="11"/>
    </row>
    <row r="1956" spans="4:4" x14ac:dyDescent="0.2">
      <c r="D1956" s="11"/>
    </row>
    <row r="1957" spans="4:4" x14ac:dyDescent="0.2">
      <c r="D1957" s="11"/>
    </row>
    <row r="1958" spans="4:4" x14ac:dyDescent="0.2">
      <c r="D1958" s="11"/>
    </row>
    <row r="1959" spans="4:4" x14ac:dyDescent="0.2">
      <c r="D1959" s="11"/>
    </row>
    <row r="1960" spans="4:4" x14ac:dyDescent="0.2">
      <c r="D1960" s="11"/>
    </row>
    <row r="1961" spans="4:4" x14ac:dyDescent="0.2">
      <c r="D1961" s="11"/>
    </row>
    <row r="1962" spans="4:4" x14ac:dyDescent="0.2">
      <c r="D1962" s="11"/>
    </row>
    <row r="1963" spans="4:4" x14ac:dyDescent="0.2">
      <c r="D1963" s="11"/>
    </row>
    <row r="1964" spans="4:4" x14ac:dyDescent="0.2">
      <c r="D1964" s="11"/>
    </row>
    <row r="1965" spans="4:4" x14ac:dyDescent="0.2">
      <c r="D1965" s="11"/>
    </row>
    <row r="1966" spans="4:4" x14ac:dyDescent="0.2">
      <c r="D1966" s="11"/>
    </row>
    <row r="1967" spans="4:4" x14ac:dyDescent="0.2">
      <c r="D1967" s="11"/>
    </row>
    <row r="1968" spans="4:4" x14ac:dyDescent="0.2">
      <c r="D1968" s="11"/>
    </row>
    <row r="1969" spans="4:4" x14ac:dyDescent="0.2">
      <c r="D1969" s="11"/>
    </row>
    <row r="1970" spans="4:4" x14ac:dyDescent="0.2">
      <c r="D1970" s="11"/>
    </row>
    <row r="1971" spans="4:4" x14ac:dyDescent="0.2">
      <c r="D1971" s="11"/>
    </row>
    <row r="1972" spans="4:4" x14ac:dyDescent="0.2">
      <c r="D1972" s="11"/>
    </row>
    <row r="1973" spans="4:4" x14ac:dyDescent="0.2">
      <c r="D1973" s="11"/>
    </row>
    <row r="1974" spans="4:4" x14ac:dyDescent="0.2">
      <c r="D1974" s="11"/>
    </row>
    <row r="1975" spans="4:4" x14ac:dyDescent="0.2">
      <c r="D1975" s="11"/>
    </row>
    <row r="1976" spans="4:4" x14ac:dyDescent="0.2">
      <c r="D1976" s="11"/>
    </row>
    <row r="1977" spans="4:4" x14ac:dyDescent="0.2">
      <c r="D1977" s="11"/>
    </row>
    <row r="1978" spans="4:4" x14ac:dyDescent="0.2">
      <c r="D1978" s="11"/>
    </row>
    <row r="1979" spans="4:4" x14ac:dyDescent="0.2">
      <c r="D1979" s="11"/>
    </row>
    <row r="1980" spans="4:4" x14ac:dyDescent="0.2">
      <c r="D1980" s="11"/>
    </row>
    <row r="1981" spans="4:4" x14ac:dyDescent="0.2">
      <c r="D1981" s="11"/>
    </row>
    <row r="1982" spans="4:4" x14ac:dyDescent="0.2">
      <c r="D1982" s="11"/>
    </row>
    <row r="1983" spans="4:4" x14ac:dyDescent="0.2">
      <c r="D1983" s="11"/>
    </row>
    <row r="1984" spans="4:4" x14ac:dyDescent="0.2">
      <c r="D1984" s="11"/>
    </row>
    <row r="1985" spans="4:4" x14ac:dyDescent="0.2">
      <c r="D1985" s="11"/>
    </row>
    <row r="1986" spans="4:4" x14ac:dyDescent="0.2">
      <c r="D1986" s="11"/>
    </row>
    <row r="1987" spans="4:4" x14ac:dyDescent="0.2">
      <c r="D1987" s="11"/>
    </row>
    <row r="1988" spans="4:4" x14ac:dyDescent="0.2">
      <c r="D1988" s="11"/>
    </row>
    <row r="1989" spans="4:4" x14ac:dyDescent="0.2">
      <c r="D1989" s="11"/>
    </row>
    <row r="1990" spans="4:4" x14ac:dyDescent="0.2">
      <c r="D1990" s="11"/>
    </row>
    <row r="1991" spans="4:4" x14ac:dyDescent="0.2">
      <c r="D1991" s="11"/>
    </row>
    <row r="1992" spans="4:4" x14ac:dyDescent="0.2">
      <c r="D1992" s="11"/>
    </row>
    <row r="1993" spans="4:4" x14ac:dyDescent="0.2">
      <c r="D1993" s="11"/>
    </row>
    <row r="1994" spans="4:4" x14ac:dyDescent="0.2">
      <c r="D1994" s="11"/>
    </row>
    <row r="1995" spans="4:4" x14ac:dyDescent="0.2">
      <c r="D1995" s="11"/>
    </row>
    <row r="1996" spans="4:4" x14ac:dyDescent="0.2">
      <c r="D1996" s="11"/>
    </row>
    <row r="1997" spans="4:4" x14ac:dyDescent="0.2">
      <c r="D1997" s="11"/>
    </row>
    <row r="1998" spans="4:4" x14ac:dyDescent="0.2">
      <c r="D1998" s="11"/>
    </row>
    <row r="1999" spans="4:4" x14ac:dyDescent="0.2">
      <c r="D1999" s="11"/>
    </row>
    <row r="2000" spans="4:4" x14ac:dyDescent="0.2">
      <c r="D2000" s="11"/>
    </row>
    <row r="2001" spans="4:4" x14ac:dyDescent="0.2">
      <c r="D2001" s="11"/>
    </row>
    <row r="2002" spans="4:4" x14ac:dyDescent="0.2">
      <c r="D2002" s="11"/>
    </row>
    <row r="2003" spans="4:4" x14ac:dyDescent="0.2">
      <c r="D2003" s="11"/>
    </row>
    <row r="2004" spans="4:4" x14ac:dyDescent="0.2">
      <c r="D2004" s="11"/>
    </row>
    <row r="2005" spans="4:4" x14ac:dyDescent="0.2">
      <c r="D2005" s="11"/>
    </row>
    <row r="2006" spans="4:4" x14ac:dyDescent="0.2">
      <c r="D2006" s="11"/>
    </row>
    <row r="2007" spans="4:4" x14ac:dyDescent="0.2">
      <c r="D2007" s="11"/>
    </row>
    <row r="2008" spans="4:4" x14ac:dyDescent="0.2">
      <c r="D2008" s="11"/>
    </row>
    <row r="2009" spans="4:4" x14ac:dyDescent="0.2">
      <c r="D2009" s="11"/>
    </row>
    <row r="2010" spans="4:4" x14ac:dyDescent="0.2">
      <c r="D2010" s="11"/>
    </row>
    <row r="2011" spans="4:4" x14ac:dyDescent="0.2">
      <c r="D2011" s="11"/>
    </row>
    <row r="2012" spans="4:4" x14ac:dyDescent="0.2">
      <c r="D2012" s="11"/>
    </row>
    <row r="2013" spans="4:4" x14ac:dyDescent="0.2">
      <c r="D2013" s="11"/>
    </row>
    <row r="2014" spans="4:4" x14ac:dyDescent="0.2">
      <c r="D2014" s="11"/>
    </row>
    <row r="2015" spans="4:4" x14ac:dyDescent="0.2">
      <c r="D2015" s="11"/>
    </row>
    <row r="2016" spans="4:4" x14ac:dyDescent="0.2">
      <c r="D2016" s="11"/>
    </row>
    <row r="2017" spans="4:4" x14ac:dyDescent="0.2">
      <c r="D2017" s="11"/>
    </row>
    <row r="2018" spans="4:4" x14ac:dyDescent="0.2">
      <c r="D2018" s="11"/>
    </row>
    <row r="2019" spans="4:4" x14ac:dyDescent="0.2">
      <c r="D2019" s="11"/>
    </row>
    <row r="2020" spans="4:4" x14ac:dyDescent="0.2">
      <c r="D2020" s="11"/>
    </row>
    <row r="2021" spans="4:4" x14ac:dyDescent="0.2">
      <c r="D2021" s="11"/>
    </row>
    <row r="2022" spans="4:4" x14ac:dyDescent="0.2">
      <c r="D2022" s="11"/>
    </row>
    <row r="2023" spans="4:4" x14ac:dyDescent="0.2">
      <c r="D2023" s="11"/>
    </row>
    <row r="2024" spans="4:4" x14ac:dyDescent="0.2">
      <c r="D2024" s="11"/>
    </row>
    <row r="2025" spans="4:4" x14ac:dyDescent="0.2">
      <c r="D2025" s="11"/>
    </row>
    <row r="2026" spans="4:4" x14ac:dyDescent="0.2">
      <c r="D2026" s="11"/>
    </row>
    <row r="2027" spans="4:4" x14ac:dyDescent="0.2">
      <c r="D2027" s="11"/>
    </row>
    <row r="2028" spans="4:4" x14ac:dyDescent="0.2">
      <c r="D2028" s="11"/>
    </row>
    <row r="2029" spans="4:4" x14ac:dyDescent="0.2">
      <c r="D2029" s="11"/>
    </row>
    <row r="2030" spans="4:4" x14ac:dyDescent="0.2">
      <c r="D2030" s="11"/>
    </row>
    <row r="2031" spans="4:4" x14ac:dyDescent="0.2">
      <c r="D2031" s="11"/>
    </row>
    <row r="2032" spans="4:4" x14ac:dyDescent="0.2">
      <c r="D2032" s="11"/>
    </row>
    <row r="2033" spans="4:4" x14ac:dyDescent="0.2">
      <c r="D2033" s="11"/>
    </row>
    <row r="2034" spans="4:4" x14ac:dyDescent="0.2">
      <c r="D2034" s="11"/>
    </row>
    <row r="2035" spans="4:4" x14ac:dyDescent="0.2">
      <c r="D2035" s="11"/>
    </row>
    <row r="2036" spans="4:4" x14ac:dyDescent="0.2">
      <c r="D2036" s="11"/>
    </row>
    <row r="2037" spans="4:4" x14ac:dyDescent="0.2">
      <c r="D2037" s="11"/>
    </row>
    <row r="2038" spans="4:4" x14ac:dyDescent="0.2">
      <c r="D2038" s="11"/>
    </row>
    <row r="2039" spans="4:4" x14ac:dyDescent="0.2">
      <c r="D2039" s="11"/>
    </row>
    <row r="2040" spans="4:4" x14ac:dyDescent="0.2">
      <c r="D2040" s="11"/>
    </row>
    <row r="2041" spans="4:4" x14ac:dyDescent="0.2">
      <c r="D2041" s="11"/>
    </row>
    <row r="2042" spans="4:4" x14ac:dyDescent="0.2">
      <c r="D2042" s="11"/>
    </row>
    <row r="2043" spans="4:4" x14ac:dyDescent="0.2">
      <c r="D2043" s="11"/>
    </row>
    <row r="2044" spans="4:4" x14ac:dyDescent="0.2">
      <c r="D2044" s="11"/>
    </row>
    <row r="2045" spans="4:4" x14ac:dyDescent="0.2">
      <c r="D2045" s="11"/>
    </row>
    <row r="2046" spans="4:4" x14ac:dyDescent="0.2">
      <c r="D2046" s="11"/>
    </row>
    <row r="2047" spans="4:4" x14ac:dyDescent="0.2">
      <c r="D2047" s="11"/>
    </row>
    <row r="2048" spans="4:4" x14ac:dyDescent="0.2">
      <c r="D2048" s="11"/>
    </row>
    <row r="2049" spans="4:4" x14ac:dyDescent="0.2">
      <c r="D2049" s="11"/>
    </row>
    <row r="2050" spans="4:4" x14ac:dyDescent="0.2">
      <c r="D2050" s="11"/>
    </row>
    <row r="2051" spans="4:4" x14ac:dyDescent="0.2">
      <c r="D2051" s="11"/>
    </row>
    <row r="2052" spans="4:4" x14ac:dyDescent="0.2">
      <c r="D2052" s="11"/>
    </row>
    <row r="2053" spans="4:4" x14ac:dyDescent="0.2">
      <c r="D2053" s="11"/>
    </row>
    <row r="2054" spans="4:4" x14ac:dyDescent="0.2">
      <c r="D2054" s="11"/>
    </row>
    <row r="2055" spans="4:4" x14ac:dyDescent="0.2">
      <c r="D2055" s="11"/>
    </row>
    <row r="2056" spans="4:4" x14ac:dyDescent="0.2">
      <c r="D2056" s="11"/>
    </row>
    <row r="2057" spans="4:4" x14ac:dyDescent="0.2">
      <c r="D2057" s="11"/>
    </row>
    <row r="2058" spans="4:4" x14ac:dyDescent="0.2">
      <c r="D2058" s="11"/>
    </row>
    <row r="2059" spans="4:4" x14ac:dyDescent="0.2">
      <c r="D2059" s="11"/>
    </row>
    <row r="2060" spans="4:4" x14ac:dyDescent="0.2">
      <c r="D2060" s="11"/>
    </row>
    <row r="2061" spans="4:4" x14ac:dyDescent="0.2">
      <c r="D2061" s="11"/>
    </row>
    <row r="2062" spans="4:4" x14ac:dyDescent="0.2">
      <c r="D2062" s="11"/>
    </row>
    <row r="2063" spans="4:4" x14ac:dyDescent="0.2">
      <c r="D2063" s="11"/>
    </row>
    <row r="2064" spans="4:4" x14ac:dyDescent="0.2">
      <c r="D2064" s="11"/>
    </row>
    <row r="2065" spans="4:4" x14ac:dyDescent="0.2">
      <c r="D2065" s="11"/>
    </row>
    <row r="2066" spans="4:4" x14ac:dyDescent="0.2">
      <c r="D2066" s="11"/>
    </row>
    <row r="2067" spans="4:4" x14ac:dyDescent="0.2">
      <c r="D2067" s="11"/>
    </row>
    <row r="2068" spans="4:4" x14ac:dyDescent="0.2">
      <c r="D2068" s="11"/>
    </row>
    <row r="2069" spans="4:4" x14ac:dyDescent="0.2">
      <c r="D2069" s="11"/>
    </row>
    <row r="2070" spans="4:4" x14ac:dyDescent="0.2">
      <c r="D2070" s="11"/>
    </row>
    <row r="2071" spans="4:4" x14ac:dyDescent="0.2">
      <c r="D2071" s="11"/>
    </row>
    <row r="2072" spans="4:4" x14ac:dyDescent="0.2">
      <c r="D2072" s="11"/>
    </row>
    <row r="2073" spans="4:4" x14ac:dyDescent="0.2">
      <c r="D2073" s="11"/>
    </row>
    <row r="2074" spans="4:4" x14ac:dyDescent="0.2">
      <c r="D2074" s="11"/>
    </row>
    <row r="2075" spans="4:4" x14ac:dyDescent="0.2">
      <c r="D2075" s="11"/>
    </row>
    <row r="2076" spans="4:4" x14ac:dyDescent="0.2">
      <c r="D2076" s="11"/>
    </row>
    <row r="2077" spans="4:4" x14ac:dyDescent="0.2">
      <c r="D2077" s="11"/>
    </row>
    <row r="2078" spans="4:4" x14ac:dyDescent="0.2">
      <c r="D2078" s="11"/>
    </row>
    <row r="2079" spans="4:4" x14ac:dyDescent="0.2">
      <c r="D2079" s="11"/>
    </row>
    <row r="2080" spans="4:4" x14ac:dyDescent="0.2">
      <c r="D2080" s="11"/>
    </row>
    <row r="2081" spans="4:4" x14ac:dyDescent="0.2">
      <c r="D2081" s="11"/>
    </row>
    <row r="2082" spans="4:4" x14ac:dyDescent="0.2">
      <c r="D2082" s="11"/>
    </row>
    <row r="2083" spans="4:4" x14ac:dyDescent="0.2">
      <c r="D2083" s="11"/>
    </row>
    <row r="2084" spans="4:4" x14ac:dyDescent="0.2">
      <c r="D2084" s="11"/>
    </row>
    <row r="2085" spans="4:4" x14ac:dyDescent="0.2">
      <c r="D2085" s="11"/>
    </row>
    <row r="2086" spans="4:4" x14ac:dyDescent="0.2">
      <c r="D2086" s="11"/>
    </row>
    <row r="2087" spans="4:4" x14ac:dyDescent="0.2">
      <c r="D2087" s="11"/>
    </row>
    <row r="2088" spans="4:4" x14ac:dyDescent="0.2">
      <c r="D2088" s="11"/>
    </row>
    <row r="2089" spans="4:4" x14ac:dyDescent="0.2">
      <c r="D2089" s="11"/>
    </row>
    <row r="2090" spans="4:4" x14ac:dyDescent="0.2">
      <c r="D2090" s="11"/>
    </row>
    <row r="2091" spans="4:4" x14ac:dyDescent="0.2">
      <c r="D2091" s="11"/>
    </row>
    <row r="2092" spans="4:4" x14ac:dyDescent="0.2">
      <c r="D2092" s="11"/>
    </row>
    <row r="2093" spans="4:4" x14ac:dyDescent="0.2">
      <c r="D2093" s="11"/>
    </row>
    <row r="2094" spans="4:4" x14ac:dyDescent="0.2">
      <c r="D2094" s="11"/>
    </row>
    <row r="2095" spans="4:4" x14ac:dyDescent="0.2">
      <c r="D2095" s="11"/>
    </row>
    <row r="2096" spans="4:4" x14ac:dyDescent="0.2">
      <c r="D2096" s="11"/>
    </row>
    <row r="2097" spans="4:4" x14ac:dyDescent="0.2">
      <c r="D2097" s="11"/>
    </row>
    <row r="2098" spans="4:4" x14ac:dyDescent="0.2">
      <c r="D2098" s="11"/>
    </row>
    <row r="2099" spans="4:4" x14ac:dyDescent="0.2">
      <c r="D2099" s="11"/>
    </row>
    <row r="2100" spans="4:4" x14ac:dyDescent="0.2">
      <c r="D2100" s="11"/>
    </row>
    <row r="2101" spans="4:4" x14ac:dyDescent="0.2">
      <c r="D2101" s="11"/>
    </row>
    <row r="2102" spans="4:4" x14ac:dyDescent="0.2">
      <c r="D2102" s="11"/>
    </row>
    <row r="2103" spans="4:4" x14ac:dyDescent="0.2">
      <c r="D2103" s="11"/>
    </row>
    <row r="2104" spans="4:4" x14ac:dyDescent="0.2">
      <c r="D2104" s="11"/>
    </row>
    <row r="2105" spans="4:4" x14ac:dyDescent="0.2">
      <c r="D2105" s="11"/>
    </row>
    <row r="2106" spans="4:4" x14ac:dyDescent="0.2">
      <c r="D2106" s="11"/>
    </row>
    <row r="2107" spans="4:4" x14ac:dyDescent="0.2">
      <c r="D2107" s="11"/>
    </row>
    <row r="2108" spans="4:4" x14ac:dyDescent="0.2">
      <c r="D2108" s="11"/>
    </row>
    <row r="2109" spans="4:4" x14ac:dyDescent="0.2">
      <c r="D2109" s="11"/>
    </row>
    <row r="2110" spans="4:4" x14ac:dyDescent="0.2">
      <c r="D2110" s="11"/>
    </row>
    <row r="2111" spans="4:4" x14ac:dyDescent="0.2">
      <c r="D2111" s="11"/>
    </row>
    <row r="2112" spans="4:4" x14ac:dyDescent="0.2">
      <c r="D2112" s="11"/>
    </row>
    <row r="2113" spans="4:4" x14ac:dyDescent="0.2">
      <c r="D2113" s="11"/>
    </row>
    <row r="2114" spans="4:4" x14ac:dyDescent="0.2">
      <c r="D2114" s="11"/>
    </row>
    <row r="2115" spans="4:4" x14ac:dyDescent="0.2">
      <c r="D2115" s="11"/>
    </row>
    <row r="2116" spans="4:4" x14ac:dyDescent="0.2">
      <c r="D2116" s="11"/>
    </row>
    <row r="2117" spans="4:4" x14ac:dyDescent="0.2">
      <c r="D2117" s="11"/>
    </row>
    <row r="2118" spans="4:4" x14ac:dyDescent="0.2">
      <c r="D2118" s="11"/>
    </row>
    <row r="2119" spans="4:4" x14ac:dyDescent="0.2">
      <c r="D2119" s="11"/>
    </row>
    <row r="2120" spans="4:4" x14ac:dyDescent="0.2">
      <c r="D2120" s="11"/>
    </row>
    <row r="2121" spans="4:4" x14ac:dyDescent="0.2">
      <c r="D2121" s="11"/>
    </row>
    <row r="2122" spans="4:4" x14ac:dyDescent="0.2">
      <c r="D2122" s="11"/>
    </row>
    <row r="2123" spans="4:4" x14ac:dyDescent="0.2">
      <c r="D2123" s="11"/>
    </row>
    <row r="2124" spans="4:4" x14ac:dyDescent="0.2">
      <c r="D2124" s="11"/>
    </row>
    <row r="2125" spans="4:4" x14ac:dyDescent="0.2">
      <c r="D2125" s="11"/>
    </row>
    <row r="2126" spans="4:4" x14ac:dyDescent="0.2">
      <c r="D2126" s="11"/>
    </row>
    <row r="2127" spans="4:4" x14ac:dyDescent="0.2">
      <c r="D2127" s="11"/>
    </row>
    <row r="2128" spans="4:4" x14ac:dyDescent="0.2">
      <c r="D2128" s="11"/>
    </row>
    <row r="2129" spans="4:4" x14ac:dyDescent="0.2">
      <c r="D2129" s="11"/>
    </row>
    <row r="2130" spans="4:4" x14ac:dyDescent="0.2">
      <c r="D2130" s="11"/>
    </row>
    <row r="2131" spans="4:4" x14ac:dyDescent="0.2">
      <c r="D2131" s="11"/>
    </row>
    <row r="2132" spans="4:4" x14ac:dyDescent="0.2">
      <c r="D2132" s="11"/>
    </row>
    <row r="2133" spans="4:4" x14ac:dyDescent="0.2">
      <c r="D2133" s="11"/>
    </row>
    <row r="2134" spans="4:4" x14ac:dyDescent="0.2">
      <c r="D2134" s="11"/>
    </row>
    <row r="2135" spans="4:4" x14ac:dyDescent="0.2">
      <c r="D2135" s="11"/>
    </row>
    <row r="2136" spans="4:4" x14ac:dyDescent="0.2">
      <c r="D2136" s="11"/>
    </row>
    <row r="2137" spans="4:4" x14ac:dyDescent="0.2">
      <c r="D2137" s="11"/>
    </row>
    <row r="2138" spans="4:4" x14ac:dyDescent="0.2">
      <c r="D2138" s="11"/>
    </row>
    <row r="2139" spans="4:4" x14ac:dyDescent="0.2">
      <c r="D2139" s="11"/>
    </row>
    <row r="2140" spans="4:4" x14ac:dyDescent="0.2">
      <c r="D2140" s="11"/>
    </row>
    <row r="2141" spans="4:4" x14ac:dyDescent="0.2">
      <c r="D2141" s="11"/>
    </row>
    <row r="2142" spans="4:4" x14ac:dyDescent="0.2">
      <c r="D2142" s="11"/>
    </row>
    <row r="2143" spans="4:4" x14ac:dyDescent="0.2">
      <c r="D2143" s="11"/>
    </row>
    <row r="2144" spans="4:4" x14ac:dyDescent="0.2">
      <c r="D2144" s="11"/>
    </row>
    <row r="2145" spans="4:4" x14ac:dyDescent="0.2">
      <c r="D2145" s="11"/>
    </row>
    <row r="2146" spans="4:4" x14ac:dyDescent="0.2">
      <c r="D2146" s="11"/>
    </row>
    <row r="2147" spans="4:4" x14ac:dyDescent="0.2">
      <c r="D2147" s="11"/>
    </row>
    <row r="2148" spans="4:4" x14ac:dyDescent="0.2">
      <c r="D2148" s="11"/>
    </row>
    <row r="2149" spans="4:4" x14ac:dyDescent="0.2">
      <c r="D2149" s="11"/>
    </row>
    <row r="2150" spans="4:4" x14ac:dyDescent="0.2">
      <c r="D2150" s="11"/>
    </row>
    <row r="2151" spans="4:4" x14ac:dyDescent="0.2">
      <c r="D2151" s="11"/>
    </row>
    <row r="2152" spans="4:4" x14ac:dyDescent="0.2">
      <c r="D2152" s="11"/>
    </row>
    <row r="2153" spans="4:4" x14ac:dyDescent="0.2">
      <c r="D2153" s="11"/>
    </row>
    <row r="2154" spans="4:4" x14ac:dyDescent="0.2">
      <c r="D2154" s="11"/>
    </row>
    <row r="2155" spans="4:4" x14ac:dyDescent="0.2">
      <c r="D2155" s="11"/>
    </row>
    <row r="2156" spans="4:4" x14ac:dyDescent="0.2">
      <c r="D2156" s="11"/>
    </row>
    <row r="2157" spans="4:4" x14ac:dyDescent="0.2">
      <c r="D2157" s="11"/>
    </row>
    <row r="2158" spans="4:4" x14ac:dyDescent="0.2">
      <c r="D2158" s="11"/>
    </row>
    <row r="2159" spans="4:4" x14ac:dyDescent="0.2">
      <c r="D2159" s="11"/>
    </row>
    <row r="2160" spans="4:4" x14ac:dyDescent="0.2">
      <c r="D2160" s="11"/>
    </row>
    <row r="2161" spans="4:4" x14ac:dyDescent="0.2">
      <c r="D2161" s="11"/>
    </row>
    <row r="2162" spans="4:4" x14ac:dyDescent="0.2">
      <c r="D2162" s="11"/>
    </row>
    <row r="2163" spans="4:4" x14ac:dyDescent="0.2">
      <c r="D2163" s="11"/>
    </row>
    <row r="2164" spans="4:4" x14ac:dyDescent="0.2">
      <c r="D2164" s="11"/>
    </row>
    <row r="2165" spans="4:4" x14ac:dyDescent="0.2">
      <c r="D2165" s="11"/>
    </row>
    <row r="2166" spans="4:4" x14ac:dyDescent="0.2">
      <c r="D2166" s="11"/>
    </row>
    <row r="2167" spans="4:4" x14ac:dyDescent="0.2">
      <c r="D2167" s="11"/>
    </row>
    <row r="2168" spans="4:4" x14ac:dyDescent="0.2">
      <c r="D2168" s="11"/>
    </row>
    <row r="2169" spans="4:4" x14ac:dyDescent="0.2">
      <c r="D2169" s="11"/>
    </row>
    <row r="2170" spans="4:4" x14ac:dyDescent="0.2">
      <c r="D2170" s="11"/>
    </row>
    <row r="2171" spans="4:4" x14ac:dyDescent="0.2">
      <c r="D2171" s="11"/>
    </row>
    <row r="2172" spans="4:4" x14ac:dyDescent="0.2">
      <c r="D2172" s="11"/>
    </row>
    <row r="2173" spans="4:4" x14ac:dyDescent="0.2">
      <c r="D2173" s="11"/>
    </row>
    <row r="2174" spans="4:4" x14ac:dyDescent="0.2">
      <c r="D2174" s="11"/>
    </row>
    <row r="2175" spans="4:4" x14ac:dyDescent="0.2">
      <c r="D2175" s="11"/>
    </row>
    <row r="2176" spans="4:4" x14ac:dyDescent="0.2">
      <c r="D2176" s="11"/>
    </row>
    <row r="2177" spans="4:4" x14ac:dyDescent="0.2">
      <c r="D2177" s="11"/>
    </row>
    <row r="2178" spans="4:4" x14ac:dyDescent="0.2">
      <c r="D2178" s="11"/>
    </row>
    <row r="2179" spans="4:4" x14ac:dyDescent="0.2">
      <c r="D2179" s="11"/>
    </row>
    <row r="2180" spans="4:4" x14ac:dyDescent="0.2">
      <c r="D2180" s="11"/>
    </row>
    <row r="2181" spans="4:4" x14ac:dyDescent="0.2">
      <c r="D2181" s="11"/>
    </row>
    <row r="2182" spans="4:4" x14ac:dyDescent="0.2">
      <c r="D2182" s="11"/>
    </row>
    <row r="2183" spans="4:4" x14ac:dyDescent="0.2">
      <c r="D2183" s="11"/>
    </row>
    <row r="2184" spans="4:4" x14ac:dyDescent="0.2">
      <c r="D2184" s="11"/>
    </row>
    <row r="2185" spans="4:4" x14ac:dyDescent="0.2">
      <c r="D2185" s="11"/>
    </row>
    <row r="2186" spans="4:4" x14ac:dyDescent="0.2">
      <c r="D2186" s="11"/>
    </row>
    <row r="2187" spans="4:4" x14ac:dyDescent="0.2">
      <c r="D2187" s="11"/>
    </row>
    <row r="2188" spans="4:4" x14ac:dyDescent="0.2">
      <c r="D2188" s="11"/>
    </row>
    <row r="2189" spans="4:4" x14ac:dyDescent="0.2">
      <c r="D2189" s="11"/>
    </row>
    <row r="2190" spans="4:4" x14ac:dyDescent="0.2">
      <c r="D2190" s="11"/>
    </row>
    <row r="2191" spans="4:4" x14ac:dyDescent="0.2">
      <c r="D2191" s="11"/>
    </row>
    <row r="2192" spans="4:4" x14ac:dyDescent="0.2">
      <c r="D2192" s="11"/>
    </row>
    <row r="2193" spans="4:4" x14ac:dyDescent="0.2">
      <c r="D2193" s="11"/>
    </row>
    <row r="2194" spans="4:4" x14ac:dyDescent="0.2">
      <c r="D2194" s="11"/>
    </row>
    <row r="2195" spans="4:4" x14ac:dyDescent="0.2">
      <c r="D2195" s="11"/>
    </row>
    <row r="2196" spans="4:4" x14ac:dyDescent="0.2">
      <c r="D2196" s="11"/>
    </row>
    <row r="2197" spans="4:4" x14ac:dyDescent="0.2">
      <c r="D2197" s="11"/>
    </row>
    <row r="2198" spans="4:4" x14ac:dyDescent="0.2">
      <c r="D2198" s="11"/>
    </row>
    <row r="2199" spans="4:4" x14ac:dyDescent="0.2">
      <c r="D2199" s="11"/>
    </row>
    <row r="2200" spans="4:4" x14ac:dyDescent="0.2">
      <c r="D2200" s="11"/>
    </row>
    <row r="2201" spans="4:4" x14ac:dyDescent="0.2">
      <c r="D2201" s="11"/>
    </row>
    <row r="2202" spans="4:4" x14ac:dyDescent="0.2">
      <c r="D2202" s="11"/>
    </row>
    <row r="2203" spans="4:4" x14ac:dyDescent="0.2">
      <c r="D2203" s="11"/>
    </row>
    <row r="2204" spans="4:4" x14ac:dyDescent="0.2">
      <c r="D2204" s="11"/>
    </row>
    <row r="2205" spans="4:4" x14ac:dyDescent="0.2">
      <c r="D2205" s="11"/>
    </row>
    <row r="2206" spans="4:4" x14ac:dyDescent="0.2">
      <c r="D2206" s="11"/>
    </row>
    <row r="2207" spans="4:4" x14ac:dyDescent="0.2">
      <c r="D2207" s="11"/>
    </row>
    <row r="2208" spans="4:4" x14ac:dyDescent="0.2">
      <c r="D2208" s="11"/>
    </row>
    <row r="2209" spans="4:4" x14ac:dyDescent="0.2">
      <c r="D2209" s="11"/>
    </row>
    <row r="2210" spans="4:4" x14ac:dyDescent="0.2">
      <c r="D2210" s="11"/>
    </row>
    <row r="2211" spans="4:4" x14ac:dyDescent="0.2">
      <c r="D2211" s="11"/>
    </row>
    <row r="2212" spans="4:4" x14ac:dyDescent="0.2">
      <c r="D2212" s="11"/>
    </row>
    <row r="2213" spans="4:4" x14ac:dyDescent="0.2">
      <c r="D2213" s="11"/>
    </row>
    <row r="2214" spans="4:4" x14ac:dyDescent="0.2">
      <c r="D2214" s="11"/>
    </row>
    <row r="2215" spans="4:4" x14ac:dyDescent="0.2">
      <c r="D2215" s="11"/>
    </row>
    <row r="2216" spans="4:4" x14ac:dyDescent="0.2">
      <c r="D2216" s="11"/>
    </row>
    <row r="2217" spans="4:4" x14ac:dyDescent="0.2">
      <c r="D2217" s="11"/>
    </row>
    <row r="2218" spans="4:4" x14ac:dyDescent="0.2">
      <c r="D2218" s="11"/>
    </row>
    <row r="2219" spans="4:4" x14ac:dyDescent="0.2">
      <c r="D2219" s="11"/>
    </row>
    <row r="2220" spans="4:4" x14ac:dyDescent="0.2">
      <c r="D2220" s="11"/>
    </row>
    <row r="2221" spans="4:4" x14ac:dyDescent="0.2">
      <c r="D2221" s="11"/>
    </row>
    <row r="2222" spans="4:4" x14ac:dyDescent="0.2">
      <c r="D2222" s="11"/>
    </row>
    <row r="2223" spans="4:4" x14ac:dyDescent="0.2">
      <c r="D2223" s="11"/>
    </row>
    <row r="2224" spans="4:4" x14ac:dyDescent="0.2">
      <c r="D2224" s="11"/>
    </row>
    <row r="2225" spans="4:4" x14ac:dyDescent="0.2">
      <c r="D2225" s="11"/>
    </row>
    <row r="2226" spans="4:4" x14ac:dyDescent="0.2">
      <c r="D2226" s="11"/>
    </row>
    <row r="2227" spans="4:4" x14ac:dyDescent="0.2">
      <c r="D2227" s="11"/>
    </row>
    <row r="2228" spans="4:4" x14ac:dyDescent="0.2">
      <c r="D2228" s="11"/>
    </row>
    <row r="2229" spans="4:4" x14ac:dyDescent="0.2">
      <c r="D2229" s="11"/>
    </row>
    <row r="2230" spans="4:4" x14ac:dyDescent="0.2">
      <c r="D2230" s="11"/>
    </row>
    <row r="2231" spans="4:4" x14ac:dyDescent="0.2">
      <c r="D2231" s="11"/>
    </row>
    <row r="2232" spans="4:4" x14ac:dyDescent="0.2">
      <c r="D2232" s="11"/>
    </row>
    <row r="2233" spans="4:4" x14ac:dyDescent="0.2">
      <c r="D2233" s="11"/>
    </row>
    <row r="2234" spans="4:4" x14ac:dyDescent="0.2">
      <c r="D2234" s="11"/>
    </row>
    <row r="2235" spans="4:4" x14ac:dyDescent="0.2">
      <c r="D2235" s="11"/>
    </row>
    <row r="2236" spans="4:4" x14ac:dyDescent="0.2">
      <c r="D2236" s="11"/>
    </row>
    <row r="2237" spans="4:4" x14ac:dyDescent="0.2">
      <c r="D2237" s="11"/>
    </row>
    <row r="2238" spans="4:4" x14ac:dyDescent="0.2">
      <c r="D2238" s="11"/>
    </row>
    <row r="2239" spans="4:4" x14ac:dyDescent="0.2">
      <c r="D2239" s="11"/>
    </row>
    <row r="2240" spans="4:4" x14ac:dyDescent="0.2">
      <c r="D2240" s="11"/>
    </row>
    <row r="2241" spans="4:4" x14ac:dyDescent="0.2">
      <c r="D2241" s="11"/>
    </row>
    <row r="2242" spans="4:4" x14ac:dyDescent="0.2">
      <c r="D2242" s="11"/>
    </row>
    <row r="2243" spans="4:4" x14ac:dyDescent="0.2">
      <c r="D2243" s="11"/>
    </row>
    <row r="2244" spans="4:4" x14ac:dyDescent="0.2">
      <c r="D2244" s="11"/>
    </row>
    <row r="2245" spans="4:4" x14ac:dyDescent="0.2">
      <c r="D2245" s="11"/>
    </row>
    <row r="2246" spans="4:4" x14ac:dyDescent="0.2">
      <c r="D2246" s="11"/>
    </row>
    <row r="2247" spans="4:4" x14ac:dyDescent="0.2">
      <c r="D2247" s="11"/>
    </row>
    <row r="2248" spans="4:4" x14ac:dyDescent="0.2">
      <c r="D2248" s="11"/>
    </row>
    <row r="2249" spans="4:4" x14ac:dyDescent="0.2">
      <c r="D2249" s="11"/>
    </row>
    <row r="2250" spans="4:4" x14ac:dyDescent="0.2">
      <c r="D2250" s="11"/>
    </row>
    <row r="2251" spans="4:4" x14ac:dyDescent="0.2">
      <c r="D2251" s="11"/>
    </row>
    <row r="2252" spans="4:4" x14ac:dyDescent="0.2">
      <c r="D2252" s="11"/>
    </row>
    <row r="2253" spans="4:4" x14ac:dyDescent="0.2">
      <c r="D2253" s="11"/>
    </row>
    <row r="2254" spans="4:4" x14ac:dyDescent="0.2">
      <c r="D2254" s="11"/>
    </row>
    <row r="2255" spans="4:4" x14ac:dyDescent="0.2">
      <c r="D2255" s="11"/>
    </row>
    <row r="2256" spans="4:4" x14ac:dyDescent="0.2">
      <c r="D2256" s="11"/>
    </row>
    <row r="2257" spans="4:4" x14ac:dyDescent="0.2">
      <c r="D2257" s="11"/>
    </row>
    <row r="2258" spans="4:4" x14ac:dyDescent="0.2">
      <c r="D2258" s="11"/>
    </row>
    <row r="2259" spans="4:4" x14ac:dyDescent="0.2">
      <c r="D2259" s="11"/>
    </row>
    <row r="2260" spans="4:4" x14ac:dyDescent="0.2">
      <c r="D2260" s="11"/>
    </row>
    <row r="2261" spans="4:4" x14ac:dyDescent="0.2">
      <c r="D2261" s="11"/>
    </row>
    <row r="2262" spans="4:4" x14ac:dyDescent="0.2">
      <c r="D2262" s="11"/>
    </row>
    <row r="2263" spans="4:4" x14ac:dyDescent="0.2">
      <c r="D2263" s="11"/>
    </row>
    <row r="2264" spans="4:4" x14ac:dyDescent="0.2">
      <c r="D2264" s="11"/>
    </row>
    <row r="2265" spans="4:4" x14ac:dyDescent="0.2">
      <c r="D2265" s="11"/>
    </row>
    <row r="2266" spans="4:4" x14ac:dyDescent="0.2">
      <c r="D2266" s="11"/>
    </row>
    <row r="2267" spans="4:4" x14ac:dyDescent="0.2">
      <c r="D2267" s="11"/>
    </row>
    <row r="2268" spans="4:4" x14ac:dyDescent="0.2">
      <c r="D2268" s="11"/>
    </row>
    <row r="2269" spans="4:4" x14ac:dyDescent="0.2">
      <c r="D2269" s="11"/>
    </row>
    <row r="2270" spans="4:4" x14ac:dyDescent="0.2">
      <c r="D2270" s="11"/>
    </row>
    <row r="2271" spans="4:4" x14ac:dyDescent="0.2">
      <c r="D2271" s="11"/>
    </row>
    <row r="2272" spans="4:4" x14ac:dyDescent="0.2">
      <c r="D2272" s="11"/>
    </row>
    <row r="2273" spans="4:4" x14ac:dyDescent="0.2">
      <c r="D2273" s="11"/>
    </row>
    <row r="2274" spans="4:4" x14ac:dyDescent="0.2">
      <c r="D2274" s="11"/>
    </row>
    <row r="2275" spans="4:4" x14ac:dyDescent="0.2">
      <c r="D2275" s="11"/>
    </row>
    <row r="2276" spans="4:4" x14ac:dyDescent="0.2">
      <c r="D2276" s="11"/>
    </row>
    <row r="2277" spans="4:4" x14ac:dyDescent="0.2">
      <c r="D2277" s="11"/>
    </row>
    <row r="2278" spans="4:4" x14ac:dyDescent="0.2">
      <c r="D2278" s="11"/>
    </row>
    <row r="2279" spans="4:4" x14ac:dyDescent="0.2">
      <c r="D2279" s="11"/>
    </row>
    <row r="2280" spans="4:4" x14ac:dyDescent="0.2">
      <c r="D2280" s="11"/>
    </row>
    <row r="2281" spans="4:4" x14ac:dyDescent="0.2">
      <c r="D2281" s="11"/>
    </row>
    <row r="2282" spans="4:4" x14ac:dyDescent="0.2">
      <c r="D2282" s="11"/>
    </row>
    <row r="2283" spans="4:4" x14ac:dyDescent="0.2">
      <c r="D2283" s="11"/>
    </row>
    <row r="2284" spans="4:4" x14ac:dyDescent="0.2">
      <c r="D2284" s="11"/>
    </row>
    <row r="2285" spans="4:4" x14ac:dyDescent="0.2">
      <c r="D2285" s="11"/>
    </row>
    <row r="2286" spans="4:4" x14ac:dyDescent="0.2">
      <c r="D2286" s="11"/>
    </row>
    <row r="2287" spans="4:4" x14ac:dyDescent="0.2">
      <c r="D2287" s="11"/>
    </row>
    <row r="2288" spans="4:4" x14ac:dyDescent="0.2">
      <c r="D2288" s="11"/>
    </row>
    <row r="2289" spans="4:4" x14ac:dyDescent="0.2">
      <c r="D2289" s="11"/>
    </row>
    <row r="2290" spans="4:4" x14ac:dyDescent="0.2">
      <c r="D2290" s="11"/>
    </row>
    <row r="2291" spans="4:4" x14ac:dyDescent="0.2">
      <c r="D2291" s="11"/>
    </row>
    <row r="2292" spans="4:4" x14ac:dyDescent="0.2">
      <c r="D2292" s="11"/>
    </row>
    <row r="2293" spans="4:4" x14ac:dyDescent="0.2">
      <c r="D2293" s="11"/>
    </row>
    <row r="2294" spans="4:4" x14ac:dyDescent="0.2">
      <c r="D2294" s="11"/>
    </row>
    <row r="2295" spans="4:4" x14ac:dyDescent="0.2">
      <c r="D2295" s="11"/>
    </row>
    <row r="2296" spans="4:4" x14ac:dyDescent="0.2">
      <c r="D2296" s="11"/>
    </row>
    <row r="2297" spans="4:4" x14ac:dyDescent="0.2">
      <c r="D2297" s="11"/>
    </row>
    <row r="2298" spans="4:4" x14ac:dyDescent="0.2">
      <c r="D2298" s="11"/>
    </row>
    <row r="2299" spans="4:4" x14ac:dyDescent="0.2">
      <c r="D2299" s="11"/>
    </row>
    <row r="2300" spans="4:4" x14ac:dyDescent="0.2">
      <c r="D2300" s="11"/>
    </row>
    <row r="2301" spans="4:4" x14ac:dyDescent="0.2">
      <c r="D2301" s="11"/>
    </row>
    <row r="2302" spans="4:4" x14ac:dyDescent="0.2">
      <c r="D2302" s="11"/>
    </row>
    <row r="2303" spans="4:4" x14ac:dyDescent="0.2">
      <c r="D2303" s="11"/>
    </row>
    <row r="2304" spans="4:4" x14ac:dyDescent="0.2">
      <c r="D2304" s="11"/>
    </row>
    <row r="2305" spans="4:4" x14ac:dyDescent="0.2">
      <c r="D2305" s="11"/>
    </row>
    <row r="2306" spans="4:4" x14ac:dyDescent="0.2">
      <c r="D2306" s="11"/>
    </row>
    <row r="2307" spans="4:4" x14ac:dyDescent="0.2">
      <c r="D2307" s="11"/>
    </row>
    <row r="2308" spans="4:4" x14ac:dyDescent="0.2">
      <c r="D2308" s="11"/>
    </row>
    <row r="2309" spans="4:4" x14ac:dyDescent="0.2">
      <c r="D2309" s="11"/>
    </row>
    <row r="2310" spans="4:4" x14ac:dyDescent="0.2">
      <c r="D2310" s="11"/>
    </row>
    <row r="2311" spans="4:4" x14ac:dyDescent="0.2">
      <c r="D2311" s="11"/>
    </row>
    <row r="2312" spans="4:4" x14ac:dyDescent="0.2">
      <c r="D2312" s="11"/>
    </row>
    <row r="2313" spans="4:4" x14ac:dyDescent="0.2">
      <c r="D2313" s="11"/>
    </row>
    <row r="2314" spans="4:4" x14ac:dyDescent="0.2">
      <c r="D2314" s="11"/>
    </row>
    <row r="2315" spans="4:4" x14ac:dyDescent="0.2">
      <c r="D2315" s="11"/>
    </row>
    <row r="2316" spans="4:4" x14ac:dyDescent="0.2">
      <c r="D2316" s="11"/>
    </row>
    <row r="2317" spans="4:4" x14ac:dyDescent="0.2">
      <c r="D2317" s="11"/>
    </row>
    <row r="2318" spans="4:4" x14ac:dyDescent="0.2">
      <c r="D2318" s="11"/>
    </row>
    <row r="2319" spans="4:4" x14ac:dyDescent="0.2">
      <c r="D2319" s="11"/>
    </row>
    <row r="2320" spans="4:4" x14ac:dyDescent="0.2">
      <c r="D2320" s="11"/>
    </row>
    <row r="2321" spans="4:4" x14ac:dyDescent="0.2">
      <c r="D2321" s="11"/>
    </row>
    <row r="2322" spans="4:4" x14ac:dyDescent="0.2">
      <c r="D2322" s="11"/>
    </row>
    <row r="2323" spans="4:4" x14ac:dyDescent="0.2">
      <c r="D2323" s="11"/>
    </row>
    <row r="2324" spans="4:4" x14ac:dyDescent="0.2">
      <c r="D2324" s="11"/>
    </row>
    <row r="2325" spans="4:4" x14ac:dyDescent="0.2">
      <c r="D2325" s="11"/>
    </row>
    <row r="2326" spans="4:4" x14ac:dyDescent="0.2">
      <c r="D2326" s="11"/>
    </row>
    <row r="2327" spans="4:4" x14ac:dyDescent="0.2">
      <c r="D2327" s="11"/>
    </row>
    <row r="2328" spans="4:4" x14ac:dyDescent="0.2">
      <c r="D2328" s="11"/>
    </row>
    <row r="2329" spans="4:4" x14ac:dyDescent="0.2">
      <c r="D2329" s="11"/>
    </row>
    <row r="2330" spans="4:4" x14ac:dyDescent="0.2">
      <c r="D2330" s="11"/>
    </row>
    <row r="2331" spans="4:4" x14ac:dyDescent="0.2">
      <c r="D2331" s="11"/>
    </row>
    <row r="2332" spans="4:4" x14ac:dyDescent="0.2">
      <c r="D2332" s="11"/>
    </row>
    <row r="2333" spans="4:4" x14ac:dyDescent="0.2">
      <c r="D2333" s="11"/>
    </row>
    <row r="2334" spans="4:4" x14ac:dyDescent="0.2">
      <c r="D2334" s="11"/>
    </row>
    <row r="2335" spans="4:4" x14ac:dyDescent="0.2">
      <c r="D2335" s="11"/>
    </row>
    <row r="2336" spans="4:4" x14ac:dyDescent="0.2">
      <c r="D2336" s="11"/>
    </row>
    <row r="2337" spans="4:4" x14ac:dyDescent="0.2">
      <c r="D2337" s="11"/>
    </row>
    <row r="2338" spans="4:4" x14ac:dyDescent="0.2">
      <c r="D2338" s="11"/>
    </row>
    <row r="2339" spans="4:4" x14ac:dyDescent="0.2">
      <c r="D2339" s="11"/>
    </row>
    <row r="2340" spans="4:4" x14ac:dyDescent="0.2">
      <c r="D2340" s="11"/>
    </row>
    <row r="2341" spans="4:4" x14ac:dyDescent="0.2">
      <c r="D2341" s="11"/>
    </row>
    <row r="2342" spans="4:4" x14ac:dyDescent="0.2">
      <c r="D2342" s="11"/>
    </row>
    <row r="2343" spans="4:4" x14ac:dyDescent="0.2">
      <c r="D2343" s="11"/>
    </row>
    <row r="2344" spans="4:4" x14ac:dyDescent="0.2">
      <c r="D2344" s="11"/>
    </row>
    <row r="2345" spans="4:4" x14ac:dyDescent="0.2">
      <c r="D2345" s="11"/>
    </row>
    <row r="2346" spans="4:4" x14ac:dyDescent="0.2">
      <c r="D2346" s="11"/>
    </row>
    <row r="2347" spans="4:4" x14ac:dyDescent="0.2">
      <c r="D2347" s="11"/>
    </row>
    <row r="2348" spans="4:4" x14ac:dyDescent="0.2">
      <c r="D2348" s="11"/>
    </row>
    <row r="2349" spans="4:4" x14ac:dyDescent="0.2">
      <c r="D2349" s="11"/>
    </row>
    <row r="2350" spans="4:4" x14ac:dyDescent="0.2">
      <c r="D2350" s="11"/>
    </row>
    <row r="2351" spans="4:4" x14ac:dyDescent="0.2">
      <c r="D2351" s="11"/>
    </row>
    <row r="2352" spans="4:4" x14ac:dyDescent="0.2">
      <c r="D2352" s="11"/>
    </row>
    <row r="2353" spans="4:4" x14ac:dyDescent="0.2">
      <c r="D2353" s="11"/>
    </row>
    <row r="2354" spans="4:4" x14ac:dyDescent="0.2">
      <c r="D2354" s="11"/>
    </row>
    <row r="2355" spans="4:4" x14ac:dyDescent="0.2">
      <c r="D2355" s="11"/>
    </row>
    <row r="2356" spans="4:4" x14ac:dyDescent="0.2">
      <c r="D2356" s="11"/>
    </row>
    <row r="2357" spans="4:4" x14ac:dyDescent="0.2">
      <c r="D2357" s="11"/>
    </row>
    <row r="2358" spans="4:4" x14ac:dyDescent="0.2">
      <c r="D2358" s="11"/>
    </row>
    <row r="2359" spans="4:4" x14ac:dyDescent="0.2">
      <c r="D2359" s="11"/>
    </row>
    <row r="2360" spans="4:4" x14ac:dyDescent="0.2">
      <c r="D2360" s="11"/>
    </row>
    <row r="2361" spans="4:4" x14ac:dyDescent="0.2">
      <c r="D2361" s="11"/>
    </row>
    <row r="2362" spans="4:4" x14ac:dyDescent="0.2">
      <c r="D2362" s="11"/>
    </row>
    <row r="2363" spans="4:4" x14ac:dyDescent="0.2">
      <c r="D2363" s="11"/>
    </row>
    <row r="2364" spans="4:4" x14ac:dyDescent="0.2">
      <c r="D2364" s="11"/>
    </row>
    <row r="2365" spans="4:4" x14ac:dyDescent="0.2">
      <c r="D2365" s="11"/>
    </row>
    <row r="2366" spans="4:4" x14ac:dyDescent="0.2">
      <c r="D2366" s="11"/>
    </row>
    <row r="2367" spans="4:4" x14ac:dyDescent="0.2">
      <c r="D2367" s="11"/>
    </row>
    <row r="2368" spans="4:4" x14ac:dyDescent="0.2">
      <c r="D2368" s="11"/>
    </row>
    <row r="2369" spans="4:4" x14ac:dyDescent="0.2">
      <c r="D2369" s="11"/>
    </row>
    <row r="2370" spans="4:4" x14ac:dyDescent="0.2">
      <c r="D2370" s="11"/>
    </row>
    <row r="2371" spans="4:4" x14ac:dyDescent="0.2">
      <c r="D2371" s="11"/>
    </row>
    <row r="2372" spans="4:4" x14ac:dyDescent="0.2">
      <c r="D2372" s="11"/>
    </row>
    <row r="2373" spans="4:4" x14ac:dyDescent="0.2">
      <c r="D2373" s="11"/>
    </row>
    <row r="2374" spans="4:4" x14ac:dyDescent="0.2">
      <c r="D2374" s="11"/>
    </row>
    <row r="2375" spans="4:4" x14ac:dyDescent="0.2">
      <c r="D2375" s="11"/>
    </row>
    <row r="2376" spans="4:4" x14ac:dyDescent="0.2">
      <c r="D2376" s="11"/>
    </row>
    <row r="2377" spans="4:4" x14ac:dyDescent="0.2">
      <c r="D2377" s="11"/>
    </row>
    <row r="2378" spans="4:4" x14ac:dyDescent="0.2">
      <c r="D2378" s="11"/>
    </row>
    <row r="2379" spans="4:4" x14ac:dyDescent="0.2">
      <c r="D2379" s="11"/>
    </row>
    <row r="2380" spans="4:4" x14ac:dyDescent="0.2">
      <c r="D2380" s="11"/>
    </row>
    <row r="2381" spans="4:4" x14ac:dyDescent="0.2">
      <c r="D2381" s="11"/>
    </row>
    <row r="2382" spans="4:4" x14ac:dyDescent="0.2">
      <c r="D2382" s="11"/>
    </row>
    <row r="2383" spans="4:4" x14ac:dyDescent="0.2">
      <c r="D2383" s="11"/>
    </row>
    <row r="2384" spans="4:4" x14ac:dyDescent="0.2">
      <c r="D2384" s="11"/>
    </row>
    <row r="2385" spans="4:4" x14ac:dyDescent="0.2">
      <c r="D2385" s="11"/>
    </row>
    <row r="2386" spans="4:4" x14ac:dyDescent="0.2">
      <c r="D2386" s="11"/>
    </row>
    <row r="2387" spans="4:4" x14ac:dyDescent="0.2">
      <c r="D2387" s="11"/>
    </row>
    <row r="2388" spans="4:4" x14ac:dyDescent="0.2">
      <c r="D2388" s="11"/>
    </row>
    <row r="2389" spans="4:4" x14ac:dyDescent="0.2">
      <c r="D2389" s="11"/>
    </row>
    <row r="2390" spans="4:4" x14ac:dyDescent="0.2">
      <c r="D2390" s="11"/>
    </row>
    <row r="2391" spans="4:4" x14ac:dyDescent="0.2">
      <c r="D2391" s="11"/>
    </row>
    <row r="2392" spans="4:4" x14ac:dyDescent="0.2">
      <c r="D2392" s="11"/>
    </row>
    <row r="2393" spans="4:4" x14ac:dyDescent="0.2">
      <c r="D2393" s="11"/>
    </row>
    <row r="2394" spans="4:4" x14ac:dyDescent="0.2">
      <c r="D2394" s="11"/>
    </row>
    <row r="2395" spans="4:4" x14ac:dyDescent="0.2">
      <c r="D2395" s="11"/>
    </row>
    <row r="2396" spans="4:4" x14ac:dyDescent="0.2">
      <c r="D2396" s="11"/>
    </row>
    <row r="2397" spans="4:4" x14ac:dyDescent="0.2">
      <c r="D2397" s="11"/>
    </row>
    <row r="2398" spans="4:4" x14ac:dyDescent="0.2">
      <c r="D2398" s="11"/>
    </row>
    <row r="2399" spans="4:4" x14ac:dyDescent="0.2">
      <c r="D2399" s="11"/>
    </row>
    <row r="2400" spans="4:4" x14ac:dyDescent="0.2">
      <c r="D2400" s="11"/>
    </row>
    <row r="2401" spans="4:4" x14ac:dyDescent="0.2">
      <c r="D2401" s="11"/>
    </row>
    <row r="2402" spans="4:4" x14ac:dyDescent="0.2">
      <c r="D2402" s="11"/>
    </row>
    <row r="2403" spans="4:4" x14ac:dyDescent="0.2">
      <c r="D2403" s="11"/>
    </row>
    <row r="2404" spans="4:4" x14ac:dyDescent="0.2">
      <c r="D2404" s="11"/>
    </row>
    <row r="2405" spans="4:4" x14ac:dyDescent="0.2">
      <c r="D2405" s="11"/>
    </row>
    <row r="2406" spans="4:4" x14ac:dyDescent="0.2">
      <c r="D2406" s="11"/>
    </row>
    <row r="2407" spans="4:4" x14ac:dyDescent="0.2">
      <c r="D2407" s="11"/>
    </row>
    <row r="2408" spans="4:4" x14ac:dyDescent="0.2">
      <c r="D2408" s="11"/>
    </row>
    <row r="2409" spans="4:4" x14ac:dyDescent="0.2">
      <c r="D2409" s="11"/>
    </row>
    <row r="2410" spans="4:4" x14ac:dyDescent="0.2">
      <c r="D2410" s="11"/>
    </row>
    <row r="2411" spans="4:4" x14ac:dyDescent="0.2">
      <c r="D2411" s="11"/>
    </row>
    <row r="2412" spans="4:4" x14ac:dyDescent="0.2">
      <c r="D2412" s="11"/>
    </row>
    <row r="2413" spans="4:4" x14ac:dyDescent="0.2">
      <c r="D2413" s="11"/>
    </row>
    <row r="2414" spans="4:4" x14ac:dyDescent="0.2">
      <c r="D2414" s="11"/>
    </row>
    <row r="2415" spans="4:4" x14ac:dyDescent="0.2">
      <c r="D2415" s="11"/>
    </row>
    <row r="2416" spans="4:4" x14ac:dyDescent="0.2">
      <c r="D2416" s="11"/>
    </row>
    <row r="2417" spans="4:4" x14ac:dyDescent="0.2">
      <c r="D2417" s="11"/>
    </row>
    <row r="2418" spans="4:4" x14ac:dyDescent="0.2">
      <c r="D2418" s="11"/>
    </row>
    <row r="2419" spans="4:4" x14ac:dyDescent="0.2">
      <c r="D2419" s="11"/>
    </row>
    <row r="2420" spans="4:4" x14ac:dyDescent="0.2">
      <c r="D2420" s="11"/>
    </row>
    <row r="2421" spans="4:4" x14ac:dyDescent="0.2">
      <c r="D2421" s="11"/>
    </row>
    <row r="2422" spans="4:4" x14ac:dyDescent="0.2">
      <c r="D2422" s="11"/>
    </row>
    <row r="2423" spans="4:4" x14ac:dyDescent="0.2">
      <c r="D2423" s="11"/>
    </row>
    <row r="2424" spans="4:4" x14ac:dyDescent="0.2">
      <c r="D2424" s="11"/>
    </row>
    <row r="2425" spans="4:4" x14ac:dyDescent="0.2">
      <c r="D2425" s="11"/>
    </row>
    <row r="2426" spans="4:4" x14ac:dyDescent="0.2">
      <c r="D2426" s="11"/>
    </row>
    <row r="2427" spans="4:4" x14ac:dyDescent="0.2">
      <c r="D2427" s="11"/>
    </row>
    <row r="2428" spans="4:4" x14ac:dyDescent="0.2">
      <c r="D2428" s="11"/>
    </row>
    <row r="2429" spans="4:4" x14ac:dyDescent="0.2">
      <c r="D2429" s="11"/>
    </row>
    <row r="2430" spans="4:4" x14ac:dyDescent="0.2">
      <c r="D2430" s="11"/>
    </row>
    <row r="2431" spans="4:4" x14ac:dyDescent="0.2">
      <c r="D2431" s="11"/>
    </row>
    <row r="2432" spans="4:4" x14ac:dyDescent="0.2">
      <c r="D2432" s="11"/>
    </row>
    <row r="2433" spans="4:4" x14ac:dyDescent="0.2">
      <c r="D2433" s="11"/>
    </row>
    <row r="2434" spans="4:4" x14ac:dyDescent="0.2">
      <c r="D2434" s="11"/>
    </row>
    <row r="2435" spans="4:4" x14ac:dyDescent="0.2">
      <c r="D2435" s="11"/>
    </row>
    <row r="2436" spans="4:4" x14ac:dyDescent="0.2">
      <c r="D2436" s="11"/>
    </row>
    <row r="2437" spans="4:4" x14ac:dyDescent="0.2">
      <c r="D2437" s="11"/>
    </row>
    <row r="2438" spans="4:4" x14ac:dyDescent="0.2">
      <c r="D2438" s="11"/>
    </row>
    <row r="2439" spans="4:4" x14ac:dyDescent="0.2">
      <c r="D2439" s="11"/>
    </row>
    <row r="2440" spans="4:4" x14ac:dyDescent="0.2">
      <c r="D2440" s="11"/>
    </row>
    <row r="2441" spans="4:4" x14ac:dyDescent="0.2">
      <c r="D2441" s="11"/>
    </row>
    <row r="2442" spans="4:4" x14ac:dyDescent="0.2">
      <c r="D2442" s="11"/>
    </row>
    <row r="2443" spans="4:4" x14ac:dyDescent="0.2">
      <c r="D2443" s="11"/>
    </row>
    <row r="2444" spans="4:4" x14ac:dyDescent="0.2">
      <c r="D2444" s="11"/>
    </row>
    <row r="2445" spans="4:4" x14ac:dyDescent="0.2">
      <c r="D2445" s="11"/>
    </row>
    <row r="2446" spans="4:4" x14ac:dyDescent="0.2">
      <c r="D2446" s="11"/>
    </row>
    <row r="2447" spans="4:4" x14ac:dyDescent="0.2">
      <c r="D2447" s="11"/>
    </row>
    <row r="2448" spans="4:4" x14ac:dyDescent="0.2">
      <c r="D2448" s="11"/>
    </row>
    <row r="2449" spans="4:4" x14ac:dyDescent="0.2">
      <c r="D2449" s="11"/>
    </row>
    <row r="2450" spans="4:4" x14ac:dyDescent="0.2">
      <c r="D2450" s="11"/>
    </row>
    <row r="2451" spans="4:4" x14ac:dyDescent="0.2">
      <c r="D2451" s="11"/>
    </row>
    <row r="2452" spans="4:4" x14ac:dyDescent="0.2">
      <c r="D2452" s="11"/>
    </row>
    <row r="2453" spans="4:4" x14ac:dyDescent="0.2">
      <c r="D2453" s="11"/>
    </row>
    <row r="2454" spans="4:4" x14ac:dyDescent="0.2">
      <c r="D2454" s="11"/>
    </row>
    <row r="2455" spans="4:4" x14ac:dyDescent="0.2">
      <c r="D2455" s="11"/>
    </row>
    <row r="2456" spans="4:4" x14ac:dyDescent="0.2">
      <c r="D2456" s="11"/>
    </row>
    <row r="2457" spans="4:4" x14ac:dyDescent="0.2">
      <c r="D2457" s="11"/>
    </row>
    <row r="2458" spans="4:4" x14ac:dyDescent="0.2">
      <c r="D2458" s="11"/>
    </row>
    <row r="2459" spans="4:4" x14ac:dyDescent="0.2">
      <c r="D2459" s="11"/>
    </row>
    <row r="2460" spans="4:4" x14ac:dyDescent="0.2">
      <c r="D2460" s="11"/>
    </row>
    <row r="2461" spans="4:4" x14ac:dyDescent="0.2">
      <c r="D2461" s="11"/>
    </row>
    <row r="2462" spans="4:4" x14ac:dyDescent="0.2">
      <c r="D2462" s="11"/>
    </row>
    <row r="2463" spans="4:4" x14ac:dyDescent="0.2">
      <c r="D2463" s="11"/>
    </row>
    <row r="2464" spans="4:4" x14ac:dyDescent="0.2">
      <c r="D2464" s="11"/>
    </row>
    <row r="2465" spans="4:4" x14ac:dyDescent="0.2">
      <c r="D2465" s="11"/>
    </row>
    <row r="2466" spans="4:4" x14ac:dyDescent="0.2">
      <c r="D2466" s="11"/>
    </row>
    <row r="2467" spans="4:4" x14ac:dyDescent="0.2">
      <c r="D2467" s="11"/>
    </row>
    <row r="2468" spans="4:4" x14ac:dyDescent="0.2">
      <c r="D2468" s="11"/>
    </row>
    <row r="2469" spans="4:4" x14ac:dyDescent="0.2">
      <c r="D2469" s="11"/>
    </row>
    <row r="2470" spans="4:4" x14ac:dyDescent="0.2">
      <c r="D2470" s="11"/>
    </row>
    <row r="2471" spans="4:4" x14ac:dyDescent="0.2">
      <c r="D2471" s="11"/>
    </row>
    <row r="2472" spans="4:4" x14ac:dyDescent="0.2">
      <c r="D2472" s="11"/>
    </row>
    <row r="2473" spans="4:4" x14ac:dyDescent="0.2">
      <c r="D2473" s="11"/>
    </row>
    <row r="2474" spans="4:4" x14ac:dyDescent="0.2">
      <c r="D2474" s="11"/>
    </row>
    <row r="2475" spans="4:4" x14ac:dyDescent="0.2">
      <c r="D2475" s="11"/>
    </row>
    <row r="2476" spans="4:4" x14ac:dyDescent="0.2">
      <c r="D2476" s="11"/>
    </row>
    <row r="2477" spans="4:4" x14ac:dyDescent="0.2">
      <c r="D2477" s="11"/>
    </row>
    <row r="2478" spans="4:4" x14ac:dyDescent="0.2">
      <c r="D2478" s="11"/>
    </row>
    <row r="2479" spans="4:4" x14ac:dyDescent="0.2">
      <c r="D2479" s="11"/>
    </row>
    <row r="2480" spans="4:4" x14ac:dyDescent="0.2">
      <c r="D2480" s="11"/>
    </row>
    <row r="2481" spans="4:4" x14ac:dyDescent="0.2">
      <c r="D2481" s="11"/>
    </row>
    <row r="2482" spans="4:4" x14ac:dyDescent="0.2">
      <c r="D2482" s="11"/>
    </row>
    <row r="2483" spans="4:4" x14ac:dyDescent="0.2">
      <c r="D2483" s="11"/>
    </row>
    <row r="2484" spans="4:4" x14ac:dyDescent="0.2">
      <c r="D2484" s="11"/>
    </row>
    <row r="2485" spans="4:4" x14ac:dyDescent="0.2">
      <c r="D2485" s="11"/>
    </row>
    <row r="2486" spans="4:4" x14ac:dyDescent="0.2">
      <c r="D2486" s="11"/>
    </row>
    <row r="2487" spans="4:4" x14ac:dyDescent="0.2">
      <c r="D2487" s="11"/>
    </row>
    <row r="2488" spans="4:4" x14ac:dyDescent="0.2">
      <c r="D2488" s="11"/>
    </row>
    <row r="2489" spans="4:4" x14ac:dyDescent="0.2">
      <c r="D2489" s="11"/>
    </row>
    <row r="2490" spans="4:4" x14ac:dyDescent="0.2">
      <c r="D2490" s="11"/>
    </row>
    <row r="2491" spans="4:4" x14ac:dyDescent="0.2">
      <c r="D2491" s="11"/>
    </row>
    <row r="2492" spans="4:4" x14ac:dyDescent="0.2">
      <c r="D2492" s="11"/>
    </row>
    <row r="2493" spans="4:4" x14ac:dyDescent="0.2">
      <c r="D2493" s="11"/>
    </row>
    <row r="2494" spans="4:4" x14ac:dyDescent="0.2">
      <c r="D2494" s="11"/>
    </row>
    <row r="2495" spans="4:4" x14ac:dyDescent="0.2">
      <c r="D2495" s="11"/>
    </row>
    <row r="2496" spans="4:4" x14ac:dyDescent="0.2">
      <c r="D2496" s="11"/>
    </row>
    <row r="2497" spans="4:4" x14ac:dyDescent="0.2">
      <c r="D2497" s="11"/>
    </row>
    <row r="2498" spans="4:4" x14ac:dyDescent="0.2">
      <c r="D2498" s="11"/>
    </row>
    <row r="2499" spans="4:4" x14ac:dyDescent="0.2">
      <c r="D2499" s="11"/>
    </row>
    <row r="2500" spans="4:4" x14ac:dyDescent="0.2">
      <c r="D2500" s="11"/>
    </row>
    <row r="2501" spans="4:4" x14ac:dyDescent="0.2">
      <c r="D2501" s="11"/>
    </row>
    <row r="2502" spans="4:4" x14ac:dyDescent="0.2">
      <c r="D2502" s="11"/>
    </row>
    <row r="2503" spans="4:4" x14ac:dyDescent="0.2">
      <c r="D2503" s="11"/>
    </row>
    <row r="2504" spans="4:4" x14ac:dyDescent="0.2">
      <c r="D2504" s="11"/>
    </row>
    <row r="2505" spans="4:4" x14ac:dyDescent="0.2">
      <c r="D2505" s="11"/>
    </row>
    <row r="2506" spans="4:4" x14ac:dyDescent="0.2">
      <c r="D2506" s="11"/>
    </row>
    <row r="2507" spans="4:4" x14ac:dyDescent="0.2">
      <c r="D2507" s="11"/>
    </row>
    <row r="2508" spans="4:4" x14ac:dyDescent="0.2">
      <c r="D2508" s="11"/>
    </row>
    <row r="2509" spans="4:4" x14ac:dyDescent="0.2">
      <c r="D2509" s="11"/>
    </row>
    <row r="2510" spans="4:4" x14ac:dyDescent="0.2">
      <c r="D2510" s="11"/>
    </row>
    <row r="2511" spans="4:4" x14ac:dyDescent="0.2">
      <c r="D2511" s="11"/>
    </row>
    <row r="2512" spans="4:4" x14ac:dyDescent="0.2">
      <c r="D2512" s="11"/>
    </row>
    <row r="2513" spans="4:4" x14ac:dyDescent="0.2">
      <c r="D2513" s="11"/>
    </row>
    <row r="2514" spans="4:4" x14ac:dyDescent="0.2">
      <c r="D2514" s="11"/>
    </row>
    <row r="2515" spans="4:4" x14ac:dyDescent="0.2">
      <c r="D2515" s="11"/>
    </row>
    <row r="2516" spans="4:4" x14ac:dyDescent="0.2">
      <c r="D2516" s="11"/>
    </row>
    <row r="2517" spans="4:4" x14ac:dyDescent="0.2">
      <c r="D2517" s="11"/>
    </row>
    <row r="2518" spans="4:4" x14ac:dyDescent="0.2">
      <c r="D2518" s="11"/>
    </row>
    <row r="2519" spans="4:4" x14ac:dyDescent="0.2">
      <c r="D2519" s="11"/>
    </row>
    <row r="2520" spans="4:4" x14ac:dyDescent="0.2">
      <c r="D2520" s="11"/>
    </row>
    <row r="2521" spans="4:4" x14ac:dyDescent="0.2">
      <c r="D2521" s="11"/>
    </row>
    <row r="2522" spans="4:4" x14ac:dyDescent="0.2">
      <c r="D2522" s="11"/>
    </row>
    <row r="2523" spans="4:4" x14ac:dyDescent="0.2">
      <c r="D2523" s="11"/>
    </row>
    <row r="2524" spans="4:4" x14ac:dyDescent="0.2">
      <c r="D2524" s="11"/>
    </row>
    <row r="2525" spans="4:4" x14ac:dyDescent="0.2">
      <c r="D2525" s="11"/>
    </row>
    <row r="2526" spans="4:4" x14ac:dyDescent="0.2">
      <c r="D2526" s="11"/>
    </row>
    <row r="2527" spans="4:4" x14ac:dyDescent="0.2">
      <c r="D2527" s="11"/>
    </row>
    <row r="2528" spans="4:4" x14ac:dyDescent="0.2">
      <c r="D2528" s="11"/>
    </row>
    <row r="2529" spans="4:4" x14ac:dyDescent="0.2">
      <c r="D2529" s="11"/>
    </row>
    <row r="2530" spans="4:4" x14ac:dyDescent="0.2">
      <c r="D2530" s="11"/>
    </row>
    <row r="2531" spans="4:4" x14ac:dyDescent="0.2">
      <c r="D2531" s="11"/>
    </row>
    <row r="2532" spans="4:4" x14ac:dyDescent="0.2">
      <c r="D2532" s="11"/>
    </row>
    <row r="2533" spans="4:4" x14ac:dyDescent="0.2">
      <c r="D2533" s="11"/>
    </row>
    <row r="2534" spans="4:4" x14ac:dyDescent="0.2">
      <c r="D2534" s="11"/>
    </row>
    <row r="2535" spans="4:4" x14ac:dyDescent="0.2">
      <c r="D2535" s="11"/>
    </row>
    <row r="2536" spans="4:4" x14ac:dyDescent="0.2">
      <c r="D2536" s="11"/>
    </row>
    <row r="2537" spans="4:4" x14ac:dyDescent="0.2">
      <c r="D2537" s="11"/>
    </row>
    <row r="2538" spans="4:4" x14ac:dyDescent="0.2">
      <c r="D2538" s="11"/>
    </row>
    <row r="2539" spans="4:4" x14ac:dyDescent="0.2">
      <c r="D2539" s="11"/>
    </row>
    <row r="2540" spans="4:4" x14ac:dyDescent="0.2">
      <c r="D2540" s="11"/>
    </row>
    <row r="2541" spans="4:4" x14ac:dyDescent="0.2">
      <c r="D2541" s="11"/>
    </row>
    <row r="2542" spans="4:4" x14ac:dyDescent="0.2">
      <c r="D2542" s="11"/>
    </row>
    <row r="2543" spans="4:4" x14ac:dyDescent="0.2">
      <c r="D2543" s="11"/>
    </row>
    <row r="2544" spans="4:4" x14ac:dyDescent="0.2">
      <c r="D2544" s="11"/>
    </row>
    <row r="2545" spans="4:4" x14ac:dyDescent="0.2">
      <c r="D2545" s="11"/>
    </row>
    <row r="2546" spans="4:4" x14ac:dyDescent="0.2">
      <c r="D2546" s="11"/>
    </row>
    <row r="2547" spans="4:4" x14ac:dyDescent="0.2">
      <c r="D2547" s="11"/>
    </row>
    <row r="2548" spans="4:4" x14ac:dyDescent="0.2">
      <c r="D2548" s="11"/>
    </row>
    <row r="2549" spans="4:4" x14ac:dyDescent="0.2">
      <c r="D2549" s="11"/>
    </row>
    <row r="2550" spans="4:4" x14ac:dyDescent="0.2">
      <c r="D2550" s="11"/>
    </row>
    <row r="2551" spans="4:4" x14ac:dyDescent="0.2">
      <c r="D2551" s="11"/>
    </row>
    <row r="2552" spans="4:4" x14ac:dyDescent="0.2">
      <c r="D2552" s="11"/>
    </row>
    <row r="2553" spans="4:4" x14ac:dyDescent="0.2">
      <c r="D2553" s="11"/>
    </row>
    <row r="2554" spans="4:4" x14ac:dyDescent="0.2">
      <c r="D2554" s="11"/>
    </row>
    <row r="2555" spans="4:4" x14ac:dyDescent="0.2">
      <c r="D2555" s="11"/>
    </row>
    <row r="2556" spans="4:4" x14ac:dyDescent="0.2">
      <c r="D2556" s="11"/>
    </row>
    <row r="2557" spans="4:4" x14ac:dyDescent="0.2">
      <c r="D2557" s="11"/>
    </row>
    <row r="2558" spans="4:4" x14ac:dyDescent="0.2">
      <c r="D2558" s="11"/>
    </row>
    <row r="2559" spans="4:4" x14ac:dyDescent="0.2">
      <c r="D2559" s="11"/>
    </row>
    <row r="2560" spans="4:4" x14ac:dyDescent="0.2">
      <c r="D2560" s="11"/>
    </row>
    <row r="2561" spans="4:4" x14ac:dyDescent="0.2">
      <c r="D2561" s="11"/>
    </row>
    <row r="2562" spans="4:4" x14ac:dyDescent="0.2">
      <c r="D2562" s="11"/>
    </row>
    <row r="2563" spans="4:4" x14ac:dyDescent="0.2">
      <c r="D2563" s="11"/>
    </row>
    <row r="2564" spans="4:4" x14ac:dyDescent="0.2">
      <c r="D2564" s="11"/>
    </row>
    <row r="2565" spans="4:4" x14ac:dyDescent="0.2">
      <c r="D2565" s="11"/>
    </row>
    <row r="2566" spans="4:4" x14ac:dyDescent="0.2">
      <c r="D2566" s="11"/>
    </row>
    <row r="2567" spans="4:4" x14ac:dyDescent="0.2">
      <c r="D2567" s="11"/>
    </row>
    <row r="2568" spans="4:4" x14ac:dyDescent="0.2">
      <c r="D2568" s="11"/>
    </row>
    <row r="2569" spans="4:4" x14ac:dyDescent="0.2">
      <c r="D2569" s="11"/>
    </row>
    <row r="2570" spans="4:4" x14ac:dyDescent="0.2">
      <c r="D2570" s="11"/>
    </row>
    <row r="2571" spans="4:4" x14ac:dyDescent="0.2">
      <c r="D2571" s="11"/>
    </row>
    <row r="2572" spans="4:4" x14ac:dyDescent="0.2">
      <c r="D2572" s="11"/>
    </row>
    <row r="2573" spans="4:4" x14ac:dyDescent="0.2">
      <c r="D2573" s="11"/>
    </row>
    <row r="2574" spans="4:4" x14ac:dyDescent="0.2">
      <c r="D2574" s="11"/>
    </row>
    <row r="2575" spans="4:4" x14ac:dyDescent="0.2">
      <c r="D2575" s="11"/>
    </row>
    <row r="2576" spans="4:4" x14ac:dyDescent="0.2">
      <c r="D2576" s="11"/>
    </row>
    <row r="2577" spans="4:4" x14ac:dyDescent="0.2">
      <c r="D2577" s="11"/>
    </row>
    <row r="2578" spans="4:4" x14ac:dyDescent="0.2">
      <c r="D2578" s="11"/>
    </row>
    <row r="2579" spans="4:4" x14ac:dyDescent="0.2">
      <c r="D2579" s="11"/>
    </row>
    <row r="2580" spans="4:4" x14ac:dyDescent="0.2">
      <c r="D2580" s="11"/>
    </row>
    <row r="2581" spans="4:4" x14ac:dyDescent="0.2">
      <c r="D2581" s="11"/>
    </row>
    <row r="2582" spans="4:4" x14ac:dyDescent="0.2">
      <c r="D2582" s="11"/>
    </row>
    <row r="2583" spans="4:4" x14ac:dyDescent="0.2">
      <c r="D2583" s="11"/>
    </row>
    <row r="2584" spans="4:4" x14ac:dyDescent="0.2">
      <c r="D2584" s="11"/>
    </row>
    <row r="2585" spans="4:4" x14ac:dyDescent="0.2">
      <c r="D2585" s="11"/>
    </row>
    <row r="2586" spans="4:4" x14ac:dyDescent="0.2">
      <c r="D2586" s="11"/>
    </row>
    <row r="2587" spans="4:4" x14ac:dyDescent="0.2">
      <c r="D2587" s="11"/>
    </row>
    <row r="2588" spans="4:4" x14ac:dyDescent="0.2">
      <c r="D2588" s="11"/>
    </row>
    <row r="2589" spans="4:4" x14ac:dyDescent="0.2">
      <c r="D2589" s="11"/>
    </row>
    <row r="2590" spans="4:4" x14ac:dyDescent="0.2">
      <c r="D2590" s="11"/>
    </row>
    <row r="2591" spans="4:4" x14ac:dyDescent="0.2">
      <c r="D2591" s="11"/>
    </row>
    <row r="2592" spans="4:4" x14ac:dyDescent="0.2">
      <c r="D2592" s="11"/>
    </row>
    <row r="2593" spans="4:4" x14ac:dyDescent="0.2">
      <c r="D2593" s="11"/>
    </row>
    <row r="2594" spans="4:4" x14ac:dyDescent="0.2">
      <c r="D2594" s="11"/>
    </row>
    <row r="2595" spans="4:4" x14ac:dyDescent="0.2">
      <c r="D2595" s="11"/>
    </row>
    <row r="2596" spans="4:4" x14ac:dyDescent="0.2">
      <c r="D2596" s="11"/>
    </row>
    <row r="2597" spans="4:4" x14ac:dyDescent="0.2">
      <c r="D2597" s="11"/>
    </row>
    <row r="2598" spans="4:4" x14ac:dyDescent="0.2">
      <c r="D2598" s="11"/>
    </row>
    <row r="2599" spans="4:4" x14ac:dyDescent="0.2">
      <c r="D2599" s="11"/>
    </row>
    <row r="2600" spans="4:4" x14ac:dyDescent="0.2">
      <c r="D2600" s="11"/>
    </row>
    <row r="2601" spans="4:4" x14ac:dyDescent="0.2">
      <c r="D2601" s="11"/>
    </row>
    <row r="2602" spans="4:4" x14ac:dyDescent="0.2">
      <c r="D2602" s="11"/>
    </row>
    <row r="2603" spans="4:4" x14ac:dyDescent="0.2">
      <c r="D2603" s="11"/>
    </row>
    <row r="2604" spans="4:4" x14ac:dyDescent="0.2">
      <c r="D2604" s="11"/>
    </row>
    <row r="2605" spans="4:4" x14ac:dyDescent="0.2">
      <c r="D2605" s="11"/>
    </row>
    <row r="2606" spans="4:4" x14ac:dyDescent="0.2">
      <c r="D2606" s="11"/>
    </row>
    <row r="2607" spans="4:4" x14ac:dyDescent="0.2">
      <c r="D2607" s="11"/>
    </row>
    <row r="2608" spans="4:4" x14ac:dyDescent="0.2">
      <c r="D2608" s="11"/>
    </row>
    <row r="2609" spans="4:4" x14ac:dyDescent="0.2">
      <c r="D2609" s="11"/>
    </row>
    <row r="2610" spans="4:4" x14ac:dyDescent="0.2">
      <c r="D2610" s="11"/>
    </row>
    <row r="2611" spans="4:4" x14ac:dyDescent="0.2">
      <c r="D2611" s="11"/>
    </row>
    <row r="2612" spans="4:4" x14ac:dyDescent="0.2">
      <c r="D2612" s="11"/>
    </row>
    <row r="2613" spans="4:4" x14ac:dyDescent="0.2">
      <c r="D2613" s="11"/>
    </row>
    <row r="2614" spans="4:4" x14ac:dyDescent="0.2">
      <c r="D2614" s="11"/>
    </row>
    <row r="2615" spans="4:4" x14ac:dyDescent="0.2">
      <c r="D2615" s="11"/>
    </row>
    <row r="2616" spans="4:4" x14ac:dyDescent="0.2">
      <c r="D2616" s="11"/>
    </row>
    <row r="2617" spans="4:4" x14ac:dyDescent="0.2">
      <c r="D2617" s="11"/>
    </row>
    <row r="2618" spans="4:4" x14ac:dyDescent="0.2">
      <c r="D2618" s="11"/>
    </row>
    <row r="2619" spans="4:4" x14ac:dyDescent="0.2">
      <c r="D2619" s="11"/>
    </row>
    <row r="2620" spans="4:4" x14ac:dyDescent="0.2">
      <c r="D2620" s="11"/>
    </row>
    <row r="2621" spans="4:4" x14ac:dyDescent="0.2">
      <c r="D2621" s="11"/>
    </row>
    <row r="2622" spans="4:4" x14ac:dyDescent="0.2">
      <c r="D2622" s="11"/>
    </row>
    <row r="2623" spans="4:4" x14ac:dyDescent="0.2">
      <c r="D2623" s="11"/>
    </row>
    <row r="2624" spans="4:4" x14ac:dyDescent="0.2">
      <c r="D2624" s="11"/>
    </row>
    <row r="2625" spans="4:4" x14ac:dyDescent="0.2">
      <c r="D2625" s="11"/>
    </row>
    <row r="2626" spans="4:4" x14ac:dyDescent="0.2">
      <c r="D2626" s="11"/>
    </row>
    <row r="2627" spans="4:4" x14ac:dyDescent="0.2">
      <c r="D2627" s="11"/>
    </row>
    <row r="2628" spans="4:4" x14ac:dyDescent="0.2">
      <c r="D2628" s="11"/>
    </row>
    <row r="2629" spans="4:4" x14ac:dyDescent="0.2">
      <c r="D2629" s="11"/>
    </row>
    <row r="2630" spans="4:4" x14ac:dyDescent="0.2">
      <c r="D2630" s="11"/>
    </row>
    <row r="2631" spans="4:4" x14ac:dyDescent="0.2">
      <c r="D2631" s="11"/>
    </row>
    <row r="2632" spans="4:4" x14ac:dyDescent="0.2">
      <c r="D2632" s="11"/>
    </row>
    <row r="2633" spans="4:4" x14ac:dyDescent="0.2">
      <c r="D2633" s="11"/>
    </row>
    <row r="2634" spans="4:4" x14ac:dyDescent="0.2">
      <c r="D2634" s="11"/>
    </row>
    <row r="2635" spans="4:4" x14ac:dyDescent="0.2">
      <c r="D2635" s="11"/>
    </row>
    <row r="2636" spans="4:4" x14ac:dyDescent="0.2">
      <c r="D2636" s="11"/>
    </row>
    <row r="2637" spans="4:4" x14ac:dyDescent="0.2">
      <c r="D2637" s="11"/>
    </row>
    <row r="2638" spans="4:4" x14ac:dyDescent="0.2">
      <c r="D2638" s="11"/>
    </row>
    <row r="2639" spans="4:4" x14ac:dyDescent="0.2">
      <c r="D2639" s="11"/>
    </row>
    <row r="2640" spans="4:4" x14ac:dyDescent="0.2">
      <c r="D2640" s="11"/>
    </row>
    <row r="2641" spans="4:4" x14ac:dyDescent="0.2">
      <c r="D2641" s="11"/>
    </row>
    <row r="2642" spans="4:4" x14ac:dyDescent="0.2">
      <c r="D2642" s="11"/>
    </row>
    <row r="2643" spans="4:4" x14ac:dyDescent="0.2">
      <c r="D2643" s="11"/>
    </row>
    <row r="2644" spans="4:4" x14ac:dyDescent="0.2">
      <c r="D2644" s="11"/>
    </row>
    <row r="2645" spans="4:4" x14ac:dyDescent="0.2">
      <c r="D2645" s="11"/>
    </row>
    <row r="2646" spans="4:4" x14ac:dyDescent="0.2">
      <c r="D2646" s="11"/>
    </row>
    <row r="2647" spans="4:4" x14ac:dyDescent="0.2">
      <c r="D2647" s="11"/>
    </row>
    <row r="2648" spans="4:4" x14ac:dyDescent="0.2">
      <c r="D2648" s="11"/>
    </row>
    <row r="2649" spans="4:4" x14ac:dyDescent="0.2">
      <c r="D2649" s="11"/>
    </row>
    <row r="2650" spans="4:4" x14ac:dyDescent="0.2">
      <c r="D2650" s="11"/>
    </row>
    <row r="2651" spans="4:4" x14ac:dyDescent="0.2">
      <c r="D2651" s="11"/>
    </row>
    <row r="2652" spans="4:4" x14ac:dyDescent="0.2">
      <c r="D2652" s="11"/>
    </row>
    <row r="2653" spans="4:4" x14ac:dyDescent="0.2">
      <c r="D2653" s="11"/>
    </row>
    <row r="2654" spans="4:4" x14ac:dyDescent="0.2">
      <c r="D2654" s="11"/>
    </row>
    <row r="2655" spans="4:4" x14ac:dyDescent="0.2">
      <c r="D2655" s="11"/>
    </row>
    <row r="2656" spans="4:4" x14ac:dyDescent="0.2">
      <c r="D2656" s="11"/>
    </row>
    <row r="2657" spans="4:4" x14ac:dyDescent="0.2">
      <c r="D2657" s="11"/>
    </row>
    <row r="2658" spans="4:4" x14ac:dyDescent="0.2">
      <c r="D2658" s="11"/>
    </row>
    <row r="2659" spans="4:4" x14ac:dyDescent="0.2">
      <c r="D2659" s="11"/>
    </row>
    <row r="2660" spans="4:4" x14ac:dyDescent="0.2">
      <c r="D2660" s="11"/>
    </row>
    <row r="2661" spans="4:4" x14ac:dyDescent="0.2">
      <c r="D2661" s="11"/>
    </row>
    <row r="2662" spans="4:4" x14ac:dyDescent="0.2">
      <c r="D2662" s="11"/>
    </row>
    <row r="2663" spans="4:4" x14ac:dyDescent="0.2">
      <c r="D2663" s="11"/>
    </row>
    <row r="2664" spans="4:4" x14ac:dyDescent="0.2">
      <c r="D2664" s="11"/>
    </row>
    <row r="2665" spans="4:4" x14ac:dyDescent="0.2">
      <c r="D2665" s="11"/>
    </row>
    <row r="2666" spans="4:4" x14ac:dyDescent="0.2">
      <c r="D2666" s="11"/>
    </row>
    <row r="2667" spans="4:4" x14ac:dyDescent="0.2">
      <c r="D2667" s="11"/>
    </row>
    <row r="2668" spans="4:4" x14ac:dyDescent="0.2">
      <c r="D2668" s="11"/>
    </row>
    <row r="2669" spans="4:4" x14ac:dyDescent="0.2">
      <c r="D2669" s="11"/>
    </row>
    <row r="2670" spans="4:4" x14ac:dyDescent="0.2">
      <c r="D2670" s="11"/>
    </row>
    <row r="2671" spans="4:4" x14ac:dyDescent="0.2">
      <c r="D2671" s="11"/>
    </row>
    <row r="2672" spans="4:4" x14ac:dyDescent="0.2">
      <c r="D2672" s="11"/>
    </row>
    <row r="2673" spans="4:4" x14ac:dyDescent="0.2">
      <c r="D2673" s="11"/>
    </row>
    <row r="2674" spans="4:4" x14ac:dyDescent="0.2">
      <c r="D2674" s="11"/>
    </row>
    <row r="2675" spans="4:4" x14ac:dyDescent="0.2">
      <c r="D2675" s="11"/>
    </row>
    <row r="2676" spans="4:4" x14ac:dyDescent="0.2">
      <c r="D2676" s="11"/>
    </row>
    <row r="2677" spans="4:4" x14ac:dyDescent="0.2">
      <c r="D2677" s="11"/>
    </row>
    <row r="2678" spans="4:4" x14ac:dyDescent="0.2">
      <c r="D2678" s="11"/>
    </row>
    <row r="2679" spans="4:4" x14ac:dyDescent="0.2">
      <c r="D2679" s="11"/>
    </row>
    <row r="2680" spans="4:4" x14ac:dyDescent="0.2">
      <c r="D2680" s="11"/>
    </row>
    <row r="2681" spans="4:4" x14ac:dyDescent="0.2">
      <c r="D2681" s="11"/>
    </row>
    <row r="2682" spans="4:4" x14ac:dyDescent="0.2">
      <c r="D2682" s="11"/>
    </row>
    <row r="2683" spans="4:4" x14ac:dyDescent="0.2">
      <c r="D2683" s="11"/>
    </row>
    <row r="2684" spans="4:4" x14ac:dyDescent="0.2">
      <c r="D2684" s="11"/>
    </row>
    <row r="2685" spans="4:4" x14ac:dyDescent="0.2">
      <c r="D2685" s="11"/>
    </row>
    <row r="2686" spans="4:4" x14ac:dyDescent="0.2">
      <c r="D2686" s="11"/>
    </row>
    <row r="2687" spans="4:4" x14ac:dyDescent="0.2">
      <c r="D2687" s="11"/>
    </row>
    <row r="2688" spans="4:4" x14ac:dyDescent="0.2">
      <c r="D2688" s="11"/>
    </row>
    <row r="2689" spans="4:4" x14ac:dyDescent="0.2">
      <c r="D2689" s="11"/>
    </row>
    <row r="2690" spans="4:4" x14ac:dyDescent="0.2">
      <c r="D2690" s="11"/>
    </row>
    <row r="2691" spans="4:4" x14ac:dyDescent="0.2">
      <c r="D2691" s="11"/>
    </row>
    <row r="2692" spans="4:4" x14ac:dyDescent="0.2">
      <c r="D2692" s="11"/>
    </row>
    <row r="2693" spans="4:4" x14ac:dyDescent="0.2">
      <c r="D2693" s="11"/>
    </row>
    <row r="2694" spans="4:4" x14ac:dyDescent="0.2">
      <c r="D2694" s="11"/>
    </row>
    <row r="2695" spans="4:4" x14ac:dyDescent="0.2">
      <c r="D2695" s="11"/>
    </row>
    <row r="2696" spans="4:4" x14ac:dyDescent="0.2">
      <c r="D2696" s="11"/>
    </row>
    <row r="2697" spans="4:4" x14ac:dyDescent="0.2">
      <c r="D2697" s="11"/>
    </row>
    <row r="2698" spans="4:4" x14ac:dyDescent="0.2">
      <c r="D2698" s="11"/>
    </row>
    <row r="2699" spans="4:4" x14ac:dyDescent="0.2">
      <c r="D2699" s="11"/>
    </row>
    <row r="2700" spans="4:4" x14ac:dyDescent="0.2">
      <c r="D2700" s="11"/>
    </row>
    <row r="2701" spans="4:4" x14ac:dyDescent="0.2">
      <c r="D2701" s="11"/>
    </row>
    <row r="2702" spans="4:4" x14ac:dyDescent="0.2">
      <c r="D2702" s="11"/>
    </row>
    <row r="2703" spans="4:4" x14ac:dyDescent="0.2">
      <c r="D2703" s="11"/>
    </row>
    <row r="2704" spans="4:4" x14ac:dyDescent="0.2">
      <c r="D2704" s="11"/>
    </row>
    <row r="2705" spans="4:4" x14ac:dyDescent="0.2">
      <c r="D2705" s="11"/>
    </row>
    <row r="2706" spans="4:4" x14ac:dyDescent="0.2">
      <c r="D2706" s="11"/>
    </row>
    <row r="2707" spans="4:4" x14ac:dyDescent="0.2">
      <c r="D2707" s="11"/>
    </row>
    <row r="2708" spans="4:4" x14ac:dyDescent="0.2">
      <c r="D2708" s="11"/>
    </row>
    <row r="2709" spans="4:4" x14ac:dyDescent="0.2">
      <c r="D2709" s="11"/>
    </row>
    <row r="2710" spans="4:4" x14ac:dyDescent="0.2">
      <c r="D2710" s="11"/>
    </row>
    <row r="2711" spans="4:4" x14ac:dyDescent="0.2">
      <c r="D2711" s="11"/>
    </row>
    <row r="2712" spans="4:4" x14ac:dyDescent="0.2">
      <c r="D2712" s="11"/>
    </row>
    <row r="2713" spans="4:4" x14ac:dyDescent="0.2">
      <c r="D2713" s="11"/>
    </row>
    <row r="2714" spans="4:4" x14ac:dyDescent="0.2">
      <c r="D2714" s="11"/>
    </row>
    <row r="2715" spans="4:4" x14ac:dyDescent="0.2">
      <c r="D2715" s="11"/>
    </row>
    <row r="2716" spans="4:4" x14ac:dyDescent="0.2">
      <c r="D2716" s="11"/>
    </row>
    <row r="2717" spans="4:4" x14ac:dyDescent="0.2">
      <c r="D2717" s="11"/>
    </row>
    <row r="2718" spans="4:4" x14ac:dyDescent="0.2">
      <c r="D2718" s="11"/>
    </row>
    <row r="2719" spans="4:4" x14ac:dyDescent="0.2">
      <c r="D2719" s="11"/>
    </row>
    <row r="2720" spans="4:4" x14ac:dyDescent="0.2">
      <c r="D2720" s="11"/>
    </row>
    <row r="2721" spans="4:4" x14ac:dyDescent="0.2">
      <c r="D2721" s="11"/>
    </row>
    <row r="2722" spans="4:4" x14ac:dyDescent="0.2">
      <c r="D2722" s="11"/>
    </row>
    <row r="2723" spans="4:4" x14ac:dyDescent="0.2">
      <c r="D2723" s="11"/>
    </row>
    <row r="2724" spans="4:4" x14ac:dyDescent="0.2">
      <c r="D2724" s="11"/>
    </row>
    <row r="2725" spans="4:4" x14ac:dyDescent="0.2">
      <c r="D2725" s="11"/>
    </row>
    <row r="2726" spans="4:4" x14ac:dyDescent="0.2">
      <c r="D2726" s="11"/>
    </row>
    <row r="2727" spans="4:4" x14ac:dyDescent="0.2">
      <c r="D2727" s="11"/>
    </row>
    <row r="2728" spans="4:4" x14ac:dyDescent="0.2">
      <c r="D2728" s="11"/>
    </row>
    <row r="2729" spans="4:4" x14ac:dyDescent="0.2">
      <c r="D2729" s="11"/>
    </row>
    <row r="2730" spans="4:4" x14ac:dyDescent="0.2">
      <c r="D2730" s="11"/>
    </row>
    <row r="2731" spans="4:4" x14ac:dyDescent="0.2">
      <c r="D2731" s="11"/>
    </row>
    <row r="2732" spans="4:4" x14ac:dyDescent="0.2">
      <c r="D2732" s="11"/>
    </row>
    <row r="2733" spans="4:4" x14ac:dyDescent="0.2">
      <c r="D2733" s="11"/>
    </row>
    <row r="2734" spans="4:4" x14ac:dyDescent="0.2">
      <c r="D2734" s="11"/>
    </row>
    <row r="2735" spans="4:4" x14ac:dyDescent="0.2">
      <c r="D2735" s="11"/>
    </row>
    <row r="2736" spans="4:4" x14ac:dyDescent="0.2">
      <c r="D2736" s="11"/>
    </row>
    <row r="2737" spans="4:4" x14ac:dyDescent="0.2">
      <c r="D2737" s="11"/>
    </row>
    <row r="2738" spans="4:4" x14ac:dyDescent="0.2">
      <c r="D2738" s="11"/>
    </row>
    <row r="2739" spans="4:4" x14ac:dyDescent="0.2">
      <c r="D2739" s="11"/>
    </row>
    <row r="2740" spans="4:4" x14ac:dyDescent="0.2">
      <c r="D2740" s="11"/>
    </row>
    <row r="2741" spans="4:4" x14ac:dyDescent="0.2">
      <c r="D2741" s="11"/>
    </row>
    <row r="2742" spans="4:4" x14ac:dyDescent="0.2">
      <c r="D2742" s="11"/>
    </row>
    <row r="2743" spans="4:4" x14ac:dyDescent="0.2">
      <c r="D2743" s="11"/>
    </row>
    <row r="2744" spans="4:4" x14ac:dyDescent="0.2">
      <c r="D2744" s="11"/>
    </row>
    <row r="2745" spans="4:4" x14ac:dyDescent="0.2">
      <c r="D2745" s="11"/>
    </row>
    <row r="2746" spans="4:4" x14ac:dyDescent="0.2">
      <c r="D2746" s="11"/>
    </row>
    <row r="2747" spans="4:4" x14ac:dyDescent="0.2">
      <c r="D2747" s="11"/>
    </row>
    <row r="2748" spans="4:4" x14ac:dyDescent="0.2">
      <c r="D2748" s="11"/>
    </row>
    <row r="2749" spans="4:4" x14ac:dyDescent="0.2">
      <c r="D2749" s="11"/>
    </row>
    <row r="2750" spans="4:4" x14ac:dyDescent="0.2">
      <c r="D2750" s="11"/>
    </row>
    <row r="2751" spans="4:4" x14ac:dyDescent="0.2">
      <c r="D2751" s="11"/>
    </row>
    <row r="2752" spans="4:4" x14ac:dyDescent="0.2">
      <c r="D2752" s="11"/>
    </row>
    <row r="2753" spans="4:4" x14ac:dyDescent="0.2">
      <c r="D2753" s="11"/>
    </row>
    <row r="2754" spans="4:4" x14ac:dyDescent="0.2">
      <c r="D2754" s="11"/>
    </row>
    <row r="2755" spans="4:4" x14ac:dyDescent="0.2">
      <c r="D2755" s="11"/>
    </row>
    <row r="2756" spans="4:4" x14ac:dyDescent="0.2">
      <c r="D2756" s="11"/>
    </row>
    <row r="2757" spans="4:4" x14ac:dyDescent="0.2">
      <c r="D2757" s="11"/>
    </row>
    <row r="2758" spans="4:4" x14ac:dyDescent="0.2">
      <c r="D2758" s="11"/>
    </row>
    <row r="2759" spans="4:4" x14ac:dyDescent="0.2">
      <c r="D2759" s="11"/>
    </row>
    <row r="2760" spans="4:4" x14ac:dyDescent="0.2">
      <c r="D2760" s="11"/>
    </row>
    <row r="2761" spans="4:4" x14ac:dyDescent="0.2">
      <c r="D2761" s="11"/>
    </row>
    <row r="2762" spans="4:4" x14ac:dyDescent="0.2">
      <c r="D2762" s="11"/>
    </row>
    <row r="2763" spans="4:4" x14ac:dyDescent="0.2">
      <c r="D2763" s="11"/>
    </row>
    <row r="2764" spans="4:4" x14ac:dyDescent="0.2">
      <c r="D2764" s="11"/>
    </row>
    <row r="2765" spans="4:4" x14ac:dyDescent="0.2">
      <c r="D2765" s="11"/>
    </row>
    <row r="2766" spans="4:4" x14ac:dyDescent="0.2">
      <c r="D2766" s="11"/>
    </row>
    <row r="2767" spans="4:4" x14ac:dyDescent="0.2">
      <c r="D2767" s="11"/>
    </row>
    <row r="2768" spans="4:4" x14ac:dyDescent="0.2">
      <c r="D2768" s="11"/>
    </row>
    <row r="2769" spans="4:4" x14ac:dyDescent="0.2">
      <c r="D2769" s="11"/>
    </row>
    <row r="2770" spans="4:4" x14ac:dyDescent="0.2">
      <c r="D2770" s="11"/>
    </row>
    <row r="2771" spans="4:4" x14ac:dyDescent="0.2">
      <c r="D2771" s="11"/>
    </row>
    <row r="2772" spans="4:4" x14ac:dyDescent="0.2">
      <c r="D2772" s="11"/>
    </row>
    <row r="2773" spans="4:4" x14ac:dyDescent="0.2">
      <c r="D2773" s="11"/>
    </row>
    <row r="2774" spans="4:4" x14ac:dyDescent="0.2">
      <c r="D2774" s="11"/>
    </row>
    <row r="2775" spans="4:4" x14ac:dyDescent="0.2">
      <c r="D2775" s="11"/>
    </row>
    <row r="2776" spans="4:4" x14ac:dyDescent="0.2">
      <c r="D2776" s="11"/>
    </row>
    <row r="2777" spans="4:4" x14ac:dyDescent="0.2">
      <c r="D2777" s="11"/>
    </row>
    <row r="2778" spans="4:4" x14ac:dyDescent="0.2">
      <c r="D2778" s="11"/>
    </row>
    <row r="2779" spans="4:4" x14ac:dyDescent="0.2">
      <c r="D2779" s="11"/>
    </row>
    <row r="2780" spans="4:4" x14ac:dyDescent="0.2">
      <c r="D2780" s="11"/>
    </row>
    <row r="2781" spans="4:4" x14ac:dyDescent="0.2">
      <c r="D2781" s="11"/>
    </row>
    <row r="2782" spans="4:4" x14ac:dyDescent="0.2">
      <c r="D2782" s="11"/>
    </row>
    <row r="2783" spans="4:4" x14ac:dyDescent="0.2">
      <c r="D2783" s="11"/>
    </row>
    <row r="2784" spans="4:4" x14ac:dyDescent="0.2">
      <c r="D2784" s="11"/>
    </row>
    <row r="2785" spans="4:4" x14ac:dyDescent="0.2">
      <c r="D2785" s="11"/>
    </row>
    <row r="2786" spans="4:4" x14ac:dyDescent="0.2">
      <c r="D2786" s="11"/>
    </row>
    <row r="2787" spans="4:4" x14ac:dyDescent="0.2">
      <c r="D2787" s="11"/>
    </row>
    <row r="2788" spans="4:4" x14ac:dyDescent="0.2">
      <c r="D2788" s="11"/>
    </row>
    <row r="2789" spans="4:4" x14ac:dyDescent="0.2">
      <c r="D2789" s="11"/>
    </row>
    <row r="2790" spans="4:4" x14ac:dyDescent="0.2">
      <c r="D2790" s="11"/>
    </row>
    <row r="2791" spans="4:4" x14ac:dyDescent="0.2">
      <c r="D2791" s="11"/>
    </row>
    <row r="2792" spans="4:4" x14ac:dyDescent="0.2">
      <c r="D2792" s="11"/>
    </row>
    <row r="2793" spans="4:4" x14ac:dyDescent="0.2">
      <c r="D2793" s="11"/>
    </row>
    <row r="2794" spans="4:4" x14ac:dyDescent="0.2">
      <c r="D2794" s="11"/>
    </row>
    <row r="2795" spans="4:4" x14ac:dyDescent="0.2">
      <c r="D2795" s="11"/>
    </row>
    <row r="2796" spans="4:4" x14ac:dyDescent="0.2">
      <c r="D2796" s="11"/>
    </row>
    <row r="2797" spans="4:4" x14ac:dyDescent="0.2">
      <c r="D2797" s="11"/>
    </row>
    <row r="2798" spans="4:4" x14ac:dyDescent="0.2">
      <c r="D2798" s="11"/>
    </row>
    <row r="2799" spans="4:4" x14ac:dyDescent="0.2">
      <c r="D2799" s="11"/>
    </row>
    <row r="2800" spans="4:4" x14ac:dyDescent="0.2">
      <c r="D2800" s="11"/>
    </row>
    <row r="2801" spans="4:4" x14ac:dyDescent="0.2">
      <c r="D2801" s="11"/>
    </row>
    <row r="2802" spans="4:4" x14ac:dyDescent="0.2">
      <c r="D2802" s="11"/>
    </row>
    <row r="2803" spans="4:4" x14ac:dyDescent="0.2">
      <c r="D2803" s="11"/>
    </row>
    <row r="2804" spans="4:4" x14ac:dyDescent="0.2">
      <c r="D2804" s="11"/>
    </row>
    <row r="2805" spans="4:4" x14ac:dyDescent="0.2">
      <c r="D2805" s="11"/>
    </row>
    <row r="2806" spans="4:4" x14ac:dyDescent="0.2">
      <c r="D2806" s="11"/>
    </row>
    <row r="2807" spans="4:4" x14ac:dyDescent="0.2">
      <c r="D2807" s="11"/>
    </row>
    <row r="2808" spans="4:4" x14ac:dyDescent="0.2">
      <c r="D2808" s="11"/>
    </row>
    <row r="2809" spans="4:4" x14ac:dyDescent="0.2">
      <c r="D2809" s="11"/>
    </row>
    <row r="2810" spans="4:4" x14ac:dyDescent="0.2">
      <c r="D2810" s="11"/>
    </row>
    <row r="2811" spans="4:4" x14ac:dyDescent="0.2">
      <c r="D2811" s="11"/>
    </row>
    <row r="2812" spans="4:4" x14ac:dyDescent="0.2">
      <c r="D2812" s="11"/>
    </row>
    <row r="2813" spans="4:4" x14ac:dyDescent="0.2">
      <c r="D2813" s="11"/>
    </row>
    <row r="2814" spans="4:4" x14ac:dyDescent="0.2">
      <c r="D2814" s="11"/>
    </row>
    <row r="2815" spans="4:4" x14ac:dyDescent="0.2">
      <c r="D2815" s="11"/>
    </row>
    <row r="2816" spans="4:4" x14ac:dyDescent="0.2">
      <c r="D2816" s="11"/>
    </row>
    <row r="2817" spans="4:4" x14ac:dyDescent="0.2">
      <c r="D2817" s="11"/>
    </row>
    <row r="2818" spans="4:4" x14ac:dyDescent="0.2">
      <c r="D2818" s="11"/>
    </row>
    <row r="2819" spans="4:4" x14ac:dyDescent="0.2">
      <c r="D2819" s="11"/>
    </row>
    <row r="2820" spans="4:4" x14ac:dyDescent="0.2">
      <c r="D2820" s="11"/>
    </row>
    <row r="2821" spans="4:4" x14ac:dyDescent="0.2">
      <c r="D2821" s="11"/>
    </row>
    <row r="2822" spans="4:4" x14ac:dyDescent="0.2">
      <c r="D2822" s="11"/>
    </row>
    <row r="2823" spans="4:4" x14ac:dyDescent="0.2">
      <c r="D2823" s="11"/>
    </row>
    <row r="2824" spans="4:4" x14ac:dyDescent="0.2">
      <c r="D2824" s="11"/>
    </row>
    <row r="2825" spans="4:4" x14ac:dyDescent="0.2">
      <c r="D2825" s="11"/>
    </row>
    <row r="2826" spans="4:4" x14ac:dyDescent="0.2">
      <c r="D2826" s="11"/>
    </row>
    <row r="2827" spans="4:4" x14ac:dyDescent="0.2">
      <c r="D2827" s="11"/>
    </row>
    <row r="2828" spans="4:4" x14ac:dyDescent="0.2">
      <c r="D2828" s="11"/>
    </row>
    <row r="2829" spans="4:4" x14ac:dyDescent="0.2">
      <c r="D2829" s="11"/>
    </row>
    <row r="2830" spans="4:4" x14ac:dyDescent="0.2">
      <c r="D2830" s="11"/>
    </row>
    <row r="2831" spans="4:4" x14ac:dyDescent="0.2">
      <c r="D2831" s="11"/>
    </row>
    <row r="2832" spans="4:4" x14ac:dyDescent="0.2">
      <c r="D2832" s="11"/>
    </row>
    <row r="2833" spans="4:4" x14ac:dyDescent="0.2">
      <c r="D2833" s="11"/>
    </row>
    <row r="2834" spans="4:4" x14ac:dyDescent="0.2">
      <c r="D2834" s="11"/>
    </row>
    <row r="2835" spans="4:4" x14ac:dyDescent="0.2">
      <c r="D2835" s="11"/>
    </row>
    <row r="2836" spans="4:4" x14ac:dyDescent="0.2">
      <c r="D2836" s="11"/>
    </row>
    <row r="2837" spans="4:4" x14ac:dyDescent="0.2">
      <c r="D2837" s="11"/>
    </row>
    <row r="2838" spans="4:4" x14ac:dyDescent="0.2">
      <c r="D2838" s="11"/>
    </row>
    <row r="2839" spans="4:4" x14ac:dyDescent="0.2">
      <c r="D2839" s="11"/>
    </row>
    <row r="2840" spans="4:4" x14ac:dyDescent="0.2">
      <c r="D2840" s="11"/>
    </row>
    <row r="2841" spans="4:4" x14ac:dyDescent="0.2">
      <c r="D2841" s="11"/>
    </row>
    <row r="2842" spans="4:4" x14ac:dyDescent="0.2">
      <c r="D2842" s="11"/>
    </row>
    <row r="2843" spans="4:4" x14ac:dyDescent="0.2">
      <c r="D2843" s="11"/>
    </row>
    <row r="2844" spans="4:4" x14ac:dyDescent="0.2">
      <c r="D2844" s="11"/>
    </row>
    <row r="2845" spans="4:4" x14ac:dyDescent="0.2">
      <c r="D2845" s="11"/>
    </row>
    <row r="2846" spans="4:4" x14ac:dyDescent="0.2">
      <c r="D2846" s="11"/>
    </row>
    <row r="2847" spans="4:4" x14ac:dyDescent="0.2">
      <c r="D2847" s="11"/>
    </row>
    <row r="2848" spans="4:4" x14ac:dyDescent="0.2">
      <c r="D2848" s="11"/>
    </row>
    <row r="2849" spans="4:4" x14ac:dyDescent="0.2">
      <c r="D2849" s="11"/>
    </row>
    <row r="2850" spans="4:4" x14ac:dyDescent="0.2">
      <c r="D2850" s="11"/>
    </row>
    <row r="2851" spans="4:4" x14ac:dyDescent="0.2">
      <c r="D2851" s="11"/>
    </row>
    <row r="2852" spans="4:4" x14ac:dyDescent="0.2">
      <c r="D2852" s="11"/>
    </row>
    <row r="2853" spans="4:4" x14ac:dyDescent="0.2">
      <c r="D2853" s="11"/>
    </row>
    <row r="2854" spans="4:4" x14ac:dyDescent="0.2">
      <c r="D2854" s="11"/>
    </row>
    <row r="2855" spans="4:4" x14ac:dyDescent="0.2">
      <c r="D2855" s="11"/>
    </row>
    <row r="2856" spans="4:4" x14ac:dyDescent="0.2">
      <c r="D2856" s="11"/>
    </row>
    <row r="2857" spans="4:4" x14ac:dyDescent="0.2">
      <c r="D2857" s="11"/>
    </row>
    <row r="2858" spans="4:4" x14ac:dyDescent="0.2">
      <c r="D2858" s="11"/>
    </row>
    <row r="2859" spans="4:4" x14ac:dyDescent="0.2">
      <c r="D2859" s="11"/>
    </row>
    <row r="2860" spans="4:4" x14ac:dyDescent="0.2">
      <c r="D2860" s="11"/>
    </row>
    <row r="2861" spans="4:4" x14ac:dyDescent="0.2">
      <c r="D2861" s="11"/>
    </row>
    <row r="2862" spans="4:4" x14ac:dyDescent="0.2">
      <c r="D2862" s="11"/>
    </row>
    <row r="2863" spans="4:4" x14ac:dyDescent="0.2">
      <c r="D2863" s="11"/>
    </row>
    <row r="2864" spans="4:4" x14ac:dyDescent="0.2">
      <c r="D2864" s="11"/>
    </row>
    <row r="2865" spans="4:4" x14ac:dyDescent="0.2">
      <c r="D2865" s="11"/>
    </row>
    <row r="2866" spans="4:4" x14ac:dyDescent="0.2">
      <c r="D2866" s="11"/>
    </row>
    <row r="2867" spans="4:4" x14ac:dyDescent="0.2">
      <c r="D2867" s="11"/>
    </row>
    <row r="2868" spans="4:4" x14ac:dyDescent="0.2">
      <c r="D2868" s="11"/>
    </row>
    <row r="2869" spans="4:4" x14ac:dyDescent="0.2">
      <c r="D2869" s="11"/>
    </row>
    <row r="2870" spans="4:4" x14ac:dyDescent="0.2">
      <c r="D2870" s="11"/>
    </row>
    <row r="2871" spans="4:4" x14ac:dyDescent="0.2">
      <c r="D2871" s="11"/>
    </row>
    <row r="2872" spans="4:4" x14ac:dyDescent="0.2">
      <c r="D2872" s="11"/>
    </row>
    <row r="2873" spans="4:4" x14ac:dyDescent="0.2">
      <c r="D2873" s="11"/>
    </row>
    <row r="2874" spans="4:4" x14ac:dyDescent="0.2">
      <c r="D2874" s="11"/>
    </row>
    <row r="2875" spans="4:4" x14ac:dyDescent="0.2">
      <c r="D2875" s="11"/>
    </row>
    <row r="2876" spans="4:4" x14ac:dyDescent="0.2">
      <c r="D2876" s="11"/>
    </row>
    <row r="2877" spans="4:4" x14ac:dyDescent="0.2">
      <c r="D2877" s="11"/>
    </row>
    <row r="2878" spans="4:4" x14ac:dyDescent="0.2">
      <c r="D2878" s="11"/>
    </row>
    <row r="2879" spans="4:4" x14ac:dyDescent="0.2">
      <c r="D2879" s="11"/>
    </row>
    <row r="2880" spans="4:4" x14ac:dyDescent="0.2">
      <c r="D2880" s="11"/>
    </row>
    <row r="2881" spans="4:4" x14ac:dyDescent="0.2">
      <c r="D2881" s="11"/>
    </row>
    <row r="2882" spans="4:4" x14ac:dyDescent="0.2">
      <c r="D2882" s="11"/>
    </row>
    <row r="2883" spans="4:4" x14ac:dyDescent="0.2">
      <c r="D2883" s="11"/>
    </row>
    <row r="2884" spans="4:4" x14ac:dyDescent="0.2">
      <c r="D2884" s="11"/>
    </row>
    <row r="2885" spans="4:4" x14ac:dyDescent="0.2">
      <c r="D2885" s="11"/>
    </row>
    <row r="2886" spans="4:4" x14ac:dyDescent="0.2">
      <c r="D2886" s="11"/>
    </row>
    <row r="2887" spans="4:4" x14ac:dyDescent="0.2">
      <c r="D2887" s="11"/>
    </row>
    <row r="2888" spans="4:4" x14ac:dyDescent="0.2">
      <c r="D2888" s="11"/>
    </row>
    <row r="2889" spans="4:4" x14ac:dyDescent="0.2">
      <c r="D2889" s="11"/>
    </row>
    <row r="2890" spans="4:4" x14ac:dyDescent="0.2">
      <c r="D2890" s="11"/>
    </row>
    <row r="2891" spans="4:4" x14ac:dyDescent="0.2">
      <c r="D2891" s="11"/>
    </row>
    <row r="2892" spans="4:4" x14ac:dyDescent="0.2">
      <c r="D2892" s="11"/>
    </row>
    <row r="2893" spans="4:4" x14ac:dyDescent="0.2">
      <c r="D2893" s="11"/>
    </row>
    <row r="2894" spans="4:4" x14ac:dyDescent="0.2">
      <c r="D2894" s="11"/>
    </row>
    <row r="2895" spans="4:4" x14ac:dyDescent="0.2">
      <c r="D2895" s="11"/>
    </row>
    <row r="2896" spans="4:4" x14ac:dyDescent="0.2">
      <c r="D2896" s="11"/>
    </row>
    <row r="2897" spans="4:4" x14ac:dyDescent="0.2">
      <c r="D2897" s="11"/>
    </row>
    <row r="2898" spans="4:4" x14ac:dyDescent="0.2">
      <c r="D2898" s="11"/>
    </row>
    <row r="2899" spans="4:4" x14ac:dyDescent="0.2">
      <c r="D2899" s="11"/>
    </row>
    <row r="2900" spans="4:4" x14ac:dyDescent="0.2">
      <c r="D2900" s="11"/>
    </row>
    <row r="2901" spans="4:4" x14ac:dyDescent="0.2">
      <c r="D2901" s="11"/>
    </row>
    <row r="2902" spans="4:4" x14ac:dyDescent="0.2">
      <c r="D2902" s="11"/>
    </row>
    <row r="2903" spans="4:4" x14ac:dyDescent="0.2">
      <c r="D2903" s="11"/>
    </row>
    <row r="2904" spans="4:4" x14ac:dyDescent="0.2">
      <c r="D2904" s="11"/>
    </row>
    <row r="2905" spans="4:4" x14ac:dyDescent="0.2">
      <c r="D2905" s="11"/>
    </row>
    <row r="2906" spans="4:4" x14ac:dyDescent="0.2">
      <c r="D2906" s="11"/>
    </row>
    <row r="2907" spans="4:4" x14ac:dyDescent="0.2">
      <c r="D2907" s="11"/>
    </row>
    <row r="2908" spans="4:4" x14ac:dyDescent="0.2">
      <c r="D2908" s="11"/>
    </row>
    <row r="2909" spans="4:4" x14ac:dyDescent="0.2">
      <c r="D2909" s="11"/>
    </row>
    <row r="2910" spans="4:4" x14ac:dyDescent="0.2">
      <c r="D2910" s="11"/>
    </row>
    <row r="2911" spans="4:4" x14ac:dyDescent="0.2">
      <c r="D2911" s="11"/>
    </row>
    <row r="2912" spans="4:4" x14ac:dyDescent="0.2">
      <c r="D2912" s="11"/>
    </row>
    <row r="2913" spans="4:4" x14ac:dyDescent="0.2">
      <c r="D2913" s="11"/>
    </row>
    <row r="2914" spans="4:4" x14ac:dyDescent="0.2">
      <c r="D2914" s="11"/>
    </row>
    <row r="2915" spans="4:4" x14ac:dyDescent="0.2">
      <c r="D2915" s="11"/>
    </row>
    <row r="2916" spans="4:4" x14ac:dyDescent="0.2">
      <c r="D2916" s="11"/>
    </row>
    <row r="2917" spans="4:4" x14ac:dyDescent="0.2">
      <c r="D2917" s="11"/>
    </row>
    <row r="2918" spans="4:4" x14ac:dyDescent="0.2">
      <c r="D2918" s="11"/>
    </row>
    <row r="2919" spans="4:4" x14ac:dyDescent="0.2">
      <c r="D2919" s="11"/>
    </row>
    <row r="2920" spans="4:4" x14ac:dyDescent="0.2">
      <c r="D2920" s="11"/>
    </row>
    <row r="2921" spans="4:4" x14ac:dyDescent="0.2">
      <c r="D2921" s="11"/>
    </row>
    <row r="2922" spans="4:4" x14ac:dyDescent="0.2">
      <c r="D2922" s="11"/>
    </row>
    <row r="2923" spans="4:4" x14ac:dyDescent="0.2">
      <c r="D2923" s="11"/>
    </row>
    <row r="2924" spans="4:4" x14ac:dyDescent="0.2">
      <c r="D2924" s="11"/>
    </row>
    <row r="2925" spans="4:4" x14ac:dyDescent="0.2">
      <c r="D2925" s="11"/>
    </row>
    <row r="2926" spans="4:4" x14ac:dyDescent="0.2">
      <c r="D2926" s="11"/>
    </row>
    <row r="2927" spans="4:4" x14ac:dyDescent="0.2">
      <c r="D2927" s="11"/>
    </row>
    <row r="2928" spans="4:4" x14ac:dyDescent="0.2">
      <c r="D2928" s="11"/>
    </row>
    <row r="2929" spans="4:4" x14ac:dyDescent="0.2">
      <c r="D2929" s="11"/>
    </row>
    <row r="2930" spans="4:4" x14ac:dyDescent="0.2">
      <c r="D2930" s="11"/>
    </row>
    <row r="2931" spans="4:4" x14ac:dyDescent="0.2">
      <c r="D2931" s="11"/>
    </row>
    <row r="2932" spans="4:4" x14ac:dyDescent="0.2">
      <c r="D2932" s="11"/>
    </row>
    <row r="2933" spans="4:4" x14ac:dyDescent="0.2">
      <c r="D2933" s="11"/>
    </row>
    <row r="2934" spans="4:4" x14ac:dyDescent="0.2">
      <c r="D2934" s="11"/>
    </row>
    <row r="2935" spans="4:4" x14ac:dyDescent="0.2">
      <c r="D2935" s="11"/>
    </row>
    <row r="2936" spans="4:4" x14ac:dyDescent="0.2">
      <c r="D2936" s="11"/>
    </row>
    <row r="2937" spans="4:4" x14ac:dyDescent="0.2">
      <c r="D2937" s="11"/>
    </row>
    <row r="2938" spans="4:4" x14ac:dyDescent="0.2">
      <c r="D2938" s="11"/>
    </row>
    <row r="2939" spans="4:4" x14ac:dyDescent="0.2">
      <c r="D2939" s="11"/>
    </row>
    <row r="2940" spans="4:4" x14ac:dyDescent="0.2">
      <c r="D2940" s="11"/>
    </row>
    <row r="2941" spans="4:4" x14ac:dyDescent="0.2">
      <c r="D2941" s="11"/>
    </row>
    <row r="2942" spans="4:4" x14ac:dyDescent="0.2">
      <c r="D2942" s="11"/>
    </row>
    <row r="2943" spans="4:4" x14ac:dyDescent="0.2">
      <c r="D2943" s="11"/>
    </row>
    <row r="2944" spans="4:4" x14ac:dyDescent="0.2">
      <c r="D2944" s="11"/>
    </row>
    <row r="2945" spans="4:4" x14ac:dyDescent="0.2">
      <c r="D2945" s="11"/>
    </row>
    <row r="2946" spans="4:4" x14ac:dyDescent="0.2">
      <c r="D2946" s="11"/>
    </row>
    <row r="2947" spans="4:4" x14ac:dyDescent="0.2">
      <c r="D2947" s="11"/>
    </row>
    <row r="2948" spans="4:4" x14ac:dyDescent="0.2">
      <c r="D2948" s="11"/>
    </row>
    <row r="2949" spans="4:4" x14ac:dyDescent="0.2">
      <c r="D2949" s="11"/>
    </row>
    <row r="2950" spans="4:4" x14ac:dyDescent="0.2">
      <c r="D2950" s="11"/>
    </row>
    <row r="2951" spans="4:4" x14ac:dyDescent="0.2">
      <c r="D2951" s="11"/>
    </row>
    <row r="2952" spans="4:4" x14ac:dyDescent="0.2">
      <c r="D2952" s="11"/>
    </row>
    <row r="2953" spans="4:4" x14ac:dyDescent="0.2">
      <c r="D2953" s="11"/>
    </row>
    <row r="2954" spans="4:4" x14ac:dyDescent="0.2">
      <c r="D2954" s="11"/>
    </row>
    <row r="2955" spans="4:4" x14ac:dyDescent="0.2">
      <c r="D2955" s="11"/>
    </row>
    <row r="2956" spans="4:4" x14ac:dyDescent="0.2">
      <c r="D2956" s="11"/>
    </row>
    <row r="2957" spans="4:4" x14ac:dyDescent="0.2">
      <c r="D2957" s="11"/>
    </row>
    <row r="2958" spans="4:4" x14ac:dyDescent="0.2">
      <c r="D2958" s="11"/>
    </row>
    <row r="2959" spans="4:4" x14ac:dyDescent="0.2">
      <c r="D2959" s="11"/>
    </row>
    <row r="2960" spans="4:4" x14ac:dyDescent="0.2">
      <c r="D2960" s="11"/>
    </row>
    <row r="2961" spans="4:4" x14ac:dyDescent="0.2">
      <c r="D2961" s="11"/>
    </row>
    <row r="2962" spans="4:4" x14ac:dyDescent="0.2">
      <c r="D2962" s="11"/>
    </row>
    <row r="2963" spans="4:4" x14ac:dyDescent="0.2">
      <c r="D2963" s="11"/>
    </row>
    <row r="2964" spans="4:4" x14ac:dyDescent="0.2">
      <c r="D2964" s="11"/>
    </row>
    <row r="2965" spans="4:4" x14ac:dyDescent="0.2">
      <c r="D2965" s="11"/>
    </row>
    <row r="2966" spans="4:4" x14ac:dyDescent="0.2">
      <c r="D2966" s="11"/>
    </row>
    <row r="2967" spans="4:4" x14ac:dyDescent="0.2">
      <c r="D2967" s="11"/>
    </row>
    <row r="2968" spans="4:4" x14ac:dyDescent="0.2">
      <c r="D2968" s="11"/>
    </row>
    <row r="2969" spans="4:4" x14ac:dyDescent="0.2">
      <c r="D2969" s="11"/>
    </row>
    <row r="2970" spans="4:4" x14ac:dyDescent="0.2">
      <c r="D2970" s="11"/>
    </row>
    <row r="2971" spans="4:4" x14ac:dyDescent="0.2">
      <c r="D2971" s="11"/>
    </row>
    <row r="2972" spans="4:4" x14ac:dyDescent="0.2">
      <c r="D2972" s="11"/>
    </row>
    <row r="2973" spans="4:4" x14ac:dyDescent="0.2">
      <c r="D2973" s="11"/>
    </row>
    <row r="2974" spans="4:4" x14ac:dyDescent="0.2">
      <c r="D2974" s="11"/>
    </row>
    <row r="2975" spans="4:4" x14ac:dyDescent="0.2">
      <c r="D2975" s="11"/>
    </row>
    <row r="2976" spans="4:4" x14ac:dyDescent="0.2">
      <c r="D2976" s="11"/>
    </row>
    <row r="2977" spans="4:4" x14ac:dyDescent="0.2">
      <c r="D2977" s="11"/>
    </row>
    <row r="2978" spans="4:4" x14ac:dyDescent="0.2">
      <c r="D2978" s="11"/>
    </row>
    <row r="2979" spans="4:4" x14ac:dyDescent="0.2">
      <c r="D2979" s="11"/>
    </row>
    <row r="2980" spans="4:4" x14ac:dyDescent="0.2">
      <c r="D2980" s="11"/>
    </row>
    <row r="2981" spans="4:4" x14ac:dyDescent="0.2">
      <c r="D2981" s="11"/>
    </row>
    <row r="2982" spans="4:4" x14ac:dyDescent="0.2">
      <c r="D2982" s="11"/>
    </row>
    <row r="2983" spans="4:4" x14ac:dyDescent="0.2">
      <c r="D2983" s="11"/>
    </row>
    <row r="2984" spans="4:4" x14ac:dyDescent="0.2">
      <c r="D2984" s="11"/>
    </row>
    <row r="2985" spans="4:4" x14ac:dyDescent="0.2">
      <c r="D2985" s="11"/>
    </row>
    <row r="2986" spans="4:4" x14ac:dyDescent="0.2">
      <c r="D2986" s="11"/>
    </row>
    <row r="2987" spans="4:4" x14ac:dyDescent="0.2">
      <c r="D2987" s="11"/>
    </row>
    <row r="2988" spans="4:4" x14ac:dyDescent="0.2">
      <c r="D2988" s="11"/>
    </row>
    <row r="2989" spans="4:4" x14ac:dyDescent="0.2">
      <c r="D2989" s="11"/>
    </row>
    <row r="2990" spans="4:4" x14ac:dyDescent="0.2">
      <c r="D2990" s="11"/>
    </row>
    <row r="2991" spans="4:4" x14ac:dyDescent="0.2">
      <c r="D2991" s="11"/>
    </row>
    <row r="2992" spans="4:4" x14ac:dyDescent="0.2">
      <c r="D2992" s="11"/>
    </row>
    <row r="2993" spans="4:4" x14ac:dyDescent="0.2">
      <c r="D2993" s="11"/>
    </row>
    <row r="2994" spans="4:4" x14ac:dyDescent="0.2">
      <c r="D2994" s="11"/>
    </row>
    <row r="2995" spans="4:4" x14ac:dyDescent="0.2">
      <c r="D2995" s="11"/>
    </row>
    <row r="2996" spans="4:4" x14ac:dyDescent="0.2">
      <c r="D2996" s="11"/>
    </row>
    <row r="2997" spans="4:4" x14ac:dyDescent="0.2">
      <c r="D2997" s="11"/>
    </row>
    <row r="2998" spans="4:4" x14ac:dyDescent="0.2">
      <c r="D2998" s="11"/>
    </row>
    <row r="2999" spans="4:4" x14ac:dyDescent="0.2">
      <c r="D2999" s="11"/>
    </row>
    <row r="3000" spans="4:4" x14ac:dyDescent="0.2">
      <c r="D3000" s="11"/>
    </row>
    <row r="3001" spans="4:4" x14ac:dyDescent="0.2">
      <c r="D3001" s="11"/>
    </row>
    <row r="3002" spans="4:4" x14ac:dyDescent="0.2">
      <c r="D3002" s="11"/>
    </row>
    <row r="3003" spans="4:4" x14ac:dyDescent="0.2">
      <c r="D3003" s="11"/>
    </row>
    <row r="3004" spans="4:4" x14ac:dyDescent="0.2">
      <c r="D3004" s="11"/>
    </row>
    <row r="3005" spans="4:4" x14ac:dyDescent="0.2">
      <c r="D3005" s="11"/>
    </row>
    <row r="3006" spans="4:4" x14ac:dyDescent="0.2">
      <c r="D3006" s="11"/>
    </row>
    <row r="3007" spans="4:4" x14ac:dyDescent="0.2">
      <c r="D3007" s="11"/>
    </row>
    <row r="3008" spans="4:4" x14ac:dyDescent="0.2">
      <c r="D3008" s="11"/>
    </row>
    <row r="3009" spans="4:4" x14ac:dyDescent="0.2">
      <c r="D3009" s="11"/>
    </row>
    <row r="3010" spans="4:4" x14ac:dyDescent="0.2">
      <c r="D3010" s="11"/>
    </row>
    <row r="3011" spans="4:4" x14ac:dyDescent="0.2">
      <c r="D3011" s="11"/>
    </row>
    <row r="3012" spans="4:4" x14ac:dyDescent="0.2">
      <c r="D3012" s="11"/>
    </row>
    <row r="3013" spans="4:4" x14ac:dyDescent="0.2">
      <c r="D3013" s="11"/>
    </row>
    <row r="3014" spans="4:4" x14ac:dyDescent="0.2">
      <c r="D3014" s="11"/>
    </row>
    <row r="3015" spans="4:4" x14ac:dyDescent="0.2">
      <c r="D3015" s="11"/>
    </row>
    <row r="3016" spans="4:4" x14ac:dyDescent="0.2">
      <c r="D3016" s="11"/>
    </row>
    <row r="3017" spans="4:4" x14ac:dyDescent="0.2">
      <c r="D3017" s="11"/>
    </row>
    <row r="3018" spans="4:4" x14ac:dyDescent="0.2">
      <c r="D3018" s="11"/>
    </row>
    <row r="3019" spans="4:4" x14ac:dyDescent="0.2">
      <c r="D3019" s="11"/>
    </row>
    <row r="3020" spans="4:4" x14ac:dyDescent="0.2">
      <c r="D3020" s="11"/>
    </row>
    <row r="3021" spans="4:4" x14ac:dyDescent="0.2">
      <c r="D3021" s="11"/>
    </row>
    <row r="3022" spans="4:4" x14ac:dyDescent="0.2">
      <c r="D3022" s="11"/>
    </row>
    <row r="3023" spans="4:4" x14ac:dyDescent="0.2">
      <c r="D3023" s="11"/>
    </row>
    <row r="3024" spans="4:4" x14ac:dyDescent="0.2">
      <c r="D3024" s="11"/>
    </row>
    <row r="3025" spans="4:4" x14ac:dyDescent="0.2">
      <c r="D3025" s="11"/>
    </row>
    <row r="3026" spans="4:4" x14ac:dyDescent="0.2">
      <c r="D3026" s="11"/>
    </row>
    <row r="3027" spans="4:4" x14ac:dyDescent="0.2">
      <c r="D3027" s="11"/>
    </row>
    <row r="3028" spans="4:4" x14ac:dyDescent="0.2">
      <c r="D3028" s="11"/>
    </row>
    <row r="3029" spans="4:4" x14ac:dyDescent="0.2">
      <c r="D3029" s="11"/>
    </row>
    <row r="3030" spans="4:4" x14ac:dyDescent="0.2">
      <c r="D3030" s="11"/>
    </row>
    <row r="3031" spans="4:4" x14ac:dyDescent="0.2">
      <c r="D3031" s="11"/>
    </row>
    <row r="3032" spans="4:4" x14ac:dyDescent="0.2">
      <c r="D3032" s="11"/>
    </row>
    <row r="3033" spans="4:4" x14ac:dyDescent="0.2">
      <c r="D3033" s="11"/>
    </row>
    <row r="3034" spans="4:4" x14ac:dyDescent="0.2">
      <c r="D3034" s="11"/>
    </row>
    <row r="3035" spans="4:4" x14ac:dyDescent="0.2">
      <c r="D3035" s="11"/>
    </row>
    <row r="3036" spans="4:4" x14ac:dyDescent="0.2">
      <c r="D3036" s="11"/>
    </row>
    <row r="3037" spans="4:4" x14ac:dyDescent="0.2">
      <c r="D3037" s="11"/>
    </row>
    <row r="3038" spans="4:4" x14ac:dyDescent="0.2">
      <c r="D3038" s="11"/>
    </row>
    <row r="3039" spans="4:4" x14ac:dyDescent="0.2">
      <c r="D3039" s="11"/>
    </row>
    <row r="3040" spans="4:4" x14ac:dyDescent="0.2">
      <c r="D3040" s="11"/>
    </row>
    <row r="3041" spans="4:4" x14ac:dyDescent="0.2">
      <c r="D3041" s="11"/>
    </row>
    <row r="3042" spans="4:4" x14ac:dyDescent="0.2">
      <c r="D3042" s="11"/>
    </row>
    <row r="3043" spans="4:4" x14ac:dyDescent="0.2">
      <c r="D3043" s="11"/>
    </row>
    <row r="3044" spans="4:4" x14ac:dyDescent="0.2">
      <c r="D3044" s="11"/>
    </row>
    <row r="3045" spans="4:4" x14ac:dyDescent="0.2">
      <c r="D3045" s="11"/>
    </row>
    <row r="3046" spans="4:4" x14ac:dyDescent="0.2">
      <c r="D3046" s="11"/>
    </row>
    <row r="3047" spans="4:4" x14ac:dyDescent="0.2">
      <c r="D3047" s="11"/>
    </row>
    <row r="3048" spans="4:4" x14ac:dyDescent="0.2">
      <c r="D3048" s="11"/>
    </row>
    <row r="3049" spans="4:4" x14ac:dyDescent="0.2">
      <c r="D3049" s="11"/>
    </row>
    <row r="3050" spans="4:4" x14ac:dyDescent="0.2">
      <c r="D3050" s="11"/>
    </row>
    <row r="3051" spans="4:4" x14ac:dyDescent="0.2">
      <c r="D3051" s="11"/>
    </row>
    <row r="3052" spans="4:4" x14ac:dyDescent="0.2">
      <c r="D3052" s="11"/>
    </row>
    <row r="3053" spans="4:4" x14ac:dyDescent="0.2">
      <c r="D3053" s="11"/>
    </row>
    <row r="3054" spans="4:4" x14ac:dyDescent="0.2">
      <c r="D3054" s="11"/>
    </row>
    <row r="3055" spans="4:4" x14ac:dyDescent="0.2">
      <c r="D3055" s="11"/>
    </row>
    <row r="3056" spans="4:4" x14ac:dyDescent="0.2">
      <c r="D3056" s="11"/>
    </row>
    <row r="3057" spans="4:4" x14ac:dyDescent="0.2">
      <c r="D3057" s="11"/>
    </row>
    <row r="3058" spans="4:4" x14ac:dyDescent="0.2">
      <c r="D3058" s="11"/>
    </row>
    <row r="3059" spans="4:4" x14ac:dyDescent="0.2">
      <c r="D3059" s="11"/>
    </row>
    <row r="3060" spans="4:4" x14ac:dyDescent="0.2">
      <c r="D3060" s="11"/>
    </row>
    <row r="3061" spans="4:4" x14ac:dyDescent="0.2">
      <c r="D3061" s="11"/>
    </row>
    <row r="3062" spans="4:4" x14ac:dyDescent="0.2">
      <c r="D3062" s="11"/>
    </row>
    <row r="3063" spans="4:4" x14ac:dyDescent="0.2">
      <c r="D3063" s="11"/>
    </row>
    <row r="3064" spans="4:4" x14ac:dyDescent="0.2">
      <c r="D3064" s="11"/>
    </row>
    <row r="3065" spans="4:4" x14ac:dyDescent="0.2">
      <c r="D3065" s="11"/>
    </row>
    <row r="3066" spans="4:4" x14ac:dyDescent="0.2">
      <c r="D3066" s="11"/>
    </row>
    <row r="3067" spans="4:4" x14ac:dyDescent="0.2">
      <c r="D3067" s="11"/>
    </row>
    <row r="3068" spans="4:4" x14ac:dyDescent="0.2">
      <c r="D3068" s="11"/>
    </row>
    <row r="3069" spans="4:4" x14ac:dyDescent="0.2">
      <c r="D3069" s="11"/>
    </row>
    <row r="3070" spans="4:4" x14ac:dyDescent="0.2">
      <c r="D3070" s="11"/>
    </row>
    <row r="3071" spans="4:4" x14ac:dyDescent="0.2">
      <c r="D3071" s="11"/>
    </row>
    <row r="3072" spans="4:4" x14ac:dyDescent="0.2">
      <c r="D3072" s="11"/>
    </row>
    <row r="3073" spans="4:4" x14ac:dyDescent="0.2">
      <c r="D3073" s="11"/>
    </row>
    <row r="3074" spans="4:4" x14ac:dyDescent="0.2">
      <c r="D3074" s="11"/>
    </row>
    <row r="3075" spans="4:4" x14ac:dyDescent="0.2">
      <c r="D3075" s="11"/>
    </row>
    <row r="3076" spans="4:4" x14ac:dyDescent="0.2">
      <c r="D3076" s="11"/>
    </row>
    <row r="3077" spans="4:4" x14ac:dyDescent="0.2">
      <c r="D3077" s="11"/>
    </row>
    <row r="3078" spans="4:4" x14ac:dyDescent="0.2">
      <c r="D3078" s="11"/>
    </row>
    <row r="3079" spans="4:4" x14ac:dyDescent="0.2">
      <c r="D3079" s="11"/>
    </row>
    <row r="3080" spans="4:4" x14ac:dyDescent="0.2">
      <c r="D3080" s="11"/>
    </row>
    <row r="3081" spans="4:4" x14ac:dyDescent="0.2">
      <c r="D3081" s="11"/>
    </row>
    <row r="3082" spans="4:4" x14ac:dyDescent="0.2">
      <c r="D3082" s="11"/>
    </row>
    <row r="3083" spans="4:4" x14ac:dyDescent="0.2">
      <c r="D3083" s="11"/>
    </row>
    <row r="3084" spans="4:4" x14ac:dyDescent="0.2">
      <c r="D3084" s="11"/>
    </row>
    <row r="3085" spans="4:4" x14ac:dyDescent="0.2">
      <c r="D3085" s="11"/>
    </row>
    <row r="3086" spans="4:4" x14ac:dyDescent="0.2">
      <c r="D3086" s="11"/>
    </row>
    <row r="3087" spans="4:4" x14ac:dyDescent="0.2">
      <c r="D3087" s="11"/>
    </row>
    <row r="3088" spans="4:4" x14ac:dyDescent="0.2">
      <c r="D3088" s="11"/>
    </row>
    <row r="3089" spans="4:4" x14ac:dyDescent="0.2">
      <c r="D3089" s="11"/>
    </row>
    <row r="3090" spans="4:4" x14ac:dyDescent="0.2">
      <c r="D3090" s="11"/>
    </row>
    <row r="3091" spans="4:4" x14ac:dyDescent="0.2">
      <c r="D3091" s="11"/>
    </row>
    <row r="3092" spans="4:4" x14ac:dyDescent="0.2">
      <c r="D3092" s="11"/>
    </row>
    <row r="3093" spans="4:4" x14ac:dyDescent="0.2">
      <c r="D3093" s="11"/>
    </row>
    <row r="3094" spans="4:4" x14ac:dyDescent="0.2">
      <c r="D3094" s="11"/>
    </row>
    <row r="3095" spans="4:4" x14ac:dyDescent="0.2">
      <c r="D3095" s="11"/>
    </row>
    <row r="3096" spans="4:4" x14ac:dyDescent="0.2">
      <c r="D3096" s="11"/>
    </row>
    <row r="3097" spans="4:4" x14ac:dyDescent="0.2">
      <c r="D3097" s="11"/>
    </row>
    <row r="3098" spans="4:4" x14ac:dyDescent="0.2">
      <c r="D3098" s="11"/>
    </row>
    <row r="3099" spans="4:4" x14ac:dyDescent="0.2">
      <c r="D3099" s="11"/>
    </row>
    <row r="3100" spans="4:4" x14ac:dyDescent="0.2">
      <c r="D3100" s="11"/>
    </row>
    <row r="3101" spans="4:4" x14ac:dyDescent="0.2">
      <c r="D3101" s="11"/>
    </row>
    <row r="3102" spans="4:4" x14ac:dyDescent="0.2">
      <c r="D3102" s="11"/>
    </row>
    <row r="3103" spans="4:4" x14ac:dyDescent="0.2">
      <c r="D3103" s="11"/>
    </row>
    <row r="3104" spans="4:4" x14ac:dyDescent="0.2">
      <c r="D3104" s="11"/>
    </row>
    <row r="3105" spans="4:4" x14ac:dyDescent="0.2">
      <c r="D3105" s="11"/>
    </row>
    <row r="3106" spans="4:4" x14ac:dyDescent="0.2">
      <c r="D3106" s="11"/>
    </row>
    <row r="3107" spans="4:4" x14ac:dyDescent="0.2">
      <c r="D3107" s="11"/>
    </row>
    <row r="3108" spans="4:4" x14ac:dyDescent="0.2">
      <c r="D3108" s="11"/>
    </row>
    <row r="3109" spans="4:4" x14ac:dyDescent="0.2">
      <c r="D3109" s="11"/>
    </row>
    <row r="3110" spans="4:4" x14ac:dyDescent="0.2">
      <c r="D3110" s="11"/>
    </row>
    <row r="3111" spans="4:4" x14ac:dyDescent="0.2">
      <c r="D3111" s="11"/>
    </row>
    <row r="3112" spans="4:4" x14ac:dyDescent="0.2">
      <c r="D3112" s="11"/>
    </row>
    <row r="3113" spans="4:4" x14ac:dyDescent="0.2">
      <c r="D3113" s="11"/>
    </row>
    <row r="3114" spans="4:4" x14ac:dyDescent="0.2">
      <c r="D3114" s="11"/>
    </row>
    <row r="3115" spans="4:4" x14ac:dyDescent="0.2">
      <c r="D3115" s="11"/>
    </row>
    <row r="3116" spans="4:4" x14ac:dyDescent="0.2">
      <c r="D3116" s="11"/>
    </row>
    <row r="3117" spans="4:4" x14ac:dyDescent="0.2">
      <c r="D3117" s="11"/>
    </row>
    <row r="3118" spans="4:4" x14ac:dyDescent="0.2">
      <c r="D3118" s="11"/>
    </row>
    <row r="3119" spans="4:4" x14ac:dyDescent="0.2">
      <c r="D3119" s="11"/>
    </row>
    <row r="3120" spans="4:4" x14ac:dyDescent="0.2">
      <c r="D3120" s="11"/>
    </row>
    <row r="3121" spans="4:4" x14ac:dyDescent="0.2">
      <c r="D3121" s="11"/>
    </row>
    <row r="3122" spans="4:4" x14ac:dyDescent="0.2">
      <c r="D3122" s="11"/>
    </row>
    <row r="3123" spans="4:4" x14ac:dyDescent="0.2">
      <c r="D3123" s="11"/>
    </row>
    <row r="3124" spans="4:4" x14ac:dyDescent="0.2">
      <c r="D3124" s="11"/>
    </row>
    <row r="3125" spans="4:4" x14ac:dyDescent="0.2">
      <c r="D3125" s="11"/>
    </row>
    <row r="3126" spans="4:4" x14ac:dyDescent="0.2">
      <c r="D3126" s="11"/>
    </row>
    <row r="3127" spans="4:4" x14ac:dyDescent="0.2">
      <c r="D3127" s="11"/>
    </row>
    <row r="3128" spans="4:4" x14ac:dyDescent="0.2">
      <c r="D3128" s="11"/>
    </row>
    <row r="3129" spans="4:4" x14ac:dyDescent="0.2">
      <c r="D3129" s="11"/>
    </row>
    <row r="3130" spans="4:4" x14ac:dyDescent="0.2">
      <c r="D3130" s="11"/>
    </row>
    <row r="3131" spans="4:4" x14ac:dyDescent="0.2">
      <c r="D3131" s="11"/>
    </row>
    <row r="3132" spans="4:4" x14ac:dyDescent="0.2">
      <c r="D3132" s="11"/>
    </row>
    <row r="3133" spans="4:4" x14ac:dyDescent="0.2">
      <c r="D3133" s="11"/>
    </row>
    <row r="3134" spans="4:4" x14ac:dyDescent="0.2">
      <c r="D3134" s="11"/>
    </row>
    <row r="3135" spans="4:4" x14ac:dyDescent="0.2">
      <c r="D3135" s="11"/>
    </row>
    <row r="3136" spans="4:4" x14ac:dyDescent="0.2">
      <c r="D3136" s="11"/>
    </row>
    <row r="3137" spans="4:4" x14ac:dyDescent="0.2">
      <c r="D3137" s="11"/>
    </row>
    <row r="3138" spans="4:4" x14ac:dyDescent="0.2">
      <c r="D3138" s="11"/>
    </row>
    <row r="3139" spans="4:4" x14ac:dyDescent="0.2">
      <c r="D3139" s="11"/>
    </row>
    <row r="3140" spans="4:4" x14ac:dyDescent="0.2">
      <c r="D3140" s="11"/>
    </row>
    <row r="3141" spans="4:4" x14ac:dyDescent="0.2">
      <c r="D3141" s="11"/>
    </row>
    <row r="3142" spans="4:4" x14ac:dyDescent="0.2">
      <c r="D3142" s="11"/>
    </row>
    <row r="3143" spans="4:4" x14ac:dyDescent="0.2">
      <c r="D3143" s="11"/>
    </row>
    <row r="3144" spans="4:4" x14ac:dyDescent="0.2">
      <c r="D3144" s="11"/>
    </row>
    <row r="3145" spans="4:4" x14ac:dyDescent="0.2">
      <c r="D3145" s="11"/>
    </row>
    <row r="3146" spans="4:4" x14ac:dyDescent="0.2">
      <c r="D3146" s="11"/>
    </row>
    <row r="3147" spans="4:4" x14ac:dyDescent="0.2">
      <c r="D3147" s="11"/>
    </row>
    <row r="3148" spans="4:4" x14ac:dyDescent="0.2">
      <c r="D3148" s="11"/>
    </row>
    <row r="3149" spans="4:4" x14ac:dyDescent="0.2">
      <c r="D3149" s="11"/>
    </row>
    <row r="3150" spans="4:4" x14ac:dyDescent="0.2">
      <c r="D3150" s="11"/>
    </row>
    <row r="3151" spans="4:4" x14ac:dyDescent="0.2">
      <c r="D3151" s="11"/>
    </row>
    <row r="3152" spans="4:4" x14ac:dyDescent="0.2">
      <c r="D3152" s="11"/>
    </row>
    <row r="3153" spans="4:4" x14ac:dyDescent="0.2">
      <c r="D3153" s="11"/>
    </row>
    <row r="3154" spans="4:4" x14ac:dyDescent="0.2">
      <c r="D3154" s="11"/>
    </row>
    <row r="3155" spans="4:4" x14ac:dyDescent="0.2">
      <c r="D3155" s="11"/>
    </row>
    <row r="3156" spans="4:4" x14ac:dyDescent="0.2">
      <c r="D3156" s="11"/>
    </row>
    <row r="3157" spans="4:4" x14ac:dyDescent="0.2">
      <c r="D3157" s="11"/>
    </row>
    <row r="3158" spans="4:4" x14ac:dyDescent="0.2">
      <c r="D3158" s="11"/>
    </row>
    <row r="3159" spans="4:4" x14ac:dyDescent="0.2">
      <c r="D3159" s="11"/>
    </row>
    <row r="3160" spans="4:4" x14ac:dyDescent="0.2">
      <c r="D3160" s="11"/>
    </row>
    <row r="3161" spans="4:4" x14ac:dyDescent="0.2">
      <c r="D3161" s="11"/>
    </row>
    <row r="3162" spans="4:4" x14ac:dyDescent="0.2">
      <c r="D3162" s="11"/>
    </row>
    <row r="3163" spans="4:4" x14ac:dyDescent="0.2">
      <c r="D3163" s="11"/>
    </row>
    <row r="3164" spans="4:4" x14ac:dyDescent="0.2">
      <c r="D3164" s="11"/>
    </row>
    <row r="3165" spans="4:4" x14ac:dyDescent="0.2">
      <c r="D3165" s="11"/>
    </row>
    <row r="3166" spans="4:4" x14ac:dyDescent="0.2">
      <c r="D3166" s="11"/>
    </row>
    <row r="3167" spans="4:4" x14ac:dyDescent="0.2">
      <c r="D3167" s="11"/>
    </row>
    <row r="3168" spans="4:4" x14ac:dyDescent="0.2">
      <c r="D3168" s="11"/>
    </row>
    <row r="3169" spans="4:4" x14ac:dyDescent="0.2">
      <c r="D3169" s="11"/>
    </row>
    <row r="3170" spans="4:4" x14ac:dyDescent="0.2">
      <c r="D3170" s="11"/>
    </row>
    <row r="3171" spans="4:4" x14ac:dyDescent="0.2">
      <c r="D3171" s="11"/>
    </row>
    <row r="3172" spans="4:4" x14ac:dyDescent="0.2">
      <c r="D3172" s="11"/>
    </row>
    <row r="3173" spans="4:4" x14ac:dyDescent="0.2">
      <c r="D3173" s="11"/>
    </row>
    <row r="3174" spans="4:4" x14ac:dyDescent="0.2">
      <c r="D3174" s="11"/>
    </row>
    <row r="3175" spans="4:4" x14ac:dyDescent="0.2">
      <c r="D3175" s="11"/>
    </row>
    <row r="3176" spans="4:4" x14ac:dyDescent="0.2">
      <c r="D3176" s="11"/>
    </row>
    <row r="3177" spans="4:4" x14ac:dyDescent="0.2">
      <c r="D3177" s="11"/>
    </row>
    <row r="3178" spans="4:4" x14ac:dyDescent="0.2">
      <c r="D3178" s="11"/>
    </row>
    <row r="3179" spans="4:4" x14ac:dyDescent="0.2">
      <c r="D3179" s="11"/>
    </row>
    <row r="3180" spans="4:4" x14ac:dyDescent="0.2">
      <c r="D3180" s="11"/>
    </row>
    <row r="3181" spans="4:4" x14ac:dyDescent="0.2">
      <c r="D3181" s="11"/>
    </row>
    <row r="3182" spans="4:4" x14ac:dyDescent="0.2">
      <c r="D3182" s="11"/>
    </row>
    <row r="3183" spans="4:4" x14ac:dyDescent="0.2">
      <c r="D3183" s="11"/>
    </row>
    <row r="3184" spans="4:4" x14ac:dyDescent="0.2">
      <c r="D3184" s="11"/>
    </row>
    <row r="3185" spans="4:4" x14ac:dyDescent="0.2">
      <c r="D3185" s="11"/>
    </row>
    <row r="3186" spans="4:4" x14ac:dyDescent="0.2">
      <c r="D3186" s="11"/>
    </row>
    <row r="3187" spans="4:4" x14ac:dyDescent="0.2">
      <c r="D3187" s="11"/>
    </row>
    <row r="3188" spans="4:4" x14ac:dyDescent="0.2">
      <c r="D3188" s="11"/>
    </row>
    <row r="3189" spans="4:4" x14ac:dyDescent="0.2">
      <c r="D3189" s="11"/>
    </row>
    <row r="3190" spans="4:4" x14ac:dyDescent="0.2">
      <c r="D3190" s="11"/>
    </row>
    <row r="3191" spans="4:4" x14ac:dyDescent="0.2">
      <c r="D3191" s="11"/>
    </row>
    <row r="3192" spans="4:4" x14ac:dyDescent="0.2">
      <c r="D3192" s="11"/>
    </row>
    <row r="3193" spans="4:4" x14ac:dyDescent="0.2">
      <c r="D3193" s="11"/>
    </row>
    <row r="3194" spans="4:4" x14ac:dyDescent="0.2">
      <c r="D3194" s="11"/>
    </row>
    <row r="3195" spans="4:4" x14ac:dyDescent="0.2">
      <c r="D3195" s="11"/>
    </row>
    <row r="3196" spans="4:4" x14ac:dyDescent="0.2">
      <c r="D3196" s="11"/>
    </row>
    <row r="3197" spans="4:4" x14ac:dyDescent="0.2">
      <c r="D3197" s="11"/>
    </row>
    <row r="3198" spans="4:4" x14ac:dyDescent="0.2">
      <c r="D3198" s="11"/>
    </row>
    <row r="3199" spans="4:4" x14ac:dyDescent="0.2">
      <c r="D3199" s="11"/>
    </row>
    <row r="3200" spans="4:4" x14ac:dyDescent="0.2">
      <c r="D3200" s="11"/>
    </row>
    <row r="3201" spans="4:4" x14ac:dyDescent="0.2">
      <c r="D3201" s="11"/>
    </row>
    <row r="3202" spans="4:4" x14ac:dyDescent="0.2">
      <c r="D3202" s="11"/>
    </row>
    <row r="3203" spans="4:4" x14ac:dyDescent="0.2">
      <c r="D3203" s="11"/>
    </row>
    <row r="3204" spans="4:4" x14ac:dyDescent="0.2">
      <c r="D3204" s="11"/>
    </row>
    <row r="3205" spans="4:4" x14ac:dyDescent="0.2">
      <c r="D3205" s="11"/>
    </row>
    <row r="3206" spans="4:4" x14ac:dyDescent="0.2">
      <c r="D3206" s="11"/>
    </row>
    <row r="3207" spans="4:4" x14ac:dyDescent="0.2">
      <c r="D3207" s="11"/>
    </row>
    <row r="3208" spans="4:4" x14ac:dyDescent="0.2">
      <c r="D3208" s="11"/>
    </row>
    <row r="3209" spans="4:4" x14ac:dyDescent="0.2">
      <c r="D3209" s="11"/>
    </row>
    <row r="3210" spans="4:4" x14ac:dyDescent="0.2">
      <c r="D3210" s="11"/>
    </row>
    <row r="3211" spans="4:4" x14ac:dyDescent="0.2">
      <c r="D3211" s="11"/>
    </row>
    <row r="3212" spans="4:4" x14ac:dyDescent="0.2">
      <c r="D3212" s="11"/>
    </row>
    <row r="3213" spans="4:4" x14ac:dyDescent="0.2">
      <c r="D3213" s="11"/>
    </row>
    <row r="3214" spans="4:4" x14ac:dyDescent="0.2">
      <c r="D3214" s="11"/>
    </row>
    <row r="3215" spans="4:4" x14ac:dyDescent="0.2">
      <c r="D3215" s="11"/>
    </row>
    <row r="3216" spans="4:4" x14ac:dyDescent="0.2">
      <c r="D3216" s="11"/>
    </row>
    <row r="3217" spans="4:4" x14ac:dyDescent="0.2">
      <c r="D3217" s="11"/>
    </row>
    <row r="3218" spans="4:4" x14ac:dyDescent="0.2">
      <c r="D3218" s="11"/>
    </row>
    <row r="3219" spans="4:4" x14ac:dyDescent="0.2">
      <c r="D3219" s="11"/>
    </row>
    <row r="3220" spans="4:4" x14ac:dyDescent="0.2">
      <c r="D3220" s="11"/>
    </row>
    <row r="3221" spans="4:4" x14ac:dyDescent="0.2">
      <c r="D3221" s="11"/>
    </row>
    <row r="3222" spans="4:4" x14ac:dyDescent="0.2">
      <c r="D3222" s="11"/>
    </row>
    <row r="3223" spans="4:4" x14ac:dyDescent="0.2">
      <c r="D3223" s="11"/>
    </row>
    <row r="3224" spans="4:4" x14ac:dyDescent="0.2">
      <c r="D3224" s="11"/>
    </row>
    <row r="3225" spans="4:4" x14ac:dyDescent="0.2">
      <c r="D3225" s="11"/>
    </row>
    <row r="3226" spans="4:4" x14ac:dyDescent="0.2">
      <c r="D3226" s="11"/>
    </row>
    <row r="3227" spans="4:4" x14ac:dyDescent="0.2">
      <c r="D3227" s="11"/>
    </row>
    <row r="3228" spans="4:4" x14ac:dyDescent="0.2">
      <c r="D3228" s="11"/>
    </row>
    <row r="3229" spans="4:4" x14ac:dyDescent="0.2">
      <c r="D3229" s="11"/>
    </row>
    <row r="3230" spans="4:4" x14ac:dyDescent="0.2">
      <c r="D3230" s="11"/>
    </row>
    <row r="3231" spans="4:4" x14ac:dyDescent="0.2">
      <c r="D3231" s="11"/>
    </row>
    <row r="3232" spans="4:4" x14ac:dyDescent="0.2">
      <c r="D3232" s="11"/>
    </row>
    <row r="3233" spans="4:4" x14ac:dyDescent="0.2">
      <c r="D3233" s="11"/>
    </row>
    <row r="3234" spans="4:4" x14ac:dyDescent="0.2">
      <c r="D3234" s="11"/>
    </row>
    <row r="3235" spans="4:4" x14ac:dyDescent="0.2">
      <c r="D3235" s="11"/>
    </row>
    <row r="3236" spans="4:4" x14ac:dyDescent="0.2">
      <c r="D3236" s="11"/>
    </row>
    <row r="3237" spans="4:4" x14ac:dyDescent="0.2">
      <c r="D3237" s="11"/>
    </row>
    <row r="3238" spans="4:4" x14ac:dyDescent="0.2">
      <c r="D3238" s="11"/>
    </row>
    <row r="3239" spans="4:4" x14ac:dyDescent="0.2">
      <c r="D3239" s="11"/>
    </row>
    <row r="3240" spans="4:4" x14ac:dyDescent="0.2">
      <c r="D3240" s="11"/>
    </row>
    <row r="3241" spans="4:4" x14ac:dyDescent="0.2">
      <c r="D3241" s="11"/>
    </row>
    <row r="3242" spans="4:4" x14ac:dyDescent="0.2">
      <c r="D3242" s="11"/>
    </row>
    <row r="3243" spans="4:4" x14ac:dyDescent="0.2">
      <c r="D3243" s="11"/>
    </row>
    <row r="3244" spans="4:4" x14ac:dyDescent="0.2">
      <c r="D3244" s="11"/>
    </row>
    <row r="3245" spans="4:4" x14ac:dyDescent="0.2">
      <c r="D3245" s="11"/>
    </row>
    <row r="3246" spans="4:4" x14ac:dyDescent="0.2">
      <c r="D3246" s="11"/>
    </row>
    <row r="3247" spans="4:4" x14ac:dyDescent="0.2">
      <c r="D3247" s="11"/>
    </row>
    <row r="3248" spans="4:4" x14ac:dyDescent="0.2">
      <c r="D3248" s="11"/>
    </row>
    <row r="3249" spans="4:4" x14ac:dyDescent="0.2">
      <c r="D3249" s="11"/>
    </row>
    <row r="3250" spans="4:4" x14ac:dyDescent="0.2">
      <c r="D3250" s="11"/>
    </row>
    <row r="3251" spans="4:4" x14ac:dyDescent="0.2">
      <c r="D3251" s="11"/>
    </row>
    <row r="3252" spans="4:4" x14ac:dyDescent="0.2">
      <c r="D3252" s="11"/>
    </row>
    <row r="3253" spans="4:4" x14ac:dyDescent="0.2">
      <c r="D3253" s="11"/>
    </row>
    <row r="3254" spans="4:4" x14ac:dyDescent="0.2">
      <c r="D3254" s="11"/>
    </row>
    <row r="3255" spans="4:4" x14ac:dyDescent="0.2">
      <c r="D3255" s="11"/>
    </row>
    <row r="3256" spans="4:4" x14ac:dyDescent="0.2">
      <c r="D3256" s="11"/>
    </row>
    <row r="3257" spans="4:4" x14ac:dyDescent="0.2">
      <c r="D3257" s="11"/>
    </row>
    <row r="3258" spans="4:4" x14ac:dyDescent="0.2">
      <c r="D3258" s="11"/>
    </row>
    <row r="3259" spans="4:4" x14ac:dyDescent="0.2">
      <c r="D3259" s="11"/>
    </row>
    <row r="3260" spans="4:4" x14ac:dyDescent="0.2">
      <c r="D3260" s="11"/>
    </row>
    <row r="3261" spans="4:4" x14ac:dyDescent="0.2">
      <c r="D3261" s="11"/>
    </row>
    <row r="3262" spans="4:4" x14ac:dyDescent="0.2">
      <c r="D3262" s="11"/>
    </row>
    <row r="3263" spans="4:4" x14ac:dyDescent="0.2">
      <c r="D3263" s="11"/>
    </row>
    <row r="3264" spans="4:4" x14ac:dyDescent="0.2">
      <c r="D3264" s="11"/>
    </row>
    <row r="3265" spans="4:4" x14ac:dyDescent="0.2">
      <c r="D3265" s="11"/>
    </row>
    <row r="3266" spans="4:4" x14ac:dyDescent="0.2">
      <c r="D3266" s="11"/>
    </row>
    <row r="3267" spans="4:4" x14ac:dyDescent="0.2">
      <c r="D3267" s="11"/>
    </row>
    <row r="3268" spans="4:4" x14ac:dyDescent="0.2">
      <c r="D3268" s="11"/>
    </row>
    <row r="3269" spans="4:4" x14ac:dyDescent="0.2">
      <c r="D3269" s="11"/>
    </row>
    <row r="3270" spans="4:4" x14ac:dyDescent="0.2">
      <c r="D3270" s="11"/>
    </row>
    <row r="3271" spans="4:4" x14ac:dyDescent="0.2">
      <c r="D3271" s="11"/>
    </row>
    <row r="3272" spans="4:4" x14ac:dyDescent="0.2">
      <c r="D3272" s="11"/>
    </row>
    <row r="3273" spans="4:4" x14ac:dyDescent="0.2">
      <c r="D3273" s="11"/>
    </row>
    <row r="3274" spans="4:4" x14ac:dyDescent="0.2">
      <c r="D3274" s="11"/>
    </row>
    <row r="3275" spans="4:4" x14ac:dyDescent="0.2">
      <c r="D3275" s="11"/>
    </row>
    <row r="3276" spans="4:4" x14ac:dyDescent="0.2">
      <c r="D3276" s="11"/>
    </row>
    <row r="3277" spans="4:4" x14ac:dyDescent="0.2">
      <c r="D3277" s="11"/>
    </row>
    <row r="3278" spans="4:4" x14ac:dyDescent="0.2">
      <c r="D3278" s="11"/>
    </row>
    <row r="3279" spans="4:4" x14ac:dyDescent="0.2">
      <c r="D3279" s="11"/>
    </row>
    <row r="3280" spans="4:4" x14ac:dyDescent="0.2">
      <c r="D3280" s="11"/>
    </row>
    <row r="3281" spans="4:4" x14ac:dyDescent="0.2">
      <c r="D3281" s="11"/>
    </row>
    <row r="3282" spans="4:4" x14ac:dyDescent="0.2">
      <c r="D3282" s="11"/>
    </row>
    <row r="3283" spans="4:4" x14ac:dyDescent="0.2">
      <c r="D3283" s="11"/>
    </row>
    <row r="3284" spans="4:4" x14ac:dyDescent="0.2">
      <c r="D3284" s="11"/>
    </row>
    <row r="3285" spans="4:4" x14ac:dyDescent="0.2">
      <c r="D3285" s="11"/>
    </row>
    <row r="3286" spans="4:4" x14ac:dyDescent="0.2">
      <c r="D3286" s="11"/>
    </row>
    <row r="3287" spans="4:4" x14ac:dyDescent="0.2">
      <c r="D3287" s="11"/>
    </row>
    <row r="3288" spans="4:4" x14ac:dyDescent="0.2">
      <c r="D3288" s="11"/>
    </row>
    <row r="3289" spans="4:4" x14ac:dyDescent="0.2">
      <c r="D3289" s="11"/>
    </row>
    <row r="3290" spans="4:4" x14ac:dyDescent="0.2">
      <c r="D3290" s="11"/>
    </row>
    <row r="3291" spans="4:4" x14ac:dyDescent="0.2">
      <c r="D3291" s="11"/>
    </row>
    <row r="3292" spans="4:4" x14ac:dyDescent="0.2">
      <c r="D3292" s="11"/>
    </row>
    <row r="3293" spans="4:4" x14ac:dyDescent="0.2">
      <c r="D3293" s="11"/>
    </row>
    <row r="3294" spans="4:4" x14ac:dyDescent="0.2">
      <c r="D3294" s="11"/>
    </row>
    <row r="3295" spans="4:4" x14ac:dyDescent="0.2">
      <c r="D3295" s="11"/>
    </row>
    <row r="3296" spans="4:4" x14ac:dyDescent="0.2">
      <c r="D3296" s="11"/>
    </row>
    <row r="3297" spans="4:4" x14ac:dyDescent="0.2">
      <c r="D3297" s="11"/>
    </row>
    <row r="3298" spans="4:4" x14ac:dyDescent="0.2">
      <c r="D3298" s="11"/>
    </row>
    <row r="3299" spans="4:4" x14ac:dyDescent="0.2">
      <c r="D3299" s="11"/>
    </row>
    <row r="3300" spans="4:4" x14ac:dyDescent="0.2">
      <c r="D3300" s="11"/>
    </row>
    <row r="3301" spans="4:4" x14ac:dyDescent="0.2">
      <c r="D3301" s="11"/>
    </row>
    <row r="3302" spans="4:4" x14ac:dyDescent="0.2">
      <c r="D3302" s="11"/>
    </row>
    <row r="3303" spans="4:4" x14ac:dyDescent="0.2">
      <c r="D3303" s="11"/>
    </row>
    <row r="3304" spans="4:4" x14ac:dyDescent="0.2">
      <c r="D3304" s="11"/>
    </row>
    <row r="3305" spans="4:4" x14ac:dyDescent="0.2">
      <c r="D3305" s="11"/>
    </row>
    <row r="3306" spans="4:4" x14ac:dyDescent="0.2">
      <c r="D3306" s="11"/>
    </row>
    <row r="3307" spans="4:4" x14ac:dyDescent="0.2">
      <c r="D3307" s="11"/>
    </row>
    <row r="3308" spans="4:4" x14ac:dyDescent="0.2">
      <c r="D3308" s="11"/>
    </row>
    <row r="3309" spans="4:4" x14ac:dyDescent="0.2">
      <c r="D3309" s="11"/>
    </row>
    <row r="3310" spans="4:4" x14ac:dyDescent="0.2">
      <c r="D3310" s="11"/>
    </row>
    <row r="3311" spans="4:4" x14ac:dyDescent="0.2">
      <c r="D3311" s="11"/>
    </row>
    <row r="3312" spans="4:4" x14ac:dyDescent="0.2">
      <c r="D3312" s="11"/>
    </row>
    <row r="3313" spans="4:4" x14ac:dyDescent="0.2">
      <c r="D3313" s="11"/>
    </row>
    <row r="3314" spans="4:4" x14ac:dyDescent="0.2">
      <c r="D3314" s="11"/>
    </row>
    <row r="3315" spans="4:4" x14ac:dyDescent="0.2">
      <c r="D3315" s="11"/>
    </row>
    <row r="3316" spans="4:4" x14ac:dyDescent="0.2">
      <c r="D3316" s="11"/>
    </row>
    <row r="3317" spans="4:4" x14ac:dyDescent="0.2">
      <c r="D3317" s="11"/>
    </row>
    <row r="3318" spans="4:4" x14ac:dyDescent="0.2">
      <c r="D3318" s="11"/>
    </row>
    <row r="3319" spans="4:4" x14ac:dyDescent="0.2">
      <c r="D3319" s="11"/>
    </row>
    <row r="3320" spans="4:4" x14ac:dyDescent="0.2">
      <c r="D3320" s="11"/>
    </row>
    <row r="3321" spans="4:4" x14ac:dyDescent="0.2">
      <c r="D3321" s="11"/>
    </row>
    <row r="3322" spans="4:4" x14ac:dyDescent="0.2">
      <c r="D3322" s="11"/>
    </row>
    <row r="3323" spans="4:4" x14ac:dyDescent="0.2">
      <c r="D3323" s="11"/>
    </row>
    <row r="3324" spans="4:4" x14ac:dyDescent="0.2">
      <c r="D3324" s="11"/>
    </row>
    <row r="3325" spans="4:4" x14ac:dyDescent="0.2">
      <c r="D3325" s="11"/>
    </row>
    <row r="3326" spans="4:4" x14ac:dyDescent="0.2">
      <c r="D3326" s="11"/>
    </row>
    <row r="3327" spans="4:4" x14ac:dyDescent="0.2">
      <c r="D3327" s="11"/>
    </row>
    <row r="3328" spans="4:4" x14ac:dyDescent="0.2">
      <c r="D3328" s="11"/>
    </row>
    <row r="3329" spans="4:4" x14ac:dyDescent="0.2">
      <c r="D3329" s="11"/>
    </row>
    <row r="3330" spans="4:4" x14ac:dyDescent="0.2">
      <c r="D3330" s="11"/>
    </row>
    <row r="3331" spans="4:4" x14ac:dyDescent="0.2">
      <c r="D3331" s="11"/>
    </row>
    <row r="3332" spans="4:4" x14ac:dyDescent="0.2">
      <c r="D3332" s="11"/>
    </row>
    <row r="3333" spans="4:4" x14ac:dyDescent="0.2">
      <c r="D3333" s="11"/>
    </row>
    <row r="3334" spans="4:4" x14ac:dyDescent="0.2">
      <c r="D3334" s="11"/>
    </row>
    <row r="3335" spans="4:4" x14ac:dyDescent="0.2">
      <c r="D3335" s="11"/>
    </row>
    <row r="3336" spans="4:4" x14ac:dyDescent="0.2">
      <c r="D3336" s="11"/>
    </row>
    <row r="3337" spans="4:4" x14ac:dyDescent="0.2">
      <c r="D3337" s="11"/>
    </row>
    <row r="3338" spans="4:4" x14ac:dyDescent="0.2">
      <c r="D3338" s="11"/>
    </row>
    <row r="3339" spans="4:4" x14ac:dyDescent="0.2">
      <c r="D3339" s="11"/>
    </row>
    <row r="3340" spans="4:4" x14ac:dyDescent="0.2">
      <c r="D3340" s="11"/>
    </row>
    <row r="3341" spans="4:4" x14ac:dyDescent="0.2">
      <c r="D3341" s="11"/>
    </row>
    <row r="3342" spans="4:4" x14ac:dyDescent="0.2">
      <c r="D3342" s="11"/>
    </row>
    <row r="3343" spans="4:4" x14ac:dyDescent="0.2">
      <c r="D3343" s="11"/>
    </row>
    <row r="3344" spans="4:4" x14ac:dyDescent="0.2">
      <c r="D3344" s="11"/>
    </row>
    <row r="3345" spans="4:4" x14ac:dyDescent="0.2">
      <c r="D3345" s="11"/>
    </row>
    <row r="3346" spans="4:4" x14ac:dyDescent="0.2">
      <c r="D3346" s="11"/>
    </row>
    <row r="3347" spans="4:4" x14ac:dyDescent="0.2">
      <c r="D3347" s="11"/>
    </row>
    <row r="3348" spans="4:4" x14ac:dyDescent="0.2">
      <c r="D3348" s="11"/>
    </row>
    <row r="3349" spans="4:4" x14ac:dyDescent="0.2">
      <c r="D3349" s="11"/>
    </row>
    <row r="3350" spans="4:4" x14ac:dyDescent="0.2">
      <c r="D3350" s="11"/>
    </row>
    <row r="3351" spans="4:4" x14ac:dyDescent="0.2">
      <c r="D3351" s="11"/>
    </row>
    <row r="3352" spans="4:4" x14ac:dyDescent="0.2">
      <c r="D3352" s="11"/>
    </row>
    <row r="3353" spans="4:4" x14ac:dyDescent="0.2">
      <c r="D3353" s="11"/>
    </row>
    <row r="3354" spans="4:4" x14ac:dyDescent="0.2">
      <c r="D3354" s="11"/>
    </row>
    <row r="3355" spans="4:4" x14ac:dyDescent="0.2">
      <c r="D3355" s="11"/>
    </row>
    <row r="3356" spans="4:4" x14ac:dyDescent="0.2">
      <c r="D3356" s="11"/>
    </row>
    <row r="3357" spans="4:4" x14ac:dyDescent="0.2">
      <c r="D3357" s="11"/>
    </row>
    <row r="3358" spans="4:4" x14ac:dyDescent="0.2">
      <c r="D3358" s="11"/>
    </row>
    <row r="3359" spans="4:4" x14ac:dyDescent="0.2">
      <c r="D3359" s="11"/>
    </row>
    <row r="3360" spans="4:4" x14ac:dyDescent="0.2">
      <c r="D3360" s="11"/>
    </row>
    <row r="3361" spans="4:4" x14ac:dyDescent="0.2">
      <c r="D3361" s="11"/>
    </row>
    <row r="3362" spans="4:4" x14ac:dyDescent="0.2">
      <c r="D3362" s="11"/>
    </row>
    <row r="3363" spans="4:4" x14ac:dyDescent="0.2">
      <c r="D3363" s="11"/>
    </row>
    <row r="3364" spans="4:4" x14ac:dyDescent="0.2">
      <c r="D3364" s="11"/>
    </row>
    <row r="3365" spans="4:4" x14ac:dyDescent="0.2">
      <c r="D3365" s="11"/>
    </row>
    <row r="3366" spans="4:4" x14ac:dyDescent="0.2">
      <c r="D3366" s="11"/>
    </row>
    <row r="3367" spans="4:4" x14ac:dyDescent="0.2">
      <c r="D3367" s="11"/>
    </row>
    <row r="3368" spans="4:4" x14ac:dyDescent="0.2">
      <c r="D3368" s="11"/>
    </row>
    <row r="3369" spans="4:4" x14ac:dyDescent="0.2">
      <c r="D3369" s="11"/>
    </row>
    <row r="3370" spans="4:4" x14ac:dyDescent="0.2">
      <c r="D3370" s="11"/>
    </row>
    <row r="3371" spans="4:4" x14ac:dyDescent="0.2">
      <c r="D3371" s="11"/>
    </row>
    <row r="3372" spans="4:4" x14ac:dyDescent="0.2">
      <c r="D3372" s="11"/>
    </row>
    <row r="3373" spans="4:4" x14ac:dyDescent="0.2">
      <c r="D3373" s="11"/>
    </row>
    <row r="3374" spans="4:4" x14ac:dyDescent="0.2">
      <c r="D3374" s="11"/>
    </row>
    <row r="3375" spans="4:4" x14ac:dyDescent="0.2">
      <c r="D3375" s="11"/>
    </row>
    <row r="3376" spans="4:4" x14ac:dyDescent="0.2">
      <c r="D3376" s="11"/>
    </row>
    <row r="3377" spans="4:4" x14ac:dyDescent="0.2">
      <c r="D3377" s="11"/>
    </row>
    <row r="3378" spans="4:4" x14ac:dyDescent="0.2">
      <c r="D3378" s="11"/>
    </row>
    <row r="3379" spans="4:4" x14ac:dyDescent="0.2">
      <c r="D3379" s="11"/>
    </row>
    <row r="3380" spans="4:4" x14ac:dyDescent="0.2">
      <c r="D3380" s="11"/>
    </row>
    <row r="3381" spans="4:4" x14ac:dyDescent="0.2">
      <c r="D3381" s="11"/>
    </row>
    <row r="3382" spans="4:4" x14ac:dyDescent="0.2">
      <c r="D3382" s="11"/>
    </row>
    <row r="3383" spans="4:4" x14ac:dyDescent="0.2">
      <c r="D3383" s="11"/>
    </row>
    <row r="3384" spans="4:4" x14ac:dyDescent="0.2">
      <c r="D3384" s="11"/>
    </row>
    <row r="3385" spans="4:4" x14ac:dyDescent="0.2">
      <c r="D3385" s="11"/>
    </row>
    <row r="3386" spans="4:4" x14ac:dyDescent="0.2">
      <c r="D3386" s="11"/>
    </row>
    <row r="3387" spans="4:4" x14ac:dyDescent="0.2">
      <c r="D3387" s="11"/>
    </row>
    <row r="3388" spans="4:4" x14ac:dyDescent="0.2">
      <c r="D3388" s="11"/>
    </row>
    <row r="3389" spans="4:4" x14ac:dyDescent="0.2">
      <c r="D3389" s="11"/>
    </row>
    <row r="3390" spans="4:4" x14ac:dyDescent="0.2">
      <c r="D3390" s="11"/>
    </row>
    <row r="3391" spans="4:4" x14ac:dyDescent="0.2">
      <c r="D3391" s="11"/>
    </row>
    <row r="3392" spans="4:4" x14ac:dyDescent="0.2">
      <c r="D3392" s="11"/>
    </row>
    <row r="3393" spans="4:4" x14ac:dyDescent="0.2">
      <c r="D3393" s="11"/>
    </row>
    <row r="3394" spans="4:4" x14ac:dyDescent="0.2">
      <c r="D3394" s="11"/>
    </row>
    <row r="3395" spans="4:4" x14ac:dyDescent="0.2">
      <c r="D3395" s="11"/>
    </row>
    <row r="3396" spans="4:4" x14ac:dyDescent="0.2">
      <c r="D3396" s="11"/>
    </row>
    <row r="3397" spans="4:4" x14ac:dyDescent="0.2">
      <c r="D3397" s="11"/>
    </row>
    <row r="3398" spans="4:4" x14ac:dyDescent="0.2">
      <c r="D3398" s="11"/>
    </row>
    <row r="3399" spans="4:4" x14ac:dyDescent="0.2">
      <c r="D3399" s="11"/>
    </row>
    <row r="3400" spans="4:4" x14ac:dyDescent="0.2">
      <c r="D3400" s="11"/>
    </row>
    <row r="3401" spans="4:4" x14ac:dyDescent="0.2">
      <c r="D3401" s="11"/>
    </row>
    <row r="3402" spans="4:4" x14ac:dyDescent="0.2">
      <c r="D3402" s="11"/>
    </row>
    <row r="3403" spans="4:4" x14ac:dyDescent="0.2">
      <c r="D3403" s="11"/>
    </row>
    <row r="3404" spans="4:4" x14ac:dyDescent="0.2">
      <c r="D3404" s="11"/>
    </row>
    <row r="3405" spans="4:4" x14ac:dyDescent="0.2">
      <c r="D3405" s="11"/>
    </row>
    <row r="3406" spans="4:4" x14ac:dyDescent="0.2">
      <c r="D3406" s="11"/>
    </row>
    <row r="3407" spans="4:4" x14ac:dyDescent="0.2">
      <c r="D3407" s="11"/>
    </row>
    <row r="3408" spans="4:4" x14ac:dyDescent="0.2">
      <c r="D3408" s="11"/>
    </row>
    <row r="3409" spans="4:4" x14ac:dyDescent="0.2">
      <c r="D3409" s="11"/>
    </row>
    <row r="3410" spans="4:4" x14ac:dyDescent="0.2">
      <c r="D3410" s="11"/>
    </row>
    <row r="3411" spans="4:4" x14ac:dyDescent="0.2">
      <c r="D3411" s="11"/>
    </row>
    <row r="3412" spans="4:4" x14ac:dyDescent="0.2">
      <c r="D3412" s="11"/>
    </row>
    <row r="3413" spans="4:4" x14ac:dyDescent="0.2">
      <c r="D3413" s="11"/>
    </row>
    <row r="3414" spans="4:4" x14ac:dyDescent="0.2">
      <c r="D3414" s="11"/>
    </row>
    <row r="3415" spans="4:4" x14ac:dyDescent="0.2">
      <c r="D3415" s="11"/>
    </row>
    <row r="3416" spans="4:4" x14ac:dyDescent="0.2">
      <c r="D3416" s="11"/>
    </row>
    <row r="3417" spans="4:4" x14ac:dyDescent="0.2">
      <c r="D3417" s="11"/>
    </row>
    <row r="3418" spans="4:4" x14ac:dyDescent="0.2">
      <c r="D3418" s="11"/>
    </row>
    <row r="3419" spans="4:4" x14ac:dyDescent="0.2">
      <c r="D3419" s="11"/>
    </row>
    <row r="3420" spans="4:4" x14ac:dyDescent="0.2">
      <c r="D3420" s="11"/>
    </row>
    <row r="3421" spans="4:4" x14ac:dyDescent="0.2">
      <c r="D3421" s="11"/>
    </row>
    <row r="3422" spans="4:4" x14ac:dyDescent="0.2">
      <c r="D3422" s="11"/>
    </row>
    <row r="3423" spans="4:4" x14ac:dyDescent="0.2">
      <c r="D3423" s="11"/>
    </row>
    <row r="3424" spans="4:4" x14ac:dyDescent="0.2">
      <c r="D3424" s="11"/>
    </row>
    <row r="3425" spans="4:4" x14ac:dyDescent="0.2">
      <c r="D3425" s="11"/>
    </row>
    <row r="3426" spans="4:4" x14ac:dyDescent="0.2">
      <c r="D3426" s="11"/>
    </row>
    <row r="3427" spans="4:4" x14ac:dyDescent="0.2">
      <c r="D3427" s="11"/>
    </row>
    <row r="3428" spans="4:4" x14ac:dyDescent="0.2">
      <c r="D3428" s="11"/>
    </row>
    <row r="3429" spans="4:4" x14ac:dyDescent="0.2">
      <c r="D3429" s="11"/>
    </row>
    <row r="3430" spans="4:4" x14ac:dyDescent="0.2">
      <c r="D3430" s="11"/>
    </row>
    <row r="3431" spans="4:4" x14ac:dyDescent="0.2">
      <c r="D3431" s="11"/>
    </row>
    <row r="3432" spans="4:4" x14ac:dyDescent="0.2">
      <c r="D3432" s="11"/>
    </row>
    <row r="3433" spans="4:4" x14ac:dyDescent="0.2">
      <c r="D3433" s="11"/>
    </row>
    <row r="3434" spans="4:4" x14ac:dyDescent="0.2">
      <c r="D3434" s="11"/>
    </row>
    <row r="3435" spans="4:4" x14ac:dyDescent="0.2">
      <c r="D3435" s="11"/>
    </row>
    <row r="3436" spans="4:4" x14ac:dyDescent="0.2">
      <c r="D3436" s="11"/>
    </row>
    <row r="3437" spans="4:4" x14ac:dyDescent="0.2">
      <c r="D3437" s="11"/>
    </row>
    <row r="3438" spans="4:4" x14ac:dyDescent="0.2">
      <c r="D3438" s="11"/>
    </row>
    <row r="3439" spans="4:4" x14ac:dyDescent="0.2">
      <c r="D3439" s="11"/>
    </row>
    <row r="3440" spans="4:4" x14ac:dyDescent="0.2">
      <c r="D3440" s="11"/>
    </row>
    <row r="3441" spans="4:4" x14ac:dyDescent="0.2">
      <c r="D3441" s="11"/>
    </row>
    <row r="3442" spans="4:4" x14ac:dyDescent="0.2">
      <c r="D3442" s="11"/>
    </row>
    <row r="3443" spans="4:4" x14ac:dyDescent="0.2">
      <c r="D3443" s="11"/>
    </row>
    <row r="3444" spans="4:4" x14ac:dyDescent="0.2">
      <c r="D3444" s="11"/>
    </row>
    <row r="3445" spans="4:4" x14ac:dyDescent="0.2">
      <c r="D3445" s="11"/>
    </row>
    <row r="3446" spans="4:4" x14ac:dyDescent="0.2">
      <c r="D3446" s="11"/>
    </row>
    <row r="3447" spans="4:4" x14ac:dyDescent="0.2">
      <c r="D3447" s="11"/>
    </row>
    <row r="3448" spans="4:4" x14ac:dyDescent="0.2">
      <c r="D3448" s="11"/>
    </row>
    <row r="3449" spans="4:4" x14ac:dyDescent="0.2">
      <c r="D3449" s="11"/>
    </row>
    <row r="3450" spans="4:4" x14ac:dyDescent="0.2">
      <c r="D3450" s="11"/>
    </row>
    <row r="3451" spans="4:4" x14ac:dyDescent="0.2">
      <c r="D3451" s="11"/>
    </row>
    <row r="3452" spans="4:4" x14ac:dyDescent="0.2">
      <c r="D3452" s="11"/>
    </row>
    <row r="3453" spans="4:4" x14ac:dyDescent="0.2">
      <c r="D3453" s="11"/>
    </row>
    <row r="3454" spans="4:4" x14ac:dyDescent="0.2">
      <c r="D3454" s="11"/>
    </row>
    <row r="3455" spans="4:4" x14ac:dyDescent="0.2">
      <c r="D3455" s="11"/>
    </row>
    <row r="3456" spans="4:4" x14ac:dyDescent="0.2">
      <c r="D3456" s="11"/>
    </row>
    <row r="3457" spans="4:4" x14ac:dyDescent="0.2">
      <c r="D3457" s="11"/>
    </row>
    <row r="3458" spans="4:4" x14ac:dyDescent="0.2">
      <c r="D3458" s="11"/>
    </row>
    <row r="3459" spans="4:4" x14ac:dyDescent="0.2">
      <c r="D3459" s="11"/>
    </row>
    <row r="3460" spans="4:4" x14ac:dyDescent="0.2">
      <c r="D3460" s="11"/>
    </row>
    <row r="3461" spans="4:4" x14ac:dyDescent="0.2">
      <c r="D3461" s="11"/>
    </row>
    <row r="3462" spans="4:4" x14ac:dyDescent="0.2">
      <c r="D3462" s="11"/>
    </row>
    <row r="3463" spans="4:4" x14ac:dyDescent="0.2">
      <c r="D3463" s="11"/>
    </row>
    <row r="3464" spans="4:4" x14ac:dyDescent="0.2">
      <c r="D3464" s="11"/>
    </row>
    <row r="3465" spans="4:4" x14ac:dyDescent="0.2">
      <c r="D3465" s="11"/>
    </row>
    <row r="3466" spans="4:4" x14ac:dyDescent="0.2">
      <c r="D3466" s="11"/>
    </row>
    <row r="3467" spans="4:4" x14ac:dyDescent="0.2">
      <c r="D3467" s="11"/>
    </row>
    <row r="3468" spans="4:4" x14ac:dyDescent="0.2">
      <c r="D3468" s="11"/>
    </row>
    <row r="3469" spans="4:4" x14ac:dyDescent="0.2">
      <c r="D3469" s="11"/>
    </row>
    <row r="3470" spans="4:4" x14ac:dyDescent="0.2">
      <c r="D3470" s="11"/>
    </row>
    <row r="3471" spans="4:4" x14ac:dyDescent="0.2">
      <c r="D3471" s="11"/>
    </row>
    <row r="3472" spans="4:4" x14ac:dyDescent="0.2">
      <c r="D3472" s="11"/>
    </row>
    <row r="3473" spans="4:4" x14ac:dyDescent="0.2">
      <c r="D3473" s="11"/>
    </row>
    <row r="3474" spans="4:4" x14ac:dyDescent="0.2">
      <c r="D3474" s="11"/>
    </row>
    <row r="3475" spans="4:4" x14ac:dyDescent="0.2">
      <c r="D3475" s="11"/>
    </row>
    <row r="3476" spans="4:4" x14ac:dyDescent="0.2">
      <c r="D3476" s="11"/>
    </row>
    <row r="3477" spans="4:4" x14ac:dyDescent="0.2">
      <c r="D3477" s="11"/>
    </row>
    <row r="3478" spans="4:4" x14ac:dyDescent="0.2">
      <c r="D3478" s="11"/>
    </row>
    <row r="3479" spans="4:4" x14ac:dyDescent="0.2">
      <c r="D3479" s="11"/>
    </row>
    <row r="3480" spans="4:4" x14ac:dyDescent="0.2">
      <c r="D3480" s="11"/>
    </row>
    <row r="3481" spans="4:4" x14ac:dyDescent="0.2">
      <c r="D3481" s="11"/>
    </row>
    <row r="3482" spans="4:4" x14ac:dyDescent="0.2">
      <c r="D3482" s="11"/>
    </row>
    <row r="3483" spans="4:4" x14ac:dyDescent="0.2">
      <c r="D3483" s="11"/>
    </row>
    <row r="3484" spans="4:4" x14ac:dyDescent="0.2">
      <c r="D3484" s="11"/>
    </row>
    <row r="3485" spans="4:4" x14ac:dyDescent="0.2">
      <c r="D3485" s="11"/>
    </row>
    <row r="3486" spans="4:4" x14ac:dyDescent="0.2">
      <c r="D3486" s="11"/>
    </row>
    <row r="3487" spans="4:4" x14ac:dyDescent="0.2">
      <c r="D3487" s="11"/>
    </row>
    <row r="3488" spans="4:4" x14ac:dyDescent="0.2">
      <c r="D3488" s="11"/>
    </row>
    <row r="3489" spans="4:4" x14ac:dyDescent="0.2">
      <c r="D3489" s="11"/>
    </row>
    <row r="3490" spans="4:4" x14ac:dyDescent="0.2">
      <c r="D3490" s="11"/>
    </row>
    <row r="3491" spans="4:4" x14ac:dyDescent="0.2">
      <c r="D3491" s="11"/>
    </row>
    <row r="3492" spans="4:4" x14ac:dyDescent="0.2">
      <c r="D3492" s="11"/>
    </row>
    <row r="3493" spans="4:4" x14ac:dyDescent="0.2">
      <c r="D3493" s="11"/>
    </row>
    <row r="3494" spans="4:4" x14ac:dyDescent="0.2">
      <c r="D3494" s="11"/>
    </row>
    <row r="3495" spans="4:4" x14ac:dyDescent="0.2">
      <c r="D3495" s="11"/>
    </row>
    <row r="3496" spans="4:4" x14ac:dyDescent="0.2">
      <c r="D3496" s="11"/>
    </row>
    <row r="3497" spans="4:4" x14ac:dyDescent="0.2">
      <c r="D3497" s="11"/>
    </row>
    <row r="3498" spans="4:4" x14ac:dyDescent="0.2">
      <c r="D3498" s="11"/>
    </row>
    <row r="3499" spans="4:4" x14ac:dyDescent="0.2">
      <c r="D3499" s="11"/>
    </row>
    <row r="3500" spans="4:4" x14ac:dyDescent="0.2">
      <c r="D3500" s="11"/>
    </row>
    <row r="3501" spans="4:4" x14ac:dyDescent="0.2">
      <c r="D3501" s="11"/>
    </row>
    <row r="3502" spans="4:4" x14ac:dyDescent="0.2">
      <c r="D3502" s="11"/>
    </row>
    <row r="3503" spans="4:4" x14ac:dyDescent="0.2">
      <c r="D3503" s="11"/>
    </row>
    <row r="3504" spans="4:4" x14ac:dyDescent="0.2">
      <c r="D3504" s="11"/>
    </row>
    <row r="3505" spans="4:4" x14ac:dyDescent="0.2">
      <c r="D3505" s="11"/>
    </row>
    <row r="3506" spans="4:4" x14ac:dyDescent="0.2">
      <c r="D3506" s="11"/>
    </row>
    <row r="3507" spans="4:4" x14ac:dyDescent="0.2">
      <c r="D3507" s="11"/>
    </row>
    <row r="3508" spans="4:4" x14ac:dyDescent="0.2">
      <c r="D3508" s="11"/>
    </row>
    <row r="3509" spans="4:4" x14ac:dyDescent="0.2">
      <c r="D3509" s="11"/>
    </row>
    <row r="3510" spans="4:4" x14ac:dyDescent="0.2">
      <c r="D3510" s="11"/>
    </row>
    <row r="3511" spans="4:4" x14ac:dyDescent="0.2">
      <c r="D3511" s="11"/>
    </row>
    <row r="3512" spans="4:4" x14ac:dyDescent="0.2">
      <c r="D3512" s="11"/>
    </row>
    <row r="3513" spans="4:4" x14ac:dyDescent="0.2">
      <c r="D3513" s="11"/>
    </row>
    <row r="3514" spans="4:4" x14ac:dyDescent="0.2">
      <c r="D3514" s="11"/>
    </row>
    <row r="3515" spans="4:4" x14ac:dyDescent="0.2">
      <c r="D3515" s="11"/>
    </row>
    <row r="3516" spans="4:4" x14ac:dyDescent="0.2">
      <c r="D3516" s="11"/>
    </row>
    <row r="3517" spans="4:4" x14ac:dyDescent="0.2">
      <c r="D3517" s="11"/>
    </row>
    <row r="3518" spans="4:4" x14ac:dyDescent="0.2">
      <c r="D3518" s="11"/>
    </row>
    <row r="3519" spans="4:4" x14ac:dyDescent="0.2">
      <c r="D3519" s="11"/>
    </row>
    <row r="3520" spans="4:4" x14ac:dyDescent="0.2">
      <c r="D3520" s="11"/>
    </row>
    <row r="3521" spans="4:4" x14ac:dyDescent="0.2">
      <c r="D3521" s="11"/>
    </row>
    <row r="3522" spans="4:4" x14ac:dyDescent="0.2">
      <c r="D3522" s="11"/>
    </row>
    <row r="3523" spans="4:4" x14ac:dyDescent="0.2">
      <c r="D3523" s="11"/>
    </row>
    <row r="3524" spans="4:4" x14ac:dyDescent="0.2">
      <c r="D3524" s="11"/>
    </row>
    <row r="3525" spans="4:4" x14ac:dyDescent="0.2">
      <c r="D3525" s="11"/>
    </row>
    <row r="3526" spans="4:4" x14ac:dyDescent="0.2">
      <c r="D3526" s="11"/>
    </row>
    <row r="3527" spans="4:4" x14ac:dyDescent="0.2">
      <c r="D3527" s="11"/>
    </row>
    <row r="3528" spans="4:4" x14ac:dyDescent="0.2">
      <c r="D3528" s="11"/>
    </row>
    <row r="3529" spans="4:4" x14ac:dyDescent="0.2">
      <c r="D3529" s="11"/>
    </row>
    <row r="3530" spans="4:4" x14ac:dyDescent="0.2">
      <c r="D3530" s="11"/>
    </row>
    <row r="3531" spans="4:4" x14ac:dyDescent="0.2">
      <c r="D3531" s="11"/>
    </row>
    <row r="3532" spans="4:4" x14ac:dyDescent="0.2">
      <c r="D3532" s="11"/>
    </row>
    <row r="3533" spans="4:4" x14ac:dyDescent="0.2">
      <c r="D3533" s="11"/>
    </row>
    <row r="3534" spans="4:4" x14ac:dyDescent="0.2">
      <c r="D3534" s="11"/>
    </row>
    <row r="3535" spans="4:4" x14ac:dyDescent="0.2">
      <c r="D3535" s="11"/>
    </row>
    <row r="3536" spans="4:4" x14ac:dyDescent="0.2">
      <c r="D3536" s="11"/>
    </row>
    <row r="3537" spans="4:4" x14ac:dyDescent="0.2">
      <c r="D3537" s="11"/>
    </row>
    <row r="3538" spans="4:4" x14ac:dyDescent="0.2">
      <c r="D3538" s="11"/>
    </row>
    <row r="3539" spans="4:4" x14ac:dyDescent="0.2">
      <c r="D3539" s="11"/>
    </row>
    <row r="3540" spans="4:4" x14ac:dyDescent="0.2">
      <c r="D3540" s="11"/>
    </row>
    <row r="3541" spans="4:4" x14ac:dyDescent="0.2">
      <c r="D3541" s="11"/>
    </row>
    <row r="3542" spans="4:4" x14ac:dyDescent="0.2">
      <c r="D3542" s="11"/>
    </row>
    <row r="3543" spans="4:4" x14ac:dyDescent="0.2">
      <c r="D3543" s="11"/>
    </row>
    <row r="3544" spans="4:4" x14ac:dyDescent="0.2">
      <c r="D3544" s="11"/>
    </row>
    <row r="3545" spans="4:4" x14ac:dyDescent="0.2">
      <c r="D3545" s="11"/>
    </row>
    <row r="3546" spans="4:4" x14ac:dyDescent="0.2">
      <c r="D3546" s="11"/>
    </row>
    <row r="3547" spans="4:4" x14ac:dyDescent="0.2">
      <c r="D3547" s="11"/>
    </row>
    <row r="3548" spans="4:4" x14ac:dyDescent="0.2">
      <c r="D3548" s="11"/>
    </row>
    <row r="3549" spans="4:4" x14ac:dyDescent="0.2">
      <c r="D3549" s="11"/>
    </row>
    <row r="3550" spans="4:4" x14ac:dyDescent="0.2">
      <c r="D3550" s="11"/>
    </row>
    <row r="3551" spans="4:4" x14ac:dyDescent="0.2">
      <c r="D3551" s="11"/>
    </row>
    <row r="3552" spans="4:4" x14ac:dyDescent="0.2">
      <c r="D3552" s="11"/>
    </row>
    <row r="3553" spans="4:4" x14ac:dyDescent="0.2">
      <c r="D3553" s="11"/>
    </row>
    <row r="3554" spans="4:4" x14ac:dyDescent="0.2">
      <c r="D3554" s="11"/>
    </row>
    <row r="3555" spans="4:4" x14ac:dyDescent="0.2">
      <c r="D3555" s="11"/>
    </row>
    <row r="3556" spans="4:4" x14ac:dyDescent="0.2">
      <c r="D3556" s="11"/>
    </row>
    <row r="3557" spans="4:4" x14ac:dyDescent="0.2">
      <c r="D3557" s="11"/>
    </row>
    <row r="3558" spans="4:4" x14ac:dyDescent="0.2">
      <c r="D3558" s="11"/>
    </row>
    <row r="3559" spans="4:4" x14ac:dyDescent="0.2">
      <c r="D3559" s="11"/>
    </row>
    <row r="3560" spans="4:4" x14ac:dyDescent="0.2">
      <c r="D3560" s="11"/>
    </row>
    <row r="3561" spans="4:4" x14ac:dyDescent="0.2">
      <c r="D3561" s="11"/>
    </row>
    <row r="3562" spans="4:4" x14ac:dyDescent="0.2">
      <c r="D3562" s="11"/>
    </row>
    <row r="3563" spans="4:4" x14ac:dyDescent="0.2">
      <c r="D3563" s="11"/>
    </row>
    <row r="3564" spans="4:4" x14ac:dyDescent="0.2">
      <c r="D3564" s="11"/>
    </row>
    <row r="3565" spans="4:4" x14ac:dyDescent="0.2">
      <c r="D3565" s="11"/>
    </row>
    <row r="3566" spans="4:4" x14ac:dyDescent="0.2">
      <c r="D3566" s="11"/>
    </row>
    <row r="3567" spans="4:4" x14ac:dyDescent="0.2">
      <c r="D3567" s="11"/>
    </row>
    <row r="3568" spans="4:4" x14ac:dyDescent="0.2">
      <c r="D3568" s="11"/>
    </row>
    <row r="3569" spans="4:4" x14ac:dyDescent="0.2">
      <c r="D3569" s="11"/>
    </row>
    <row r="3570" spans="4:4" x14ac:dyDescent="0.2">
      <c r="D3570" s="11"/>
    </row>
    <row r="3571" spans="4:4" x14ac:dyDescent="0.2">
      <c r="D3571" s="11"/>
    </row>
    <row r="3572" spans="4:4" x14ac:dyDescent="0.2">
      <c r="D3572" s="11"/>
    </row>
    <row r="3573" spans="4:4" x14ac:dyDescent="0.2">
      <c r="D3573" s="11"/>
    </row>
    <row r="3574" spans="4:4" x14ac:dyDescent="0.2">
      <c r="D3574" s="11"/>
    </row>
    <row r="3575" spans="4:4" x14ac:dyDescent="0.2">
      <c r="D3575" s="11"/>
    </row>
    <row r="3576" spans="4:4" x14ac:dyDescent="0.2">
      <c r="D3576" s="11"/>
    </row>
    <row r="3577" spans="4:4" x14ac:dyDescent="0.2">
      <c r="D3577" s="11"/>
    </row>
    <row r="3578" spans="4:4" x14ac:dyDescent="0.2">
      <c r="D3578" s="11"/>
    </row>
    <row r="3579" spans="4:4" x14ac:dyDescent="0.2">
      <c r="D3579" s="11"/>
    </row>
    <row r="3580" spans="4:4" x14ac:dyDescent="0.2">
      <c r="D3580" s="11"/>
    </row>
    <row r="3581" spans="4:4" x14ac:dyDescent="0.2">
      <c r="D3581" s="11"/>
    </row>
    <row r="3582" spans="4:4" x14ac:dyDescent="0.2">
      <c r="D3582" s="11"/>
    </row>
    <row r="3583" spans="4:4" x14ac:dyDescent="0.2">
      <c r="D3583" s="11"/>
    </row>
    <row r="3584" spans="4:4" x14ac:dyDescent="0.2">
      <c r="D3584" s="11"/>
    </row>
    <row r="3585" spans="4:4" x14ac:dyDescent="0.2">
      <c r="D3585" s="11"/>
    </row>
    <row r="3586" spans="4:4" x14ac:dyDescent="0.2">
      <c r="D3586" s="11"/>
    </row>
    <row r="3587" spans="4:4" x14ac:dyDescent="0.2">
      <c r="D3587" s="11"/>
    </row>
    <row r="3588" spans="4:4" x14ac:dyDescent="0.2">
      <c r="D3588" s="11"/>
    </row>
    <row r="3589" spans="4:4" x14ac:dyDescent="0.2">
      <c r="D3589" s="11"/>
    </row>
    <row r="3590" spans="4:4" x14ac:dyDescent="0.2">
      <c r="D3590" s="11"/>
    </row>
    <row r="3591" spans="4:4" x14ac:dyDescent="0.2">
      <c r="D3591" s="11"/>
    </row>
    <row r="3592" spans="4:4" x14ac:dyDescent="0.2">
      <c r="D3592" s="11"/>
    </row>
    <row r="3593" spans="4:4" x14ac:dyDescent="0.2">
      <c r="D3593" s="11"/>
    </row>
    <row r="3594" spans="4:4" x14ac:dyDescent="0.2">
      <c r="D3594" s="11"/>
    </row>
    <row r="3595" spans="4:4" x14ac:dyDescent="0.2">
      <c r="D3595" s="11"/>
    </row>
    <row r="3596" spans="4:4" x14ac:dyDescent="0.2">
      <c r="D3596" s="11"/>
    </row>
    <row r="3597" spans="4:4" x14ac:dyDescent="0.2">
      <c r="D3597" s="11"/>
    </row>
    <row r="3598" spans="4:4" x14ac:dyDescent="0.2">
      <c r="D3598" s="11"/>
    </row>
    <row r="3599" spans="4:4" x14ac:dyDescent="0.2">
      <c r="D3599" s="11"/>
    </row>
    <row r="3600" spans="4:4" x14ac:dyDescent="0.2">
      <c r="D3600" s="11"/>
    </row>
    <row r="3601" spans="4:4" x14ac:dyDescent="0.2">
      <c r="D3601" s="11"/>
    </row>
    <row r="3602" spans="4:4" x14ac:dyDescent="0.2">
      <c r="D3602" s="11"/>
    </row>
    <row r="3603" spans="4:4" x14ac:dyDescent="0.2">
      <c r="D3603" s="11"/>
    </row>
    <row r="3604" spans="4:4" x14ac:dyDescent="0.2">
      <c r="D3604" s="11"/>
    </row>
    <row r="3605" spans="4:4" x14ac:dyDescent="0.2">
      <c r="D3605" s="11"/>
    </row>
    <row r="3606" spans="4:4" x14ac:dyDescent="0.2">
      <c r="D3606" s="11"/>
    </row>
    <row r="3607" spans="4:4" x14ac:dyDescent="0.2">
      <c r="D3607" s="11"/>
    </row>
    <row r="3608" spans="4:4" x14ac:dyDescent="0.2">
      <c r="D3608" s="11"/>
    </row>
    <row r="3609" spans="4:4" x14ac:dyDescent="0.2">
      <c r="D3609" s="11"/>
    </row>
    <row r="3610" spans="4:4" x14ac:dyDescent="0.2">
      <c r="D3610" s="11"/>
    </row>
    <row r="3611" spans="4:4" x14ac:dyDescent="0.2">
      <c r="D3611" s="11"/>
    </row>
    <row r="3612" spans="4:4" x14ac:dyDescent="0.2">
      <c r="D3612" s="11"/>
    </row>
    <row r="3613" spans="4:4" x14ac:dyDescent="0.2">
      <c r="D3613" s="11"/>
    </row>
    <row r="3614" spans="4:4" x14ac:dyDescent="0.2">
      <c r="D3614" s="11"/>
    </row>
    <row r="3615" spans="4:4" x14ac:dyDescent="0.2">
      <c r="D3615" s="11"/>
    </row>
    <row r="3616" spans="4:4" x14ac:dyDescent="0.2">
      <c r="D3616" s="11"/>
    </row>
    <row r="3617" spans="4:4" x14ac:dyDescent="0.2">
      <c r="D3617" s="11"/>
    </row>
    <row r="3618" spans="4:4" x14ac:dyDescent="0.2">
      <c r="D3618" s="11"/>
    </row>
    <row r="3619" spans="4:4" x14ac:dyDescent="0.2">
      <c r="D3619" s="11"/>
    </row>
    <row r="3620" spans="4:4" x14ac:dyDescent="0.2">
      <c r="D3620" s="11"/>
    </row>
    <row r="3621" spans="4:4" x14ac:dyDescent="0.2">
      <c r="D3621" s="11"/>
    </row>
    <row r="3622" spans="4:4" x14ac:dyDescent="0.2">
      <c r="D3622" s="11"/>
    </row>
    <row r="3623" spans="4:4" x14ac:dyDescent="0.2">
      <c r="D3623" s="11"/>
    </row>
    <row r="3624" spans="4:4" x14ac:dyDescent="0.2">
      <c r="D3624" s="11"/>
    </row>
    <row r="3625" spans="4:4" x14ac:dyDescent="0.2">
      <c r="D3625" s="11"/>
    </row>
    <row r="3626" spans="4:4" x14ac:dyDescent="0.2">
      <c r="D3626" s="11"/>
    </row>
    <row r="3627" spans="4:4" x14ac:dyDescent="0.2">
      <c r="D3627" s="11"/>
    </row>
    <row r="3628" spans="4:4" x14ac:dyDescent="0.2">
      <c r="D3628" s="11"/>
    </row>
    <row r="3629" spans="4:4" x14ac:dyDescent="0.2">
      <c r="D3629" s="11"/>
    </row>
    <row r="3630" spans="4:4" x14ac:dyDescent="0.2">
      <c r="D3630" s="11"/>
    </row>
    <row r="3631" spans="4:4" x14ac:dyDescent="0.2">
      <c r="D3631" s="11"/>
    </row>
    <row r="3632" spans="4:4" x14ac:dyDescent="0.2">
      <c r="D3632" s="11"/>
    </row>
    <row r="3633" spans="4:4" x14ac:dyDescent="0.2">
      <c r="D3633" s="11"/>
    </row>
    <row r="3634" spans="4:4" x14ac:dyDescent="0.2">
      <c r="D3634" s="11"/>
    </row>
    <row r="3635" spans="4:4" x14ac:dyDescent="0.2">
      <c r="D3635" s="11"/>
    </row>
    <row r="3636" spans="4:4" x14ac:dyDescent="0.2">
      <c r="D3636" s="11"/>
    </row>
    <row r="3637" spans="4:4" x14ac:dyDescent="0.2">
      <c r="D3637" s="11"/>
    </row>
    <row r="3638" spans="4:4" x14ac:dyDescent="0.2">
      <c r="D3638" s="11"/>
    </row>
    <row r="3639" spans="4:4" x14ac:dyDescent="0.2">
      <c r="D3639" s="11"/>
    </row>
    <row r="3640" spans="4:4" x14ac:dyDescent="0.2">
      <c r="D3640" s="11"/>
    </row>
    <row r="3641" spans="4:4" x14ac:dyDescent="0.2">
      <c r="D3641" s="11"/>
    </row>
    <row r="3642" spans="4:4" x14ac:dyDescent="0.2">
      <c r="D3642" s="11"/>
    </row>
    <row r="3643" spans="4:4" x14ac:dyDescent="0.2">
      <c r="D3643" s="11"/>
    </row>
    <row r="3644" spans="4:4" x14ac:dyDescent="0.2">
      <c r="D3644" s="11"/>
    </row>
    <row r="3645" spans="4:4" x14ac:dyDescent="0.2">
      <c r="D3645" s="11"/>
    </row>
    <row r="3646" spans="4:4" x14ac:dyDescent="0.2">
      <c r="D3646" s="11"/>
    </row>
    <row r="3647" spans="4:4" x14ac:dyDescent="0.2">
      <c r="D3647" s="11"/>
    </row>
    <row r="3648" spans="4:4" x14ac:dyDescent="0.2">
      <c r="D3648" s="11"/>
    </row>
    <row r="3649" spans="4:4" x14ac:dyDescent="0.2">
      <c r="D3649" s="11"/>
    </row>
    <row r="3650" spans="4:4" x14ac:dyDescent="0.2">
      <c r="D3650" s="11"/>
    </row>
    <row r="3651" spans="4:4" x14ac:dyDescent="0.2">
      <c r="D3651" s="11"/>
    </row>
    <row r="3652" spans="4:4" x14ac:dyDescent="0.2">
      <c r="D3652" s="11"/>
    </row>
    <row r="3653" spans="4:4" x14ac:dyDescent="0.2">
      <c r="D3653" s="11"/>
    </row>
    <row r="3654" spans="4:4" x14ac:dyDescent="0.2">
      <c r="D3654" s="11"/>
    </row>
    <row r="3655" spans="4:4" x14ac:dyDescent="0.2">
      <c r="D3655" s="11"/>
    </row>
    <row r="3656" spans="4:4" x14ac:dyDescent="0.2">
      <c r="D3656" s="11"/>
    </row>
    <row r="3657" spans="4:4" x14ac:dyDescent="0.2">
      <c r="D3657" s="11"/>
    </row>
    <row r="3658" spans="4:4" x14ac:dyDescent="0.2">
      <c r="D3658" s="11"/>
    </row>
    <row r="3659" spans="4:4" x14ac:dyDescent="0.2">
      <c r="D3659" s="11"/>
    </row>
    <row r="3660" spans="4:4" x14ac:dyDescent="0.2">
      <c r="D3660" s="11"/>
    </row>
    <row r="3661" spans="4:4" x14ac:dyDescent="0.2">
      <c r="D3661" s="11"/>
    </row>
    <row r="3662" spans="4:4" x14ac:dyDescent="0.2">
      <c r="D3662" s="11"/>
    </row>
    <row r="3663" spans="4:4" x14ac:dyDescent="0.2">
      <c r="D3663" s="11"/>
    </row>
    <row r="3664" spans="4:4" x14ac:dyDescent="0.2">
      <c r="D3664" s="11"/>
    </row>
    <row r="3665" spans="4:4" x14ac:dyDescent="0.2">
      <c r="D3665" s="11"/>
    </row>
    <row r="3666" spans="4:4" x14ac:dyDescent="0.2">
      <c r="D3666" s="11"/>
    </row>
    <row r="3667" spans="4:4" x14ac:dyDescent="0.2">
      <c r="D3667" s="11"/>
    </row>
    <row r="3668" spans="4:4" x14ac:dyDescent="0.2">
      <c r="D3668" s="11"/>
    </row>
    <row r="3669" spans="4:4" x14ac:dyDescent="0.2">
      <c r="D3669" s="11"/>
    </row>
    <row r="3670" spans="4:4" x14ac:dyDescent="0.2">
      <c r="D3670" s="11"/>
    </row>
    <row r="3671" spans="4:4" x14ac:dyDescent="0.2">
      <c r="D3671" s="11"/>
    </row>
    <row r="3672" spans="4:4" x14ac:dyDescent="0.2">
      <c r="D3672" s="11"/>
    </row>
    <row r="3673" spans="4:4" x14ac:dyDescent="0.2">
      <c r="D3673" s="11"/>
    </row>
    <row r="3674" spans="4:4" x14ac:dyDescent="0.2">
      <c r="D3674" s="11"/>
    </row>
    <row r="3675" spans="4:4" x14ac:dyDescent="0.2">
      <c r="D3675" s="11"/>
    </row>
    <row r="3676" spans="4:4" x14ac:dyDescent="0.2">
      <c r="D3676" s="11"/>
    </row>
    <row r="3677" spans="4:4" x14ac:dyDescent="0.2">
      <c r="D3677" s="11"/>
    </row>
    <row r="3678" spans="4:4" x14ac:dyDescent="0.2">
      <c r="D3678" s="11"/>
    </row>
    <row r="3679" spans="4:4" x14ac:dyDescent="0.2">
      <c r="D3679" s="11"/>
    </row>
    <row r="3680" spans="4:4" x14ac:dyDescent="0.2">
      <c r="D3680" s="11"/>
    </row>
    <row r="3681" spans="4:4" x14ac:dyDescent="0.2">
      <c r="D3681" s="11"/>
    </row>
    <row r="3682" spans="4:4" x14ac:dyDescent="0.2">
      <c r="D3682" s="11"/>
    </row>
    <row r="3683" spans="4:4" x14ac:dyDescent="0.2">
      <c r="D3683" s="11"/>
    </row>
    <row r="3684" spans="4:4" x14ac:dyDescent="0.2">
      <c r="D3684" s="11"/>
    </row>
    <row r="3685" spans="4:4" x14ac:dyDescent="0.2">
      <c r="D3685" s="11"/>
    </row>
    <row r="3686" spans="4:4" x14ac:dyDescent="0.2">
      <c r="D3686" s="11"/>
    </row>
    <row r="3687" spans="4:4" x14ac:dyDescent="0.2">
      <c r="D3687" s="11"/>
    </row>
    <row r="3688" spans="4:4" x14ac:dyDescent="0.2">
      <c r="D3688" s="11"/>
    </row>
    <row r="3689" spans="4:4" x14ac:dyDescent="0.2">
      <c r="D3689" s="11"/>
    </row>
    <row r="3690" spans="4:4" x14ac:dyDescent="0.2">
      <c r="D3690" s="11"/>
    </row>
    <row r="3691" spans="4:4" x14ac:dyDescent="0.2">
      <c r="D3691" s="11"/>
    </row>
    <row r="3692" spans="4:4" x14ac:dyDescent="0.2">
      <c r="D3692" s="11"/>
    </row>
    <row r="3693" spans="4:4" x14ac:dyDescent="0.2">
      <c r="D3693" s="11"/>
    </row>
    <row r="3694" spans="4:4" x14ac:dyDescent="0.2">
      <c r="D3694" s="11"/>
    </row>
    <row r="3695" spans="4:4" x14ac:dyDescent="0.2">
      <c r="D3695" s="11"/>
    </row>
    <row r="3696" spans="4:4" x14ac:dyDescent="0.2">
      <c r="D3696" s="11"/>
    </row>
    <row r="3697" spans="4:4" x14ac:dyDescent="0.2">
      <c r="D3697" s="11"/>
    </row>
    <row r="3698" spans="4:4" x14ac:dyDescent="0.2">
      <c r="D3698" s="11"/>
    </row>
    <row r="3699" spans="4:4" x14ac:dyDescent="0.2">
      <c r="D3699" s="11"/>
    </row>
    <row r="3700" spans="4:4" x14ac:dyDescent="0.2">
      <c r="D3700" s="11"/>
    </row>
    <row r="3701" spans="4:4" x14ac:dyDescent="0.2">
      <c r="D3701" s="11"/>
    </row>
    <row r="3702" spans="4:4" x14ac:dyDescent="0.2">
      <c r="D3702" s="11"/>
    </row>
    <row r="3703" spans="4:4" x14ac:dyDescent="0.2">
      <c r="D3703" s="11"/>
    </row>
    <row r="3704" spans="4:4" x14ac:dyDescent="0.2">
      <c r="D3704" s="11"/>
    </row>
    <row r="3705" spans="4:4" x14ac:dyDescent="0.2">
      <c r="D3705" s="11"/>
    </row>
    <row r="3706" spans="4:4" x14ac:dyDescent="0.2">
      <c r="D3706" s="11"/>
    </row>
    <row r="3707" spans="4:4" x14ac:dyDescent="0.2">
      <c r="D3707" s="11"/>
    </row>
    <row r="3708" spans="4:4" x14ac:dyDescent="0.2">
      <c r="D3708" s="11"/>
    </row>
    <row r="3709" spans="4:4" x14ac:dyDescent="0.2">
      <c r="D3709" s="11"/>
    </row>
    <row r="3710" spans="4:4" x14ac:dyDescent="0.2">
      <c r="D3710" s="11"/>
    </row>
    <row r="3711" spans="4:4" x14ac:dyDescent="0.2">
      <c r="D3711" s="11"/>
    </row>
    <row r="3712" spans="4:4" x14ac:dyDescent="0.2">
      <c r="D3712" s="11"/>
    </row>
    <row r="3713" spans="4:4" x14ac:dyDescent="0.2">
      <c r="D3713" s="11"/>
    </row>
    <row r="3714" spans="4:4" x14ac:dyDescent="0.2">
      <c r="D3714" s="11"/>
    </row>
    <row r="3715" spans="4:4" x14ac:dyDescent="0.2">
      <c r="D3715" s="11"/>
    </row>
    <row r="3716" spans="4:4" x14ac:dyDescent="0.2">
      <c r="D3716" s="11"/>
    </row>
    <row r="3717" spans="4:4" x14ac:dyDescent="0.2">
      <c r="D3717" s="11"/>
    </row>
    <row r="3718" spans="4:4" x14ac:dyDescent="0.2">
      <c r="D3718" s="11"/>
    </row>
    <row r="3719" spans="4:4" x14ac:dyDescent="0.2">
      <c r="D3719" s="11"/>
    </row>
    <row r="3720" spans="4:4" x14ac:dyDescent="0.2">
      <c r="D3720" s="11"/>
    </row>
    <row r="3721" spans="4:4" x14ac:dyDescent="0.2">
      <c r="D3721" s="11"/>
    </row>
    <row r="3722" spans="4:4" x14ac:dyDescent="0.2">
      <c r="D3722" s="11"/>
    </row>
    <row r="3723" spans="4:4" x14ac:dyDescent="0.2">
      <c r="D3723" s="11"/>
    </row>
    <row r="3724" spans="4:4" x14ac:dyDescent="0.2">
      <c r="D3724" s="11"/>
    </row>
    <row r="3725" spans="4:4" x14ac:dyDescent="0.2">
      <c r="D3725" s="11"/>
    </row>
    <row r="3726" spans="4:4" x14ac:dyDescent="0.2">
      <c r="D3726" s="11"/>
    </row>
    <row r="3727" spans="4:4" x14ac:dyDescent="0.2">
      <c r="D3727" s="11"/>
    </row>
    <row r="3728" spans="4:4" x14ac:dyDescent="0.2">
      <c r="D3728" s="11"/>
    </row>
    <row r="3729" spans="4:4" x14ac:dyDescent="0.2">
      <c r="D3729" s="11"/>
    </row>
    <row r="3730" spans="4:4" x14ac:dyDescent="0.2">
      <c r="D3730" s="11"/>
    </row>
    <row r="3731" spans="4:4" x14ac:dyDescent="0.2">
      <c r="D3731" s="11"/>
    </row>
    <row r="3732" spans="4:4" x14ac:dyDescent="0.2">
      <c r="D3732" s="11"/>
    </row>
    <row r="3733" spans="4:4" x14ac:dyDescent="0.2">
      <c r="D3733" s="11"/>
    </row>
    <row r="3734" spans="4:4" x14ac:dyDescent="0.2">
      <c r="D3734" s="11"/>
    </row>
    <row r="3735" spans="4:4" x14ac:dyDescent="0.2">
      <c r="D3735" s="11"/>
    </row>
    <row r="3736" spans="4:4" x14ac:dyDescent="0.2">
      <c r="D3736" s="11"/>
    </row>
    <row r="3737" spans="4:4" x14ac:dyDescent="0.2">
      <c r="D3737" s="11"/>
    </row>
    <row r="3738" spans="4:4" x14ac:dyDescent="0.2">
      <c r="D3738" s="11"/>
    </row>
    <row r="3739" spans="4:4" x14ac:dyDescent="0.2">
      <c r="D3739" s="11"/>
    </row>
    <row r="3740" spans="4:4" x14ac:dyDescent="0.2">
      <c r="D3740" s="11"/>
    </row>
    <row r="3741" spans="4:4" x14ac:dyDescent="0.2">
      <c r="D3741" s="11"/>
    </row>
    <row r="3742" spans="4:4" x14ac:dyDescent="0.2">
      <c r="D3742" s="11"/>
    </row>
    <row r="3743" spans="4:4" x14ac:dyDescent="0.2">
      <c r="D3743" s="11"/>
    </row>
    <row r="3744" spans="4:4" x14ac:dyDescent="0.2">
      <c r="D3744" s="11"/>
    </row>
    <row r="3745" spans="4:4" x14ac:dyDescent="0.2">
      <c r="D3745" s="11"/>
    </row>
    <row r="3746" spans="4:4" x14ac:dyDescent="0.2">
      <c r="D3746" s="11"/>
    </row>
    <row r="3747" spans="4:4" x14ac:dyDescent="0.2">
      <c r="D3747" s="11"/>
    </row>
    <row r="3748" spans="4:4" x14ac:dyDescent="0.2">
      <c r="D3748" s="11"/>
    </row>
    <row r="3749" spans="4:4" x14ac:dyDescent="0.2">
      <c r="D3749" s="11"/>
    </row>
    <row r="3750" spans="4:4" x14ac:dyDescent="0.2">
      <c r="D3750" s="11"/>
    </row>
    <row r="3751" spans="4:4" x14ac:dyDescent="0.2">
      <c r="D3751" s="11"/>
    </row>
    <row r="3752" spans="4:4" x14ac:dyDescent="0.2">
      <c r="D3752" s="11"/>
    </row>
    <row r="3753" spans="4:4" x14ac:dyDescent="0.2">
      <c r="D3753" s="11"/>
    </row>
    <row r="3754" spans="4:4" x14ac:dyDescent="0.2">
      <c r="D3754" s="11"/>
    </row>
    <row r="3755" spans="4:4" x14ac:dyDescent="0.2">
      <c r="D3755" s="11"/>
    </row>
    <row r="3756" spans="4:4" x14ac:dyDescent="0.2">
      <c r="D3756" s="11"/>
    </row>
    <row r="3757" spans="4:4" x14ac:dyDescent="0.2">
      <c r="D3757" s="11"/>
    </row>
    <row r="3758" spans="4:4" x14ac:dyDescent="0.2">
      <c r="D3758" s="11"/>
    </row>
    <row r="3759" spans="4:4" x14ac:dyDescent="0.2">
      <c r="D3759" s="11"/>
    </row>
    <row r="3760" spans="4:4" x14ac:dyDescent="0.2">
      <c r="D3760" s="11"/>
    </row>
    <row r="3761" spans="4:4" x14ac:dyDescent="0.2">
      <c r="D3761" s="11"/>
    </row>
    <row r="3762" spans="4:4" x14ac:dyDescent="0.2">
      <c r="D3762" s="11"/>
    </row>
    <row r="3763" spans="4:4" x14ac:dyDescent="0.2">
      <c r="D3763" s="11"/>
    </row>
    <row r="3764" spans="4:4" x14ac:dyDescent="0.2">
      <c r="D3764" s="11"/>
    </row>
    <row r="3765" spans="4:4" x14ac:dyDescent="0.2">
      <c r="D3765" s="11"/>
    </row>
    <row r="3766" spans="4:4" x14ac:dyDescent="0.2">
      <c r="D3766" s="11"/>
    </row>
    <row r="3767" spans="4:4" x14ac:dyDescent="0.2">
      <c r="D3767" s="11"/>
    </row>
    <row r="3768" spans="4:4" x14ac:dyDescent="0.2">
      <c r="D3768" s="11"/>
    </row>
    <row r="3769" spans="4:4" x14ac:dyDescent="0.2">
      <c r="D3769" s="11"/>
    </row>
    <row r="3770" spans="4:4" x14ac:dyDescent="0.2">
      <c r="D3770" s="11"/>
    </row>
    <row r="3771" spans="4:4" x14ac:dyDescent="0.2">
      <c r="D3771" s="11"/>
    </row>
    <row r="3772" spans="4:4" x14ac:dyDescent="0.2">
      <c r="D3772" s="11"/>
    </row>
    <row r="3773" spans="4:4" x14ac:dyDescent="0.2">
      <c r="D3773" s="11"/>
    </row>
    <row r="3774" spans="4:4" x14ac:dyDescent="0.2">
      <c r="D3774" s="11"/>
    </row>
    <row r="3775" spans="4:4" x14ac:dyDescent="0.2">
      <c r="D3775" s="11"/>
    </row>
    <row r="3776" spans="4:4" x14ac:dyDescent="0.2">
      <c r="D3776" s="11"/>
    </row>
    <row r="3777" spans="4:4" x14ac:dyDescent="0.2">
      <c r="D3777" s="11"/>
    </row>
    <row r="3778" spans="4:4" x14ac:dyDescent="0.2">
      <c r="D3778" s="11"/>
    </row>
    <row r="3779" spans="4:4" x14ac:dyDescent="0.2">
      <c r="D3779" s="11"/>
    </row>
    <row r="3780" spans="4:4" x14ac:dyDescent="0.2">
      <c r="D3780" s="11"/>
    </row>
    <row r="3781" spans="4:4" x14ac:dyDescent="0.2">
      <c r="D3781" s="11"/>
    </row>
    <row r="3782" spans="4:4" x14ac:dyDescent="0.2">
      <c r="D3782" s="11"/>
    </row>
    <row r="3783" spans="4:4" x14ac:dyDescent="0.2">
      <c r="D3783" s="11"/>
    </row>
    <row r="3784" spans="4:4" x14ac:dyDescent="0.2">
      <c r="D3784" s="11"/>
    </row>
    <row r="3785" spans="4:4" x14ac:dyDescent="0.2">
      <c r="D3785" s="11"/>
    </row>
    <row r="3786" spans="4:4" x14ac:dyDescent="0.2">
      <c r="D3786" s="11"/>
    </row>
    <row r="3787" spans="4:4" x14ac:dyDescent="0.2">
      <c r="D3787" s="11"/>
    </row>
    <row r="3788" spans="4:4" x14ac:dyDescent="0.2">
      <c r="D3788" s="11"/>
    </row>
    <row r="3789" spans="4:4" x14ac:dyDescent="0.2">
      <c r="D3789" s="11"/>
    </row>
    <row r="3790" spans="4:4" x14ac:dyDescent="0.2">
      <c r="D3790" s="11"/>
    </row>
    <row r="3791" spans="4:4" x14ac:dyDescent="0.2">
      <c r="D3791" s="11"/>
    </row>
    <row r="3792" spans="4:4" x14ac:dyDescent="0.2">
      <c r="D3792" s="11"/>
    </row>
    <row r="3793" spans="4:4" x14ac:dyDescent="0.2">
      <c r="D3793" s="11"/>
    </row>
    <row r="3794" spans="4:4" x14ac:dyDescent="0.2">
      <c r="D3794" s="11"/>
    </row>
    <row r="3795" spans="4:4" x14ac:dyDescent="0.2">
      <c r="D3795" s="11"/>
    </row>
    <row r="3796" spans="4:4" x14ac:dyDescent="0.2">
      <c r="D3796" s="11"/>
    </row>
    <row r="3797" spans="4:4" x14ac:dyDescent="0.2">
      <c r="D3797" s="11"/>
    </row>
    <row r="3798" spans="4:4" x14ac:dyDescent="0.2">
      <c r="D3798" s="11"/>
    </row>
    <row r="3799" spans="4:4" x14ac:dyDescent="0.2">
      <c r="D3799" s="11"/>
    </row>
    <row r="3800" spans="4:4" x14ac:dyDescent="0.2">
      <c r="D3800" s="11"/>
    </row>
    <row r="3801" spans="4:4" x14ac:dyDescent="0.2">
      <c r="D3801" s="11"/>
    </row>
    <row r="3802" spans="4:4" x14ac:dyDescent="0.2">
      <c r="D3802" s="11"/>
    </row>
    <row r="3803" spans="4:4" x14ac:dyDescent="0.2">
      <c r="D3803" s="11"/>
    </row>
    <row r="3804" spans="4:4" x14ac:dyDescent="0.2">
      <c r="D3804" s="11"/>
    </row>
    <row r="3805" spans="4:4" x14ac:dyDescent="0.2">
      <c r="D3805" s="11"/>
    </row>
    <row r="3806" spans="4:4" x14ac:dyDescent="0.2">
      <c r="D3806" s="11"/>
    </row>
    <row r="3807" spans="4:4" x14ac:dyDescent="0.2">
      <c r="D3807" s="11"/>
    </row>
    <row r="3808" spans="4:4" x14ac:dyDescent="0.2">
      <c r="D3808" s="11"/>
    </row>
    <row r="3809" spans="4:4" x14ac:dyDescent="0.2">
      <c r="D3809" s="11"/>
    </row>
    <row r="3810" spans="4:4" x14ac:dyDescent="0.2">
      <c r="D3810" s="11"/>
    </row>
    <row r="3811" spans="4:4" x14ac:dyDescent="0.2">
      <c r="D3811" s="11"/>
    </row>
    <row r="3812" spans="4:4" x14ac:dyDescent="0.2">
      <c r="D3812" s="11"/>
    </row>
    <row r="3813" spans="4:4" x14ac:dyDescent="0.2">
      <c r="D3813" s="11"/>
    </row>
    <row r="3814" spans="4:4" x14ac:dyDescent="0.2">
      <c r="D3814" s="11"/>
    </row>
    <row r="3815" spans="4:4" x14ac:dyDescent="0.2">
      <c r="D3815" s="11"/>
    </row>
    <row r="3816" spans="4:4" x14ac:dyDescent="0.2">
      <c r="D3816" s="11"/>
    </row>
    <row r="3817" spans="4:4" x14ac:dyDescent="0.2">
      <c r="D3817" s="11"/>
    </row>
    <row r="3818" spans="4:4" x14ac:dyDescent="0.2">
      <c r="D3818" s="11"/>
    </row>
    <row r="3819" spans="4:4" x14ac:dyDescent="0.2">
      <c r="D3819" s="11"/>
    </row>
    <row r="3820" spans="4:4" x14ac:dyDescent="0.2">
      <c r="D3820" s="11"/>
    </row>
    <row r="3821" spans="4:4" x14ac:dyDescent="0.2">
      <c r="D3821" s="11"/>
    </row>
    <row r="3822" spans="4:4" x14ac:dyDescent="0.2">
      <c r="D3822" s="11"/>
    </row>
    <row r="3823" spans="4:4" x14ac:dyDescent="0.2">
      <c r="D3823" s="11"/>
    </row>
    <row r="3824" spans="4:4" x14ac:dyDescent="0.2">
      <c r="D3824" s="11"/>
    </row>
    <row r="3825" spans="4:4" x14ac:dyDescent="0.2">
      <c r="D3825" s="11"/>
    </row>
    <row r="3826" spans="4:4" x14ac:dyDescent="0.2">
      <c r="D3826" s="11"/>
    </row>
    <row r="3827" spans="4:4" x14ac:dyDescent="0.2">
      <c r="D3827" s="11"/>
    </row>
    <row r="3828" spans="4:4" x14ac:dyDescent="0.2">
      <c r="D3828" s="11"/>
    </row>
    <row r="3829" spans="4:4" x14ac:dyDescent="0.2">
      <c r="D3829" s="11"/>
    </row>
    <row r="3830" spans="4:4" x14ac:dyDescent="0.2">
      <c r="D3830" s="11"/>
    </row>
    <row r="3831" spans="4:4" x14ac:dyDescent="0.2">
      <c r="D3831" s="11"/>
    </row>
    <row r="3832" spans="4:4" x14ac:dyDescent="0.2">
      <c r="D3832" s="11"/>
    </row>
    <row r="3833" spans="4:4" x14ac:dyDescent="0.2">
      <c r="D3833" s="11"/>
    </row>
    <row r="3834" spans="4:4" x14ac:dyDescent="0.2">
      <c r="D3834" s="11"/>
    </row>
    <row r="3835" spans="4:4" x14ac:dyDescent="0.2">
      <c r="D3835" s="11"/>
    </row>
    <row r="3836" spans="4:4" x14ac:dyDescent="0.2">
      <c r="D3836" s="11"/>
    </row>
    <row r="3837" spans="4:4" x14ac:dyDescent="0.2">
      <c r="D3837" s="11"/>
    </row>
    <row r="3838" spans="4:4" x14ac:dyDescent="0.2">
      <c r="D3838" s="11"/>
    </row>
    <row r="3839" spans="4:4" x14ac:dyDescent="0.2">
      <c r="D3839" s="11"/>
    </row>
    <row r="3840" spans="4:4" x14ac:dyDescent="0.2">
      <c r="D3840" s="11"/>
    </row>
    <row r="3841" spans="4:4" x14ac:dyDescent="0.2">
      <c r="D3841" s="11"/>
    </row>
    <row r="3842" spans="4:4" x14ac:dyDescent="0.2">
      <c r="D3842" s="11"/>
    </row>
    <row r="3843" spans="4:4" x14ac:dyDescent="0.2">
      <c r="D3843" s="11"/>
    </row>
    <row r="3844" spans="4:4" x14ac:dyDescent="0.2">
      <c r="D3844" s="11"/>
    </row>
    <row r="3845" spans="4:4" x14ac:dyDescent="0.2">
      <c r="D3845" s="11"/>
    </row>
    <row r="3846" spans="4:4" x14ac:dyDescent="0.2">
      <c r="D3846" s="11"/>
    </row>
    <row r="3847" spans="4:4" x14ac:dyDescent="0.2">
      <c r="D3847" s="11"/>
    </row>
    <row r="3848" spans="4:4" x14ac:dyDescent="0.2">
      <c r="D3848" s="11"/>
    </row>
    <row r="3849" spans="4:4" x14ac:dyDescent="0.2">
      <c r="D3849" s="11"/>
    </row>
    <row r="3850" spans="4:4" x14ac:dyDescent="0.2">
      <c r="D3850" s="11"/>
    </row>
    <row r="3851" spans="4:4" x14ac:dyDescent="0.2">
      <c r="D3851" s="11"/>
    </row>
    <row r="3852" spans="4:4" x14ac:dyDescent="0.2">
      <c r="D3852" s="11"/>
    </row>
    <row r="3853" spans="4:4" x14ac:dyDescent="0.2">
      <c r="D3853" s="11"/>
    </row>
    <row r="3854" spans="4:4" x14ac:dyDescent="0.2">
      <c r="D3854" s="11"/>
    </row>
    <row r="3855" spans="4:4" x14ac:dyDescent="0.2">
      <c r="D3855" s="11"/>
    </row>
    <row r="3856" spans="4:4" x14ac:dyDescent="0.2">
      <c r="D3856" s="11"/>
    </row>
    <row r="3857" spans="4:4" x14ac:dyDescent="0.2">
      <c r="D3857" s="11"/>
    </row>
    <row r="3858" spans="4:4" x14ac:dyDescent="0.2">
      <c r="D3858" s="11"/>
    </row>
    <row r="3859" spans="4:4" x14ac:dyDescent="0.2">
      <c r="D3859" s="11"/>
    </row>
    <row r="3860" spans="4:4" x14ac:dyDescent="0.2">
      <c r="D3860" s="11"/>
    </row>
    <row r="3861" spans="4:4" x14ac:dyDescent="0.2">
      <c r="D3861" s="11"/>
    </row>
    <row r="3862" spans="4:4" x14ac:dyDescent="0.2">
      <c r="D3862" s="11"/>
    </row>
    <row r="3863" spans="4:4" x14ac:dyDescent="0.2">
      <c r="D3863" s="11"/>
    </row>
    <row r="3864" spans="4:4" x14ac:dyDescent="0.2">
      <c r="D3864" s="11"/>
    </row>
    <row r="3865" spans="4:4" x14ac:dyDescent="0.2">
      <c r="D3865" s="11"/>
    </row>
    <row r="3866" spans="4:4" x14ac:dyDescent="0.2">
      <c r="D3866" s="11"/>
    </row>
    <row r="3867" spans="4:4" x14ac:dyDescent="0.2">
      <c r="D3867" s="11"/>
    </row>
    <row r="3868" spans="4:4" x14ac:dyDescent="0.2">
      <c r="D3868" s="11"/>
    </row>
    <row r="3869" spans="4:4" x14ac:dyDescent="0.2">
      <c r="D3869" s="11"/>
    </row>
    <row r="3870" spans="4:4" x14ac:dyDescent="0.2">
      <c r="D3870" s="11"/>
    </row>
    <row r="3871" spans="4:4" x14ac:dyDescent="0.2">
      <c r="D3871" s="11"/>
    </row>
    <row r="3872" spans="4:4" x14ac:dyDescent="0.2">
      <c r="D3872" s="11"/>
    </row>
    <row r="3873" spans="4:4" x14ac:dyDescent="0.2">
      <c r="D3873" s="11"/>
    </row>
    <row r="3874" spans="4:4" x14ac:dyDescent="0.2">
      <c r="D3874" s="11"/>
    </row>
    <row r="3875" spans="4:4" x14ac:dyDescent="0.2">
      <c r="D3875" s="11"/>
    </row>
    <row r="3876" spans="4:4" x14ac:dyDescent="0.2">
      <c r="D3876" s="11"/>
    </row>
    <row r="3877" spans="4:4" x14ac:dyDescent="0.2">
      <c r="D3877" s="11"/>
    </row>
    <row r="3878" spans="4:4" x14ac:dyDescent="0.2">
      <c r="D3878" s="11"/>
    </row>
    <row r="3879" spans="4:4" x14ac:dyDescent="0.2">
      <c r="D3879" s="11"/>
    </row>
    <row r="3880" spans="4:4" x14ac:dyDescent="0.2">
      <c r="D3880" s="11"/>
    </row>
    <row r="3881" spans="4:4" x14ac:dyDescent="0.2">
      <c r="D3881" s="11"/>
    </row>
    <row r="3882" spans="4:4" x14ac:dyDescent="0.2">
      <c r="D3882" s="11"/>
    </row>
    <row r="3883" spans="4:4" x14ac:dyDescent="0.2">
      <c r="D3883" s="11"/>
    </row>
    <row r="3884" spans="4:4" x14ac:dyDescent="0.2">
      <c r="D3884" s="11"/>
    </row>
    <row r="3885" spans="4:4" x14ac:dyDescent="0.2">
      <c r="D3885" s="11"/>
    </row>
    <row r="3886" spans="4:4" x14ac:dyDescent="0.2">
      <c r="D3886" s="11"/>
    </row>
    <row r="3887" spans="4:4" x14ac:dyDescent="0.2">
      <c r="D3887" s="11"/>
    </row>
    <row r="3888" spans="4:4" x14ac:dyDescent="0.2">
      <c r="D3888" s="11"/>
    </row>
    <row r="3889" spans="4:4" x14ac:dyDescent="0.2">
      <c r="D3889" s="11"/>
    </row>
    <row r="3890" spans="4:4" x14ac:dyDescent="0.2">
      <c r="D3890" s="11"/>
    </row>
    <row r="3891" spans="4:4" x14ac:dyDescent="0.2">
      <c r="D3891" s="11"/>
    </row>
    <row r="3892" spans="4:4" x14ac:dyDescent="0.2">
      <c r="D3892" s="11"/>
    </row>
    <row r="3893" spans="4:4" x14ac:dyDescent="0.2">
      <c r="D3893" s="11"/>
    </row>
    <row r="3894" spans="4:4" x14ac:dyDescent="0.2">
      <c r="D3894" s="11"/>
    </row>
    <row r="3895" spans="4:4" x14ac:dyDescent="0.2">
      <c r="D3895" s="11"/>
    </row>
    <row r="3896" spans="4:4" x14ac:dyDescent="0.2">
      <c r="D3896" s="11"/>
    </row>
    <row r="3897" spans="4:4" x14ac:dyDescent="0.2">
      <c r="D3897" s="11"/>
    </row>
    <row r="3898" spans="4:4" x14ac:dyDescent="0.2">
      <c r="D3898" s="11"/>
    </row>
    <row r="3899" spans="4:4" x14ac:dyDescent="0.2">
      <c r="D3899" s="11"/>
    </row>
    <row r="3900" spans="4:4" x14ac:dyDescent="0.2">
      <c r="D3900" s="11"/>
    </row>
    <row r="3901" spans="4:4" x14ac:dyDescent="0.2">
      <c r="D3901" s="11"/>
    </row>
    <row r="3902" spans="4:4" x14ac:dyDescent="0.2">
      <c r="D3902" s="11"/>
    </row>
    <row r="3903" spans="4:4" x14ac:dyDescent="0.2">
      <c r="D3903" s="11"/>
    </row>
    <row r="3904" spans="4:4" x14ac:dyDescent="0.2">
      <c r="D3904" s="11"/>
    </row>
    <row r="3905" spans="4:4" x14ac:dyDescent="0.2">
      <c r="D3905" s="11"/>
    </row>
    <row r="3906" spans="4:4" x14ac:dyDescent="0.2">
      <c r="D3906" s="11"/>
    </row>
    <row r="3907" spans="4:4" x14ac:dyDescent="0.2">
      <c r="D3907" s="11"/>
    </row>
    <row r="3908" spans="4:4" x14ac:dyDescent="0.2">
      <c r="D3908" s="11"/>
    </row>
    <row r="3909" spans="4:4" x14ac:dyDescent="0.2">
      <c r="D3909" s="11"/>
    </row>
    <row r="3910" spans="4:4" x14ac:dyDescent="0.2">
      <c r="D3910" s="11"/>
    </row>
    <row r="3911" spans="4:4" x14ac:dyDescent="0.2">
      <c r="D3911" s="11"/>
    </row>
    <row r="3912" spans="4:4" x14ac:dyDescent="0.2">
      <c r="D3912" s="11"/>
    </row>
    <row r="3913" spans="4:4" x14ac:dyDescent="0.2">
      <c r="D3913" s="11"/>
    </row>
    <row r="3914" spans="4:4" x14ac:dyDescent="0.2">
      <c r="D3914" s="11"/>
    </row>
    <row r="3915" spans="4:4" x14ac:dyDescent="0.2">
      <c r="D3915" s="11"/>
    </row>
    <row r="3916" spans="4:4" x14ac:dyDescent="0.2">
      <c r="D3916" s="11"/>
    </row>
    <row r="3917" spans="4:4" x14ac:dyDescent="0.2">
      <c r="D3917" s="11"/>
    </row>
    <row r="3918" spans="4:4" x14ac:dyDescent="0.2">
      <c r="D3918" s="11"/>
    </row>
    <row r="3919" spans="4:4" x14ac:dyDescent="0.2">
      <c r="D3919" s="11"/>
    </row>
    <row r="3920" spans="4:4" x14ac:dyDescent="0.2">
      <c r="D3920" s="11"/>
    </row>
    <row r="3921" spans="4:4" x14ac:dyDescent="0.2">
      <c r="D3921" s="11"/>
    </row>
    <row r="3922" spans="4:4" x14ac:dyDescent="0.2">
      <c r="D3922" s="11"/>
    </row>
    <row r="3923" spans="4:4" x14ac:dyDescent="0.2">
      <c r="D3923" s="11"/>
    </row>
    <row r="3924" spans="4:4" x14ac:dyDescent="0.2">
      <c r="D3924" s="11"/>
    </row>
    <row r="3925" spans="4:4" x14ac:dyDescent="0.2">
      <c r="D3925" s="11"/>
    </row>
    <row r="3926" spans="4:4" x14ac:dyDescent="0.2">
      <c r="D3926" s="11"/>
    </row>
    <row r="3927" spans="4:4" x14ac:dyDescent="0.2">
      <c r="D3927" s="11"/>
    </row>
    <row r="3928" spans="4:4" x14ac:dyDescent="0.2">
      <c r="D3928" s="11"/>
    </row>
    <row r="3929" spans="4:4" x14ac:dyDescent="0.2">
      <c r="D3929" s="11"/>
    </row>
    <row r="3930" spans="4:4" x14ac:dyDescent="0.2">
      <c r="D3930" s="11"/>
    </row>
    <row r="3931" spans="4:4" x14ac:dyDescent="0.2">
      <c r="D3931" s="11"/>
    </row>
    <row r="3932" spans="4:4" x14ac:dyDescent="0.2">
      <c r="D3932" s="11"/>
    </row>
    <row r="3933" spans="4:4" x14ac:dyDescent="0.2">
      <c r="D3933" s="11"/>
    </row>
    <row r="3934" spans="4:4" x14ac:dyDescent="0.2">
      <c r="D3934" s="11"/>
    </row>
    <row r="3935" spans="4:4" x14ac:dyDescent="0.2">
      <c r="D3935" s="11"/>
    </row>
    <row r="3936" spans="4:4" x14ac:dyDescent="0.2">
      <c r="D3936" s="11"/>
    </row>
    <row r="3937" spans="4:4" x14ac:dyDescent="0.2">
      <c r="D3937" s="11"/>
    </row>
    <row r="3938" spans="4:4" x14ac:dyDescent="0.2">
      <c r="D3938" s="11"/>
    </row>
    <row r="3939" spans="4:4" x14ac:dyDescent="0.2">
      <c r="D3939" s="11"/>
    </row>
    <row r="3940" spans="4:4" x14ac:dyDescent="0.2">
      <c r="D3940" s="11"/>
    </row>
    <row r="3941" spans="4:4" x14ac:dyDescent="0.2">
      <c r="D3941" s="11"/>
    </row>
    <row r="3942" spans="4:4" x14ac:dyDescent="0.2">
      <c r="D3942" s="11"/>
    </row>
    <row r="3943" spans="4:4" x14ac:dyDescent="0.2">
      <c r="D3943" s="11"/>
    </row>
    <row r="3944" spans="4:4" x14ac:dyDescent="0.2">
      <c r="D3944" s="11"/>
    </row>
    <row r="3945" spans="4:4" x14ac:dyDescent="0.2">
      <c r="D3945" s="11"/>
    </row>
    <row r="3946" spans="4:4" x14ac:dyDescent="0.2">
      <c r="D3946" s="11"/>
    </row>
    <row r="3947" spans="4:4" x14ac:dyDescent="0.2">
      <c r="D3947" s="11"/>
    </row>
    <row r="3948" spans="4:4" x14ac:dyDescent="0.2">
      <c r="D3948" s="11"/>
    </row>
    <row r="3949" spans="4:4" x14ac:dyDescent="0.2">
      <c r="D3949" s="11"/>
    </row>
    <row r="3950" spans="4:4" x14ac:dyDescent="0.2">
      <c r="D3950" s="11"/>
    </row>
    <row r="3951" spans="4:4" x14ac:dyDescent="0.2">
      <c r="D3951" s="11"/>
    </row>
    <row r="3952" spans="4:4" x14ac:dyDescent="0.2">
      <c r="D3952" s="11"/>
    </row>
    <row r="3953" spans="4:4" x14ac:dyDescent="0.2">
      <c r="D3953" s="11"/>
    </row>
    <row r="3954" spans="4:4" x14ac:dyDescent="0.2">
      <c r="D3954" s="11"/>
    </row>
    <row r="3955" spans="4:4" x14ac:dyDescent="0.2">
      <c r="D3955" s="11"/>
    </row>
    <row r="3956" spans="4:4" x14ac:dyDescent="0.2">
      <c r="D3956" s="11"/>
    </row>
    <row r="3957" spans="4:4" x14ac:dyDescent="0.2">
      <c r="D3957" s="11"/>
    </row>
    <row r="3958" spans="4:4" x14ac:dyDescent="0.2">
      <c r="D3958" s="11"/>
    </row>
    <row r="3959" spans="4:4" x14ac:dyDescent="0.2">
      <c r="D3959" s="11"/>
    </row>
    <row r="3960" spans="4:4" x14ac:dyDescent="0.2">
      <c r="D3960" s="11"/>
    </row>
    <row r="3961" spans="4:4" x14ac:dyDescent="0.2">
      <c r="D3961" s="11"/>
    </row>
    <row r="3962" spans="4:4" x14ac:dyDescent="0.2">
      <c r="D3962" s="11"/>
    </row>
    <row r="3963" spans="4:4" x14ac:dyDescent="0.2">
      <c r="D3963" s="11"/>
    </row>
    <row r="3964" spans="4:4" x14ac:dyDescent="0.2">
      <c r="D3964" s="11"/>
    </row>
    <row r="3965" spans="4:4" x14ac:dyDescent="0.2">
      <c r="D3965" s="11"/>
    </row>
    <row r="3966" spans="4:4" x14ac:dyDescent="0.2">
      <c r="D3966" s="11"/>
    </row>
    <row r="3967" spans="4:4" x14ac:dyDescent="0.2">
      <c r="D3967" s="11"/>
    </row>
    <row r="3968" spans="4:4" x14ac:dyDescent="0.2">
      <c r="D3968" s="11"/>
    </row>
    <row r="3969" spans="4:4" x14ac:dyDescent="0.2">
      <c r="D3969" s="11"/>
    </row>
    <row r="3970" spans="4:4" x14ac:dyDescent="0.2">
      <c r="D3970" s="11"/>
    </row>
    <row r="3971" spans="4:4" x14ac:dyDescent="0.2">
      <c r="D3971" s="11"/>
    </row>
    <row r="3972" spans="4:4" x14ac:dyDescent="0.2">
      <c r="D3972" s="11"/>
    </row>
    <row r="3973" spans="4:4" x14ac:dyDescent="0.2">
      <c r="D3973" s="11"/>
    </row>
    <row r="3974" spans="4:4" x14ac:dyDescent="0.2">
      <c r="D3974" s="11"/>
    </row>
    <row r="3975" spans="4:4" x14ac:dyDescent="0.2">
      <c r="D3975" s="11"/>
    </row>
    <row r="3976" spans="4:4" x14ac:dyDescent="0.2">
      <c r="D3976" s="11"/>
    </row>
    <row r="3977" spans="4:4" x14ac:dyDescent="0.2">
      <c r="D3977" s="11"/>
    </row>
    <row r="3978" spans="4:4" x14ac:dyDescent="0.2">
      <c r="D3978" s="11"/>
    </row>
    <row r="3979" spans="4:4" x14ac:dyDescent="0.2">
      <c r="D3979" s="11"/>
    </row>
    <row r="3980" spans="4:4" x14ac:dyDescent="0.2">
      <c r="D3980" s="11"/>
    </row>
    <row r="3981" spans="4:4" x14ac:dyDescent="0.2">
      <c r="D3981" s="11"/>
    </row>
    <row r="3982" spans="4:4" x14ac:dyDescent="0.2">
      <c r="D3982" s="11"/>
    </row>
    <row r="3983" spans="4:4" x14ac:dyDescent="0.2">
      <c r="D3983" s="11"/>
    </row>
    <row r="3984" spans="4:4" x14ac:dyDescent="0.2">
      <c r="D3984" s="11"/>
    </row>
    <row r="3985" spans="4:4" x14ac:dyDescent="0.2">
      <c r="D3985" s="11"/>
    </row>
    <row r="3986" spans="4:4" x14ac:dyDescent="0.2">
      <c r="D3986" s="11"/>
    </row>
    <row r="3987" spans="4:4" x14ac:dyDescent="0.2">
      <c r="D3987" s="11"/>
    </row>
    <row r="3988" spans="4:4" x14ac:dyDescent="0.2">
      <c r="D3988" s="11"/>
    </row>
    <row r="3989" spans="4:4" x14ac:dyDescent="0.2">
      <c r="D3989" s="11"/>
    </row>
    <row r="3990" spans="4:4" x14ac:dyDescent="0.2">
      <c r="D3990" s="11"/>
    </row>
    <row r="3991" spans="4:4" x14ac:dyDescent="0.2">
      <c r="D3991" s="11"/>
    </row>
    <row r="3992" spans="4:4" x14ac:dyDescent="0.2">
      <c r="D3992" s="11"/>
    </row>
    <row r="3993" spans="4:4" x14ac:dyDescent="0.2">
      <c r="D3993" s="11"/>
    </row>
    <row r="3994" spans="4:4" x14ac:dyDescent="0.2">
      <c r="D3994" s="11"/>
    </row>
    <row r="3995" spans="4:4" x14ac:dyDescent="0.2">
      <c r="D3995" s="11"/>
    </row>
    <row r="3996" spans="4:4" x14ac:dyDescent="0.2">
      <c r="D3996" s="11"/>
    </row>
    <row r="3997" spans="4:4" x14ac:dyDescent="0.2">
      <c r="D3997" s="11"/>
    </row>
    <row r="3998" spans="4:4" x14ac:dyDescent="0.2">
      <c r="D3998" s="11"/>
    </row>
    <row r="3999" spans="4:4" x14ac:dyDescent="0.2">
      <c r="D3999" s="11"/>
    </row>
    <row r="4000" spans="4:4" x14ac:dyDescent="0.2">
      <c r="D4000" s="11"/>
    </row>
    <row r="4001" spans="4:4" x14ac:dyDescent="0.2">
      <c r="D4001" s="11"/>
    </row>
    <row r="4002" spans="4:4" x14ac:dyDescent="0.2">
      <c r="D4002" s="11"/>
    </row>
    <row r="4003" spans="4:4" x14ac:dyDescent="0.2">
      <c r="D4003" s="11"/>
    </row>
    <row r="4004" spans="4:4" x14ac:dyDescent="0.2">
      <c r="D4004" s="11"/>
    </row>
    <row r="4005" spans="4:4" x14ac:dyDescent="0.2">
      <c r="D4005" s="11"/>
    </row>
    <row r="4006" spans="4:4" x14ac:dyDescent="0.2">
      <c r="D4006" s="11"/>
    </row>
    <row r="4007" spans="4:4" x14ac:dyDescent="0.2">
      <c r="D4007" s="11"/>
    </row>
    <row r="4008" spans="4:4" x14ac:dyDescent="0.2">
      <c r="D4008" s="11"/>
    </row>
    <row r="4009" spans="4:4" x14ac:dyDescent="0.2">
      <c r="D4009" s="11"/>
    </row>
    <row r="4010" spans="4:4" x14ac:dyDescent="0.2">
      <c r="D4010" s="11"/>
    </row>
    <row r="4011" spans="4:4" x14ac:dyDescent="0.2">
      <c r="D4011" s="11"/>
    </row>
    <row r="4012" spans="4:4" x14ac:dyDescent="0.2">
      <c r="D4012" s="11"/>
    </row>
    <row r="4013" spans="4:4" x14ac:dyDescent="0.2">
      <c r="D4013" s="11"/>
    </row>
    <row r="4014" spans="4:4" x14ac:dyDescent="0.2">
      <c r="D4014" s="11"/>
    </row>
    <row r="4015" spans="4:4" x14ac:dyDescent="0.2">
      <c r="D4015" s="11"/>
    </row>
    <row r="4016" spans="4:4" x14ac:dyDescent="0.2">
      <c r="D4016" s="11"/>
    </row>
    <row r="4017" spans="4:4" x14ac:dyDescent="0.2">
      <c r="D4017" s="11"/>
    </row>
    <row r="4018" spans="4:4" x14ac:dyDescent="0.2">
      <c r="D4018" s="11"/>
    </row>
    <row r="4019" spans="4:4" x14ac:dyDescent="0.2">
      <c r="D4019" s="11"/>
    </row>
    <row r="4020" spans="4:4" x14ac:dyDescent="0.2">
      <c r="D4020" s="11"/>
    </row>
    <row r="4021" spans="4:4" x14ac:dyDescent="0.2">
      <c r="D4021" s="11"/>
    </row>
    <row r="4022" spans="4:4" x14ac:dyDescent="0.2">
      <c r="D4022" s="11"/>
    </row>
    <row r="4023" spans="4:4" x14ac:dyDescent="0.2">
      <c r="D4023" s="11"/>
    </row>
    <row r="4024" spans="4:4" x14ac:dyDescent="0.2">
      <c r="D4024" s="11"/>
    </row>
    <row r="4025" spans="4:4" x14ac:dyDescent="0.2">
      <c r="D4025" s="11"/>
    </row>
    <row r="4026" spans="4:4" x14ac:dyDescent="0.2">
      <c r="D4026" s="11"/>
    </row>
    <row r="4027" spans="4:4" x14ac:dyDescent="0.2">
      <c r="D4027" s="11"/>
    </row>
    <row r="4028" spans="4:4" x14ac:dyDescent="0.2">
      <c r="D4028" s="11"/>
    </row>
    <row r="4029" spans="4:4" x14ac:dyDescent="0.2">
      <c r="D4029" s="11"/>
    </row>
    <row r="4030" spans="4:4" x14ac:dyDescent="0.2">
      <c r="D4030" s="11"/>
    </row>
    <row r="4031" spans="4:4" x14ac:dyDescent="0.2">
      <c r="D4031" s="11"/>
    </row>
    <row r="4032" spans="4:4" x14ac:dyDescent="0.2">
      <c r="D4032" s="11"/>
    </row>
    <row r="4033" spans="4:4" x14ac:dyDescent="0.2">
      <c r="D4033" s="11"/>
    </row>
    <row r="4034" spans="4:4" x14ac:dyDescent="0.2">
      <c r="D4034" s="11"/>
    </row>
    <row r="4035" spans="4:4" x14ac:dyDescent="0.2">
      <c r="D4035" s="11"/>
    </row>
    <row r="4036" spans="4:4" x14ac:dyDescent="0.2">
      <c r="D4036" s="11"/>
    </row>
    <row r="4037" spans="4:4" x14ac:dyDescent="0.2">
      <c r="D4037" s="11"/>
    </row>
    <row r="4038" spans="4:4" x14ac:dyDescent="0.2">
      <c r="D4038" s="11"/>
    </row>
    <row r="4039" spans="4:4" x14ac:dyDescent="0.2">
      <c r="D4039" s="11"/>
    </row>
    <row r="4040" spans="4:4" x14ac:dyDescent="0.2">
      <c r="D4040" s="11"/>
    </row>
    <row r="4041" spans="4:4" x14ac:dyDescent="0.2">
      <c r="D4041" s="11"/>
    </row>
    <row r="4042" spans="4:4" x14ac:dyDescent="0.2">
      <c r="D4042" s="11"/>
    </row>
    <row r="4043" spans="4:4" x14ac:dyDescent="0.2">
      <c r="D4043" s="11"/>
    </row>
    <row r="4044" spans="4:4" x14ac:dyDescent="0.2">
      <c r="D4044" s="11"/>
    </row>
    <row r="4045" spans="4:4" x14ac:dyDescent="0.2">
      <c r="D4045" s="11"/>
    </row>
    <row r="4046" spans="4:4" x14ac:dyDescent="0.2">
      <c r="D4046" s="11"/>
    </row>
    <row r="4047" spans="4:4" x14ac:dyDescent="0.2">
      <c r="D4047" s="11"/>
    </row>
    <row r="4048" spans="4:4" x14ac:dyDescent="0.2">
      <c r="D4048" s="11"/>
    </row>
    <row r="4049" spans="4:4" x14ac:dyDescent="0.2">
      <c r="D4049" s="11"/>
    </row>
    <row r="4050" spans="4:4" x14ac:dyDescent="0.2">
      <c r="D4050" s="11"/>
    </row>
    <row r="4051" spans="4:4" x14ac:dyDescent="0.2">
      <c r="D4051" s="11"/>
    </row>
    <row r="4052" spans="4:4" x14ac:dyDescent="0.2">
      <c r="D4052" s="11"/>
    </row>
    <row r="4053" spans="4:4" x14ac:dyDescent="0.2">
      <c r="D4053" s="11"/>
    </row>
    <row r="4054" spans="4:4" x14ac:dyDescent="0.2">
      <c r="D4054" s="11"/>
    </row>
    <row r="4055" spans="4:4" x14ac:dyDescent="0.2">
      <c r="D4055" s="11"/>
    </row>
    <row r="4056" spans="4:4" x14ac:dyDescent="0.2">
      <c r="D4056" s="11"/>
    </row>
    <row r="4057" spans="4:4" x14ac:dyDescent="0.2">
      <c r="D4057" s="11"/>
    </row>
    <row r="4058" spans="4:4" x14ac:dyDescent="0.2">
      <c r="D4058" s="11"/>
    </row>
    <row r="4059" spans="4:4" x14ac:dyDescent="0.2">
      <c r="D4059" s="11"/>
    </row>
    <row r="4060" spans="4:4" x14ac:dyDescent="0.2">
      <c r="D4060" s="11"/>
    </row>
    <row r="4061" spans="4:4" x14ac:dyDescent="0.2">
      <c r="D4061" s="11"/>
    </row>
    <row r="4062" spans="4:4" x14ac:dyDescent="0.2">
      <c r="D4062" s="11"/>
    </row>
    <row r="4063" spans="4:4" x14ac:dyDescent="0.2">
      <c r="D4063" s="11"/>
    </row>
    <row r="4064" spans="4:4" x14ac:dyDescent="0.2">
      <c r="D4064" s="11"/>
    </row>
    <row r="4065" spans="4:4" x14ac:dyDescent="0.2">
      <c r="D4065" s="11"/>
    </row>
    <row r="4066" spans="4:4" x14ac:dyDescent="0.2">
      <c r="D4066" s="11"/>
    </row>
    <row r="4067" spans="4:4" x14ac:dyDescent="0.2">
      <c r="D4067" s="11"/>
    </row>
    <row r="4068" spans="4:4" x14ac:dyDescent="0.2">
      <c r="D4068" s="11"/>
    </row>
    <row r="4069" spans="4:4" x14ac:dyDescent="0.2">
      <c r="D4069" s="11"/>
    </row>
    <row r="4070" spans="4:4" x14ac:dyDescent="0.2">
      <c r="D4070" s="11"/>
    </row>
    <row r="4071" spans="4:4" x14ac:dyDescent="0.2">
      <c r="D4071" s="11"/>
    </row>
    <row r="4072" spans="4:4" x14ac:dyDescent="0.2">
      <c r="D4072" s="11"/>
    </row>
    <row r="4073" spans="4:4" x14ac:dyDescent="0.2">
      <c r="D4073" s="11"/>
    </row>
    <row r="4074" spans="4:4" x14ac:dyDescent="0.2">
      <c r="D4074" s="11"/>
    </row>
    <row r="4075" spans="4:4" x14ac:dyDescent="0.2">
      <c r="D4075" s="11"/>
    </row>
    <row r="4076" spans="4:4" x14ac:dyDescent="0.2">
      <c r="D4076" s="11"/>
    </row>
    <row r="4077" spans="4:4" x14ac:dyDescent="0.2">
      <c r="D4077" s="11"/>
    </row>
    <row r="4078" spans="4:4" x14ac:dyDescent="0.2">
      <c r="D4078" s="11"/>
    </row>
    <row r="4079" spans="4:4" x14ac:dyDescent="0.2">
      <c r="D4079" s="11"/>
    </row>
    <row r="4080" spans="4:4" x14ac:dyDescent="0.2">
      <c r="D4080" s="11"/>
    </row>
    <row r="4081" spans="4:4" x14ac:dyDescent="0.2">
      <c r="D4081" s="11"/>
    </row>
    <row r="4082" spans="4:4" x14ac:dyDescent="0.2">
      <c r="D4082" s="11"/>
    </row>
    <row r="4083" spans="4:4" x14ac:dyDescent="0.2">
      <c r="D4083" s="11"/>
    </row>
    <row r="4084" spans="4:4" x14ac:dyDescent="0.2">
      <c r="D4084" s="11"/>
    </row>
    <row r="4085" spans="4:4" x14ac:dyDescent="0.2">
      <c r="D4085" s="11"/>
    </row>
    <row r="4086" spans="4:4" x14ac:dyDescent="0.2">
      <c r="D4086" s="11"/>
    </row>
    <row r="4087" spans="4:4" x14ac:dyDescent="0.2">
      <c r="D4087" s="11"/>
    </row>
    <row r="4088" spans="4:4" x14ac:dyDescent="0.2">
      <c r="D4088" s="11"/>
    </row>
    <row r="4089" spans="4:4" x14ac:dyDescent="0.2">
      <c r="D4089" s="11"/>
    </row>
    <row r="4090" spans="4:4" x14ac:dyDescent="0.2">
      <c r="D4090" s="11"/>
    </row>
    <row r="4091" spans="4:4" x14ac:dyDescent="0.2">
      <c r="D4091" s="11"/>
    </row>
    <row r="4092" spans="4:4" x14ac:dyDescent="0.2">
      <c r="D4092" s="11"/>
    </row>
    <row r="4093" spans="4:4" x14ac:dyDescent="0.2">
      <c r="D4093" s="11"/>
    </row>
    <row r="4094" spans="4:4" x14ac:dyDescent="0.2">
      <c r="D4094" s="11"/>
    </row>
    <row r="4095" spans="4:4" x14ac:dyDescent="0.2">
      <c r="D4095" s="11"/>
    </row>
    <row r="4096" spans="4:4" x14ac:dyDescent="0.2">
      <c r="D4096" s="11"/>
    </row>
    <row r="4097" spans="4:4" x14ac:dyDescent="0.2">
      <c r="D4097" s="11"/>
    </row>
    <row r="4098" spans="4:4" x14ac:dyDescent="0.2">
      <c r="D4098" s="11"/>
    </row>
    <row r="4099" spans="4:4" x14ac:dyDescent="0.2">
      <c r="D4099" s="11"/>
    </row>
    <row r="4100" spans="4:4" x14ac:dyDescent="0.2">
      <c r="D4100" s="11"/>
    </row>
    <row r="4101" spans="4:4" x14ac:dyDescent="0.2">
      <c r="D4101" s="11"/>
    </row>
    <row r="4102" spans="4:4" x14ac:dyDescent="0.2">
      <c r="D4102" s="11"/>
    </row>
    <row r="4103" spans="4:4" x14ac:dyDescent="0.2">
      <c r="D4103" s="11"/>
    </row>
    <row r="4104" spans="4:4" x14ac:dyDescent="0.2">
      <c r="D4104" s="11"/>
    </row>
    <row r="4105" spans="4:4" x14ac:dyDescent="0.2">
      <c r="D4105" s="11"/>
    </row>
    <row r="4106" spans="4:4" x14ac:dyDescent="0.2">
      <c r="D4106" s="11"/>
    </row>
    <row r="4107" spans="4:4" x14ac:dyDescent="0.2">
      <c r="D4107" s="11"/>
    </row>
    <row r="4108" spans="4:4" x14ac:dyDescent="0.2">
      <c r="D4108" s="11"/>
    </row>
    <row r="4109" spans="4:4" x14ac:dyDescent="0.2">
      <c r="D4109" s="11"/>
    </row>
    <row r="4110" spans="4:4" x14ac:dyDescent="0.2">
      <c r="D4110" s="11"/>
    </row>
    <row r="4111" spans="4:4" x14ac:dyDescent="0.2">
      <c r="D4111" s="11"/>
    </row>
    <row r="4112" spans="4:4" x14ac:dyDescent="0.2">
      <c r="D4112" s="11"/>
    </row>
    <row r="4113" spans="4:4" x14ac:dyDescent="0.2">
      <c r="D4113" s="11"/>
    </row>
    <row r="4114" spans="4:4" x14ac:dyDescent="0.2">
      <c r="D4114" s="11"/>
    </row>
    <row r="4115" spans="4:4" x14ac:dyDescent="0.2">
      <c r="D4115" s="11"/>
    </row>
    <row r="4116" spans="4:4" x14ac:dyDescent="0.2">
      <c r="D4116" s="11"/>
    </row>
    <row r="4117" spans="4:4" x14ac:dyDescent="0.2">
      <c r="D4117" s="11"/>
    </row>
    <row r="4118" spans="4:4" x14ac:dyDescent="0.2">
      <c r="D4118" s="11"/>
    </row>
    <row r="4119" spans="4:4" x14ac:dyDescent="0.2">
      <c r="D4119" s="11"/>
    </row>
    <row r="4120" spans="4:4" x14ac:dyDescent="0.2">
      <c r="D4120" s="11"/>
    </row>
    <row r="4121" spans="4:4" x14ac:dyDescent="0.2">
      <c r="D4121" s="11"/>
    </row>
    <row r="4122" spans="4:4" x14ac:dyDescent="0.2">
      <c r="D4122" s="11"/>
    </row>
    <row r="4123" spans="4:4" x14ac:dyDescent="0.2">
      <c r="D4123" s="11"/>
    </row>
    <row r="4124" spans="4:4" x14ac:dyDescent="0.2">
      <c r="D4124" s="11"/>
    </row>
    <row r="4125" spans="4:4" x14ac:dyDescent="0.2">
      <c r="D4125" s="11"/>
    </row>
    <row r="4126" spans="4:4" x14ac:dyDescent="0.2">
      <c r="D4126" s="11"/>
    </row>
    <row r="4127" spans="4:4" x14ac:dyDescent="0.2">
      <c r="D4127" s="11"/>
    </row>
    <row r="4128" spans="4:4" x14ac:dyDescent="0.2">
      <c r="D4128" s="11"/>
    </row>
    <row r="4129" spans="4:4" x14ac:dyDescent="0.2">
      <c r="D4129" s="11"/>
    </row>
    <row r="4130" spans="4:4" x14ac:dyDescent="0.2">
      <c r="D4130" s="11"/>
    </row>
    <row r="4131" spans="4:4" x14ac:dyDescent="0.2">
      <c r="D4131" s="11"/>
    </row>
    <row r="4132" spans="4:4" x14ac:dyDescent="0.2">
      <c r="D4132" s="11"/>
    </row>
    <row r="4133" spans="4:4" x14ac:dyDescent="0.2">
      <c r="D4133" s="11"/>
    </row>
    <row r="4134" spans="4:4" x14ac:dyDescent="0.2">
      <c r="D4134" s="11"/>
    </row>
    <row r="4135" spans="4:4" x14ac:dyDescent="0.2">
      <c r="D4135" s="11"/>
    </row>
    <row r="4136" spans="4:4" x14ac:dyDescent="0.2">
      <c r="D4136" s="11"/>
    </row>
    <row r="4137" spans="4:4" x14ac:dyDescent="0.2">
      <c r="D4137" s="11"/>
    </row>
    <row r="4138" spans="4:4" x14ac:dyDescent="0.2">
      <c r="D4138" s="11"/>
    </row>
    <row r="4139" spans="4:4" x14ac:dyDescent="0.2">
      <c r="D4139" s="11"/>
    </row>
    <row r="4140" spans="4:4" x14ac:dyDescent="0.2">
      <c r="D4140" s="11"/>
    </row>
    <row r="4141" spans="4:4" x14ac:dyDescent="0.2">
      <c r="D4141" s="11"/>
    </row>
    <row r="4142" spans="4:4" x14ac:dyDescent="0.2">
      <c r="D4142" s="11"/>
    </row>
    <row r="4143" spans="4:4" x14ac:dyDescent="0.2">
      <c r="D4143" s="11"/>
    </row>
    <row r="4144" spans="4:4" x14ac:dyDescent="0.2">
      <c r="D4144" s="11"/>
    </row>
    <row r="4145" spans="4:4" x14ac:dyDescent="0.2">
      <c r="D4145" s="11"/>
    </row>
    <row r="4146" spans="4:4" x14ac:dyDescent="0.2">
      <c r="D4146" s="11"/>
    </row>
    <row r="4147" spans="4:4" x14ac:dyDescent="0.2">
      <c r="D4147" s="11"/>
    </row>
    <row r="4148" spans="4:4" x14ac:dyDescent="0.2">
      <c r="D4148" s="11"/>
    </row>
    <row r="4149" spans="4:4" x14ac:dyDescent="0.2">
      <c r="D4149" s="11"/>
    </row>
    <row r="4150" spans="4:4" x14ac:dyDescent="0.2">
      <c r="D4150" s="11"/>
    </row>
    <row r="4151" spans="4:4" x14ac:dyDescent="0.2">
      <c r="D4151" s="11"/>
    </row>
    <row r="4152" spans="4:4" x14ac:dyDescent="0.2">
      <c r="D4152" s="11"/>
    </row>
    <row r="4153" spans="4:4" x14ac:dyDescent="0.2">
      <c r="D4153" s="11"/>
    </row>
    <row r="4154" spans="4:4" x14ac:dyDescent="0.2">
      <c r="D4154" s="11"/>
    </row>
    <row r="4155" spans="4:4" x14ac:dyDescent="0.2">
      <c r="D4155" s="11"/>
    </row>
    <row r="4156" spans="4:4" x14ac:dyDescent="0.2">
      <c r="D4156" s="11"/>
    </row>
    <row r="4157" spans="4:4" x14ac:dyDescent="0.2">
      <c r="D4157" s="11"/>
    </row>
    <row r="4158" spans="4:4" x14ac:dyDescent="0.2">
      <c r="D4158" s="11"/>
    </row>
    <row r="4159" spans="4:4" x14ac:dyDescent="0.2">
      <c r="D4159" s="11"/>
    </row>
    <row r="4160" spans="4:4" x14ac:dyDescent="0.2">
      <c r="D4160" s="11"/>
    </row>
    <row r="4161" spans="4:4" x14ac:dyDescent="0.2">
      <c r="D4161" s="11"/>
    </row>
    <row r="4162" spans="4:4" x14ac:dyDescent="0.2">
      <c r="D4162" s="11"/>
    </row>
    <row r="4163" spans="4:4" x14ac:dyDescent="0.2">
      <c r="D4163" s="11"/>
    </row>
    <row r="4164" spans="4:4" x14ac:dyDescent="0.2">
      <c r="D4164" s="11"/>
    </row>
    <row r="4165" spans="4:4" x14ac:dyDescent="0.2">
      <c r="D4165" s="11"/>
    </row>
    <row r="4166" spans="4:4" x14ac:dyDescent="0.2">
      <c r="D4166" s="11"/>
    </row>
    <row r="4167" spans="4:4" x14ac:dyDescent="0.2">
      <c r="D4167" s="11"/>
    </row>
    <row r="4168" spans="4:4" x14ac:dyDescent="0.2">
      <c r="D4168" s="11"/>
    </row>
    <row r="4169" spans="4:4" x14ac:dyDescent="0.2">
      <c r="D4169" s="11"/>
    </row>
    <row r="4170" spans="4:4" x14ac:dyDescent="0.2">
      <c r="D4170" s="11"/>
    </row>
    <row r="4171" spans="4:4" x14ac:dyDescent="0.2">
      <c r="D4171" s="11"/>
    </row>
    <row r="4172" spans="4:4" x14ac:dyDescent="0.2">
      <c r="D4172" s="11"/>
    </row>
    <row r="4173" spans="4:4" x14ac:dyDescent="0.2">
      <c r="D4173" s="11"/>
    </row>
    <row r="4174" spans="4:4" x14ac:dyDescent="0.2">
      <c r="D4174" s="11"/>
    </row>
    <row r="4175" spans="4:4" x14ac:dyDescent="0.2">
      <c r="D4175" s="11"/>
    </row>
    <row r="4176" spans="4:4" x14ac:dyDescent="0.2">
      <c r="D4176" s="11"/>
    </row>
    <row r="4177" spans="4:4" x14ac:dyDescent="0.2">
      <c r="D4177" s="11"/>
    </row>
    <row r="4178" spans="4:4" x14ac:dyDescent="0.2">
      <c r="D4178" s="11"/>
    </row>
    <row r="4179" spans="4:4" x14ac:dyDescent="0.2">
      <c r="D4179" s="11"/>
    </row>
    <row r="4180" spans="4:4" x14ac:dyDescent="0.2">
      <c r="D4180" s="11"/>
    </row>
    <row r="4181" spans="4:4" x14ac:dyDescent="0.2">
      <c r="D4181" s="11"/>
    </row>
    <row r="4182" spans="4:4" x14ac:dyDescent="0.2">
      <c r="D4182" s="11"/>
    </row>
    <row r="4183" spans="4:4" x14ac:dyDescent="0.2">
      <c r="D4183" s="11"/>
    </row>
    <row r="4184" spans="4:4" x14ac:dyDescent="0.2">
      <c r="D4184" s="11"/>
    </row>
    <row r="4185" spans="4:4" x14ac:dyDescent="0.2">
      <c r="D4185" s="11"/>
    </row>
    <row r="4186" spans="4:4" x14ac:dyDescent="0.2">
      <c r="D4186" s="11"/>
    </row>
    <row r="4187" spans="4:4" x14ac:dyDescent="0.2">
      <c r="D4187" s="11"/>
    </row>
    <row r="4188" spans="4:4" x14ac:dyDescent="0.2">
      <c r="D4188" s="11"/>
    </row>
    <row r="4189" spans="4:4" x14ac:dyDescent="0.2">
      <c r="D4189" s="11"/>
    </row>
    <row r="4190" spans="4:4" x14ac:dyDescent="0.2">
      <c r="D4190" s="11"/>
    </row>
    <row r="4191" spans="4:4" x14ac:dyDescent="0.2">
      <c r="D4191" s="11"/>
    </row>
    <row r="4192" spans="4:4" x14ac:dyDescent="0.2">
      <c r="D4192" s="11"/>
    </row>
    <row r="4193" spans="4:4" x14ac:dyDescent="0.2">
      <c r="D4193" s="11"/>
    </row>
    <row r="4194" spans="4:4" x14ac:dyDescent="0.2">
      <c r="D4194" s="11"/>
    </row>
    <row r="4195" spans="4:4" x14ac:dyDescent="0.2">
      <c r="D4195" s="11"/>
    </row>
    <row r="4196" spans="4:4" x14ac:dyDescent="0.2">
      <c r="D4196" s="11"/>
    </row>
    <row r="4197" spans="4:4" x14ac:dyDescent="0.2">
      <c r="D4197" s="11"/>
    </row>
    <row r="4198" spans="4:4" x14ac:dyDescent="0.2">
      <c r="D4198" s="11"/>
    </row>
    <row r="4199" spans="4:4" x14ac:dyDescent="0.2">
      <c r="D4199" s="11"/>
    </row>
    <row r="4200" spans="4:4" x14ac:dyDescent="0.2">
      <c r="D4200" s="11"/>
    </row>
    <row r="4201" spans="4:4" x14ac:dyDescent="0.2">
      <c r="D4201" s="11"/>
    </row>
    <row r="4202" spans="4:4" x14ac:dyDescent="0.2">
      <c r="D4202" s="11"/>
    </row>
    <row r="4203" spans="4:4" x14ac:dyDescent="0.2">
      <c r="D4203" s="11"/>
    </row>
    <row r="4204" spans="4:4" x14ac:dyDescent="0.2">
      <c r="D4204" s="11"/>
    </row>
    <row r="4205" spans="4:4" x14ac:dyDescent="0.2">
      <c r="D4205" s="11"/>
    </row>
    <row r="4206" spans="4:4" x14ac:dyDescent="0.2">
      <c r="D4206" s="11"/>
    </row>
    <row r="4207" spans="4:4" x14ac:dyDescent="0.2">
      <c r="D4207" s="11"/>
    </row>
    <row r="4208" spans="4:4" x14ac:dyDescent="0.2">
      <c r="D4208" s="11"/>
    </row>
    <row r="4209" spans="4:4" x14ac:dyDescent="0.2">
      <c r="D4209" s="11"/>
    </row>
    <row r="4210" spans="4:4" x14ac:dyDescent="0.2">
      <c r="D4210" s="11"/>
    </row>
    <row r="4211" spans="4:4" x14ac:dyDescent="0.2">
      <c r="D4211" s="11"/>
    </row>
    <row r="4212" spans="4:4" x14ac:dyDescent="0.2">
      <c r="D4212" s="11"/>
    </row>
    <row r="4213" spans="4:4" x14ac:dyDescent="0.2">
      <c r="D4213" s="11"/>
    </row>
    <row r="4214" spans="4:4" x14ac:dyDescent="0.2">
      <c r="D4214" s="11"/>
    </row>
    <row r="4215" spans="4:4" x14ac:dyDescent="0.2">
      <c r="D4215" s="11"/>
    </row>
    <row r="4216" spans="4:4" x14ac:dyDescent="0.2">
      <c r="D4216" s="11"/>
    </row>
    <row r="4217" spans="4:4" x14ac:dyDescent="0.2">
      <c r="D4217" s="11"/>
    </row>
    <row r="4218" spans="4:4" x14ac:dyDescent="0.2">
      <c r="D4218" s="11"/>
    </row>
    <row r="4219" spans="4:4" x14ac:dyDescent="0.2">
      <c r="D4219" s="11"/>
    </row>
    <row r="4220" spans="4:4" x14ac:dyDescent="0.2">
      <c r="D4220" s="11"/>
    </row>
    <row r="4221" spans="4:4" x14ac:dyDescent="0.2">
      <c r="D4221" s="11"/>
    </row>
    <row r="4222" spans="4:4" x14ac:dyDescent="0.2">
      <c r="D4222" s="11"/>
    </row>
    <row r="4223" spans="4:4" x14ac:dyDescent="0.2">
      <c r="D4223" s="11"/>
    </row>
    <row r="4224" spans="4:4" x14ac:dyDescent="0.2">
      <c r="D4224" s="11"/>
    </row>
    <row r="4225" spans="4:4" x14ac:dyDescent="0.2">
      <c r="D4225" s="11"/>
    </row>
    <row r="4226" spans="4:4" x14ac:dyDescent="0.2">
      <c r="D4226" s="11"/>
    </row>
    <row r="4227" spans="4:4" x14ac:dyDescent="0.2">
      <c r="D4227" s="11"/>
    </row>
    <row r="4228" spans="4:4" x14ac:dyDescent="0.2">
      <c r="D4228" s="11"/>
    </row>
    <row r="4229" spans="4:4" x14ac:dyDescent="0.2">
      <c r="D4229" s="11"/>
    </row>
    <row r="4230" spans="4:4" x14ac:dyDescent="0.2">
      <c r="D4230" s="11"/>
    </row>
    <row r="4231" spans="4:4" x14ac:dyDescent="0.2">
      <c r="D4231" s="11"/>
    </row>
    <row r="4232" spans="4:4" x14ac:dyDescent="0.2">
      <c r="D4232" s="11"/>
    </row>
    <row r="4233" spans="4:4" x14ac:dyDescent="0.2">
      <c r="D4233" s="11"/>
    </row>
    <row r="4234" spans="4:4" x14ac:dyDescent="0.2">
      <c r="D4234" s="11"/>
    </row>
    <row r="4235" spans="4:4" x14ac:dyDescent="0.2">
      <c r="D4235" s="11"/>
    </row>
    <row r="4236" spans="4:4" x14ac:dyDescent="0.2">
      <c r="D4236" s="11"/>
    </row>
    <row r="4237" spans="4:4" x14ac:dyDescent="0.2">
      <c r="D4237" s="11"/>
    </row>
    <row r="4238" spans="4:4" x14ac:dyDescent="0.2">
      <c r="D4238" s="11"/>
    </row>
    <row r="4239" spans="4:4" x14ac:dyDescent="0.2">
      <c r="D4239" s="11"/>
    </row>
    <row r="4240" spans="4:4" x14ac:dyDescent="0.2">
      <c r="D4240" s="11"/>
    </row>
    <row r="4241" spans="4:4" x14ac:dyDescent="0.2">
      <c r="D4241" s="11"/>
    </row>
    <row r="4242" spans="4:4" x14ac:dyDescent="0.2">
      <c r="D4242" s="11"/>
    </row>
    <row r="4243" spans="4:4" x14ac:dyDescent="0.2">
      <c r="D4243" s="11"/>
    </row>
    <row r="4244" spans="4:4" x14ac:dyDescent="0.2">
      <c r="D4244" s="11"/>
    </row>
    <row r="4245" spans="4:4" x14ac:dyDescent="0.2">
      <c r="D4245" s="11"/>
    </row>
    <row r="4246" spans="4:4" x14ac:dyDescent="0.2">
      <c r="D4246" s="11"/>
    </row>
    <row r="4247" spans="4:4" x14ac:dyDescent="0.2">
      <c r="D4247" s="11"/>
    </row>
    <row r="4248" spans="4:4" x14ac:dyDescent="0.2">
      <c r="D4248" s="11"/>
    </row>
    <row r="4249" spans="4:4" x14ac:dyDescent="0.2">
      <c r="D4249" s="11"/>
    </row>
    <row r="4250" spans="4:4" x14ac:dyDescent="0.2">
      <c r="D4250" s="11"/>
    </row>
    <row r="4251" spans="4:4" x14ac:dyDescent="0.2">
      <c r="D4251" s="11"/>
    </row>
    <row r="4252" spans="4:4" x14ac:dyDescent="0.2">
      <c r="D4252" s="11"/>
    </row>
    <row r="4253" spans="4:4" x14ac:dyDescent="0.2">
      <c r="D4253" s="11"/>
    </row>
    <row r="4254" spans="4:4" x14ac:dyDescent="0.2">
      <c r="D4254" s="11"/>
    </row>
    <row r="4255" spans="4:4" x14ac:dyDescent="0.2">
      <c r="D4255" s="11"/>
    </row>
    <row r="4256" spans="4:4" x14ac:dyDescent="0.2">
      <c r="D4256" s="11"/>
    </row>
    <row r="4257" spans="4:4" x14ac:dyDescent="0.2">
      <c r="D4257" s="11"/>
    </row>
    <row r="4258" spans="4:4" x14ac:dyDescent="0.2">
      <c r="D4258" s="11"/>
    </row>
    <row r="4259" spans="4:4" x14ac:dyDescent="0.2">
      <c r="D4259" s="11"/>
    </row>
    <row r="4260" spans="4:4" x14ac:dyDescent="0.2">
      <c r="D4260" s="11"/>
    </row>
    <row r="4261" spans="4:4" x14ac:dyDescent="0.2">
      <c r="D4261" s="11"/>
    </row>
    <row r="4262" spans="4:4" x14ac:dyDescent="0.2">
      <c r="D4262" s="11"/>
    </row>
    <row r="4263" spans="4:4" x14ac:dyDescent="0.2">
      <c r="D4263" s="11"/>
    </row>
    <row r="4264" spans="4:4" x14ac:dyDescent="0.2">
      <c r="D4264" s="11"/>
    </row>
    <row r="4265" spans="4:4" x14ac:dyDescent="0.2">
      <c r="D4265" s="11"/>
    </row>
    <row r="4266" spans="4:4" x14ac:dyDescent="0.2">
      <c r="D4266" s="11"/>
    </row>
    <row r="4267" spans="4:4" x14ac:dyDescent="0.2">
      <c r="D4267" s="11"/>
    </row>
    <row r="4268" spans="4:4" x14ac:dyDescent="0.2">
      <c r="D4268" s="11"/>
    </row>
    <row r="4269" spans="4:4" x14ac:dyDescent="0.2">
      <c r="D4269" s="11"/>
    </row>
    <row r="4270" spans="4:4" x14ac:dyDescent="0.2">
      <c r="D4270" s="11"/>
    </row>
    <row r="4271" spans="4:4" x14ac:dyDescent="0.2">
      <c r="D4271" s="11"/>
    </row>
    <row r="4272" spans="4:4" x14ac:dyDescent="0.2">
      <c r="D4272" s="11"/>
    </row>
    <row r="4273" spans="4:4" x14ac:dyDescent="0.2">
      <c r="D4273" s="11"/>
    </row>
    <row r="4274" spans="4:4" x14ac:dyDescent="0.2">
      <c r="D4274" s="11"/>
    </row>
    <row r="4275" spans="4:4" x14ac:dyDescent="0.2">
      <c r="D4275" s="11"/>
    </row>
    <row r="4276" spans="4:4" x14ac:dyDescent="0.2">
      <c r="D4276" s="11"/>
    </row>
    <row r="4277" spans="4:4" x14ac:dyDescent="0.2">
      <c r="D4277" s="11"/>
    </row>
    <row r="4278" spans="4:4" x14ac:dyDescent="0.2">
      <c r="D4278" s="11"/>
    </row>
    <row r="4279" spans="4:4" x14ac:dyDescent="0.2">
      <c r="D4279" s="11"/>
    </row>
    <row r="4280" spans="4:4" x14ac:dyDescent="0.2">
      <c r="D4280" s="11"/>
    </row>
    <row r="4281" spans="4:4" x14ac:dyDescent="0.2">
      <c r="D4281" s="11"/>
    </row>
    <row r="4282" spans="4:4" x14ac:dyDescent="0.2">
      <c r="D4282" s="11"/>
    </row>
    <row r="4283" spans="4:4" x14ac:dyDescent="0.2">
      <c r="D4283" s="11"/>
    </row>
    <row r="4284" spans="4:4" x14ac:dyDescent="0.2">
      <c r="D4284" s="11"/>
    </row>
    <row r="4285" spans="4:4" x14ac:dyDescent="0.2">
      <c r="D4285" s="11"/>
    </row>
    <row r="4286" spans="4:4" x14ac:dyDescent="0.2">
      <c r="D4286" s="11"/>
    </row>
    <row r="4287" spans="4:4" x14ac:dyDescent="0.2">
      <c r="D4287" s="11"/>
    </row>
    <row r="4288" spans="4:4" x14ac:dyDescent="0.2">
      <c r="D4288" s="11"/>
    </row>
    <row r="4289" spans="4:4" x14ac:dyDescent="0.2">
      <c r="D4289" s="11"/>
    </row>
    <row r="4290" spans="4:4" x14ac:dyDescent="0.2">
      <c r="D4290" s="11"/>
    </row>
    <row r="4291" spans="4:4" x14ac:dyDescent="0.2">
      <c r="D4291" s="11"/>
    </row>
    <row r="4292" spans="4:4" x14ac:dyDescent="0.2">
      <c r="D4292" s="11"/>
    </row>
    <row r="4293" spans="4:4" x14ac:dyDescent="0.2">
      <c r="D4293" s="11"/>
    </row>
    <row r="4294" spans="4:4" x14ac:dyDescent="0.2">
      <c r="D4294" s="11"/>
    </row>
    <row r="4295" spans="4:4" x14ac:dyDescent="0.2">
      <c r="D4295" s="11"/>
    </row>
    <row r="4296" spans="4:4" x14ac:dyDescent="0.2">
      <c r="D4296" s="11"/>
    </row>
    <row r="4297" spans="4:4" x14ac:dyDescent="0.2">
      <c r="D4297" s="11"/>
    </row>
    <row r="4298" spans="4:4" x14ac:dyDescent="0.2">
      <c r="D4298" s="11"/>
    </row>
    <row r="4299" spans="4:4" x14ac:dyDescent="0.2">
      <c r="D4299" s="11"/>
    </row>
    <row r="4300" spans="4:4" x14ac:dyDescent="0.2">
      <c r="D4300" s="11"/>
    </row>
    <row r="4301" spans="4:4" x14ac:dyDescent="0.2">
      <c r="D4301" s="11"/>
    </row>
    <row r="4302" spans="4:4" x14ac:dyDescent="0.2">
      <c r="D4302" s="11"/>
    </row>
    <row r="4303" spans="4:4" x14ac:dyDescent="0.2">
      <c r="D4303" s="11"/>
    </row>
    <row r="4304" spans="4:4" x14ac:dyDescent="0.2">
      <c r="D4304" s="11"/>
    </row>
    <row r="4305" spans="4:4" x14ac:dyDescent="0.2">
      <c r="D4305" s="11"/>
    </row>
    <row r="4306" spans="4:4" x14ac:dyDescent="0.2">
      <c r="D4306" s="11"/>
    </row>
    <row r="4307" spans="4:4" x14ac:dyDescent="0.2">
      <c r="D4307" s="11"/>
    </row>
    <row r="4308" spans="4:4" x14ac:dyDescent="0.2">
      <c r="D4308" s="11"/>
    </row>
    <row r="4309" spans="4:4" x14ac:dyDescent="0.2">
      <c r="D4309" s="11"/>
    </row>
    <row r="4310" spans="4:4" x14ac:dyDescent="0.2">
      <c r="D4310" s="11"/>
    </row>
    <row r="4311" spans="4:4" x14ac:dyDescent="0.2">
      <c r="D4311" s="11"/>
    </row>
    <row r="4312" spans="4:4" x14ac:dyDescent="0.2">
      <c r="D4312" s="11"/>
    </row>
    <row r="4313" spans="4:4" x14ac:dyDescent="0.2">
      <c r="D4313" s="11"/>
    </row>
    <row r="4314" spans="4:4" x14ac:dyDescent="0.2">
      <c r="D4314" s="11"/>
    </row>
    <row r="4315" spans="4:4" x14ac:dyDescent="0.2">
      <c r="D4315" s="11"/>
    </row>
    <row r="4316" spans="4:4" x14ac:dyDescent="0.2">
      <c r="D4316" s="11"/>
    </row>
    <row r="4317" spans="4:4" x14ac:dyDescent="0.2">
      <c r="D4317" s="11"/>
    </row>
    <row r="4318" spans="4:4" x14ac:dyDescent="0.2">
      <c r="D4318" s="11"/>
    </row>
    <row r="4319" spans="4:4" x14ac:dyDescent="0.2">
      <c r="D4319" s="11"/>
    </row>
    <row r="4320" spans="4:4" x14ac:dyDescent="0.2">
      <c r="D4320" s="11"/>
    </row>
    <row r="4321" spans="4:4" x14ac:dyDescent="0.2">
      <c r="D4321" s="11"/>
    </row>
    <row r="4322" spans="4:4" x14ac:dyDescent="0.2">
      <c r="D4322" s="11"/>
    </row>
    <row r="4323" spans="4:4" x14ac:dyDescent="0.2">
      <c r="D4323" s="11"/>
    </row>
    <row r="4324" spans="4:4" x14ac:dyDescent="0.2">
      <c r="D4324" s="11"/>
    </row>
    <row r="4325" spans="4:4" x14ac:dyDescent="0.2">
      <c r="D4325" s="11"/>
    </row>
    <row r="4326" spans="4:4" x14ac:dyDescent="0.2">
      <c r="D4326" s="11"/>
    </row>
    <row r="4327" spans="4:4" x14ac:dyDescent="0.2">
      <c r="D4327" s="11"/>
    </row>
    <row r="4328" spans="4:4" x14ac:dyDescent="0.2">
      <c r="D4328" s="11"/>
    </row>
    <row r="4329" spans="4:4" x14ac:dyDescent="0.2">
      <c r="D4329" s="11"/>
    </row>
    <row r="4330" spans="4:4" x14ac:dyDescent="0.2">
      <c r="D4330" s="11"/>
    </row>
    <row r="4331" spans="4:4" x14ac:dyDescent="0.2">
      <c r="D4331" s="11"/>
    </row>
    <row r="4332" spans="4:4" x14ac:dyDescent="0.2">
      <c r="D4332" s="11"/>
    </row>
    <row r="4333" spans="4:4" x14ac:dyDescent="0.2">
      <c r="D4333" s="11"/>
    </row>
    <row r="4334" spans="4:4" x14ac:dyDescent="0.2">
      <c r="D4334" s="11"/>
    </row>
    <row r="4335" spans="4:4" x14ac:dyDescent="0.2">
      <c r="D4335" s="11"/>
    </row>
    <row r="4336" spans="4:4" x14ac:dyDescent="0.2">
      <c r="D4336" s="11"/>
    </row>
    <row r="4337" spans="4:4" x14ac:dyDescent="0.2">
      <c r="D4337" s="11"/>
    </row>
    <row r="4338" spans="4:4" x14ac:dyDescent="0.2">
      <c r="D4338" s="11"/>
    </row>
    <row r="4339" spans="4:4" x14ac:dyDescent="0.2">
      <c r="D4339" s="11"/>
    </row>
    <row r="4340" spans="4:4" x14ac:dyDescent="0.2">
      <c r="D4340" s="11"/>
    </row>
    <row r="4341" spans="4:4" x14ac:dyDescent="0.2">
      <c r="D4341" s="11"/>
    </row>
    <row r="4342" spans="4:4" x14ac:dyDescent="0.2">
      <c r="D4342" s="11"/>
    </row>
    <row r="4343" spans="4:4" x14ac:dyDescent="0.2">
      <c r="D4343" s="11"/>
    </row>
    <row r="4344" spans="4:4" x14ac:dyDescent="0.2">
      <c r="D4344" s="11"/>
    </row>
    <row r="4345" spans="4:4" x14ac:dyDescent="0.2">
      <c r="D4345" s="11"/>
    </row>
    <row r="4346" spans="4:4" x14ac:dyDescent="0.2">
      <c r="D4346" s="11"/>
    </row>
    <row r="4347" spans="4:4" x14ac:dyDescent="0.2">
      <c r="D4347" s="11"/>
    </row>
    <row r="4348" spans="4:4" x14ac:dyDescent="0.2">
      <c r="D4348" s="11"/>
    </row>
    <row r="4349" spans="4:4" x14ac:dyDescent="0.2">
      <c r="D4349" s="11"/>
    </row>
    <row r="4350" spans="4:4" x14ac:dyDescent="0.2">
      <c r="D4350" s="11"/>
    </row>
    <row r="4351" spans="4:4" x14ac:dyDescent="0.2">
      <c r="D4351" s="11"/>
    </row>
    <row r="4352" spans="4:4" x14ac:dyDescent="0.2">
      <c r="D4352" s="11"/>
    </row>
    <row r="4353" spans="4:4" x14ac:dyDescent="0.2">
      <c r="D4353" s="11"/>
    </row>
    <row r="4354" spans="4:4" x14ac:dyDescent="0.2">
      <c r="D4354" s="11"/>
    </row>
    <row r="4355" spans="4:4" x14ac:dyDescent="0.2">
      <c r="D4355" s="11"/>
    </row>
    <row r="4356" spans="4:4" x14ac:dyDescent="0.2">
      <c r="D4356" s="11"/>
    </row>
    <row r="4357" spans="4:4" x14ac:dyDescent="0.2">
      <c r="D4357" s="11"/>
    </row>
    <row r="4358" spans="4:4" x14ac:dyDescent="0.2">
      <c r="D4358" s="11"/>
    </row>
    <row r="4359" spans="4:4" x14ac:dyDescent="0.2">
      <c r="D4359" s="11"/>
    </row>
    <row r="4360" spans="4:4" x14ac:dyDescent="0.2">
      <c r="D4360" s="11"/>
    </row>
    <row r="4361" spans="4:4" x14ac:dyDescent="0.2">
      <c r="D4361" s="11"/>
    </row>
    <row r="4362" spans="4:4" x14ac:dyDescent="0.2">
      <c r="D4362" s="11"/>
    </row>
    <row r="4363" spans="4:4" x14ac:dyDescent="0.2">
      <c r="D4363" s="11"/>
    </row>
    <row r="4364" spans="4:4" x14ac:dyDescent="0.2">
      <c r="D4364" s="11"/>
    </row>
    <row r="4365" spans="4:4" x14ac:dyDescent="0.2">
      <c r="D4365" s="11"/>
    </row>
    <row r="4366" spans="4:4" x14ac:dyDescent="0.2">
      <c r="D4366" s="11"/>
    </row>
    <row r="4367" spans="4:4" x14ac:dyDescent="0.2">
      <c r="D4367" s="11"/>
    </row>
    <row r="4368" spans="4:4" x14ac:dyDescent="0.2">
      <c r="D4368" s="11"/>
    </row>
    <row r="4369" spans="4:4" x14ac:dyDescent="0.2">
      <c r="D4369" s="11"/>
    </row>
    <row r="4370" spans="4:4" x14ac:dyDescent="0.2">
      <c r="D4370" s="11"/>
    </row>
    <row r="4371" spans="4:4" x14ac:dyDescent="0.2">
      <c r="D4371" s="11"/>
    </row>
    <row r="4372" spans="4:4" x14ac:dyDescent="0.2">
      <c r="D4372" s="11"/>
    </row>
    <row r="4373" spans="4:4" x14ac:dyDescent="0.2">
      <c r="D4373" s="11"/>
    </row>
    <row r="4374" spans="4:4" x14ac:dyDescent="0.2">
      <c r="D4374" s="11"/>
    </row>
    <row r="4375" spans="4:4" x14ac:dyDescent="0.2">
      <c r="D4375" s="11"/>
    </row>
    <row r="4376" spans="4:4" x14ac:dyDescent="0.2">
      <c r="D4376" s="11"/>
    </row>
    <row r="4377" spans="4:4" x14ac:dyDescent="0.2">
      <c r="D4377" s="11"/>
    </row>
    <row r="4378" spans="4:4" x14ac:dyDescent="0.2">
      <c r="D4378" s="11"/>
    </row>
    <row r="4379" spans="4:4" x14ac:dyDescent="0.2">
      <c r="D4379" s="11"/>
    </row>
    <row r="4380" spans="4:4" x14ac:dyDescent="0.2">
      <c r="D4380" s="11"/>
    </row>
    <row r="4381" spans="4:4" x14ac:dyDescent="0.2">
      <c r="D4381" s="11"/>
    </row>
    <row r="4382" spans="4:4" x14ac:dyDescent="0.2">
      <c r="D4382" s="11"/>
    </row>
    <row r="4383" spans="4:4" x14ac:dyDescent="0.2">
      <c r="D4383" s="11"/>
    </row>
    <row r="4384" spans="4:4" x14ac:dyDescent="0.2">
      <c r="D4384" s="11"/>
    </row>
    <row r="4385" spans="4:4" x14ac:dyDescent="0.2">
      <c r="D4385" s="11"/>
    </row>
    <row r="4386" spans="4:4" x14ac:dyDescent="0.2">
      <c r="D4386" s="11"/>
    </row>
    <row r="4387" spans="4:4" x14ac:dyDescent="0.2">
      <c r="D4387" s="11"/>
    </row>
    <row r="4388" spans="4:4" x14ac:dyDescent="0.2">
      <c r="D4388" s="11"/>
    </row>
    <row r="4389" spans="4:4" x14ac:dyDescent="0.2">
      <c r="D4389" s="11"/>
    </row>
    <row r="4390" spans="4:4" x14ac:dyDescent="0.2">
      <c r="D4390" s="11"/>
    </row>
    <row r="4391" spans="4:4" x14ac:dyDescent="0.2">
      <c r="D4391" s="11"/>
    </row>
    <row r="4392" spans="4:4" x14ac:dyDescent="0.2">
      <c r="D4392" s="11"/>
    </row>
    <row r="4393" spans="4:4" x14ac:dyDescent="0.2">
      <c r="D4393" s="11"/>
    </row>
    <row r="4394" spans="4:4" x14ac:dyDescent="0.2">
      <c r="D4394" s="11"/>
    </row>
    <row r="4395" spans="4:4" x14ac:dyDescent="0.2">
      <c r="D4395" s="11"/>
    </row>
    <row r="4396" spans="4:4" x14ac:dyDescent="0.2">
      <c r="D4396" s="11"/>
    </row>
    <row r="4397" spans="4:4" x14ac:dyDescent="0.2">
      <c r="D4397" s="11"/>
    </row>
    <row r="4398" spans="4:4" x14ac:dyDescent="0.2">
      <c r="D4398" s="11"/>
    </row>
    <row r="4399" spans="4:4" x14ac:dyDescent="0.2">
      <c r="D4399" s="11"/>
    </row>
    <row r="4400" spans="4:4" x14ac:dyDescent="0.2">
      <c r="D4400" s="11"/>
    </row>
    <row r="4401" spans="4:4" x14ac:dyDescent="0.2">
      <c r="D4401" s="11"/>
    </row>
    <row r="4402" spans="4:4" x14ac:dyDescent="0.2">
      <c r="D4402" s="11"/>
    </row>
    <row r="4403" spans="4:4" x14ac:dyDescent="0.2">
      <c r="D4403" s="11"/>
    </row>
    <row r="4404" spans="4:4" x14ac:dyDescent="0.2">
      <c r="D4404" s="11"/>
    </row>
    <row r="4405" spans="4:4" x14ac:dyDescent="0.2">
      <c r="D4405" s="11"/>
    </row>
    <row r="4406" spans="4:4" x14ac:dyDescent="0.2">
      <c r="D4406" s="11"/>
    </row>
    <row r="4407" spans="4:4" x14ac:dyDescent="0.2">
      <c r="D4407" s="11"/>
    </row>
    <row r="4408" spans="4:4" x14ac:dyDescent="0.2">
      <c r="D4408" s="11"/>
    </row>
    <row r="4409" spans="4:4" x14ac:dyDescent="0.2">
      <c r="D4409" s="11"/>
    </row>
    <row r="4410" spans="4:4" x14ac:dyDescent="0.2">
      <c r="D4410" s="11"/>
    </row>
    <row r="4411" spans="4:4" x14ac:dyDescent="0.2">
      <c r="D4411" s="11"/>
    </row>
    <row r="4412" spans="4:4" x14ac:dyDescent="0.2">
      <c r="D4412" s="11"/>
    </row>
    <row r="4413" spans="4:4" x14ac:dyDescent="0.2">
      <c r="D4413" s="11"/>
    </row>
    <row r="4414" spans="4:4" x14ac:dyDescent="0.2">
      <c r="D4414" s="11"/>
    </row>
    <row r="4415" spans="4:4" x14ac:dyDescent="0.2">
      <c r="D4415" s="11"/>
    </row>
    <row r="4416" spans="4:4" x14ac:dyDescent="0.2">
      <c r="D4416" s="11"/>
    </row>
    <row r="4417" spans="4:4" x14ac:dyDescent="0.2">
      <c r="D4417" s="11"/>
    </row>
    <row r="4418" spans="4:4" x14ac:dyDescent="0.2">
      <c r="D4418" s="11"/>
    </row>
    <row r="4419" spans="4:4" x14ac:dyDescent="0.2">
      <c r="D4419" s="11"/>
    </row>
    <row r="4420" spans="4:4" x14ac:dyDescent="0.2">
      <c r="D4420" s="11"/>
    </row>
    <row r="4421" spans="4:4" x14ac:dyDescent="0.2">
      <c r="D4421" s="11"/>
    </row>
    <row r="4422" spans="4:4" x14ac:dyDescent="0.2">
      <c r="D4422" s="11"/>
    </row>
    <row r="4423" spans="4:4" x14ac:dyDescent="0.2">
      <c r="D4423" s="11"/>
    </row>
    <row r="4424" spans="4:4" x14ac:dyDescent="0.2">
      <c r="D4424" s="11"/>
    </row>
    <row r="4425" spans="4:4" x14ac:dyDescent="0.2">
      <c r="D4425" s="11"/>
    </row>
    <row r="4426" spans="4:4" x14ac:dyDescent="0.2">
      <c r="D4426" s="11"/>
    </row>
    <row r="4427" spans="4:4" x14ac:dyDescent="0.2">
      <c r="D4427" s="11"/>
    </row>
    <row r="4428" spans="4:4" x14ac:dyDescent="0.2">
      <c r="D4428" s="11"/>
    </row>
    <row r="4429" spans="4:4" x14ac:dyDescent="0.2">
      <c r="D4429" s="11"/>
    </row>
    <row r="4430" spans="4:4" x14ac:dyDescent="0.2">
      <c r="D4430" s="11"/>
    </row>
    <row r="4431" spans="4:4" x14ac:dyDescent="0.2">
      <c r="D4431" s="11"/>
    </row>
    <row r="4432" spans="4:4" x14ac:dyDescent="0.2">
      <c r="D4432" s="11"/>
    </row>
    <row r="4433" spans="4:4" x14ac:dyDescent="0.2">
      <c r="D4433" s="11"/>
    </row>
    <row r="4434" spans="4:4" x14ac:dyDescent="0.2">
      <c r="D4434" s="11"/>
    </row>
    <row r="4435" spans="4:4" x14ac:dyDescent="0.2">
      <c r="D4435" s="11"/>
    </row>
    <row r="4436" spans="4:4" x14ac:dyDescent="0.2">
      <c r="D4436" s="11"/>
    </row>
    <row r="4437" spans="4:4" x14ac:dyDescent="0.2">
      <c r="D4437" s="11"/>
    </row>
    <row r="4438" spans="4:4" x14ac:dyDescent="0.2">
      <c r="D4438" s="11"/>
    </row>
    <row r="4439" spans="4:4" x14ac:dyDescent="0.2">
      <c r="D4439" s="11"/>
    </row>
    <row r="4440" spans="4:4" x14ac:dyDescent="0.2">
      <c r="D4440" s="11"/>
    </row>
    <row r="4441" spans="4:4" x14ac:dyDescent="0.2">
      <c r="D4441" s="11"/>
    </row>
    <row r="4442" spans="4:4" x14ac:dyDescent="0.2">
      <c r="D4442" s="11"/>
    </row>
    <row r="4443" spans="4:4" x14ac:dyDescent="0.2">
      <c r="D4443" s="11"/>
    </row>
    <row r="4444" spans="4:4" x14ac:dyDescent="0.2">
      <c r="D4444" s="11"/>
    </row>
    <row r="4445" spans="4:4" x14ac:dyDescent="0.2">
      <c r="D4445" s="11"/>
    </row>
    <row r="4446" spans="4:4" x14ac:dyDescent="0.2">
      <c r="D4446" s="11"/>
    </row>
    <row r="4447" spans="4:4" x14ac:dyDescent="0.2">
      <c r="D4447" s="11"/>
    </row>
    <row r="4448" spans="4:4" x14ac:dyDescent="0.2">
      <c r="D4448" s="11"/>
    </row>
    <row r="4449" spans="4:4" x14ac:dyDescent="0.2">
      <c r="D4449" s="11"/>
    </row>
    <row r="4450" spans="4:4" x14ac:dyDescent="0.2">
      <c r="D4450" s="11"/>
    </row>
    <row r="4451" spans="4:4" x14ac:dyDescent="0.2">
      <c r="D4451" s="11"/>
    </row>
    <row r="4452" spans="4:4" x14ac:dyDescent="0.2">
      <c r="D4452" s="11"/>
    </row>
    <row r="4453" spans="4:4" x14ac:dyDescent="0.2">
      <c r="D4453" s="11"/>
    </row>
    <row r="4454" spans="4:4" x14ac:dyDescent="0.2">
      <c r="D4454" s="11"/>
    </row>
    <row r="4455" spans="4:4" x14ac:dyDescent="0.2">
      <c r="D4455" s="11"/>
    </row>
    <row r="4456" spans="4:4" x14ac:dyDescent="0.2">
      <c r="D4456" s="11"/>
    </row>
    <row r="4457" spans="4:4" x14ac:dyDescent="0.2">
      <c r="D4457" s="11"/>
    </row>
    <row r="4458" spans="4:4" x14ac:dyDescent="0.2">
      <c r="D4458" s="11"/>
    </row>
    <row r="4459" spans="4:4" x14ac:dyDescent="0.2">
      <c r="D4459" s="11"/>
    </row>
    <row r="4460" spans="4:4" x14ac:dyDescent="0.2">
      <c r="D4460" s="11"/>
    </row>
    <row r="4461" spans="4:4" x14ac:dyDescent="0.2">
      <c r="D4461" s="11"/>
    </row>
    <row r="4462" spans="4:4" x14ac:dyDescent="0.2">
      <c r="D4462" s="11"/>
    </row>
    <row r="4463" spans="4:4" x14ac:dyDescent="0.2">
      <c r="D4463" s="11"/>
    </row>
    <row r="4464" spans="4:4" x14ac:dyDescent="0.2">
      <c r="D4464" s="11"/>
    </row>
    <row r="4465" spans="4:4" x14ac:dyDescent="0.2">
      <c r="D4465" s="11"/>
    </row>
    <row r="4466" spans="4:4" x14ac:dyDescent="0.2">
      <c r="D4466" s="11"/>
    </row>
    <row r="4467" spans="4:4" x14ac:dyDescent="0.2">
      <c r="D4467" s="11"/>
    </row>
    <row r="4468" spans="4:4" x14ac:dyDescent="0.2">
      <c r="D4468" s="11"/>
    </row>
    <row r="4469" spans="4:4" x14ac:dyDescent="0.2">
      <c r="D4469" s="11"/>
    </row>
    <row r="4470" spans="4:4" x14ac:dyDescent="0.2">
      <c r="D4470" s="11"/>
    </row>
    <row r="4471" spans="4:4" x14ac:dyDescent="0.2">
      <c r="D4471" s="11"/>
    </row>
    <row r="4472" spans="4:4" x14ac:dyDescent="0.2">
      <c r="D4472" s="11"/>
    </row>
    <row r="4473" spans="4:4" x14ac:dyDescent="0.2">
      <c r="D4473" s="11"/>
    </row>
    <row r="4474" spans="4:4" x14ac:dyDescent="0.2">
      <c r="D4474" s="11"/>
    </row>
    <row r="4475" spans="4:4" x14ac:dyDescent="0.2">
      <c r="D4475" s="11"/>
    </row>
    <row r="4476" spans="4:4" x14ac:dyDescent="0.2">
      <c r="D4476" s="11"/>
    </row>
    <row r="4477" spans="4:4" x14ac:dyDescent="0.2">
      <c r="D4477" s="11"/>
    </row>
    <row r="4478" spans="4:4" x14ac:dyDescent="0.2">
      <c r="D4478" s="11"/>
    </row>
    <row r="4479" spans="4:4" x14ac:dyDescent="0.2">
      <c r="D4479" s="11"/>
    </row>
    <row r="4480" spans="4:4" x14ac:dyDescent="0.2">
      <c r="D4480" s="11"/>
    </row>
    <row r="4481" spans="4:4" x14ac:dyDescent="0.2">
      <c r="D4481" s="11"/>
    </row>
    <row r="4482" spans="4:4" x14ac:dyDescent="0.2">
      <c r="D4482" s="11"/>
    </row>
    <row r="4483" spans="4:4" x14ac:dyDescent="0.2">
      <c r="D4483" s="11"/>
    </row>
    <row r="4484" spans="4:4" x14ac:dyDescent="0.2">
      <c r="D4484" s="11"/>
    </row>
    <row r="4485" spans="4:4" x14ac:dyDescent="0.2">
      <c r="D4485" s="11"/>
    </row>
    <row r="4486" spans="4:4" x14ac:dyDescent="0.2">
      <c r="D4486" s="11"/>
    </row>
    <row r="4487" spans="4:4" x14ac:dyDescent="0.2">
      <c r="D4487" s="11"/>
    </row>
    <row r="4488" spans="4:4" x14ac:dyDescent="0.2">
      <c r="D4488" s="11"/>
    </row>
    <row r="4489" spans="4:4" x14ac:dyDescent="0.2">
      <c r="D4489" s="11"/>
    </row>
    <row r="4490" spans="4:4" x14ac:dyDescent="0.2">
      <c r="D4490" s="11"/>
    </row>
    <row r="4491" spans="4:4" x14ac:dyDescent="0.2">
      <c r="D4491" s="11"/>
    </row>
    <row r="4492" spans="4:4" x14ac:dyDescent="0.2">
      <c r="D4492" s="11"/>
    </row>
    <row r="4493" spans="4:4" x14ac:dyDescent="0.2">
      <c r="D4493" s="11"/>
    </row>
    <row r="4494" spans="4:4" x14ac:dyDescent="0.2">
      <c r="D4494" s="11"/>
    </row>
    <row r="4495" spans="4:4" x14ac:dyDescent="0.2">
      <c r="D4495" s="11"/>
    </row>
    <row r="4496" spans="4:4" x14ac:dyDescent="0.2">
      <c r="D4496" s="11"/>
    </row>
    <row r="4497" spans="4:4" x14ac:dyDescent="0.2">
      <c r="D4497" s="11"/>
    </row>
    <row r="4498" spans="4:4" x14ac:dyDescent="0.2">
      <c r="D4498" s="11"/>
    </row>
    <row r="4499" spans="4:4" x14ac:dyDescent="0.2">
      <c r="D4499" s="11"/>
    </row>
    <row r="4500" spans="4:4" x14ac:dyDescent="0.2">
      <c r="D4500" s="11"/>
    </row>
    <row r="4501" spans="4:4" x14ac:dyDescent="0.2">
      <c r="D4501" s="11"/>
    </row>
    <row r="4502" spans="4:4" x14ac:dyDescent="0.2">
      <c r="D4502" s="11"/>
    </row>
    <row r="4503" spans="4:4" x14ac:dyDescent="0.2">
      <c r="D4503" s="11"/>
    </row>
    <row r="4504" spans="4:4" x14ac:dyDescent="0.2">
      <c r="D4504" s="11"/>
    </row>
    <row r="4505" spans="4:4" x14ac:dyDescent="0.2">
      <c r="D4505" s="11"/>
    </row>
    <row r="4506" spans="4:4" x14ac:dyDescent="0.2">
      <c r="D4506" s="11"/>
    </row>
    <row r="4507" spans="4:4" x14ac:dyDescent="0.2">
      <c r="D4507" s="11"/>
    </row>
    <row r="4508" spans="4:4" x14ac:dyDescent="0.2">
      <c r="D4508" s="11"/>
    </row>
    <row r="4509" spans="4:4" x14ac:dyDescent="0.2">
      <c r="D4509" s="11"/>
    </row>
    <row r="4510" spans="4:4" x14ac:dyDescent="0.2">
      <c r="D4510" s="11"/>
    </row>
    <row r="4511" spans="4:4" x14ac:dyDescent="0.2">
      <c r="D4511" s="11"/>
    </row>
    <row r="4512" spans="4:4" x14ac:dyDescent="0.2">
      <c r="D4512" s="11"/>
    </row>
    <row r="4513" spans="4:4" x14ac:dyDescent="0.2">
      <c r="D4513" s="11"/>
    </row>
    <row r="4514" spans="4:4" x14ac:dyDescent="0.2">
      <c r="D4514" s="11"/>
    </row>
    <row r="4515" spans="4:4" x14ac:dyDescent="0.2">
      <c r="D4515" s="11"/>
    </row>
    <row r="4516" spans="4:4" x14ac:dyDescent="0.2">
      <c r="D4516" s="11"/>
    </row>
    <row r="4517" spans="4:4" x14ac:dyDescent="0.2">
      <c r="D4517" s="11"/>
    </row>
    <row r="4518" spans="4:4" x14ac:dyDescent="0.2">
      <c r="D4518" s="11"/>
    </row>
    <row r="4519" spans="4:4" x14ac:dyDescent="0.2">
      <c r="D4519" s="11"/>
    </row>
    <row r="4520" spans="4:4" x14ac:dyDescent="0.2">
      <c r="D4520" s="11"/>
    </row>
    <row r="4521" spans="4:4" x14ac:dyDescent="0.2">
      <c r="D4521" s="11"/>
    </row>
    <row r="4522" spans="4:4" x14ac:dyDescent="0.2">
      <c r="D4522" s="11"/>
    </row>
    <row r="4523" spans="4:4" x14ac:dyDescent="0.2">
      <c r="D4523" s="11"/>
    </row>
    <row r="4524" spans="4:4" x14ac:dyDescent="0.2">
      <c r="D4524" s="11"/>
    </row>
    <row r="4525" spans="4:4" x14ac:dyDescent="0.2">
      <c r="D4525" s="11"/>
    </row>
    <row r="4526" spans="4:4" x14ac:dyDescent="0.2">
      <c r="D4526" s="11"/>
    </row>
    <row r="4527" spans="4:4" x14ac:dyDescent="0.2">
      <c r="D4527" s="11"/>
    </row>
    <row r="4528" spans="4:4" x14ac:dyDescent="0.2">
      <c r="D4528" s="11"/>
    </row>
    <row r="4529" spans="4:4" x14ac:dyDescent="0.2">
      <c r="D4529" s="11"/>
    </row>
    <row r="4530" spans="4:4" x14ac:dyDescent="0.2">
      <c r="D4530" s="11"/>
    </row>
    <row r="4531" spans="4:4" x14ac:dyDescent="0.2">
      <c r="D4531" s="11"/>
    </row>
    <row r="4532" spans="4:4" x14ac:dyDescent="0.2">
      <c r="D4532" s="11"/>
    </row>
    <row r="4533" spans="4:4" x14ac:dyDescent="0.2">
      <c r="D4533" s="11"/>
    </row>
    <row r="4534" spans="4:4" x14ac:dyDescent="0.2">
      <c r="D4534" s="11"/>
    </row>
    <row r="4535" spans="4:4" x14ac:dyDescent="0.2">
      <c r="D4535" s="11"/>
    </row>
    <row r="4536" spans="4:4" x14ac:dyDescent="0.2">
      <c r="D4536" s="11"/>
    </row>
    <row r="4537" spans="4:4" x14ac:dyDescent="0.2">
      <c r="D4537" s="11"/>
    </row>
    <row r="4538" spans="4:4" x14ac:dyDescent="0.2">
      <c r="D4538" s="11"/>
    </row>
    <row r="4539" spans="4:4" x14ac:dyDescent="0.2">
      <c r="D4539" s="11"/>
    </row>
    <row r="4540" spans="4:4" x14ac:dyDescent="0.2">
      <c r="D4540" s="11"/>
    </row>
    <row r="4541" spans="4:4" x14ac:dyDescent="0.2">
      <c r="D4541" s="11"/>
    </row>
    <row r="4542" spans="4:4" x14ac:dyDescent="0.2">
      <c r="D4542" s="11"/>
    </row>
    <row r="4543" spans="4:4" x14ac:dyDescent="0.2">
      <c r="D4543" s="11"/>
    </row>
    <row r="4544" spans="4:4" x14ac:dyDescent="0.2">
      <c r="D4544" s="11"/>
    </row>
    <row r="4545" spans="4:4" x14ac:dyDescent="0.2">
      <c r="D4545" s="11"/>
    </row>
    <row r="4546" spans="4:4" x14ac:dyDescent="0.2">
      <c r="D4546" s="11"/>
    </row>
    <row r="4547" spans="4:4" x14ac:dyDescent="0.2">
      <c r="D4547" s="11"/>
    </row>
    <row r="4548" spans="4:4" x14ac:dyDescent="0.2">
      <c r="D4548" s="11"/>
    </row>
    <row r="4549" spans="4:4" x14ac:dyDescent="0.2">
      <c r="D4549" s="11"/>
    </row>
    <row r="4550" spans="4:4" x14ac:dyDescent="0.2">
      <c r="D4550" s="11"/>
    </row>
    <row r="4551" spans="4:4" x14ac:dyDescent="0.2">
      <c r="D4551" s="11"/>
    </row>
    <row r="4552" spans="4:4" x14ac:dyDescent="0.2">
      <c r="D4552" s="11"/>
    </row>
    <row r="4553" spans="4:4" x14ac:dyDescent="0.2">
      <c r="D4553" s="11"/>
    </row>
    <row r="4554" spans="4:4" x14ac:dyDescent="0.2">
      <c r="D4554" s="11"/>
    </row>
    <row r="4555" spans="4:4" x14ac:dyDescent="0.2">
      <c r="D4555" s="11"/>
    </row>
    <row r="4556" spans="4:4" x14ac:dyDescent="0.2">
      <c r="D4556" s="11"/>
    </row>
    <row r="4557" spans="4:4" x14ac:dyDescent="0.2">
      <c r="D4557" s="11"/>
    </row>
    <row r="4558" spans="4:4" x14ac:dyDescent="0.2">
      <c r="D4558" s="11"/>
    </row>
    <row r="4559" spans="4:4" x14ac:dyDescent="0.2">
      <c r="D4559" s="11"/>
    </row>
    <row r="4560" spans="4:4" x14ac:dyDescent="0.2">
      <c r="D4560" s="11"/>
    </row>
    <row r="4561" spans="4:4" x14ac:dyDescent="0.2">
      <c r="D4561" s="11"/>
    </row>
    <row r="4562" spans="4:4" x14ac:dyDescent="0.2">
      <c r="D4562" s="11"/>
    </row>
    <row r="4563" spans="4:4" x14ac:dyDescent="0.2">
      <c r="D4563" s="11"/>
    </row>
    <row r="4564" spans="4:4" x14ac:dyDescent="0.2">
      <c r="D4564" s="11"/>
    </row>
    <row r="4565" spans="4:4" x14ac:dyDescent="0.2">
      <c r="D4565" s="11"/>
    </row>
    <row r="4566" spans="4:4" x14ac:dyDescent="0.2">
      <c r="D4566" s="11"/>
    </row>
    <row r="4567" spans="4:4" x14ac:dyDescent="0.2">
      <c r="D4567" s="11"/>
    </row>
    <row r="4568" spans="4:4" x14ac:dyDescent="0.2">
      <c r="D4568" s="11"/>
    </row>
    <row r="4569" spans="4:4" x14ac:dyDescent="0.2">
      <c r="D4569" s="11"/>
    </row>
    <row r="4570" spans="4:4" x14ac:dyDescent="0.2">
      <c r="D4570" s="11"/>
    </row>
    <row r="4571" spans="4:4" x14ac:dyDescent="0.2">
      <c r="D4571" s="11"/>
    </row>
    <row r="4572" spans="4:4" x14ac:dyDescent="0.2">
      <c r="D4572" s="11"/>
    </row>
    <row r="4573" spans="4:4" x14ac:dyDescent="0.2">
      <c r="D4573" s="11"/>
    </row>
    <row r="4574" spans="4:4" x14ac:dyDescent="0.2">
      <c r="D4574" s="11"/>
    </row>
    <row r="4575" spans="4:4" x14ac:dyDescent="0.2">
      <c r="D4575" s="11"/>
    </row>
    <row r="4576" spans="4:4" x14ac:dyDescent="0.2">
      <c r="D4576" s="11"/>
    </row>
    <row r="4577" spans="4:4" x14ac:dyDescent="0.2">
      <c r="D4577" s="11"/>
    </row>
    <row r="4578" spans="4:4" x14ac:dyDescent="0.2">
      <c r="D4578" s="11"/>
    </row>
    <row r="4579" spans="4:4" x14ac:dyDescent="0.2">
      <c r="D4579" s="11"/>
    </row>
    <row r="4580" spans="4:4" x14ac:dyDescent="0.2">
      <c r="D4580" s="11"/>
    </row>
    <row r="4581" spans="4:4" x14ac:dyDescent="0.2">
      <c r="D4581" s="11"/>
    </row>
    <row r="4582" spans="4:4" x14ac:dyDescent="0.2">
      <c r="D4582" s="11"/>
    </row>
    <row r="4583" spans="4:4" x14ac:dyDescent="0.2">
      <c r="D4583" s="11"/>
    </row>
    <row r="4584" spans="4:4" x14ac:dyDescent="0.2">
      <c r="D4584" s="11"/>
    </row>
    <row r="4585" spans="4:4" x14ac:dyDescent="0.2">
      <c r="D4585" s="11"/>
    </row>
    <row r="4586" spans="4:4" x14ac:dyDescent="0.2">
      <c r="D4586" s="11"/>
    </row>
    <row r="4587" spans="4:4" x14ac:dyDescent="0.2">
      <c r="D4587" s="11"/>
    </row>
    <row r="4588" spans="4:4" x14ac:dyDescent="0.2">
      <c r="D4588" s="11"/>
    </row>
    <row r="4589" spans="4:4" x14ac:dyDescent="0.2">
      <c r="D4589" s="11"/>
    </row>
    <row r="4590" spans="4:4" x14ac:dyDescent="0.2">
      <c r="D4590" s="11"/>
    </row>
    <row r="4591" spans="4:4" x14ac:dyDescent="0.2">
      <c r="D4591" s="11"/>
    </row>
    <row r="4592" spans="4:4" x14ac:dyDescent="0.2">
      <c r="D4592" s="11"/>
    </row>
    <row r="4593" spans="4:4" x14ac:dyDescent="0.2">
      <c r="D4593" s="11"/>
    </row>
    <row r="4594" spans="4:4" x14ac:dyDescent="0.2">
      <c r="D4594" s="11"/>
    </row>
    <row r="4595" spans="4:4" x14ac:dyDescent="0.2">
      <c r="D4595" s="11"/>
    </row>
    <row r="4596" spans="4:4" x14ac:dyDescent="0.2">
      <c r="D4596" s="11"/>
    </row>
    <row r="4597" spans="4:4" x14ac:dyDescent="0.2">
      <c r="D4597" s="11"/>
    </row>
    <row r="4598" spans="4:4" x14ac:dyDescent="0.2">
      <c r="D4598" s="11"/>
    </row>
    <row r="4599" spans="4:4" x14ac:dyDescent="0.2">
      <c r="D4599" s="11"/>
    </row>
    <row r="4600" spans="4:4" x14ac:dyDescent="0.2">
      <c r="D4600" s="11"/>
    </row>
    <row r="4601" spans="4:4" x14ac:dyDescent="0.2">
      <c r="D4601" s="11"/>
    </row>
    <row r="4602" spans="4:4" x14ac:dyDescent="0.2">
      <c r="D4602" s="11"/>
    </row>
    <row r="4603" spans="4:4" x14ac:dyDescent="0.2">
      <c r="D4603" s="11"/>
    </row>
    <row r="4604" spans="4:4" x14ac:dyDescent="0.2">
      <c r="D4604" s="11"/>
    </row>
    <row r="4605" spans="4:4" x14ac:dyDescent="0.2">
      <c r="D4605" s="11"/>
    </row>
    <row r="4606" spans="4:4" x14ac:dyDescent="0.2">
      <c r="D4606" s="11"/>
    </row>
    <row r="4607" spans="4:4" x14ac:dyDescent="0.2">
      <c r="D4607" s="11"/>
    </row>
    <row r="4608" spans="4:4" x14ac:dyDescent="0.2">
      <c r="D4608" s="11"/>
    </row>
    <row r="4609" spans="4:4" x14ac:dyDescent="0.2">
      <c r="D4609" s="11"/>
    </row>
    <row r="4610" spans="4:4" x14ac:dyDescent="0.2">
      <c r="D4610" s="11"/>
    </row>
    <row r="4611" spans="4:4" x14ac:dyDescent="0.2">
      <c r="D4611" s="11"/>
    </row>
    <row r="4612" spans="4:4" x14ac:dyDescent="0.2">
      <c r="D4612" s="11"/>
    </row>
    <row r="4613" spans="4:4" x14ac:dyDescent="0.2">
      <c r="D4613" s="11"/>
    </row>
    <row r="4614" spans="4:4" x14ac:dyDescent="0.2">
      <c r="D4614" s="11"/>
    </row>
    <row r="4615" spans="4:4" x14ac:dyDescent="0.2">
      <c r="D4615" s="11"/>
    </row>
    <row r="4616" spans="4:4" x14ac:dyDescent="0.2">
      <c r="D4616" s="11"/>
    </row>
    <row r="4617" spans="4:4" x14ac:dyDescent="0.2">
      <c r="D4617" s="11"/>
    </row>
    <row r="4618" spans="4:4" x14ac:dyDescent="0.2">
      <c r="D4618" s="11"/>
    </row>
    <row r="4619" spans="4:4" x14ac:dyDescent="0.2">
      <c r="D4619" s="11"/>
    </row>
    <row r="4620" spans="4:4" x14ac:dyDescent="0.2">
      <c r="D4620" s="11"/>
    </row>
    <row r="4621" spans="4:4" x14ac:dyDescent="0.2">
      <c r="D4621" s="11"/>
    </row>
    <row r="4622" spans="4:4" x14ac:dyDescent="0.2">
      <c r="D4622" s="11"/>
    </row>
    <row r="4623" spans="4:4" x14ac:dyDescent="0.2">
      <c r="D4623" s="11"/>
    </row>
    <row r="4624" spans="4:4" x14ac:dyDescent="0.2">
      <c r="D4624" s="11"/>
    </row>
    <row r="4625" spans="4:4" x14ac:dyDescent="0.2">
      <c r="D4625" s="11"/>
    </row>
    <row r="4626" spans="4:4" x14ac:dyDescent="0.2">
      <c r="D4626" s="11"/>
    </row>
    <row r="4627" spans="4:4" x14ac:dyDescent="0.2">
      <c r="D4627" s="11"/>
    </row>
    <row r="4628" spans="4:4" x14ac:dyDescent="0.2">
      <c r="D4628" s="11"/>
    </row>
    <row r="4629" spans="4:4" x14ac:dyDescent="0.2">
      <c r="D4629" s="11"/>
    </row>
    <row r="4630" spans="4:4" x14ac:dyDescent="0.2">
      <c r="D4630" s="11"/>
    </row>
    <row r="4631" spans="4:4" x14ac:dyDescent="0.2">
      <c r="D4631" s="11"/>
    </row>
    <row r="4632" spans="4:4" x14ac:dyDescent="0.2">
      <c r="D4632" s="11"/>
    </row>
    <row r="4633" spans="4:4" x14ac:dyDescent="0.2">
      <c r="D4633" s="11"/>
    </row>
    <row r="4634" spans="4:4" x14ac:dyDescent="0.2">
      <c r="D4634" s="11"/>
    </row>
    <row r="4635" spans="4:4" x14ac:dyDescent="0.2">
      <c r="D4635" s="11"/>
    </row>
    <row r="4636" spans="4:4" x14ac:dyDescent="0.2">
      <c r="D4636" s="11"/>
    </row>
    <row r="4637" spans="4:4" x14ac:dyDescent="0.2">
      <c r="D4637" s="11"/>
    </row>
    <row r="4638" spans="4:4" x14ac:dyDescent="0.2">
      <c r="D4638" s="11"/>
    </row>
    <row r="4639" spans="4:4" x14ac:dyDescent="0.2">
      <c r="D4639" s="11"/>
    </row>
    <row r="4640" spans="4:4" x14ac:dyDescent="0.2">
      <c r="D4640" s="11"/>
    </row>
    <row r="4641" spans="4:4" x14ac:dyDescent="0.2">
      <c r="D4641" s="11"/>
    </row>
    <row r="4642" spans="4:4" x14ac:dyDescent="0.2">
      <c r="D4642" s="11"/>
    </row>
    <row r="4643" spans="4:4" x14ac:dyDescent="0.2">
      <c r="D4643" s="11"/>
    </row>
    <row r="4644" spans="4:4" x14ac:dyDescent="0.2">
      <c r="D4644" s="11"/>
    </row>
    <row r="4645" spans="4:4" x14ac:dyDescent="0.2">
      <c r="D4645" s="11"/>
    </row>
    <row r="4646" spans="4:4" x14ac:dyDescent="0.2">
      <c r="D4646" s="11"/>
    </row>
    <row r="4647" spans="4:4" x14ac:dyDescent="0.2">
      <c r="D4647" s="11"/>
    </row>
    <row r="4648" spans="4:4" x14ac:dyDescent="0.2">
      <c r="D4648" s="11"/>
    </row>
    <row r="4649" spans="4:4" x14ac:dyDescent="0.2">
      <c r="D4649" s="11"/>
    </row>
    <row r="4650" spans="4:4" x14ac:dyDescent="0.2">
      <c r="D4650" s="11"/>
    </row>
    <row r="4651" spans="4:4" x14ac:dyDescent="0.2">
      <c r="D4651" s="11"/>
    </row>
    <row r="4652" spans="4:4" x14ac:dyDescent="0.2">
      <c r="D4652" s="11"/>
    </row>
    <row r="4653" spans="4:4" x14ac:dyDescent="0.2">
      <c r="D4653" s="11"/>
    </row>
    <row r="4654" spans="4:4" x14ac:dyDescent="0.2">
      <c r="D4654" s="11"/>
    </row>
    <row r="4655" spans="4:4" x14ac:dyDescent="0.2">
      <c r="D4655" s="11"/>
    </row>
    <row r="4656" spans="4:4" x14ac:dyDescent="0.2">
      <c r="D4656" s="11"/>
    </row>
    <row r="4657" spans="4:4" x14ac:dyDescent="0.2">
      <c r="D4657" s="11"/>
    </row>
    <row r="4658" spans="4:4" x14ac:dyDescent="0.2">
      <c r="D4658" s="11"/>
    </row>
    <row r="4659" spans="4:4" x14ac:dyDescent="0.2">
      <c r="D4659" s="11"/>
    </row>
    <row r="4660" spans="4:4" x14ac:dyDescent="0.2">
      <c r="D4660" s="11"/>
    </row>
    <row r="4661" spans="4:4" x14ac:dyDescent="0.2">
      <c r="D4661" s="11"/>
    </row>
    <row r="4662" spans="4:4" x14ac:dyDescent="0.2">
      <c r="D4662" s="11"/>
    </row>
    <row r="4663" spans="4:4" x14ac:dyDescent="0.2">
      <c r="D4663" s="11"/>
    </row>
    <row r="4664" spans="4:4" x14ac:dyDescent="0.2">
      <c r="D4664" s="11"/>
    </row>
    <row r="4665" spans="4:4" x14ac:dyDescent="0.2">
      <c r="D4665" s="11"/>
    </row>
    <row r="4666" spans="4:4" x14ac:dyDescent="0.2">
      <c r="D4666" s="11"/>
    </row>
    <row r="4667" spans="4:4" x14ac:dyDescent="0.2">
      <c r="D4667" s="11"/>
    </row>
    <row r="4668" spans="4:4" x14ac:dyDescent="0.2">
      <c r="D4668" s="11"/>
    </row>
    <row r="4669" spans="4:4" x14ac:dyDescent="0.2">
      <c r="D4669" s="11"/>
    </row>
    <row r="4670" spans="4:4" x14ac:dyDescent="0.2">
      <c r="D4670" s="11"/>
    </row>
    <row r="4671" spans="4:4" x14ac:dyDescent="0.2">
      <c r="D4671" s="11"/>
    </row>
    <row r="4672" spans="4:4" x14ac:dyDescent="0.2">
      <c r="D4672" s="11"/>
    </row>
    <row r="4673" spans="4:4" x14ac:dyDescent="0.2">
      <c r="D4673" s="11"/>
    </row>
    <row r="4674" spans="4:4" x14ac:dyDescent="0.2">
      <c r="D4674" s="11"/>
    </row>
    <row r="4675" spans="4:4" x14ac:dyDescent="0.2">
      <c r="D4675" s="11"/>
    </row>
    <row r="4676" spans="4:4" x14ac:dyDescent="0.2">
      <c r="D4676" s="11"/>
    </row>
    <row r="4677" spans="4:4" x14ac:dyDescent="0.2">
      <c r="D4677" s="11"/>
    </row>
    <row r="4678" spans="4:4" x14ac:dyDescent="0.2">
      <c r="D4678" s="11"/>
    </row>
    <row r="4679" spans="4:4" x14ac:dyDescent="0.2">
      <c r="D4679" s="11"/>
    </row>
    <row r="4680" spans="4:4" x14ac:dyDescent="0.2">
      <c r="D4680" s="11"/>
    </row>
    <row r="4681" spans="4:4" x14ac:dyDescent="0.2">
      <c r="D4681" s="11"/>
    </row>
    <row r="4682" spans="4:4" x14ac:dyDescent="0.2">
      <c r="D4682" s="11"/>
    </row>
    <row r="4683" spans="4:4" x14ac:dyDescent="0.2">
      <c r="D4683" s="11"/>
    </row>
    <row r="4684" spans="4:4" x14ac:dyDescent="0.2">
      <c r="D4684" s="11"/>
    </row>
    <row r="4685" spans="4:4" x14ac:dyDescent="0.2">
      <c r="D4685" s="11"/>
    </row>
    <row r="4686" spans="4:4" x14ac:dyDescent="0.2">
      <c r="D4686" s="11"/>
    </row>
    <row r="4687" spans="4:4" x14ac:dyDescent="0.2">
      <c r="D4687" s="11"/>
    </row>
    <row r="4688" spans="4:4" x14ac:dyDescent="0.2">
      <c r="D4688" s="11"/>
    </row>
    <row r="4689" spans="4:4" x14ac:dyDescent="0.2">
      <c r="D4689" s="11"/>
    </row>
    <row r="4690" spans="4:4" x14ac:dyDescent="0.2">
      <c r="D4690" s="11"/>
    </row>
    <row r="4691" spans="4:4" x14ac:dyDescent="0.2">
      <c r="D4691" s="11"/>
    </row>
    <row r="4692" spans="4:4" x14ac:dyDescent="0.2">
      <c r="D4692" s="11"/>
    </row>
    <row r="4693" spans="4:4" x14ac:dyDescent="0.2">
      <c r="D4693" s="11"/>
    </row>
    <row r="4694" spans="4:4" x14ac:dyDescent="0.2">
      <c r="D4694" s="11"/>
    </row>
    <row r="4695" spans="4:4" x14ac:dyDescent="0.2">
      <c r="D4695" s="11"/>
    </row>
    <row r="4696" spans="4:4" x14ac:dyDescent="0.2">
      <c r="D4696" s="11"/>
    </row>
    <row r="4697" spans="4:4" x14ac:dyDescent="0.2">
      <c r="D4697" s="11"/>
    </row>
    <row r="4698" spans="4:4" x14ac:dyDescent="0.2">
      <c r="D4698" s="11"/>
    </row>
    <row r="4699" spans="4:4" x14ac:dyDescent="0.2">
      <c r="D4699" s="11"/>
    </row>
    <row r="4700" spans="4:4" x14ac:dyDescent="0.2">
      <c r="D4700" s="11"/>
    </row>
    <row r="4701" spans="4:4" x14ac:dyDescent="0.2">
      <c r="D4701" s="11"/>
    </row>
    <row r="4702" spans="4:4" x14ac:dyDescent="0.2">
      <c r="D4702" s="11"/>
    </row>
    <row r="4703" spans="4:4" x14ac:dyDescent="0.2">
      <c r="D4703" s="11"/>
    </row>
    <row r="4704" spans="4:4" x14ac:dyDescent="0.2">
      <c r="D4704" s="11"/>
    </row>
    <row r="4705" spans="4:4" x14ac:dyDescent="0.2">
      <c r="D4705" s="11"/>
    </row>
    <row r="4706" spans="4:4" x14ac:dyDescent="0.2">
      <c r="D4706" s="11"/>
    </row>
    <row r="4707" spans="4:4" x14ac:dyDescent="0.2">
      <c r="D4707" s="11"/>
    </row>
    <row r="4708" spans="4:4" x14ac:dyDescent="0.2">
      <c r="D4708" s="11"/>
    </row>
    <row r="4709" spans="4:4" x14ac:dyDescent="0.2">
      <c r="D4709" s="11"/>
    </row>
    <row r="4710" spans="4:4" x14ac:dyDescent="0.2">
      <c r="D4710" s="11"/>
    </row>
    <row r="4711" spans="4:4" x14ac:dyDescent="0.2">
      <c r="D4711" s="11"/>
    </row>
    <row r="4712" spans="4:4" x14ac:dyDescent="0.2">
      <c r="D4712" s="11"/>
    </row>
    <row r="4713" spans="4:4" x14ac:dyDescent="0.2">
      <c r="D4713" s="11"/>
    </row>
    <row r="4714" spans="4:4" x14ac:dyDescent="0.2">
      <c r="D4714" s="11"/>
    </row>
    <row r="4715" spans="4:4" x14ac:dyDescent="0.2">
      <c r="D4715" s="11"/>
    </row>
    <row r="4716" spans="4:4" x14ac:dyDescent="0.2">
      <c r="D4716" s="11"/>
    </row>
    <row r="4717" spans="4:4" x14ac:dyDescent="0.2">
      <c r="D4717" s="11"/>
    </row>
    <row r="4718" spans="4:4" x14ac:dyDescent="0.2">
      <c r="D4718" s="11"/>
    </row>
    <row r="4719" spans="4:4" x14ac:dyDescent="0.2">
      <c r="D4719" s="11"/>
    </row>
    <row r="4720" spans="4:4" x14ac:dyDescent="0.2">
      <c r="D4720" s="11"/>
    </row>
    <row r="4721" spans="4:4" x14ac:dyDescent="0.2">
      <c r="D4721" s="11"/>
    </row>
    <row r="4722" spans="4:4" x14ac:dyDescent="0.2">
      <c r="D4722" s="11"/>
    </row>
    <row r="4723" spans="4:4" x14ac:dyDescent="0.2">
      <c r="D4723" s="11"/>
    </row>
    <row r="4724" spans="4:4" x14ac:dyDescent="0.2">
      <c r="D4724" s="11"/>
    </row>
    <row r="4725" spans="4:4" x14ac:dyDescent="0.2">
      <c r="D4725" s="11"/>
    </row>
    <row r="4726" spans="4:4" x14ac:dyDescent="0.2">
      <c r="D4726" s="11"/>
    </row>
    <row r="4727" spans="4:4" x14ac:dyDescent="0.2">
      <c r="D4727" s="11"/>
    </row>
    <row r="4728" spans="4:4" x14ac:dyDescent="0.2">
      <c r="D4728" s="11"/>
    </row>
    <row r="4729" spans="4:4" x14ac:dyDescent="0.2">
      <c r="D4729" s="11"/>
    </row>
    <row r="4730" spans="4:4" x14ac:dyDescent="0.2">
      <c r="D4730" s="11"/>
    </row>
    <row r="4731" spans="4:4" x14ac:dyDescent="0.2">
      <c r="D4731" s="11"/>
    </row>
    <row r="4732" spans="4:4" x14ac:dyDescent="0.2">
      <c r="D4732" s="11"/>
    </row>
    <row r="4733" spans="4:4" x14ac:dyDescent="0.2">
      <c r="D4733" s="11"/>
    </row>
    <row r="4734" spans="4:4" x14ac:dyDescent="0.2">
      <c r="D4734" s="11"/>
    </row>
    <row r="4735" spans="4:4" x14ac:dyDescent="0.2">
      <c r="D4735" s="11"/>
    </row>
    <row r="4736" spans="4:4" x14ac:dyDescent="0.2">
      <c r="D4736" s="11"/>
    </row>
    <row r="4737" spans="4:4" x14ac:dyDescent="0.2">
      <c r="D4737" s="11"/>
    </row>
    <row r="4738" spans="4:4" x14ac:dyDescent="0.2">
      <c r="D4738" s="11"/>
    </row>
    <row r="4739" spans="4:4" x14ac:dyDescent="0.2">
      <c r="D4739" s="11"/>
    </row>
    <row r="4740" spans="4:4" x14ac:dyDescent="0.2">
      <c r="D4740" s="11"/>
    </row>
    <row r="4741" spans="4:4" x14ac:dyDescent="0.2">
      <c r="D4741" s="11"/>
    </row>
    <row r="4742" spans="4:4" x14ac:dyDescent="0.2">
      <c r="D4742" s="11"/>
    </row>
    <row r="4743" spans="4:4" x14ac:dyDescent="0.2">
      <c r="D4743" s="11"/>
    </row>
    <row r="4744" spans="4:4" x14ac:dyDescent="0.2">
      <c r="D4744" s="11"/>
    </row>
    <row r="4745" spans="4:4" x14ac:dyDescent="0.2">
      <c r="D4745" s="11"/>
    </row>
    <row r="4746" spans="4:4" x14ac:dyDescent="0.2">
      <c r="D4746" s="11"/>
    </row>
    <row r="4747" spans="4:4" x14ac:dyDescent="0.2">
      <c r="D4747" s="11"/>
    </row>
    <row r="4748" spans="4:4" x14ac:dyDescent="0.2">
      <c r="D4748" s="11"/>
    </row>
    <row r="4749" spans="4:4" x14ac:dyDescent="0.2">
      <c r="D4749" s="11"/>
    </row>
    <row r="4750" spans="4:4" x14ac:dyDescent="0.2">
      <c r="D4750" s="11"/>
    </row>
    <row r="4751" spans="4:4" x14ac:dyDescent="0.2">
      <c r="D4751" s="11"/>
    </row>
    <row r="4752" spans="4:4" x14ac:dyDescent="0.2">
      <c r="D4752" s="11"/>
    </row>
    <row r="4753" spans="4:4" x14ac:dyDescent="0.2">
      <c r="D4753" s="11"/>
    </row>
    <row r="4754" spans="4:4" x14ac:dyDescent="0.2">
      <c r="D4754" s="11"/>
    </row>
    <row r="4755" spans="4:4" x14ac:dyDescent="0.2">
      <c r="D4755" s="11"/>
    </row>
    <row r="4756" spans="4:4" x14ac:dyDescent="0.2">
      <c r="D4756" s="11"/>
    </row>
    <row r="4757" spans="4:4" x14ac:dyDescent="0.2">
      <c r="D4757" s="11"/>
    </row>
    <row r="4758" spans="4:4" x14ac:dyDescent="0.2">
      <c r="D4758" s="11"/>
    </row>
    <row r="4759" spans="4:4" x14ac:dyDescent="0.2">
      <c r="D4759" s="11"/>
    </row>
    <row r="4760" spans="4:4" x14ac:dyDescent="0.2">
      <c r="D4760" s="11"/>
    </row>
    <row r="4761" spans="4:4" x14ac:dyDescent="0.2">
      <c r="D4761" s="11"/>
    </row>
    <row r="4762" spans="4:4" x14ac:dyDescent="0.2">
      <c r="D4762" s="11"/>
    </row>
    <row r="4763" spans="4:4" x14ac:dyDescent="0.2">
      <c r="D4763" s="11"/>
    </row>
    <row r="4764" spans="4:4" x14ac:dyDescent="0.2">
      <c r="D4764" s="11"/>
    </row>
    <row r="4765" spans="4:4" x14ac:dyDescent="0.2">
      <c r="D4765" s="11"/>
    </row>
    <row r="4766" spans="4:4" x14ac:dyDescent="0.2">
      <c r="D4766" s="11"/>
    </row>
    <row r="4767" spans="4:4" x14ac:dyDescent="0.2">
      <c r="D4767" s="11"/>
    </row>
    <row r="4768" spans="4:4" x14ac:dyDescent="0.2">
      <c r="D4768" s="11"/>
    </row>
    <row r="4769" spans="4:4" x14ac:dyDescent="0.2">
      <c r="D4769" s="11"/>
    </row>
    <row r="4770" spans="4:4" x14ac:dyDescent="0.2">
      <c r="D4770" s="11"/>
    </row>
    <row r="4771" spans="4:4" x14ac:dyDescent="0.2">
      <c r="D4771" s="11"/>
    </row>
    <row r="4772" spans="4:4" x14ac:dyDescent="0.2">
      <c r="D4772" s="11"/>
    </row>
    <row r="4773" spans="4:4" x14ac:dyDescent="0.2">
      <c r="D4773" s="11"/>
    </row>
    <row r="4774" spans="4:4" x14ac:dyDescent="0.2">
      <c r="D4774" s="11"/>
    </row>
    <row r="4775" spans="4:4" x14ac:dyDescent="0.2">
      <c r="D4775" s="11"/>
    </row>
    <row r="4776" spans="4:4" x14ac:dyDescent="0.2">
      <c r="D4776" s="11"/>
    </row>
    <row r="4777" spans="4:4" x14ac:dyDescent="0.2">
      <c r="D4777" s="11"/>
    </row>
    <row r="4778" spans="4:4" x14ac:dyDescent="0.2">
      <c r="D4778" s="11"/>
    </row>
    <row r="4779" spans="4:4" x14ac:dyDescent="0.2">
      <c r="D4779" s="11"/>
    </row>
    <row r="4780" spans="4:4" x14ac:dyDescent="0.2">
      <c r="D4780" s="11"/>
    </row>
    <row r="4781" spans="4:4" x14ac:dyDescent="0.2">
      <c r="D4781" s="11"/>
    </row>
    <row r="4782" spans="4:4" x14ac:dyDescent="0.2">
      <c r="D4782" s="11"/>
    </row>
    <row r="4783" spans="4:4" x14ac:dyDescent="0.2">
      <c r="D4783" s="11"/>
    </row>
    <row r="4784" spans="4:4" x14ac:dyDescent="0.2">
      <c r="D4784" s="11"/>
    </row>
    <row r="4785" spans="4:4" x14ac:dyDescent="0.2">
      <c r="D4785" s="11"/>
    </row>
    <row r="4786" spans="4:4" x14ac:dyDescent="0.2">
      <c r="D4786" s="11"/>
    </row>
    <row r="4787" spans="4:4" x14ac:dyDescent="0.2">
      <c r="D4787" s="11"/>
    </row>
    <row r="4788" spans="4:4" x14ac:dyDescent="0.2">
      <c r="D4788" s="11"/>
    </row>
    <row r="4789" spans="4:4" x14ac:dyDescent="0.2">
      <c r="D4789" s="11"/>
    </row>
    <row r="4790" spans="4:4" x14ac:dyDescent="0.2">
      <c r="D4790" s="11"/>
    </row>
    <row r="4791" spans="4:4" x14ac:dyDescent="0.2">
      <c r="D4791" s="11"/>
    </row>
    <row r="4792" spans="4:4" x14ac:dyDescent="0.2">
      <c r="D4792" s="11"/>
    </row>
    <row r="4793" spans="4:4" x14ac:dyDescent="0.2">
      <c r="D4793" s="11"/>
    </row>
    <row r="4794" spans="4:4" x14ac:dyDescent="0.2">
      <c r="D4794" s="11"/>
    </row>
    <row r="4795" spans="4:4" x14ac:dyDescent="0.2">
      <c r="D4795" s="11"/>
    </row>
    <row r="4796" spans="4:4" x14ac:dyDescent="0.2">
      <c r="D4796" s="11"/>
    </row>
    <row r="4797" spans="4:4" x14ac:dyDescent="0.2">
      <c r="D4797" s="11"/>
    </row>
    <row r="4798" spans="4:4" x14ac:dyDescent="0.2">
      <c r="D4798" s="11"/>
    </row>
    <row r="4799" spans="4:4" x14ac:dyDescent="0.2">
      <c r="D4799" s="11"/>
    </row>
    <row r="4800" spans="4:4" x14ac:dyDescent="0.2">
      <c r="D4800" s="11"/>
    </row>
    <row r="4801" spans="4:4" x14ac:dyDescent="0.2">
      <c r="D4801" s="11"/>
    </row>
    <row r="4802" spans="4:4" x14ac:dyDescent="0.2">
      <c r="D4802" s="11"/>
    </row>
    <row r="4803" spans="4:4" x14ac:dyDescent="0.2">
      <c r="D4803" s="11"/>
    </row>
    <row r="4804" spans="4:4" x14ac:dyDescent="0.2">
      <c r="D4804" s="11"/>
    </row>
    <row r="4805" spans="4:4" x14ac:dyDescent="0.2">
      <c r="D4805" s="11"/>
    </row>
    <row r="4806" spans="4:4" x14ac:dyDescent="0.2">
      <c r="D4806" s="11"/>
    </row>
    <row r="4807" spans="4:4" x14ac:dyDescent="0.2">
      <c r="D4807" s="11"/>
    </row>
    <row r="4808" spans="4:4" x14ac:dyDescent="0.2">
      <c r="D4808" s="11"/>
    </row>
    <row r="4809" spans="4:4" x14ac:dyDescent="0.2">
      <c r="D4809" s="11"/>
    </row>
    <row r="4810" spans="4:4" x14ac:dyDescent="0.2">
      <c r="D4810" s="11"/>
    </row>
    <row r="4811" spans="4:4" x14ac:dyDescent="0.2">
      <c r="D4811" s="11"/>
    </row>
    <row r="4812" spans="4:4" x14ac:dyDescent="0.2">
      <c r="D4812" s="11"/>
    </row>
    <row r="4813" spans="4:4" x14ac:dyDescent="0.2">
      <c r="D4813" s="11"/>
    </row>
    <row r="4814" spans="4:4" x14ac:dyDescent="0.2">
      <c r="D4814" s="11"/>
    </row>
    <row r="4815" spans="4:4" x14ac:dyDescent="0.2">
      <c r="D4815" s="11"/>
    </row>
    <row r="4816" spans="4:4" x14ac:dyDescent="0.2">
      <c r="D4816" s="11"/>
    </row>
    <row r="4817" spans="4:4" x14ac:dyDescent="0.2">
      <c r="D4817" s="11"/>
    </row>
    <row r="4818" spans="4:4" x14ac:dyDescent="0.2">
      <c r="D4818" s="11"/>
    </row>
    <row r="4819" spans="4:4" x14ac:dyDescent="0.2">
      <c r="D4819" s="11"/>
    </row>
    <row r="4820" spans="4:4" x14ac:dyDescent="0.2">
      <c r="D4820" s="11"/>
    </row>
    <row r="4821" spans="4:4" x14ac:dyDescent="0.2">
      <c r="D4821" s="11"/>
    </row>
    <row r="4822" spans="4:4" x14ac:dyDescent="0.2">
      <c r="D4822" s="11"/>
    </row>
    <row r="4823" spans="4:4" x14ac:dyDescent="0.2">
      <c r="D4823" s="11"/>
    </row>
    <row r="4824" spans="4:4" x14ac:dyDescent="0.2">
      <c r="D4824" s="11"/>
    </row>
    <row r="4825" spans="4:4" x14ac:dyDescent="0.2">
      <c r="D4825" s="11"/>
    </row>
    <row r="4826" spans="4:4" x14ac:dyDescent="0.2">
      <c r="D4826" s="11"/>
    </row>
    <row r="4827" spans="4:4" x14ac:dyDescent="0.2">
      <c r="D4827" s="11"/>
    </row>
    <row r="4828" spans="4:4" x14ac:dyDescent="0.2">
      <c r="D4828" s="11"/>
    </row>
    <row r="4829" spans="4:4" x14ac:dyDescent="0.2">
      <c r="D4829" s="11"/>
    </row>
    <row r="4830" spans="4:4" x14ac:dyDescent="0.2">
      <c r="D4830" s="11"/>
    </row>
    <row r="4831" spans="4:4" x14ac:dyDescent="0.2">
      <c r="D4831" s="11"/>
    </row>
    <row r="4832" spans="4:4" x14ac:dyDescent="0.2">
      <c r="D4832" s="11"/>
    </row>
    <row r="4833" spans="4:4" x14ac:dyDescent="0.2">
      <c r="D4833" s="11"/>
    </row>
    <row r="4834" spans="4:4" x14ac:dyDescent="0.2">
      <c r="D4834" s="11"/>
    </row>
    <row r="4835" spans="4:4" x14ac:dyDescent="0.2">
      <c r="D4835" s="11"/>
    </row>
    <row r="4836" spans="4:4" x14ac:dyDescent="0.2">
      <c r="D4836" s="11"/>
    </row>
    <row r="4837" spans="4:4" x14ac:dyDescent="0.2">
      <c r="D4837" s="11"/>
    </row>
    <row r="4838" spans="4:4" x14ac:dyDescent="0.2">
      <c r="D4838" s="11"/>
    </row>
    <row r="4839" spans="4:4" x14ac:dyDescent="0.2">
      <c r="D4839" s="11"/>
    </row>
    <row r="4840" spans="4:4" x14ac:dyDescent="0.2">
      <c r="D4840" s="11"/>
    </row>
    <row r="4841" spans="4:4" x14ac:dyDescent="0.2">
      <c r="D4841" s="11"/>
    </row>
    <row r="4842" spans="4:4" x14ac:dyDescent="0.2">
      <c r="D4842" s="11"/>
    </row>
    <row r="4843" spans="4:4" x14ac:dyDescent="0.2">
      <c r="D4843" s="11"/>
    </row>
    <row r="4844" spans="4:4" x14ac:dyDescent="0.2">
      <c r="D4844" s="11"/>
    </row>
    <row r="4845" spans="4:4" x14ac:dyDescent="0.2">
      <c r="D4845" s="11"/>
    </row>
    <row r="4846" spans="4:4" x14ac:dyDescent="0.2">
      <c r="D4846" s="11"/>
    </row>
    <row r="4847" spans="4:4" x14ac:dyDescent="0.2">
      <c r="D4847" s="11"/>
    </row>
    <row r="4848" spans="4:4" x14ac:dyDescent="0.2">
      <c r="D4848" s="11"/>
    </row>
    <row r="4849" spans="4:4" x14ac:dyDescent="0.2">
      <c r="D4849" s="11"/>
    </row>
    <row r="4850" spans="4:4" x14ac:dyDescent="0.2">
      <c r="D4850" s="11"/>
    </row>
    <row r="4851" spans="4:4" x14ac:dyDescent="0.2">
      <c r="D4851" s="11"/>
    </row>
    <row r="4852" spans="4:4" x14ac:dyDescent="0.2">
      <c r="D4852" s="11"/>
    </row>
    <row r="4853" spans="4:4" x14ac:dyDescent="0.2">
      <c r="D4853" s="11"/>
    </row>
    <row r="4854" spans="4:4" x14ac:dyDescent="0.2">
      <c r="D4854" s="11"/>
    </row>
    <row r="4855" spans="4:4" x14ac:dyDescent="0.2">
      <c r="D4855" s="11"/>
    </row>
    <row r="4856" spans="4:4" x14ac:dyDescent="0.2">
      <c r="D4856" s="11"/>
    </row>
    <row r="4857" spans="4:4" x14ac:dyDescent="0.2">
      <c r="D4857" s="11"/>
    </row>
    <row r="4858" spans="4:4" x14ac:dyDescent="0.2">
      <c r="D4858" s="11"/>
    </row>
    <row r="4859" spans="4:4" x14ac:dyDescent="0.2">
      <c r="D4859" s="11"/>
    </row>
    <row r="4860" spans="4:4" x14ac:dyDescent="0.2">
      <c r="D4860" s="11"/>
    </row>
    <row r="4861" spans="4:4" x14ac:dyDescent="0.2">
      <c r="D4861" s="11"/>
    </row>
    <row r="4862" spans="4:4" x14ac:dyDescent="0.2">
      <c r="D4862" s="11"/>
    </row>
    <row r="4863" spans="4:4" x14ac:dyDescent="0.2">
      <c r="D4863" s="11"/>
    </row>
    <row r="4864" spans="4:4" x14ac:dyDescent="0.2">
      <c r="D4864" s="11"/>
    </row>
    <row r="4865" spans="4:4" x14ac:dyDescent="0.2">
      <c r="D4865" s="11"/>
    </row>
    <row r="4866" spans="4:4" x14ac:dyDescent="0.2">
      <c r="D4866" s="11"/>
    </row>
    <row r="4867" spans="4:4" x14ac:dyDescent="0.2">
      <c r="D4867" s="11"/>
    </row>
    <row r="4868" spans="4:4" x14ac:dyDescent="0.2">
      <c r="D4868" s="11"/>
    </row>
    <row r="4869" spans="4:4" x14ac:dyDescent="0.2">
      <c r="D4869" s="11"/>
    </row>
    <row r="4870" spans="4:4" x14ac:dyDescent="0.2">
      <c r="D4870" s="11"/>
    </row>
    <row r="4871" spans="4:4" x14ac:dyDescent="0.2">
      <c r="D4871" s="11"/>
    </row>
    <row r="4872" spans="4:4" x14ac:dyDescent="0.2">
      <c r="D4872" s="11"/>
    </row>
    <row r="4873" spans="4:4" x14ac:dyDescent="0.2">
      <c r="D4873" s="11"/>
    </row>
    <row r="4874" spans="4:4" x14ac:dyDescent="0.2">
      <c r="D4874" s="11"/>
    </row>
    <row r="4875" spans="4:4" x14ac:dyDescent="0.2">
      <c r="D4875" s="11"/>
    </row>
    <row r="4876" spans="4:4" x14ac:dyDescent="0.2">
      <c r="D4876" s="11"/>
    </row>
    <row r="4877" spans="4:4" x14ac:dyDescent="0.2">
      <c r="D4877" s="11"/>
    </row>
    <row r="4878" spans="4:4" x14ac:dyDescent="0.2">
      <c r="D4878" s="11"/>
    </row>
    <row r="4879" spans="4:4" x14ac:dyDescent="0.2">
      <c r="D4879" s="11"/>
    </row>
    <row r="4880" spans="4:4" x14ac:dyDescent="0.2">
      <c r="D4880" s="11"/>
    </row>
    <row r="4881" spans="4:4" x14ac:dyDescent="0.2">
      <c r="D4881" s="11"/>
    </row>
    <row r="4882" spans="4:4" x14ac:dyDescent="0.2">
      <c r="D4882" s="11"/>
    </row>
    <row r="4883" spans="4:4" x14ac:dyDescent="0.2">
      <c r="D4883" s="11"/>
    </row>
    <row r="4884" spans="4:4" x14ac:dyDescent="0.2">
      <c r="D4884" s="11"/>
    </row>
    <row r="4885" spans="4:4" x14ac:dyDescent="0.2">
      <c r="D4885" s="11"/>
    </row>
    <row r="4886" spans="4:4" x14ac:dyDescent="0.2">
      <c r="D4886" s="11"/>
    </row>
    <row r="4887" spans="4:4" x14ac:dyDescent="0.2">
      <c r="D4887" s="11"/>
    </row>
    <row r="4888" spans="4:4" x14ac:dyDescent="0.2">
      <c r="D4888" s="11"/>
    </row>
    <row r="4889" spans="4:4" x14ac:dyDescent="0.2">
      <c r="D4889" s="11"/>
    </row>
    <row r="4890" spans="4:4" x14ac:dyDescent="0.2">
      <c r="D4890" s="11"/>
    </row>
    <row r="4891" spans="4:4" x14ac:dyDescent="0.2">
      <c r="D4891" s="11"/>
    </row>
    <row r="4892" spans="4:4" x14ac:dyDescent="0.2">
      <c r="D4892" s="11"/>
    </row>
    <row r="4893" spans="4:4" x14ac:dyDescent="0.2">
      <c r="D4893" s="11"/>
    </row>
    <row r="4894" spans="4:4" x14ac:dyDescent="0.2">
      <c r="D4894" s="11"/>
    </row>
    <row r="4895" spans="4:4" x14ac:dyDescent="0.2">
      <c r="D4895" s="11"/>
    </row>
    <row r="4896" spans="4:4" x14ac:dyDescent="0.2">
      <c r="D4896" s="11"/>
    </row>
    <row r="4897" spans="4:4" x14ac:dyDescent="0.2">
      <c r="D4897" s="11"/>
    </row>
    <row r="4898" spans="4:4" x14ac:dyDescent="0.2">
      <c r="D4898" s="11"/>
    </row>
    <row r="4899" spans="4:4" x14ac:dyDescent="0.2">
      <c r="D4899" s="11"/>
    </row>
    <row r="4900" spans="4:4" x14ac:dyDescent="0.2">
      <c r="D4900" s="11"/>
    </row>
    <row r="4901" spans="4:4" x14ac:dyDescent="0.2">
      <c r="D4901" s="11"/>
    </row>
    <row r="4902" spans="4:4" x14ac:dyDescent="0.2">
      <c r="D4902" s="11"/>
    </row>
    <row r="4903" spans="4:4" x14ac:dyDescent="0.2">
      <c r="D4903" s="11"/>
    </row>
    <row r="4904" spans="4:4" x14ac:dyDescent="0.2">
      <c r="D4904" s="11"/>
    </row>
    <row r="4905" spans="4:4" x14ac:dyDescent="0.2">
      <c r="D4905" s="11"/>
    </row>
    <row r="4906" spans="4:4" x14ac:dyDescent="0.2">
      <c r="D4906" s="11"/>
    </row>
    <row r="4907" spans="4:4" x14ac:dyDescent="0.2">
      <c r="D4907" s="11"/>
    </row>
    <row r="4908" spans="4:4" x14ac:dyDescent="0.2">
      <c r="D4908" s="11"/>
    </row>
    <row r="4909" spans="4:4" x14ac:dyDescent="0.2">
      <c r="D4909" s="11"/>
    </row>
    <row r="4910" spans="4:4" x14ac:dyDescent="0.2">
      <c r="D4910" s="11"/>
    </row>
    <row r="4911" spans="4:4" x14ac:dyDescent="0.2">
      <c r="D4911" s="11"/>
    </row>
    <row r="4912" spans="4:4" x14ac:dyDescent="0.2">
      <c r="D4912" s="11"/>
    </row>
    <row r="4913" spans="4:4" x14ac:dyDescent="0.2">
      <c r="D4913" s="11"/>
    </row>
    <row r="4914" spans="4:4" x14ac:dyDescent="0.2">
      <c r="D4914" s="11"/>
    </row>
    <row r="4915" spans="4:4" x14ac:dyDescent="0.2">
      <c r="D4915" s="11"/>
    </row>
    <row r="4916" spans="4:4" x14ac:dyDescent="0.2">
      <c r="D4916" s="11"/>
    </row>
    <row r="4917" spans="4:4" x14ac:dyDescent="0.2">
      <c r="D4917" s="11"/>
    </row>
    <row r="4918" spans="4:4" x14ac:dyDescent="0.2">
      <c r="D4918" s="11"/>
    </row>
    <row r="4919" spans="4:4" x14ac:dyDescent="0.2">
      <c r="D4919" s="11"/>
    </row>
    <row r="4920" spans="4:4" x14ac:dyDescent="0.2">
      <c r="D4920" s="11"/>
    </row>
    <row r="4921" spans="4:4" x14ac:dyDescent="0.2">
      <c r="D4921" s="11"/>
    </row>
    <row r="4922" spans="4:4" x14ac:dyDescent="0.2">
      <c r="D4922" s="11"/>
    </row>
    <row r="4923" spans="4:4" x14ac:dyDescent="0.2">
      <c r="D4923" s="11"/>
    </row>
    <row r="4924" spans="4:4" x14ac:dyDescent="0.2">
      <c r="D4924" s="11"/>
    </row>
    <row r="4925" spans="4:4" x14ac:dyDescent="0.2">
      <c r="D4925" s="11"/>
    </row>
    <row r="4926" spans="4:4" x14ac:dyDescent="0.2">
      <c r="D4926" s="11"/>
    </row>
    <row r="4927" spans="4:4" x14ac:dyDescent="0.2">
      <c r="D4927" s="11"/>
    </row>
    <row r="4928" spans="4:4" x14ac:dyDescent="0.2">
      <c r="D4928" s="11"/>
    </row>
    <row r="4929" spans="4:4" x14ac:dyDescent="0.2">
      <c r="D4929" s="11"/>
    </row>
    <row r="4930" spans="4:4" x14ac:dyDescent="0.2">
      <c r="D4930" s="11"/>
    </row>
    <row r="4931" spans="4:4" x14ac:dyDescent="0.2">
      <c r="D4931" s="11"/>
    </row>
    <row r="4932" spans="4:4" x14ac:dyDescent="0.2">
      <c r="D4932" s="11"/>
    </row>
    <row r="4933" spans="4:4" x14ac:dyDescent="0.2">
      <c r="D4933" s="11"/>
    </row>
    <row r="4934" spans="4:4" x14ac:dyDescent="0.2">
      <c r="D4934" s="11"/>
    </row>
    <row r="4935" spans="4:4" x14ac:dyDescent="0.2">
      <c r="D4935" s="11"/>
    </row>
    <row r="4936" spans="4:4" x14ac:dyDescent="0.2">
      <c r="D4936" s="11"/>
    </row>
    <row r="4937" spans="4:4" x14ac:dyDescent="0.2">
      <c r="D4937" s="11"/>
    </row>
    <row r="4938" spans="4:4" x14ac:dyDescent="0.2">
      <c r="D4938" s="11"/>
    </row>
    <row r="4939" spans="4:4" x14ac:dyDescent="0.2">
      <c r="D4939" s="11"/>
    </row>
    <row r="4940" spans="4:4" x14ac:dyDescent="0.2">
      <c r="D4940" s="11"/>
    </row>
    <row r="4941" spans="4:4" x14ac:dyDescent="0.2">
      <c r="D4941" s="11"/>
    </row>
    <row r="4942" spans="4:4" x14ac:dyDescent="0.2">
      <c r="D4942" s="11"/>
    </row>
    <row r="4943" spans="4:4" x14ac:dyDescent="0.2">
      <c r="D4943" s="11"/>
    </row>
    <row r="4944" spans="4:4" x14ac:dyDescent="0.2">
      <c r="D4944" s="11"/>
    </row>
    <row r="4945" spans="4:4" x14ac:dyDescent="0.2">
      <c r="D4945" s="11"/>
    </row>
    <row r="4946" spans="4:4" x14ac:dyDescent="0.2">
      <c r="D4946" s="11"/>
    </row>
    <row r="4947" spans="4:4" x14ac:dyDescent="0.2">
      <c r="D4947" s="11"/>
    </row>
    <row r="4948" spans="4:4" x14ac:dyDescent="0.2">
      <c r="D4948" s="11"/>
    </row>
    <row r="4949" spans="4:4" x14ac:dyDescent="0.2">
      <c r="D4949" s="11"/>
    </row>
    <row r="4950" spans="4:4" x14ac:dyDescent="0.2">
      <c r="D4950" s="11"/>
    </row>
    <row r="4951" spans="4:4" x14ac:dyDescent="0.2">
      <c r="D4951" s="11"/>
    </row>
    <row r="4952" spans="4:4" x14ac:dyDescent="0.2">
      <c r="D4952" s="11"/>
    </row>
    <row r="4953" spans="4:4" x14ac:dyDescent="0.2">
      <c r="D4953" s="11"/>
    </row>
    <row r="4954" spans="4:4" x14ac:dyDescent="0.2">
      <c r="D4954" s="11"/>
    </row>
    <row r="4955" spans="4:4" x14ac:dyDescent="0.2">
      <c r="D4955" s="11"/>
    </row>
    <row r="4956" spans="4:4" x14ac:dyDescent="0.2">
      <c r="D4956" s="11"/>
    </row>
    <row r="4957" spans="4:4" x14ac:dyDescent="0.2">
      <c r="D4957" s="11"/>
    </row>
    <row r="4958" spans="4:4" x14ac:dyDescent="0.2">
      <c r="D4958" s="11"/>
    </row>
    <row r="4959" spans="4:4" x14ac:dyDescent="0.2">
      <c r="D4959" s="11"/>
    </row>
    <row r="4960" spans="4:4" x14ac:dyDescent="0.2">
      <c r="D4960" s="11"/>
    </row>
    <row r="4961" spans="4:4" x14ac:dyDescent="0.2">
      <c r="D4961" s="11"/>
    </row>
    <row r="4962" spans="4:4" x14ac:dyDescent="0.2">
      <c r="D4962" s="11"/>
    </row>
    <row r="4963" spans="4:4" x14ac:dyDescent="0.2">
      <c r="D4963" s="11"/>
    </row>
    <row r="4964" spans="4:4" x14ac:dyDescent="0.2">
      <c r="D4964" s="11"/>
    </row>
    <row r="4965" spans="4:4" x14ac:dyDescent="0.2">
      <c r="D4965" s="11"/>
    </row>
    <row r="4966" spans="4:4" x14ac:dyDescent="0.2">
      <c r="D4966" s="11"/>
    </row>
    <row r="4967" spans="4:4" x14ac:dyDescent="0.2">
      <c r="D4967" s="11"/>
    </row>
    <row r="4968" spans="4:4" x14ac:dyDescent="0.2">
      <c r="D4968" s="11"/>
    </row>
    <row r="4969" spans="4:4" x14ac:dyDescent="0.2">
      <c r="D4969" s="11"/>
    </row>
    <row r="4970" spans="4:4" x14ac:dyDescent="0.2">
      <c r="D4970" s="11"/>
    </row>
    <row r="4971" spans="4:4" x14ac:dyDescent="0.2">
      <c r="D4971" s="11"/>
    </row>
    <row r="4972" spans="4:4" x14ac:dyDescent="0.2">
      <c r="D4972" s="11"/>
    </row>
    <row r="4973" spans="4:4" x14ac:dyDescent="0.2">
      <c r="D4973" s="11"/>
    </row>
    <row r="4974" spans="4:4" x14ac:dyDescent="0.2">
      <c r="D4974" s="11"/>
    </row>
    <row r="4975" spans="4:4" x14ac:dyDescent="0.2">
      <c r="D4975" s="11"/>
    </row>
    <row r="4976" spans="4:4" x14ac:dyDescent="0.2">
      <c r="D4976" s="11"/>
    </row>
    <row r="4977" spans="4:4" x14ac:dyDescent="0.2">
      <c r="D4977" s="11"/>
    </row>
    <row r="4978" spans="4:4" x14ac:dyDescent="0.2">
      <c r="D4978" s="11"/>
    </row>
    <row r="4979" spans="4:4" x14ac:dyDescent="0.2">
      <c r="D4979" s="11"/>
    </row>
    <row r="4980" spans="4:4" x14ac:dyDescent="0.2">
      <c r="D4980" s="11"/>
    </row>
    <row r="4981" spans="4:4" x14ac:dyDescent="0.2">
      <c r="D4981" s="11"/>
    </row>
    <row r="4982" spans="4:4" x14ac:dyDescent="0.2">
      <c r="D4982" s="11"/>
    </row>
    <row r="4983" spans="4:4" x14ac:dyDescent="0.2">
      <c r="D4983" s="11"/>
    </row>
    <row r="4984" spans="4:4" x14ac:dyDescent="0.2">
      <c r="D4984" s="11"/>
    </row>
    <row r="4985" spans="4:4" x14ac:dyDescent="0.2">
      <c r="D4985" s="11"/>
    </row>
    <row r="4986" spans="4:4" x14ac:dyDescent="0.2">
      <c r="D4986" s="11"/>
    </row>
    <row r="4987" spans="4:4" x14ac:dyDescent="0.2">
      <c r="D4987" s="11"/>
    </row>
    <row r="4988" spans="4:4" x14ac:dyDescent="0.2">
      <c r="D4988" s="11"/>
    </row>
    <row r="4989" spans="4:4" x14ac:dyDescent="0.2">
      <c r="D4989" s="11"/>
    </row>
    <row r="4990" spans="4:4" x14ac:dyDescent="0.2">
      <c r="D4990" s="11"/>
    </row>
    <row r="4991" spans="4:4" x14ac:dyDescent="0.2">
      <c r="D4991" s="11"/>
    </row>
    <row r="4992" spans="4:4" x14ac:dyDescent="0.2">
      <c r="D4992" s="11"/>
    </row>
    <row r="4993" spans="4:4" x14ac:dyDescent="0.2">
      <c r="D4993" s="11"/>
    </row>
    <row r="4994" spans="4:4" x14ac:dyDescent="0.2">
      <c r="D4994" s="11"/>
    </row>
    <row r="4995" spans="4:4" x14ac:dyDescent="0.2">
      <c r="D4995" s="11"/>
    </row>
    <row r="4996" spans="4:4" x14ac:dyDescent="0.2">
      <c r="D4996" s="11"/>
    </row>
    <row r="4997" spans="4:4" x14ac:dyDescent="0.2">
      <c r="D4997" s="11"/>
    </row>
    <row r="4998" spans="4:4" x14ac:dyDescent="0.2">
      <c r="D4998" s="11"/>
    </row>
    <row r="4999" spans="4:4" x14ac:dyDescent="0.2">
      <c r="D4999" s="11"/>
    </row>
    <row r="5000" spans="4:4" x14ac:dyDescent="0.2">
      <c r="D5000" s="11"/>
    </row>
    <row r="5001" spans="4:4" x14ac:dyDescent="0.2">
      <c r="D5001" s="11"/>
    </row>
    <row r="5002" spans="4:4" x14ac:dyDescent="0.2">
      <c r="D5002" s="11"/>
    </row>
    <row r="5003" spans="4:4" x14ac:dyDescent="0.2">
      <c r="D5003" s="11"/>
    </row>
    <row r="5004" spans="4:4" x14ac:dyDescent="0.2">
      <c r="D5004" s="11"/>
    </row>
    <row r="5005" spans="4:4" x14ac:dyDescent="0.2">
      <c r="D5005" s="11"/>
    </row>
    <row r="5006" spans="4:4" x14ac:dyDescent="0.2">
      <c r="D5006" s="11"/>
    </row>
    <row r="5007" spans="4:4" x14ac:dyDescent="0.2">
      <c r="D5007" s="11"/>
    </row>
    <row r="5008" spans="4:4" x14ac:dyDescent="0.2">
      <c r="D5008" s="11"/>
    </row>
    <row r="5009" spans="4:4" x14ac:dyDescent="0.2">
      <c r="D5009" s="11"/>
    </row>
    <row r="5010" spans="4:4" x14ac:dyDescent="0.2">
      <c r="D5010" s="11"/>
    </row>
    <row r="5011" spans="4:4" x14ac:dyDescent="0.2">
      <c r="D5011" s="11"/>
    </row>
    <row r="5012" spans="4:4" x14ac:dyDescent="0.2">
      <c r="D5012" s="11"/>
    </row>
    <row r="5013" spans="4:4" x14ac:dyDescent="0.2">
      <c r="D5013" s="11"/>
    </row>
    <row r="5014" spans="4:4" x14ac:dyDescent="0.2">
      <c r="D5014" s="11"/>
    </row>
    <row r="5015" spans="4:4" x14ac:dyDescent="0.2">
      <c r="D5015" s="11"/>
    </row>
    <row r="5016" spans="4:4" x14ac:dyDescent="0.2">
      <c r="D5016" s="11"/>
    </row>
    <row r="5017" spans="4:4" x14ac:dyDescent="0.2">
      <c r="D5017" s="11"/>
    </row>
    <row r="5018" spans="4:4" x14ac:dyDescent="0.2">
      <c r="D5018" s="11"/>
    </row>
    <row r="5019" spans="4:4" x14ac:dyDescent="0.2">
      <c r="D5019" s="11"/>
    </row>
    <row r="5020" spans="4:4" x14ac:dyDescent="0.2">
      <c r="D5020" s="11"/>
    </row>
    <row r="5021" spans="4:4" x14ac:dyDescent="0.2">
      <c r="D5021" s="11"/>
    </row>
    <row r="5022" spans="4:4" x14ac:dyDescent="0.2">
      <c r="D5022" s="11"/>
    </row>
    <row r="5023" spans="4:4" x14ac:dyDescent="0.2">
      <c r="D5023" s="11"/>
    </row>
    <row r="5024" spans="4:4" x14ac:dyDescent="0.2">
      <c r="D5024" s="11"/>
    </row>
    <row r="5025" spans="4:4" x14ac:dyDescent="0.2">
      <c r="D5025" s="11"/>
    </row>
    <row r="5026" spans="4:4" x14ac:dyDescent="0.2">
      <c r="D5026" s="11"/>
    </row>
    <row r="5027" spans="4:4" x14ac:dyDescent="0.2">
      <c r="D5027" s="11"/>
    </row>
    <row r="5028" spans="4:4" x14ac:dyDescent="0.2">
      <c r="D5028" s="11"/>
    </row>
    <row r="5029" spans="4:4" x14ac:dyDescent="0.2">
      <c r="D5029" s="11"/>
    </row>
    <row r="5030" spans="4:4" x14ac:dyDescent="0.2">
      <c r="D5030" s="11"/>
    </row>
    <row r="5031" spans="4:4" x14ac:dyDescent="0.2">
      <c r="D5031" s="11"/>
    </row>
    <row r="5032" spans="4:4" x14ac:dyDescent="0.2">
      <c r="D5032" s="11"/>
    </row>
    <row r="5033" spans="4:4" x14ac:dyDescent="0.2">
      <c r="D5033" s="11"/>
    </row>
    <row r="5034" spans="4:4" x14ac:dyDescent="0.2">
      <c r="D5034" s="11"/>
    </row>
    <row r="5035" spans="4:4" x14ac:dyDescent="0.2">
      <c r="D5035" s="11"/>
    </row>
    <row r="5036" spans="4:4" x14ac:dyDescent="0.2">
      <c r="D5036" s="11"/>
    </row>
    <row r="5037" spans="4:4" x14ac:dyDescent="0.2">
      <c r="D5037" s="11"/>
    </row>
    <row r="5038" spans="4:4" x14ac:dyDescent="0.2">
      <c r="D5038" s="11"/>
    </row>
    <row r="5039" spans="4:4" x14ac:dyDescent="0.2">
      <c r="D5039" s="11"/>
    </row>
    <row r="5040" spans="4:4" x14ac:dyDescent="0.2">
      <c r="D5040" s="11"/>
    </row>
    <row r="5041" spans="4:4" x14ac:dyDescent="0.2">
      <c r="D5041" s="11"/>
    </row>
    <row r="5042" spans="4:4" x14ac:dyDescent="0.2">
      <c r="D5042" s="11"/>
    </row>
    <row r="5043" spans="4:4" x14ac:dyDescent="0.2">
      <c r="D5043" s="11"/>
    </row>
    <row r="5044" spans="4:4" x14ac:dyDescent="0.2">
      <c r="D5044" s="11"/>
    </row>
    <row r="5045" spans="4:4" x14ac:dyDescent="0.2">
      <c r="D5045" s="11"/>
    </row>
    <row r="5046" spans="4:4" x14ac:dyDescent="0.2">
      <c r="D5046" s="11"/>
    </row>
    <row r="5047" spans="4:4" x14ac:dyDescent="0.2">
      <c r="D5047" s="11"/>
    </row>
    <row r="5048" spans="4:4" x14ac:dyDescent="0.2">
      <c r="D5048" s="11"/>
    </row>
    <row r="5049" spans="4:4" x14ac:dyDescent="0.2">
      <c r="D5049" s="11"/>
    </row>
    <row r="5050" spans="4:4" x14ac:dyDescent="0.2">
      <c r="D5050" s="11"/>
    </row>
    <row r="5051" spans="4:4" x14ac:dyDescent="0.2">
      <c r="D5051" s="11"/>
    </row>
    <row r="5052" spans="4:4" x14ac:dyDescent="0.2">
      <c r="D5052" s="11"/>
    </row>
    <row r="5053" spans="4:4" x14ac:dyDescent="0.2">
      <c r="D5053" s="11"/>
    </row>
    <row r="5054" spans="4:4" x14ac:dyDescent="0.2">
      <c r="D5054" s="11"/>
    </row>
    <row r="5055" spans="4:4" x14ac:dyDescent="0.2">
      <c r="D5055" s="11"/>
    </row>
    <row r="5056" spans="4:4" x14ac:dyDescent="0.2">
      <c r="D5056" s="11"/>
    </row>
    <row r="5057" spans="4:4" x14ac:dyDescent="0.2">
      <c r="D5057" s="11"/>
    </row>
    <row r="5058" spans="4:4" x14ac:dyDescent="0.2">
      <c r="D5058" s="11"/>
    </row>
    <row r="5059" spans="4:4" x14ac:dyDescent="0.2">
      <c r="D5059" s="11"/>
    </row>
    <row r="5060" spans="4:4" x14ac:dyDescent="0.2">
      <c r="D5060" s="11"/>
    </row>
    <row r="5061" spans="4:4" x14ac:dyDescent="0.2">
      <c r="D5061" s="11"/>
    </row>
    <row r="5062" spans="4:4" x14ac:dyDescent="0.2">
      <c r="D5062" s="11"/>
    </row>
    <row r="5063" spans="4:4" x14ac:dyDescent="0.2">
      <c r="D5063" s="11"/>
    </row>
    <row r="5064" spans="4:4" x14ac:dyDescent="0.2">
      <c r="D5064" s="11"/>
    </row>
    <row r="5065" spans="4:4" x14ac:dyDescent="0.2">
      <c r="D5065" s="11"/>
    </row>
    <row r="5066" spans="4:4" x14ac:dyDescent="0.2">
      <c r="D5066" s="11"/>
    </row>
    <row r="5067" spans="4:4" x14ac:dyDescent="0.2">
      <c r="D5067" s="11"/>
    </row>
    <row r="5068" spans="4:4" x14ac:dyDescent="0.2">
      <c r="D5068" s="11"/>
    </row>
    <row r="5069" spans="4:4" x14ac:dyDescent="0.2">
      <c r="D5069" s="11"/>
    </row>
    <row r="5070" spans="4:4" x14ac:dyDescent="0.2">
      <c r="D5070" s="11"/>
    </row>
    <row r="5071" spans="4:4" x14ac:dyDescent="0.2">
      <c r="D5071" s="11"/>
    </row>
    <row r="5072" spans="4:4" x14ac:dyDescent="0.2">
      <c r="D5072" s="11"/>
    </row>
    <row r="5073" spans="4:4" x14ac:dyDescent="0.2">
      <c r="D5073" s="11"/>
    </row>
    <row r="5074" spans="4:4" x14ac:dyDescent="0.2">
      <c r="D5074" s="11"/>
    </row>
    <row r="5075" spans="4:4" x14ac:dyDescent="0.2">
      <c r="D5075" s="11"/>
    </row>
    <row r="5076" spans="4:4" x14ac:dyDescent="0.2">
      <c r="D5076" s="11"/>
    </row>
    <row r="5077" spans="4:4" x14ac:dyDescent="0.2">
      <c r="D5077" s="11"/>
    </row>
    <row r="5078" spans="4:4" x14ac:dyDescent="0.2">
      <c r="D5078" s="11"/>
    </row>
    <row r="5079" spans="4:4" x14ac:dyDescent="0.2">
      <c r="D5079" s="11"/>
    </row>
    <row r="5080" spans="4:4" x14ac:dyDescent="0.2">
      <c r="D5080" s="11"/>
    </row>
    <row r="5081" spans="4:4" x14ac:dyDescent="0.2">
      <c r="D5081" s="11"/>
    </row>
    <row r="5082" spans="4:4" x14ac:dyDescent="0.2">
      <c r="D5082" s="11"/>
    </row>
    <row r="5083" spans="4:4" x14ac:dyDescent="0.2">
      <c r="D5083" s="11"/>
    </row>
    <row r="5084" spans="4:4" x14ac:dyDescent="0.2">
      <c r="D5084" s="11"/>
    </row>
    <row r="5085" spans="4:4" x14ac:dyDescent="0.2">
      <c r="D5085" s="11"/>
    </row>
    <row r="5086" spans="4:4" x14ac:dyDescent="0.2">
      <c r="D5086" s="11"/>
    </row>
    <row r="5087" spans="4:4" x14ac:dyDescent="0.2">
      <c r="D5087" s="11"/>
    </row>
    <row r="5088" spans="4:4" x14ac:dyDescent="0.2">
      <c r="D5088" s="11"/>
    </row>
    <row r="5089" spans="4:4" x14ac:dyDescent="0.2">
      <c r="D5089" s="11"/>
    </row>
    <row r="5090" spans="4:4" x14ac:dyDescent="0.2">
      <c r="D5090" s="11"/>
    </row>
    <row r="5091" spans="4:4" x14ac:dyDescent="0.2">
      <c r="D5091" s="11"/>
    </row>
    <row r="5092" spans="4:4" x14ac:dyDescent="0.2">
      <c r="D5092" s="11"/>
    </row>
    <row r="5093" spans="4:4" x14ac:dyDescent="0.2">
      <c r="D5093" s="11"/>
    </row>
    <row r="5094" spans="4:4" x14ac:dyDescent="0.2">
      <c r="D5094" s="11"/>
    </row>
    <row r="5095" spans="4:4" x14ac:dyDescent="0.2">
      <c r="D5095" s="11"/>
    </row>
    <row r="5096" spans="4:4" x14ac:dyDescent="0.2">
      <c r="D5096" s="11"/>
    </row>
    <row r="5097" spans="4:4" x14ac:dyDescent="0.2">
      <c r="D5097" s="11"/>
    </row>
    <row r="5098" spans="4:4" x14ac:dyDescent="0.2">
      <c r="D5098" s="11"/>
    </row>
    <row r="5099" spans="4:4" x14ac:dyDescent="0.2">
      <c r="D5099" s="11"/>
    </row>
    <row r="5100" spans="4:4" x14ac:dyDescent="0.2">
      <c r="D5100" s="11"/>
    </row>
    <row r="5101" spans="4:4" x14ac:dyDescent="0.2">
      <c r="D5101" s="11"/>
    </row>
    <row r="5102" spans="4:4" x14ac:dyDescent="0.2">
      <c r="D5102" s="11"/>
    </row>
    <row r="5103" spans="4:4" x14ac:dyDescent="0.2">
      <c r="D5103" s="11"/>
    </row>
    <row r="5104" spans="4:4" x14ac:dyDescent="0.2">
      <c r="D5104" s="11"/>
    </row>
    <row r="5105" spans="4:4" x14ac:dyDescent="0.2">
      <c r="D5105" s="11"/>
    </row>
    <row r="5106" spans="4:4" x14ac:dyDescent="0.2">
      <c r="D5106" s="11"/>
    </row>
    <row r="5107" spans="4:4" x14ac:dyDescent="0.2">
      <c r="D5107" s="11"/>
    </row>
    <row r="5108" spans="4:4" x14ac:dyDescent="0.2">
      <c r="D5108" s="11"/>
    </row>
    <row r="5109" spans="4:4" x14ac:dyDescent="0.2">
      <c r="D5109" s="11"/>
    </row>
    <row r="5110" spans="4:4" x14ac:dyDescent="0.2">
      <c r="D5110" s="11"/>
    </row>
    <row r="5111" spans="4:4" x14ac:dyDescent="0.2">
      <c r="D5111" s="11"/>
    </row>
    <row r="5112" spans="4:4" x14ac:dyDescent="0.2">
      <c r="D5112" s="11"/>
    </row>
    <row r="5113" spans="4:4" x14ac:dyDescent="0.2">
      <c r="D5113" s="11"/>
    </row>
    <row r="5114" spans="4:4" x14ac:dyDescent="0.2">
      <c r="D5114" s="11"/>
    </row>
    <row r="5115" spans="4:4" x14ac:dyDescent="0.2">
      <c r="D5115" s="11"/>
    </row>
    <row r="5116" spans="4:4" x14ac:dyDescent="0.2">
      <c r="D5116" s="11"/>
    </row>
    <row r="5117" spans="4:4" x14ac:dyDescent="0.2">
      <c r="D5117" s="11"/>
    </row>
    <row r="5118" spans="4:4" x14ac:dyDescent="0.2">
      <c r="D5118" s="11"/>
    </row>
    <row r="5119" spans="4:4" x14ac:dyDescent="0.2">
      <c r="D5119" s="11"/>
    </row>
    <row r="5120" spans="4:4" x14ac:dyDescent="0.2">
      <c r="D5120" s="11"/>
    </row>
    <row r="5121" spans="4:4" x14ac:dyDescent="0.2">
      <c r="D5121" s="11"/>
    </row>
    <row r="5122" spans="4:4" x14ac:dyDescent="0.2">
      <c r="D5122" s="11"/>
    </row>
    <row r="5123" spans="4:4" x14ac:dyDescent="0.2">
      <c r="D5123" s="11"/>
    </row>
    <row r="5124" spans="4:4" x14ac:dyDescent="0.2">
      <c r="D5124" s="11"/>
    </row>
    <row r="5125" spans="4:4" x14ac:dyDescent="0.2">
      <c r="D5125" s="11"/>
    </row>
    <row r="5126" spans="4:4" x14ac:dyDescent="0.2">
      <c r="D5126" s="11"/>
    </row>
    <row r="5127" spans="4:4" x14ac:dyDescent="0.2">
      <c r="D5127" s="11"/>
    </row>
    <row r="5128" spans="4:4" x14ac:dyDescent="0.2">
      <c r="D5128" s="11"/>
    </row>
    <row r="5129" spans="4:4" x14ac:dyDescent="0.2">
      <c r="D5129" s="11"/>
    </row>
    <row r="5130" spans="4:4" x14ac:dyDescent="0.2">
      <c r="D5130" s="11"/>
    </row>
    <row r="5131" spans="4:4" x14ac:dyDescent="0.2">
      <c r="D5131" s="11"/>
    </row>
    <row r="5132" spans="4:4" x14ac:dyDescent="0.2">
      <c r="D5132" s="11"/>
    </row>
    <row r="5133" spans="4:4" x14ac:dyDescent="0.2">
      <c r="D5133" s="11"/>
    </row>
    <row r="5134" spans="4:4" x14ac:dyDescent="0.2">
      <c r="D5134" s="11"/>
    </row>
    <row r="5135" spans="4:4" x14ac:dyDescent="0.2">
      <c r="D5135" s="11"/>
    </row>
    <row r="5136" spans="4:4" x14ac:dyDescent="0.2">
      <c r="D5136" s="11"/>
    </row>
    <row r="5137" spans="4:4" x14ac:dyDescent="0.2">
      <c r="D5137" s="11"/>
    </row>
    <row r="5138" spans="4:4" x14ac:dyDescent="0.2">
      <c r="D5138" s="11"/>
    </row>
    <row r="5139" spans="4:4" x14ac:dyDescent="0.2">
      <c r="D5139" s="11"/>
    </row>
    <row r="5140" spans="4:4" x14ac:dyDescent="0.2">
      <c r="D5140" s="11"/>
    </row>
    <row r="5141" spans="4:4" x14ac:dyDescent="0.2">
      <c r="D5141" s="11"/>
    </row>
    <row r="5142" spans="4:4" x14ac:dyDescent="0.2">
      <c r="D5142" s="11"/>
    </row>
    <row r="5143" spans="4:4" x14ac:dyDescent="0.2">
      <c r="D5143" s="11"/>
    </row>
    <row r="5144" spans="4:4" x14ac:dyDescent="0.2">
      <c r="D5144" s="11"/>
    </row>
    <row r="5145" spans="4:4" x14ac:dyDescent="0.2">
      <c r="D5145" s="11"/>
    </row>
    <row r="5146" spans="4:4" x14ac:dyDescent="0.2">
      <c r="D5146" s="11"/>
    </row>
    <row r="5147" spans="4:4" x14ac:dyDescent="0.2">
      <c r="D5147" s="11"/>
    </row>
    <row r="5148" spans="4:4" x14ac:dyDescent="0.2">
      <c r="D5148" s="11"/>
    </row>
    <row r="5149" spans="4:4" x14ac:dyDescent="0.2">
      <c r="D5149" s="11"/>
    </row>
    <row r="5150" spans="4:4" x14ac:dyDescent="0.2">
      <c r="D5150" s="11"/>
    </row>
    <row r="5151" spans="4:4" x14ac:dyDescent="0.2">
      <c r="D5151" s="11"/>
    </row>
    <row r="5152" spans="4:4" x14ac:dyDescent="0.2">
      <c r="D5152" s="11"/>
    </row>
    <row r="5153" spans="4:4" x14ac:dyDescent="0.2">
      <c r="D5153" s="11"/>
    </row>
    <row r="5154" spans="4:4" x14ac:dyDescent="0.2">
      <c r="D5154" s="11"/>
    </row>
    <row r="5155" spans="4:4" x14ac:dyDescent="0.2">
      <c r="D5155" s="11"/>
    </row>
    <row r="5156" spans="4:4" x14ac:dyDescent="0.2">
      <c r="D5156" s="11"/>
    </row>
    <row r="5157" spans="4:4" x14ac:dyDescent="0.2">
      <c r="D5157" s="11"/>
    </row>
    <row r="5158" spans="4:4" x14ac:dyDescent="0.2">
      <c r="D5158" s="11"/>
    </row>
    <row r="5159" spans="4:4" x14ac:dyDescent="0.2">
      <c r="D5159" s="11"/>
    </row>
    <row r="5160" spans="4:4" x14ac:dyDescent="0.2">
      <c r="D5160" s="11"/>
    </row>
    <row r="5161" spans="4:4" x14ac:dyDescent="0.2">
      <c r="D5161" s="11"/>
    </row>
    <row r="5162" spans="4:4" x14ac:dyDescent="0.2">
      <c r="D5162" s="11"/>
    </row>
    <row r="5163" spans="4:4" x14ac:dyDescent="0.2">
      <c r="D5163" s="11"/>
    </row>
    <row r="5164" spans="4:4" x14ac:dyDescent="0.2">
      <c r="D5164" s="11"/>
    </row>
    <row r="5165" spans="4:4" x14ac:dyDescent="0.2">
      <c r="D5165" s="11"/>
    </row>
    <row r="5166" spans="4:4" x14ac:dyDescent="0.2">
      <c r="D5166" s="11"/>
    </row>
    <row r="5167" spans="4:4" x14ac:dyDescent="0.2">
      <c r="D5167" s="11"/>
    </row>
    <row r="5168" spans="4:4" x14ac:dyDescent="0.2">
      <c r="D5168" s="11"/>
    </row>
    <row r="5169" spans="4:4" x14ac:dyDescent="0.2">
      <c r="D5169" s="11"/>
    </row>
    <row r="5170" spans="4:4" x14ac:dyDescent="0.2">
      <c r="D5170" s="11"/>
    </row>
    <row r="5171" spans="4:4" x14ac:dyDescent="0.2">
      <c r="D5171" s="11"/>
    </row>
    <row r="5172" spans="4:4" x14ac:dyDescent="0.2">
      <c r="D5172" s="11"/>
    </row>
    <row r="5173" spans="4:4" x14ac:dyDescent="0.2">
      <c r="D5173" s="11"/>
    </row>
    <row r="5174" spans="4:4" x14ac:dyDescent="0.2">
      <c r="D5174" s="11"/>
    </row>
    <row r="5175" spans="4:4" x14ac:dyDescent="0.2">
      <c r="D5175" s="11"/>
    </row>
    <row r="5176" spans="4:4" x14ac:dyDescent="0.2">
      <c r="D5176" s="11"/>
    </row>
    <row r="5177" spans="4:4" x14ac:dyDescent="0.2">
      <c r="D5177" s="11"/>
    </row>
    <row r="5178" spans="4:4" x14ac:dyDescent="0.2">
      <c r="D5178" s="11"/>
    </row>
    <row r="5179" spans="4:4" x14ac:dyDescent="0.2">
      <c r="D5179" s="11"/>
    </row>
    <row r="5180" spans="4:4" x14ac:dyDescent="0.2">
      <c r="D5180" s="11"/>
    </row>
    <row r="5181" spans="4:4" x14ac:dyDescent="0.2">
      <c r="D5181" s="11"/>
    </row>
    <row r="5182" spans="4:4" x14ac:dyDescent="0.2">
      <c r="D5182" s="11"/>
    </row>
    <row r="5183" spans="4:4" x14ac:dyDescent="0.2">
      <c r="D5183" s="11"/>
    </row>
    <row r="5184" spans="4:4" x14ac:dyDescent="0.2">
      <c r="D5184" s="11"/>
    </row>
    <row r="5185" spans="4:4" x14ac:dyDescent="0.2">
      <c r="D5185" s="11"/>
    </row>
    <row r="5186" spans="4:4" x14ac:dyDescent="0.2">
      <c r="D5186" s="11"/>
    </row>
    <row r="5187" spans="4:4" x14ac:dyDescent="0.2">
      <c r="D5187" s="11"/>
    </row>
    <row r="5188" spans="4:4" x14ac:dyDescent="0.2">
      <c r="D5188" s="11"/>
    </row>
    <row r="5189" spans="4:4" x14ac:dyDescent="0.2">
      <c r="D5189" s="11"/>
    </row>
    <row r="5190" spans="4:4" x14ac:dyDescent="0.2">
      <c r="D5190" s="11"/>
    </row>
    <row r="5191" spans="4:4" x14ac:dyDescent="0.2">
      <c r="D5191" s="11"/>
    </row>
    <row r="5192" spans="4:4" x14ac:dyDescent="0.2">
      <c r="D5192" s="11"/>
    </row>
    <row r="5193" spans="4:4" x14ac:dyDescent="0.2">
      <c r="D5193" s="11"/>
    </row>
    <row r="5194" spans="4:4" x14ac:dyDescent="0.2">
      <c r="D5194" s="11"/>
    </row>
    <row r="5195" spans="4:4" x14ac:dyDescent="0.2">
      <c r="D5195" s="11"/>
    </row>
    <row r="5196" spans="4:4" x14ac:dyDescent="0.2">
      <c r="D5196" s="11"/>
    </row>
    <row r="5197" spans="4:4" x14ac:dyDescent="0.2">
      <c r="D5197" s="11"/>
    </row>
    <row r="5198" spans="4:4" x14ac:dyDescent="0.2">
      <c r="D5198" s="11"/>
    </row>
    <row r="5199" spans="4:4" x14ac:dyDescent="0.2">
      <c r="D5199" s="11"/>
    </row>
    <row r="5200" spans="4:4" x14ac:dyDescent="0.2">
      <c r="D5200" s="11"/>
    </row>
    <row r="5201" spans="4:4" x14ac:dyDescent="0.2">
      <c r="D5201" s="11"/>
    </row>
    <row r="5202" spans="4:4" x14ac:dyDescent="0.2">
      <c r="D5202" s="11"/>
    </row>
    <row r="5203" spans="4:4" x14ac:dyDescent="0.2">
      <c r="D5203" s="11"/>
    </row>
    <row r="5204" spans="4:4" x14ac:dyDescent="0.2">
      <c r="D5204" s="11"/>
    </row>
    <row r="5205" spans="4:4" x14ac:dyDescent="0.2">
      <c r="D5205" s="11"/>
    </row>
    <row r="5206" spans="4:4" x14ac:dyDescent="0.2">
      <c r="D5206" s="11"/>
    </row>
    <row r="5207" spans="4:4" x14ac:dyDescent="0.2">
      <c r="D5207" s="11"/>
    </row>
    <row r="5208" spans="4:4" x14ac:dyDescent="0.2">
      <c r="D5208" s="11"/>
    </row>
    <row r="5209" spans="4:4" x14ac:dyDescent="0.2">
      <c r="D5209" s="11"/>
    </row>
    <row r="5210" spans="4:4" x14ac:dyDescent="0.2">
      <c r="D5210" s="11"/>
    </row>
    <row r="5211" spans="4:4" x14ac:dyDescent="0.2">
      <c r="D5211" s="11"/>
    </row>
    <row r="5212" spans="4:4" x14ac:dyDescent="0.2">
      <c r="D5212" s="11"/>
    </row>
    <row r="5213" spans="4:4" x14ac:dyDescent="0.2">
      <c r="D5213" s="11"/>
    </row>
    <row r="5214" spans="4:4" x14ac:dyDescent="0.2">
      <c r="D5214" s="11"/>
    </row>
    <row r="5215" spans="4:4" x14ac:dyDescent="0.2">
      <c r="D5215" s="11"/>
    </row>
    <row r="5216" spans="4:4" x14ac:dyDescent="0.2">
      <c r="D5216" s="11"/>
    </row>
    <row r="5217" spans="4:4" x14ac:dyDescent="0.2">
      <c r="D5217" s="11"/>
    </row>
    <row r="5218" spans="4:4" x14ac:dyDescent="0.2">
      <c r="D5218" s="11"/>
    </row>
    <row r="5219" spans="4:4" x14ac:dyDescent="0.2">
      <c r="D5219" s="11"/>
    </row>
    <row r="5220" spans="4:4" x14ac:dyDescent="0.2">
      <c r="D5220" s="11"/>
    </row>
    <row r="5221" spans="4:4" x14ac:dyDescent="0.2">
      <c r="D5221" s="11"/>
    </row>
    <row r="5222" spans="4:4" x14ac:dyDescent="0.2">
      <c r="D5222" s="11"/>
    </row>
    <row r="5223" spans="4:4" x14ac:dyDescent="0.2">
      <c r="D5223" s="11"/>
    </row>
    <row r="5224" spans="4:4" x14ac:dyDescent="0.2">
      <c r="D5224" s="11"/>
    </row>
    <row r="5225" spans="4:4" x14ac:dyDescent="0.2">
      <c r="D5225" s="11"/>
    </row>
    <row r="5226" spans="4:4" x14ac:dyDescent="0.2">
      <c r="D5226" s="11"/>
    </row>
    <row r="5227" spans="4:4" x14ac:dyDescent="0.2">
      <c r="D5227" s="11"/>
    </row>
    <row r="5228" spans="4:4" x14ac:dyDescent="0.2">
      <c r="D5228" s="11"/>
    </row>
    <row r="5229" spans="4:4" x14ac:dyDescent="0.2">
      <c r="D5229" s="11"/>
    </row>
    <row r="5230" spans="4:4" x14ac:dyDescent="0.2">
      <c r="D5230" s="11"/>
    </row>
    <row r="5231" spans="4:4" x14ac:dyDescent="0.2">
      <c r="D5231" s="11"/>
    </row>
    <row r="5232" spans="4:4" x14ac:dyDescent="0.2">
      <c r="D5232" s="11"/>
    </row>
    <row r="5233" spans="4:4" x14ac:dyDescent="0.2">
      <c r="D5233" s="11"/>
    </row>
    <row r="5234" spans="4:4" x14ac:dyDescent="0.2">
      <c r="D5234" s="11"/>
    </row>
    <row r="5235" spans="4:4" x14ac:dyDescent="0.2">
      <c r="D5235" s="11"/>
    </row>
    <row r="5236" spans="4:4" x14ac:dyDescent="0.2">
      <c r="D5236" s="11"/>
    </row>
    <row r="5237" spans="4:4" x14ac:dyDescent="0.2">
      <c r="D5237" s="11"/>
    </row>
    <row r="5238" spans="4:4" x14ac:dyDescent="0.2">
      <c r="D5238" s="11"/>
    </row>
    <row r="5239" spans="4:4" x14ac:dyDescent="0.2">
      <c r="D5239" s="11"/>
    </row>
    <row r="5240" spans="4:4" x14ac:dyDescent="0.2">
      <c r="D5240" s="11"/>
    </row>
    <row r="5241" spans="4:4" x14ac:dyDescent="0.2">
      <c r="D5241" s="11"/>
    </row>
    <row r="5242" spans="4:4" x14ac:dyDescent="0.2">
      <c r="D5242" s="11"/>
    </row>
    <row r="5243" spans="4:4" x14ac:dyDescent="0.2">
      <c r="D5243" s="11"/>
    </row>
    <row r="5244" spans="4:4" x14ac:dyDescent="0.2">
      <c r="D5244" s="11"/>
    </row>
    <row r="5245" spans="4:4" x14ac:dyDescent="0.2">
      <c r="D5245" s="11"/>
    </row>
    <row r="5246" spans="4:4" x14ac:dyDescent="0.2">
      <c r="D5246" s="11"/>
    </row>
    <row r="5247" spans="4:4" x14ac:dyDescent="0.2">
      <c r="D5247" s="11"/>
    </row>
    <row r="5248" spans="4:4" x14ac:dyDescent="0.2">
      <c r="D5248" s="11"/>
    </row>
    <row r="5249" spans="4:4" x14ac:dyDescent="0.2">
      <c r="D5249" s="11"/>
    </row>
    <row r="5250" spans="4:4" x14ac:dyDescent="0.2">
      <c r="D5250" s="11"/>
    </row>
    <row r="5251" spans="4:4" x14ac:dyDescent="0.2">
      <c r="D5251" s="11"/>
    </row>
    <row r="5252" spans="4:4" x14ac:dyDescent="0.2">
      <c r="D5252" s="11"/>
    </row>
    <row r="5253" spans="4:4" x14ac:dyDescent="0.2">
      <c r="D5253" s="11"/>
    </row>
    <row r="5254" spans="4:4" x14ac:dyDescent="0.2">
      <c r="D5254" s="11"/>
    </row>
    <row r="5255" spans="4:4" x14ac:dyDescent="0.2">
      <c r="D5255" s="11"/>
    </row>
    <row r="5256" spans="4:4" x14ac:dyDescent="0.2">
      <c r="D5256" s="11"/>
    </row>
    <row r="5257" spans="4:4" x14ac:dyDescent="0.2">
      <c r="D5257" s="11"/>
    </row>
    <row r="5258" spans="4:4" x14ac:dyDescent="0.2">
      <c r="D5258" s="11"/>
    </row>
    <row r="5259" spans="4:4" x14ac:dyDescent="0.2">
      <c r="D5259" s="11"/>
    </row>
    <row r="5260" spans="4:4" x14ac:dyDescent="0.2">
      <c r="D5260" s="11"/>
    </row>
    <row r="5261" spans="4:4" x14ac:dyDescent="0.2">
      <c r="D5261" s="11"/>
    </row>
    <row r="5262" spans="4:4" x14ac:dyDescent="0.2">
      <c r="D5262" s="11"/>
    </row>
    <row r="5263" spans="4:4" x14ac:dyDescent="0.2">
      <c r="D5263" s="11"/>
    </row>
    <row r="5264" spans="4:4" x14ac:dyDescent="0.2">
      <c r="D5264" s="11"/>
    </row>
    <row r="5265" spans="4:4" x14ac:dyDescent="0.2">
      <c r="D5265" s="11"/>
    </row>
    <row r="5266" spans="4:4" x14ac:dyDescent="0.2">
      <c r="D5266" s="11"/>
    </row>
    <row r="5267" spans="4:4" x14ac:dyDescent="0.2">
      <c r="D5267" s="11"/>
    </row>
    <row r="5268" spans="4:4" x14ac:dyDescent="0.2">
      <c r="D5268" s="11"/>
    </row>
    <row r="5269" spans="4:4" x14ac:dyDescent="0.2">
      <c r="D5269" s="11"/>
    </row>
  </sheetData>
  <mergeCells count="60">
    <mergeCell ref="C62:E62"/>
    <mergeCell ref="C59:E59"/>
    <mergeCell ref="C30:E30"/>
    <mergeCell ref="C34:E34"/>
    <mergeCell ref="C38:E38"/>
    <mergeCell ref="C55:F55"/>
    <mergeCell ref="C294:E294"/>
    <mergeCell ref="A1:G1"/>
    <mergeCell ref="C2:G2"/>
    <mergeCell ref="C3:G3"/>
    <mergeCell ref="C4:G4"/>
    <mergeCell ref="C9:E9"/>
    <mergeCell ref="C12:E12"/>
    <mergeCell ref="C15:E15"/>
    <mergeCell ref="C18:E18"/>
    <mergeCell ref="C22:E22"/>
    <mergeCell ref="C25:E25"/>
    <mergeCell ref="C41:E41"/>
    <mergeCell ref="C44:E44"/>
    <mergeCell ref="C47:E47"/>
    <mergeCell ref="C74:E74"/>
    <mergeCell ref="C77:E77"/>
    <mergeCell ref="C110:E110"/>
    <mergeCell ref="C123:E123"/>
    <mergeCell ref="C128:E128"/>
    <mergeCell ref="C135:E135"/>
    <mergeCell ref="C80:E80"/>
    <mergeCell ref="C84:E84"/>
    <mergeCell ref="C90:E90"/>
    <mergeCell ref="C104:E104"/>
    <mergeCell ref="C107:E107"/>
    <mergeCell ref="C174:E174"/>
    <mergeCell ref="C171:E171"/>
    <mergeCell ref="C148:E148"/>
    <mergeCell ref="C163:E163"/>
    <mergeCell ref="C180:E180"/>
    <mergeCell ref="C205:E205"/>
    <mergeCell ref="C187:E187"/>
    <mergeCell ref="C190:E190"/>
    <mergeCell ref="C193:E193"/>
    <mergeCell ref="C196:E196"/>
    <mergeCell ref="C246:E246"/>
    <mergeCell ref="C237:E237"/>
    <mergeCell ref="C240:E240"/>
    <mergeCell ref="C234:E234"/>
    <mergeCell ref="C210:E210"/>
    <mergeCell ref="C213:E213"/>
    <mergeCell ref="C221:E221"/>
    <mergeCell ref="C216:E216"/>
    <mergeCell ref="C226:E226"/>
    <mergeCell ref="C249:E249"/>
    <mergeCell ref="C252:E252"/>
    <mergeCell ref="C255:E255"/>
    <mergeCell ref="C258:E258"/>
    <mergeCell ref="C261:E261"/>
    <mergeCell ref="C264:E264"/>
    <mergeCell ref="C267:E267"/>
    <mergeCell ref="C270:E270"/>
    <mergeCell ref="C273:E273"/>
    <mergeCell ref="C283:E283"/>
  </mergeCells>
  <pageMargins left="0.59055118110236227" right="0.31496062992125984" top="0.59055118110236227" bottom="0.59055118110236227" header="0.31496062992125984" footer="0.31496062992125984"/>
  <pageSetup paperSize="9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EC4E88-3082-490C-8027-D05B4301B741}">
  <dimension ref="A1:BH5120"/>
  <sheetViews>
    <sheetView topLeftCell="A237" workbookViewId="0">
      <selection activeCell="C288" sqref="C288:F288"/>
    </sheetView>
  </sheetViews>
  <sheetFormatPr defaultRowHeight="12.75" outlineLevelRow="1" x14ac:dyDescent="0.2"/>
  <cols>
    <col min="1" max="1" width="4.28515625" customWidth="1"/>
    <col min="2" max="2" width="12.7109375" style="85" customWidth="1"/>
    <col min="3" max="3" width="38.7109375" style="85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4" max="14" width="9.140625" style="140"/>
    <col min="15" max="15" width="10.7109375" style="140" customWidth="1"/>
    <col min="16" max="16" width="9.140625" style="140"/>
    <col min="17" max="17" width="10.85546875" style="140" customWidth="1"/>
    <col min="18" max="21" width="0" hidden="1" customWidth="1"/>
    <col min="29" max="39" width="0" hidden="1" customWidth="1"/>
    <col min="53" max="53" width="73.42578125" customWidth="1"/>
  </cols>
  <sheetData>
    <row r="1" spans="1:60" ht="15.75" customHeight="1" x14ac:dyDescent="0.25">
      <c r="A1" s="367" t="s">
        <v>7</v>
      </c>
      <c r="B1" s="367"/>
      <c r="C1" s="367"/>
      <c r="D1" s="367"/>
      <c r="E1" s="367"/>
      <c r="F1" s="367"/>
      <c r="G1" s="367"/>
      <c r="AE1" t="s">
        <v>56</v>
      </c>
    </row>
    <row r="2" spans="1:60" ht="24.95" customHeight="1" x14ac:dyDescent="0.2">
      <c r="A2" s="69" t="s">
        <v>8</v>
      </c>
      <c r="B2" s="68" t="s">
        <v>96</v>
      </c>
      <c r="C2" s="368" t="s">
        <v>158</v>
      </c>
      <c r="D2" s="369"/>
      <c r="E2" s="369"/>
      <c r="F2" s="369"/>
      <c r="G2" s="370"/>
      <c r="AE2" t="s">
        <v>57</v>
      </c>
    </row>
    <row r="3" spans="1:60" ht="24.95" customHeight="1" x14ac:dyDescent="0.2">
      <c r="A3" s="69" t="s">
        <v>9</v>
      </c>
      <c r="B3" s="68" t="s">
        <v>45</v>
      </c>
      <c r="C3" s="368" t="s">
        <v>175</v>
      </c>
      <c r="D3" s="369"/>
      <c r="E3" s="369"/>
      <c r="F3" s="369"/>
      <c r="G3" s="370"/>
      <c r="AC3" s="85" t="s">
        <v>57</v>
      </c>
      <c r="AE3" t="s">
        <v>59</v>
      </c>
    </row>
    <row r="4" spans="1:60" ht="24.95" customHeight="1" x14ac:dyDescent="0.2">
      <c r="A4" s="112" t="s">
        <v>10</v>
      </c>
      <c r="B4" s="113" t="s">
        <v>45</v>
      </c>
      <c r="C4" s="371" t="s">
        <v>173</v>
      </c>
      <c r="D4" s="372"/>
      <c r="E4" s="372"/>
      <c r="F4" s="372"/>
      <c r="G4" s="373"/>
      <c r="AE4" t="s">
        <v>60</v>
      </c>
    </row>
    <row r="5" spans="1:60" x14ac:dyDescent="0.2">
      <c r="D5" s="11"/>
    </row>
    <row r="6" spans="1:60" ht="38.25" x14ac:dyDescent="0.2">
      <c r="A6" s="119" t="s">
        <v>61</v>
      </c>
      <c r="B6" s="117" t="s">
        <v>62</v>
      </c>
      <c r="C6" s="117" t="s">
        <v>63</v>
      </c>
      <c r="D6" s="118" t="s">
        <v>64</v>
      </c>
      <c r="E6" s="119" t="s">
        <v>65</v>
      </c>
      <c r="F6" s="114" t="s">
        <v>66</v>
      </c>
      <c r="G6" s="119" t="s">
        <v>31</v>
      </c>
      <c r="H6" s="120" t="s">
        <v>32</v>
      </c>
      <c r="I6" s="120" t="s">
        <v>67</v>
      </c>
      <c r="J6" s="120" t="s">
        <v>33</v>
      </c>
      <c r="K6" s="120" t="s">
        <v>68</v>
      </c>
      <c r="L6" s="120" t="s">
        <v>69</v>
      </c>
      <c r="M6" s="120" t="s">
        <v>70</v>
      </c>
      <c r="N6" s="141" t="s">
        <v>71</v>
      </c>
      <c r="O6" s="141" t="s">
        <v>72</v>
      </c>
      <c r="P6" s="141" t="s">
        <v>73</v>
      </c>
      <c r="Q6" s="141" t="s">
        <v>74</v>
      </c>
      <c r="R6" s="120" t="s">
        <v>75</v>
      </c>
      <c r="S6" s="120" t="s">
        <v>76</v>
      </c>
      <c r="T6" s="120" t="s">
        <v>77</v>
      </c>
      <c r="U6" s="120" t="s">
        <v>78</v>
      </c>
    </row>
    <row r="7" spans="1:60" x14ac:dyDescent="0.2">
      <c r="A7" s="122" t="s">
        <v>79</v>
      </c>
      <c r="B7" s="124" t="s">
        <v>52</v>
      </c>
      <c r="C7" s="125" t="s">
        <v>176</v>
      </c>
      <c r="D7" s="121"/>
      <c r="E7" s="126"/>
      <c r="F7" s="127"/>
      <c r="G7" s="127">
        <f>SUM(G8:G14)</f>
        <v>0</v>
      </c>
      <c r="H7" s="127"/>
      <c r="I7" s="127">
        <f>SUM(I8:I290)</f>
        <v>0</v>
      </c>
      <c r="J7" s="127"/>
      <c r="K7" s="127">
        <f>SUM(K8:K290)</f>
        <v>36057115.169999987</v>
      </c>
      <c r="L7" s="127"/>
      <c r="M7" s="127">
        <f>SUM(M8:M290)</f>
        <v>0</v>
      </c>
      <c r="N7" s="142"/>
      <c r="O7" s="142">
        <f>SUM(O8:O14)</f>
        <v>0.48031000000000001</v>
      </c>
      <c r="P7" s="142"/>
      <c r="Q7" s="142">
        <f>SUM(Q8:Q14)</f>
        <v>0</v>
      </c>
      <c r="R7" s="127"/>
      <c r="S7" s="127"/>
      <c r="T7" s="128"/>
      <c r="U7" s="127">
        <f>SUM(U8:U290)</f>
        <v>19105.98</v>
      </c>
      <c r="AE7" t="s">
        <v>80</v>
      </c>
    </row>
    <row r="8" spans="1:60" ht="22.5" outlineLevel="1" x14ac:dyDescent="0.2">
      <c r="A8" s="180">
        <v>1</v>
      </c>
      <c r="B8" s="173" t="s">
        <v>236</v>
      </c>
      <c r="C8" s="174" t="s">
        <v>237</v>
      </c>
      <c r="D8" s="175" t="s">
        <v>92</v>
      </c>
      <c r="E8" s="176">
        <f>SUM(E10:E10)</f>
        <v>7.3444000000000003</v>
      </c>
      <c r="F8" s="177">
        <v>0</v>
      </c>
      <c r="G8" s="178">
        <f>E8*F8</f>
        <v>0</v>
      </c>
      <c r="H8" s="178">
        <v>0</v>
      </c>
      <c r="I8" s="178">
        <f>ROUND(E8*H8,2)</f>
        <v>0</v>
      </c>
      <c r="J8" s="178">
        <v>153.5</v>
      </c>
      <c r="K8" s="178">
        <f>ROUND(E8*J8,2)</f>
        <v>1127.3699999999999</v>
      </c>
      <c r="L8" s="178">
        <v>21</v>
      </c>
      <c r="M8" s="178">
        <f>G8*(1+L8/100)</f>
        <v>0</v>
      </c>
      <c r="N8" s="229">
        <v>6.1719999999999997E-2</v>
      </c>
      <c r="O8" s="229">
        <f>ROUND(E8*N8,5)</f>
        <v>0.45329999999999998</v>
      </c>
      <c r="P8" s="229">
        <v>0</v>
      </c>
      <c r="Q8" s="236">
        <f>ROUND(E8*P8,2)</f>
        <v>0</v>
      </c>
      <c r="R8" s="129"/>
      <c r="S8" s="129"/>
      <c r="T8" s="130">
        <v>0.16</v>
      </c>
      <c r="U8" s="129">
        <f>ROUND(E8*T8,2)</f>
        <v>1.18</v>
      </c>
      <c r="V8" s="115"/>
      <c r="W8" s="115"/>
      <c r="X8" s="115"/>
      <c r="Y8" s="115"/>
      <c r="Z8" s="115"/>
      <c r="AA8" s="115"/>
      <c r="AB8" s="115"/>
      <c r="AC8" s="115"/>
      <c r="AD8" s="115"/>
      <c r="AE8" s="115" t="s">
        <v>89</v>
      </c>
      <c r="AF8" s="115"/>
      <c r="AG8" s="115"/>
      <c r="AH8" s="115"/>
      <c r="AI8" s="115"/>
      <c r="AJ8" s="115"/>
      <c r="AK8" s="115"/>
      <c r="AL8" s="115"/>
      <c r="AM8" s="115"/>
      <c r="AN8" s="115"/>
      <c r="AO8" s="115"/>
      <c r="AP8" s="115"/>
      <c r="AQ8" s="115"/>
      <c r="AR8" s="115"/>
      <c r="AS8" s="115"/>
      <c r="AT8" s="115"/>
      <c r="AU8" s="115"/>
      <c r="AV8" s="115"/>
      <c r="AW8" s="115"/>
      <c r="AX8" s="115"/>
      <c r="AY8" s="115"/>
      <c r="AZ8" s="115"/>
      <c r="BA8" s="115"/>
      <c r="BB8" s="115"/>
      <c r="BC8" s="115"/>
      <c r="BD8" s="115"/>
      <c r="BE8" s="115"/>
      <c r="BF8" s="115"/>
      <c r="BG8" s="115"/>
      <c r="BH8" s="115"/>
    </row>
    <row r="9" spans="1:60" outlineLevel="1" x14ac:dyDescent="0.2">
      <c r="A9" s="116"/>
      <c r="B9" s="162"/>
      <c r="C9" s="379" t="s">
        <v>238</v>
      </c>
      <c r="D9" s="379"/>
      <c r="E9" s="379"/>
      <c r="F9" s="379"/>
      <c r="G9" s="149"/>
      <c r="H9" s="137"/>
      <c r="I9" s="137"/>
      <c r="J9" s="137"/>
      <c r="K9" s="137"/>
      <c r="L9" s="137"/>
      <c r="M9" s="137"/>
      <c r="N9" s="218"/>
      <c r="O9" s="218"/>
      <c r="P9" s="218"/>
      <c r="Q9" s="208"/>
      <c r="R9" s="129"/>
      <c r="S9" s="129"/>
      <c r="T9" s="130"/>
      <c r="U9" s="129"/>
      <c r="V9" s="115"/>
      <c r="W9" s="115"/>
      <c r="X9" s="115"/>
      <c r="Y9" s="115"/>
      <c r="Z9" s="115"/>
      <c r="AA9" s="115"/>
      <c r="AB9" s="115"/>
      <c r="AC9" s="115"/>
      <c r="AD9" s="115"/>
      <c r="AE9" s="115" t="s">
        <v>82</v>
      </c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23" t="str">
        <f>C9</f>
        <v>příčka nové koupelny</v>
      </c>
      <c r="BB9" s="115"/>
      <c r="BC9" s="115"/>
      <c r="BD9" s="115"/>
      <c r="BE9" s="115"/>
      <c r="BF9" s="115"/>
      <c r="BG9" s="115"/>
      <c r="BH9" s="115"/>
    </row>
    <row r="10" spans="1:60" outlineLevel="1" x14ac:dyDescent="0.2">
      <c r="A10" s="116"/>
      <c r="B10" s="162"/>
      <c r="C10" s="215" t="s">
        <v>239</v>
      </c>
      <c r="D10" s="216"/>
      <c r="E10" s="217">
        <v>7.3444000000000003</v>
      </c>
      <c r="F10" s="137"/>
      <c r="G10" s="137"/>
      <c r="H10" s="137"/>
      <c r="I10" s="137"/>
      <c r="J10" s="137"/>
      <c r="K10" s="137"/>
      <c r="L10" s="137"/>
      <c r="M10" s="137"/>
      <c r="N10" s="218"/>
      <c r="O10" s="218"/>
      <c r="P10" s="218"/>
      <c r="Q10" s="208"/>
      <c r="R10" s="129"/>
      <c r="S10" s="129"/>
      <c r="T10" s="130"/>
      <c r="U10" s="129"/>
      <c r="V10" s="115"/>
      <c r="W10" s="115"/>
      <c r="X10" s="115"/>
      <c r="Y10" s="115"/>
      <c r="Z10" s="115"/>
      <c r="AA10" s="115"/>
      <c r="AB10" s="115"/>
      <c r="AC10" s="115"/>
      <c r="AD10" s="115"/>
      <c r="AE10" s="115" t="s">
        <v>90</v>
      </c>
      <c r="AF10" s="115">
        <v>0</v>
      </c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</row>
    <row r="11" spans="1:60" ht="22.5" outlineLevel="1" x14ac:dyDescent="0.2">
      <c r="A11" s="182">
        <v>2</v>
      </c>
      <c r="B11" s="156" t="s">
        <v>247</v>
      </c>
      <c r="C11" s="157" t="s">
        <v>248</v>
      </c>
      <c r="D11" s="158" t="s">
        <v>94</v>
      </c>
      <c r="E11" s="159">
        <f>SUM(E13:E13)</f>
        <v>5.24</v>
      </c>
      <c r="F11" s="160">
        <v>0</v>
      </c>
      <c r="G11" s="161">
        <f>E11*F11</f>
        <v>0</v>
      </c>
      <c r="H11" s="161">
        <v>0</v>
      </c>
      <c r="I11" s="161">
        <f>ROUND(E11*H11,2)</f>
        <v>0</v>
      </c>
      <c r="J11" s="161">
        <v>153.5</v>
      </c>
      <c r="K11" s="161">
        <f>ROUND(E11*J11,2)</f>
        <v>804.34</v>
      </c>
      <c r="L11" s="161">
        <v>21</v>
      </c>
      <c r="M11" s="161">
        <f>G11*(1+L11/100)</f>
        <v>0</v>
      </c>
      <c r="N11" s="230">
        <v>1.3999999999999999E-4</v>
      </c>
      <c r="O11" s="230">
        <f>ROUND(E11*N11,5)</f>
        <v>7.2999999999999996E-4</v>
      </c>
      <c r="P11" s="230">
        <v>0</v>
      </c>
      <c r="Q11" s="237">
        <f>ROUND(E11*P11,2)</f>
        <v>0</v>
      </c>
      <c r="R11" s="129"/>
      <c r="S11" s="129"/>
      <c r="T11" s="130">
        <v>0.16</v>
      </c>
      <c r="U11" s="129">
        <f>ROUND(E11*T11,2)</f>
        <v>0.84</v>
      </c>
      <c r="V11" s="115"/>
      <c r="W11" s="115"/>
      <c r="X11" s="115"/>
      <c r="Y11" s="115"/>
      <c r="Z11" s="115"/>
      <c r="AA11" s="115"/>
      <c r="AB11" s="115"/>
      <c r="AC11" s="115"/>
      <c r="AD11" s="115"/>
      <c r="AE11" s="115" t="s">
        <v>89</v>
      </c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</row>
    <row r="12" spans="1:60" outlineLevel="1" x14ac:dyDescent="0.2">
      <c r="A12" s="116"/>
      <c r="B12" s="162"/>
      <c r="C12" s="379" t="s">
        <v>238</v>
      </c>
      <c r="D12" s="379"/>
      <c r="E12" s="379"/>
      <c r="F12" s="379"/>
      <c r="G12" s="149"/>
      <c r="H12" s="137"/>
      <c r="I12" s="137"/>
      <c r="J12" s="137"/>
      <c r="K12" s="137"/>
      <c r="L12" s="137"/>
      <c r="M12" s="137"/>
      <c r="N12" s="218"/>
      <c r="O12" s="218"/>
      <c r="P12" s="218"/>
      <c r="Q12" s="208"/>
      <c r="R12" s="129"/>
      <c r="S12" s="129"/>
      <c r="T12" s="130"/>
      <c r="U12" s="129"/>
      <c r="V12" s="115"/>
      <c r="W12" s="115"/>
      <c r="X12" s="115"/>
      <c r="Y12" s="115"/>
      <c r="Z12" s="115"/>
      <c r="AA12" s="115"/>
      <c r="AB12" s="115"/>
      <c r="AC12" s="115"/>
      <c r="AD12" s="115"/>
      <c r="AE12" s="115" t="s">
        <v>82</v>
      </c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23" t="str">
        <f>C12</f>
        <v>příčka nové koupelny</v>
      </c>
      <c r="BB12" s="115"/>
      <c r="BC12" s="115"/>
      <c r="BD12" s="115"/>
      <c r="BE12" s="115"/>
      <c r="BF12" s="115"/>
      <c r="BG12" s="115"/>
      <c r="BH12" s="115"/>
    </row>
    <row r="13" spans="1:60" outlineLevel="1" x14ac:dyDescent="0.2">
      <c r="A13" s="244"/>
      <c r="B13" s="197"/>
      <c r="C13" s="210" t="s">
        <v>249</v>
      </c>
      <c r="D13" s="211"/>
      <c r="E13" s="212">
        <v>5.24</v>
      </c>
      <c r="F13" s="200"/>
      <c r="G13" s="200"/>
      <c r="H13" s="200"/>
      <c r="I13" s="200"/>
      <c r="J13" s="200"/>
      <c r="K13" s="200"/>
      <c r="L13" s="200"/>
      <c r="M13" s="200"/>
      <c r="N13" s="213"/>
      <c r="O13" s="213"/>
      <c r="P13" s="213"/>
      <c r="Q13" s="245"/>
      <c r="R13" s="129"/>
      <c r="S13" s="129"/>
      <c r="T13" s="130"/>
      <c r="U13" s="129"/>
      <c r="V13" s="115"/>
      <c r="W13" s="115"/>
      <c r="X13" s="115"/>
      <c r="Y13" s="115"/>
      <c r="Z13" s="115"/>
      <c r="AA13" s="115"/>
      <c r="AB13" s="115"/>
      <c r="AC13" s="115"/>
      <c r="AD13" s="115"/>
      <c r="AE13" s="115" t="s">
        <v>90</v>
      </c>
      <c r="AF13" s="115">
        <v>0</v>
      </c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115"/>
      <c r="AU13" s="115"/>
      <c r="AV13" s="115"/>
      <c r="AW13" s="115"/>
      <c r="AX13" s="115"/>
      <c r="AY13" s="115"/>
      <c r="AZ13" s="115"/>
      <c r="BA13" s="115"/>
      <c r="BB13" s="115"/>
      <c r="BC13" s="115"/>
      <c r="BD13" s="115"/>
      <c r="BE13" s="115"/>
      <c r="BF13" s="115"/>
      <c r="BG13" s="115"/>
      <c r="BH13" s="115"/>
    </row>
    <row r="14" spans="1:60" ht="22.5" outlineLevel="1" x14ac:dyDescent="0.2">
      <c r="A14" s="182">
        <v>3</v>
      </c>
      <c r="B14" s="156" t="s">
        <v>250</v>
      </c>
      <c r="C14" s="157" t="s">
        <v>251</v>
      </c>
      <c r="D14" s="158" t="s">
        <v>93</v>
      </c>
      <c r="E14" s="159">
        <f>SUM(E16:E16)</f>
        <v>1</v>
      </c>
      <c r="F14" s="160">
        <v>0</v>
      </c>
      <c r="G14" s="161">
        <f>E14*F14</f>
        <v>0</v>
      </c>
      <c r="H14" s="161">
        <v>0</v>
      </c>
      <c r="I14" s="161">
        <f>ROUND(E14*H14,2)</f>
        <v>0</v>
      </c>
      <c r="J14" s="161">
        <v>153.5</v>
      </c>
      <c r="K14" s="161">
        <f>ROUND(E14*J14,2)</f>
        <v>153.5</v>
      </c>
      <c r="L14" s="161">
        <v>21</v>
      </c>
      <c r="M14" s="161">
        <f>G14*(1+L14/100)</f>
        <v>0</v>
      </c>
      <c r="N14" s="230">
        <v>2.6280000000000001E-2</v>
      </c>
      <c r="O14" s="230">
        <f>ROUND(E14*N14,5)</f>
        <v>2.6280000000000001E-2</v>
      </c>
      <c r="P14" s="230">
        <v>0</v>
      </c>
      <c r="Q14" s="237">
        <f>ROUND(E14*P14,2)</f>
        <v>0</v>
      </c>
      <c r="R14" s="129"/>
      <c r="S14" s="129"/>
      <c r="T14" s="130">
        <v>0.16</v>
      </c>
      <c r="U14" s="129">
        <f>ROUND(E14*T14,2)</f>
        <v>0.16</v>
      </c>
      <c r="V14" s="115"/>
      <c r="W14" s="115"/>
      <c r="X14" s="115"/>
      <c r="Y14" s="115"/>
      <c r="Z14" s="115"/>
      <c r="AA14" s="115"/>
      <c r="AB14" s="115"/>
      <c r="AC14" s="115"/>
      <c r="AD14" s="115"/>
      <c r="AE14" s="115" t="s">
        <v>89</v>
      </c>
      <c r="AF14" s="115"/>
      <c r="AG14" s="115"/>
      <c r="AH14" s="115"/>
      <c r="AI14" s="115"/>
      <c r="AJ14" s="115"/>
      <c r="AK14" s="115"/>
      <c r="AL14" s="115"/>
      <c r="AM14" s="115"/>
      <c r="AN14" s="115"/>
      <c r="AO14" s="115"/>
      <c r="AP14" s="115"/>
      <c r="AQ14" s="115"/>
      <c r="AR14" s="115"/>
      <c r="AS14" s="115"/>
      <c r="AT14" s="115"/>
      <c r="AU14" s="115"/>
      <c r="AV14" s="115"/>
      <c r="AW14" s="115"/>
      <c r="AX14" s="115"/>
      <c r="AY14" s="115"/>
      <c r="AZ14" s="115"/>
      <c r="BA14" s="115"/>
      <c r="BB14" s="115"/>
      <c r="BC14" s="115"/>
      <c r="BD14" s="115"/>
      <c r="BE14" s="115"/>
      <c r="BF14" s="115"/>
      <c r="BG14" s="115"/>
      <c r="BH14" s="115"/>
    </row>
    <row r="15" spans="1:60" outlineLevel="1" x14ac:dyDescent="0.2">
      <c r="A15" s="116"/>
      <c r="B15" s="162"/>
      <c r="C15" s="379" t="s">
        <v>252</v>
      </c>
      <c r="D15" s="379"/>
      <c r="E15" s="379"/>
      <c r="F15" s="379"/>
      <c r="G15" s="149"/>
      <c r="H15" s="137"/>
      <c r="I15" s="137"/>
      <c r="J15" s="137"/>
      <c r="K15" s="137"/>
      <c r="L15" s="137"/>
      <c r="M15" s="137"/>
      <c r="N15" s="218"/>
      <c r="O15" s="218"/>
      <c r="P15" s="218"/>
      <c r="Q15" s="208"/>
      <c r="R15" s="129"/>
      <c r="S15" s="129"/>
      <c r="T15" s="130"/>
      <c r="U15" s="129"/>
      <c r="V15" s="115"/>
      <c r="W15" s="115"/>
      <c r="X15" s="115"/>
      <c r="Y15" s="115"/>
      <c r="Z15" s="115"/>
      <c r="AA15" s="115"/>
      <c r="AB15" s="115"/>
      <c r="AC15" s="115"/>
      <c r="AD15" s="115"/>
      <c r="AE15" s="115" t="s">
        <v>82</v>
      </c>
      <c r="AF15" s="115"/>
      <c r="AG15" s="115"/>
      <c r="AH15" s="115"/>
      <c r="AI15" s="115"/>
      <c r="AJ15" s="115"/>
      <c r="AK15" s="115"/>
      <c r="AL15" s="115"/>
      <c r="AM15" s="115"/>
      <c r="AN15" s="115"/>
      <c r="AO15" s="115"/>
      <c r="AP15" s="115"/>
      <c r="AQ15" s="115"/>
      <c r="AR15" s="115"/>
      <c r="AS15" s="115"/>
      <c r="AT15" s="115"/>
      <c r="AU15" s="115"/>
      <c r="AV15" s="115"/>
      <c r="AW15" s="115"/>
      <c r="AX15" s="115"/>
      <c r="AY15" s="115"/>
      <c r="AZ15" s="115"/>
      <c r="BA15" s="123" t="str">
        <f>C15</f>
        <v>nad dveřní otvor do nové koupelny</v>
      </c>
      <c r="BB15" s="115"/>
      <c r="BC15" s="115"/>
      <c r="BD15" s="115"/>
      <c r="BE15" s="115"/>
      <c r="BF15" s="115"/>
      <c r="BG15" s="115"/>
      <c r="BH15" s="115"/>
    </row>
    <row r="16" spans="1:60" outlineLevel="1" x14ac:dyDescent="0.2">
      <c r="A16" s="244"/>
      <c r="B16" s="197"/>
      <c r="C16" s="210">
        <v>1</v>
      </c>
      <c r="D16" s="211"/>
      <c r="E16" s="212">
        <v>1</v>
      </c>
      <c r="F16" s="200"/>
      <c r="G16" s="200"/>
      <c r="H16" s="200"/>
      <c r="I16" s="200"/>
      <c r="J16" s="200"/>
      <c r="K16" s="200"/>
      <c r="L16" s="200"/>
      <c r="M16" s="200"/>
      <c r="N16" s="213"/>
      <c r="O16" s="213"/>
      <c r="P16" s="213"/>
      <c r="Q16" s="245"/>
      <c r="R16" s="129"/>
      <c r="S16" s="129"/>
      <c r="T16" s="130"/>
      <c r="U16" s="129"/>
      <c r="V16" s="115"/>
      <c r="W16" s="115"/>
      <c r="X16" s="115"/>
      <c r="Y16" s="115"/>
      <c r="Z16" s="115"/>
      <c r="AA16" s="115"/>
      <c r="AB16" s="115"/>
      <c r="AC16" s="115"/>
      <c r="AD16" s="115"/>
      <c r="AE16" s="115" t="s">
        <v>90</v>
      </c>
      <c r="AF16" s="115">
        <v>0</v>
      </c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115"/>
      <c r="AU16" s="115"/>
      <c r="AV16" s="115"/>
      <c r="AW16" s="115"/>
      <c r="AX16" s="115"/>
      <c r="AY16" s="115"/>
      <c r="AZ16" s="115"/>
      <c r="BA16" s="115"/>
      <c r="BB16" s="115"/>
      <c r="BC16" s="115"/>
      <c r="BD16" s="115"/>
      <c r="BE16" s="115"/>
      <c r="BF16" s="115"/>
      <c r="BG16" s="115"/>
      <c r="BH16" s="115"/>
    </row>
    <row r="17" spans="1:60" x14ac:dyDescent="0.2">
      <c r="A17" s="122" t="s">
        <v>79</v>
      </c>
      <c r="B17" s="124" t="s">
        <v>240</v>
      </c>
      <c r="C17" s="125" t="s">
        <v>241</v>
      </c>
      <c r="D17" s="121"/>
      <c r="E17" s="126"/>
      <c r="F17" s="127"/>
      <c r="G17" s="127">
        <f>SUM(G18:G49)</f>
        <v>0</v>
      </c>
      <c r="H17" s="127"/>
      <c r="I17" s="127">
        <f>SUM(I18:I295)</f>
        <v>0</v>
      </c>
      <c r="J17" s="127"/>
      <c r="K17" s="127">
        <f>SUM(K18:K295)</f>
        <v>18027514.979999997</v>
      </c>
      <c r="L17" s="127"/>
      <c r="M17" s="127">
        <f>SUM(M18:M295)</f>
        <v>0</v>
      </c>
      <c r="N17" s="142"/>
      <c r="O17" s="142">
        <f>SUM(O18:O55)</f>
        <v>6.1540100000000004</v>
      </c>
      <c r="P17" s="142"/>
      <c r="Q17" s="142">
        <f>SUM(Q18:Q49)</f>
        <v>0</v>
      </c>
      <c r="R17" s="127"/>
      <c r="S17" s="127"/>
      <c r="T17" s="128"/>
      <c r="U17" s="127">
        <f>SUM(U18:U295)</f>
        <v>9551.9000000000015</v>
      </c>
      <c r="AE17" t="s">
        <v>80</v>
      </c>
    </row>
    <row r="18" spans="1:60" outlineLevel="1" x14ac:dyDescent="0.2">
      <c r="A18" s="180">
        <v>4</v>
      </c>
      <c r="B18" s="173" t="s">
        <v>242</v>
      </c>
      <c r="C18" s="174" t="s">
        <v>243</v>
      </c>
      <c r="D18" s="175" t="s">
        <v>92</v>
      </c>
      <c r="E18" s="176">
        <f>SUM(E20:E22)</f>
        <v>8.9248000000000012</v>
      </c>
      <c r="F18" s="177">
        <v>0</v>
      </c>
      <c r="G18" s="178">
        <f>E18*F18</f>
        <v>0</v>
      </c>
      <c r="H18" s="178">
        <v>0</v>
      </c>
      <c r="I18" s="178">
        <f>ROUND(E18*H18,2)</f>
        <v>0</v>
      </c>
      <c r="J18" s="178">
        <v>153.5</v>
      </c>
      <c r="K18" s="178">
        <f>ROUND(E18*J18,2)</f>
        <v>1369.96</v>
      </c>
      <c r="L18" s="178">
        <v>21</v>
      </c>
      <c r="M18" s="178">
        <f>G18*(1+L18/100)</f>
        <v>0</v>
      </c>
      <c r="N18" s="229">
        <v>4.3800000000000002E-3</v>
      </c>
      <c r="O18" s="229">
        <f>ROUND(E18*N18,5)</f>
        <v>3.909E-2</v>
      </c>
      <c r="P18" s="229">
        <v>0</v>
      </c>
      <c r="Q18" s="236">
        <f>ROUND(E18*P18,2)</f>
        <v>0</v>
      </c>
      <c r="R18" s="129"/>
      <c r="S18" s="129"/>
      <c r="T18" s="130">
        <v>0.16</v>
      </c>
      <c r="U18" s="129">
        <f>ROUND(E18*T18,2)</f>
        <v>1.43</v>
      </c>
      <c r="V18" s="115"/>
      <c r="W18" s="115"/>
      <c r="X18" s="115"/>
      <c r="Y18" s="115"/>
      <c r="Z18" s="115"/>
      <c r="AA18" s="115"/>
      <c r="AB18" s="115"/>
      <c r="AC18" s="115"/>
      <c r="AD18" s="115"/>
      <c r="AE18" s="115" t="s">
        <v>89</v>
      </c>
      <c r="AF18" s="115"/>
      <c r="AG18" s="115"/>
      <c r="AH18" s="115"/>
      <c r="AI18" s="115"/>
      <c r="AJ18" s="115"/>
      <c r="AK18" s="115"/>
      <c r="AL18" s="115"/>
      <c r="AM18" s="115"/>
      <c r="AN18" s="115"/>
      <c r="AO18" s="115"/>
      <c r="AP18" s="115"/>
      <c r="AQ18" s="115"/>
      <c r="AR18" s="115"/>
      <c r="AS18" s="115"/>
      <c r="AT18" s="115"/>
      <c r="AU18" s="115"/>
      <c r="AV18" s="115"/>
      <c r="AW18" s="115"/>
      <c r="AX18" s="115"/>
      <c r="AY18" s="115"/>
      <c r="AZ18" s="115"/>
      <c r="BA18" s="115"/>
      <c r="BB18" s="115"/>
      <c r="BC18" s="115"/>
      <c r="BD18" s="115"/>
      <c r="BE18" s="115"/>
      <c r="BF18" s="115"/>
      <c r="BG18" s="115"/>
      <c r="BH18" s="115"/>
    </row>
    <row r="19" spans="1:60" outlineLevel="1" x14ac:dyDescent="0.2">
      <c r="A19" s="116"/>
      <c r="B19" s="162"/>
      <c r="C19" s="379" t="s">
        <v>238</v>
      </c>
      <c r="D19" s="379"/>
      <c r="E19" s="379"/>
      <c r="F19" s="379"/>
      <c r="G19" s="149"/>
      <c r="H19" s="137"/>
      <c r="I19" s="137"/>
      <c r="J19" s="137"/>
      <c r="K19" s="137"/>
      <c r="L19" s="137"/>
      <c r="M19" s="137"/>
      <c r="N19" s="218"/>
      <c r="O19" s="218"/>
      <c r="P19" s="218"/>
      <c r="Q19" s="208"/>
      <c r="R19" s="129"/>
      <c r="S19" s="129"/>
      <c r="T19" s="130"/>
      <c r="U19" s="129"/>
      <c r="V19" s="115"/>
      <c r="W19" s="115"/>
      <c r="X19" s="115"/>
      <c r="Y19" s="115"/>
      <c r="Z19" s="115"/>
      <c r="AA19" s="115"/>
      <c r="AB19" s="115"/>
      <c r="AC19" s="115"/>
      <c r="AD19" s="115"/>
      <c r="AE19" s="115" t="s">
        <v>82</v>
      </c>
      <c r="AF19" s="115"/>
      <c r="AG19" s="115"/>
      <c r="AH19" s="115"/>
      <c r="AI19" s="115"/>
      <c r="AJ19" s="115"/>
      <c r="AK19" s="115"/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23" t="str">
        <f>C19</f>
        <v>příčka nové koupelny</v>
      </c>
      <c r="BB19" s="115"/>
      <c r="BC19" s="115"/>
      <c r="BD19" s="115"/>
      <c r="BE19" s="115"/>
      <c r="BF19" s="115"/>
      <c r="BG19" s="115"/>
      <c r="BH19" s="115"/>
    </row>
    <row r="20" spans="1:60" outlineLevel="1" x14ac:dyDescent="0.2">
      <c r="A20" s="116"/>
      <c r="B20" s="162"/>
      <c r="C20" s="215" t="s">
        <v>239</v>
      </c>
      <c r="D20" s="216"/>
      <c r="E20" s="217">
        <v>7.3444000000000003</v>
      </c>
      <c r="F20" s="137"/>
      <c r="G20" s="137"/>
      <c r="H20" s="137"/>
      <c r="I20" s="137"/>
      <c r="J20" s="137"/>
      <c r="K20" s="137"/>
      <c r="L20" s="137"/>
      <c r="M20" s="137"/>
      <c r="N20" s="218"/>
      <c r="O20" s="218"/>
      <c r="P20" s="218"/>
      <c r="Q20" s="208"/>
      <c r="R20" s="129"/>
      <c r="S20" s="129"/>
      <c r="T20" s="130"/>
      <c r="U20" s="129"/>
      <c r="V20" s="115"/>
      <c r="W20" s="115"/>
      <c r="X20" s="115"/>
      <c r="Y20" s="115"/>
      <c r="Z20" s="115"/>
      <c r="AA20" s="115"/>
      <c r="AB20" s="115"/>
      <c r="AC20" s="115"/>
      <c r="AD20" s="115"/>
      <c r="AE20" s="115" t="s">
        <v>90</v>
      </c>
      <c r="AF20" s="115">
        <v>0</v>
      </c>
      <c r="AG20" s="115"/>
      <c r="AH20" s="115"/>
      <c r="AI20" s="115"/>
      <c r="AJ20" s="115"/>
      <c r="AK20" s="115"/>
      <c r="AL20" s="115"/>
      <c r="AM20" s="115"/>
      <c r="AN20" s="115"/>
      <c r="AO20" s="115"/>
      <c r="AP20" s="115"/>
      <c r="AQ20" s="115"/>
      <c r="AR20" s="115"/>
      <c r="AS20" s="115"/>
      <c r="AT20" s="115"/>
      <c r="AU20" s="115"/>
      <c r="AV20" s="115"/>
      <c r="AW20" s="115"/>
      <c r="AX20" s="115"/>
      <c r="AY20" s="115"/>
      <c r="AZ20" s="115"/>
      <c r="BA20" s="115"/>
      <c r="BB20" s="115"/>
      <c r="BC20" s="115"/>
      <c r="BD20" s="115"/>
      <c r="BE20" s="115"/>
      <c r="BF20" s="115"/>
      <c r="BG20" s="115"/>
      <c r="BH20" s="115"/>
    </row>
    <row r="21" spans="1:60" outlineLevel="1" x14ac:dyDescent="0.2">
      <c r="A21" s="116"/>
      <c r="B21" s="162"/>
      <c r="C21" s="215" t="s">
        <v>239</v>
      </c>
      <c r="D21" s="216"/>
      <c r="E21" s="217">
        <v>7.3444000000000003</v>
      </c>
      <c r="F21" s="137"/>
      <c r="G21" s="137"/>
      <c r="H21" s="137"/>
      <c r="I21" s="137"/>
      <c r="J21" s="137"/>
      <c r="K21" s="137"/>
      <c r="L21" s="137"/>
      <c r="M21" s="137"/>
      <c r="N21" s="218"/>
      <c r="O21" s="218"/>
      <c r="P21" s="218"/>
      <c r="Q21" s="208"/>
      <c r="R21" s="129"/>
      <c r="S21" s="129"/>
      <c r="T21" s="130"/>
      <c r="U21" s="129"/>
      <c r="V21" s="115"/>
      <c r="W21" s="115"/>
      <c r="X21" s="115"/>
      <c r="Y21" s="115"/>
      <c r="Z21" s="115"/>
      <c r="AA21" s="115"/>
      <c r="AB21" s="115"/>
      <c r="AC21" s="115"/>
      <c r="AD21" s="115"/>
      <c r="AE21" s="115" t="s">
        <v>90</v>
      </c>
      <c r="AF21" s="115">
        <v>0</v>
      </c>
      <c r="AG21" s="115"/>
      <c r="AH21" s="115"/>
      <c r="AI21" s="115"/>
      <c r="AJ21" s="115"/>
      <c r="AK21" s="115"/>
      <c r="AL21" s="115"/>
      <c r="AM21" s="115"/>
      <c r="AN21" s="115"/>
      <c r="AO21" s="115"/>
      <c r="AP21" s="115"/>
      <c r="AQ21" s="115"/>
      <c r="AR21" s="115"/>
      <c r="AS21" s="115"/>
      <c r="AT21" s="115"/>
      <c r="AU21" s="115"/>
      <c r="AV21" s="115"/>
      <c r="AW21" s="115"/>
      <c r="AX21" s="115"/>
      <c r="AY21" s="115"/>
      <c r="AZ21" s="115"/>
      <c r="BA21" s="115"/>
      <c r="BB21" s="115"/>
      <c r="BC21" s="115"/>
      <c r="BD21" s="115"/>
      <c r="BE21" s="115"/>
      <c r="BF21" s="115"/>
      <c r="BG21" s="115"/>
      <c r="BH21" s="115"/>
    </row>
    <row r="22" spans="1:60" outlineLevel="1" x14ac:dyDescent="0.2">
      <c r="A22" s="116"/>
      <c r="B22" s="162"/>
      <c r="C22" s="215" t="s">
        <v>244</v>
      </c>
      <c r="D22" s="216"/>
      <c r="E22" s="217">
        <v>-5.7640000000000002</v>
      </c>
      <c r="F22" s="137"/>
      <c r="G22" s="137"/>
      <c r="H22" s="137"/>
      <c r="I22" s="137"/>
      <c r="J22" s="137"/>
      <c r="K22" s="137"/>
      <c r="L22" s="137"/>
      <c r="M22" s="137"/>
      <c r="N22" s="218"/>
      <c r="O22" s="218"/>
      <c r="P22" s="218"/>
      <c r="Q22" s="208"/>
      <c r="R22" s="145"/>
      <c r="S22" s="129"/>
      <c r="T22" s="130"/>
      <c r="U22" s="129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  <c r="AG22" s="115"/>
      <c r="AH22" s="115"/>
      <c r="AI22" s="115"/>
      <c r="AJ22" s="115"/>
      <c r="AK22" s="115"/>
      <c r="AL22" s="115"/>
      <c r="AM22" s="115"/>
      <c r="AN22" s="115"/>
      <c r="AO22" s="115"/>
      <c r="AP22" s="115"/>
      <c r="AQ22" s="115"/>
      <c r="AR22" s="115"/>
      <c r="AS22" s="115"/>
      <c r="AT22" s="115"/>
      <c r="AU22" s="115"/>
      <c r="AV22" s="115"/>
      <c r="AW22" s="115"/>
      <c r="AX22" s="115"/>
      <c r="AY22" s="115"/>
      <c r="AZ22" s="115"/>
      <c r="BA22" s="115"/>
      <c r="BB22" s="115"/>
      <c r="BC22" s="115"/>
      <c r="BD22" s="115"/>
      <c r="BE22" s="115"/>
      <c r="BF22" s="115"/>
      <c r="BG22" s="115"/>
      <c r="BH22" s="115"/>
    </row>
    <row r="23" spans="1:60" outlineLevel="1" x14ac:dyDescent="0.2">
      <c r="A23" s="182">
        <v>5</v>
      </c>
      <c r="B23" s="156" t="s">
        <v>245</v>
      </c>
      <c r="C23" s="157" t="s">
        <v>246</v>
      </c>
      <c r="D23" s="158" t="s">
        <v>92</v>
      </c>
      <c r="E23" s="159">
        <f>SUM(E25:E27)</f>
        <v>8.9248000000000012</v>
      </c>
      <c r="F23" s="160">
        <v>0</v>
      </c>
      <c r="G23" s="161">
        <f>E23*F23</f>
        <v>0</v>
      </c>
      <c r="H23" s="161">
        <v>0</v>
      </c>
      <c r="I23" s="161">
        <f>ROUND(E23*H23,2)</f>
        <v>0</v>
      </c>
      <c r="J23" s="161">
        <v>153.5</v>
      </c>
      <c r="K23" s="161">
        <f>ROUND(E23*J23,2)</f>
        <v>1369.96</v>
      </c>
      <c r="L23" s="161">
        <v>21</v>
      </c>
      <c r="M23" s="161">
        <f>G23*(1+L23/100)</f>
        <v>0</v>
      </c>
      <c r="N23" s="230">
        <v>4.0000000000000001E-3</v>
      </c>
      <c r="O23" s="230">
        <f>ROUND(E23*N23,5)</f>
        <v>3.5700000000000003E-2</v>
      </c>
      <c r="P23" s="230">
        <v>0</v>
      </c>
      <c r="Q23" s="237">
        <f>ROUND(E23*P23,2)</f>
        <v>0</v>
      </c>
      <c r="R23" s="129"/>
      <c r="S23" s="129"/>
      <c r="T23" s="130">
        <v>0.16</v>
      </c>
      <c r="U23" s="129">
        <f>ROUND(E23*T23,2)</f>
        <v>1.43</v>
      </c>
      <c r="V23" s="115"/>
      <c r="W23" s="115"/>
      <c r="X23" s="115"/>
      <c r="Y23" s="115"/>
      <c r="Z23" s="115"/>
      <c r="AA23" s="115"/>
      <c r="AB23" s="115"/>
      <c r="AC23" s="115"/>
      <c r="AD23" s="115"/>
      <c r="AE23" s="115" t="s">
        <v>89</v>
      </c>
      <c r="AF23" s="115"/>
      <c r="AG23" s="115"/>
      <c r="AH23" s="115"/>
      <c r="AI23" s="115"/>
      <c r="AJ23" s="115"/>
      <c r="AK23" s="115"/>
      <c r="AL23" s="115"/>
      <c r="AM23" s="115"/>
      <c r="AN23" s="115"/>
      <c r="AO23" s="115"/>
      <c r="AP23" s="115"/>
      <c r="AQ23" s="115"/>
      <c r="AR23" s="115"/>
      <c r="AS23" s="115"/>
      <c r="AT23" s="115"/>
      <c r="AU23" s="115"/>
      <c r="AV23" s="115"/>
      <c r="AW23" s="115"/>
      <c r="AX23" s="115"/>
      <c r="AY23" s="115"/>
      <c r="AZ23" s="115"/>
      <c r="BA23" s="115"/>
      <c r="BB23" s="115"/>
      <c r="BC23" s="115"/>
      <c r="BD23" s="115"/>
      <c r="BE23" s="115"/>
      <c r="BF23" s="115"/>
      <c r="BG23" s="115"/>
      <c r="BH23" s="115"/>
    </row>
    <row r="24" spans="1:60" outlineLevel="1" x14ac:dyDescent="0.2">
      <c r="A24" s="116"/>
      <c r="B24" s="162"/>
      <c r="C24" s="379" t="s">
        <v>238</v>
      </c>
      <c r="D24" s="379"/>
      <c r="E24" s="379"/>
      <c r="F24" s="379"/>
      <c r="G24" s="149"/>
      <c r="H24" s="137"/>
      <c r="I24" s="137"/>
      <c r="J24" s="137"/>
      <c r="K24" s="137"/>
      <c r="L24" s="137"/>
      <c r="M24" s="137"/>
      <c r="N24" s="218"/>
      <c r="O24" s="218"/>
      <c r="P24" s="218"/>
      <c r="Q24" s="208"/>
      <c r="R24" s="129"/>
      <c r="S24" s="129"/>
      <c r="T24" s="130"/>
      <c r="U24" s="129"/>
      <c r="V24" s="115"/>
      <c r="W24" s="115"/>
      <c r="X24" s="115"/>
      <c r="Y24" s="115"/>
      <c r="Z24" s="115"/>
      <c r="AA24" s="115"/>
      <c r="AB24" s="115"/>
      <c r="AC24" s="115"/>
      <c r="AD24" s="115"/>
      <c r="AE24" s="115" t="s">
        <v>82</v>
      </c>
      <c r="AF24" s="115"/>
      <c r="AG24" s="115"/>
      <c r="AH24" s="115"/>
      <c r="AI24" s="115"/>
      <c r="AJ24" s="115"/>
      <c r="AK24" s="115"/>
      <c r="AL24" s="115"/>
      <c r="AM24" s="115"/>
      <c r="AN24" s="115"/>
      <c r="AO24" s="115"/>
      <c r="AP24" s="115"/>
      <c r="AQ24" s="115"/>
      <c r="AR24" s="115"/>
      <c r="AS24" s="115"/>
      <c r="AT24" s="115"/>
      <c r="AU24" s="115"/>
      <c r="AV24" s="115"/>
      <c r="AW24" s="115"/>
      <c r="AX24" s="115"/>
      <c r="AY24" s="115"/>
      <c r="AZ24" s="115"/>
      <c r="BA24" s="123" t="str">
        <f>C24</f>
        <v>příčka nové koupelny</v>
      </c>
      <c r="BB24" s="115"/>
      <c r="BC24" s="115"/>
      <c r="BD24" s="115"/>
      <c r="BE24" s="115"/>
      <c r="BF24" s="115"/>
      <c r="BG24" s="115"/>
      <c r="BH24" s="115"/>
    </row>
    <row r="25" spans="1:60" outlineLevel="1" x14ac:dyDescent="0.2">
      <c r="A25" s="116"/>
      <c r="B25" s="162"/>
      <c r="C25" s="215" t="s">
        <v>239</v>
      </c>
      <c r="D25" s="216"/>
      <c r="E25" s="217">
        <v>7.3444000000000003</v>
      </c>
      <c r="F25" s="137"/>
      <c r="G25" s="137"/>
      <c r="H25" s="137"/>
      <c r="I25" s="137"/>
      <c r="J25" s="137"/>
      <c r="K25" s="137"/>
      <c r="L25" s="137"/>
      <c r="M25" s="137"/>
      <c r="N25" s="218"/>
      <c r="O25" s="218"/>
      <c r="P25" s="218"/>
      <c r="Q25" s="208"/>
      <c r="R25" s="129"/>
      <c r="S25" s="129"/>
      <c r="T25" s="130"/>
      <c r="U25" s="129"/>
      <c r="V25" s="115"/>
      <c r="W25" s="115"/>
      <c r="X25" s="115"/>
      <c r="Y25" s="115"/>
      <c r="Z25" s="115"/>
      <c r="AA25" s="115"/>
      <c r="AB25" s="115"/>
      <c r="AC25" s="115"/>
      <c r="AD25" s="115"/>
      <c r="AE25" s="115" t="s">
        <v>90</v>
      </c>
      <c r="AF25" s="115">
        <v>0</v>
      </c>
      <c r="AG25" s="115"/>
      <c r="AH25" s="115"/>
      <c r="AI25" s="115"/>
      <c r="AJ25" s="115"/>
      <c r="AK25" s="115"/>
      <c r="AL25" s="115"/>
      <c r="AM25" s="115"/>
      <c r="AN25" s="115"/>
      <c r="AO25" s="115"/>
      <c r="AP25" s="115"/>
      <c r="AQ25" s="115"/>
      <c r="AR25" s="115"/>
      <c r="AS25" s="115"/>
      <c r="AT25" s="115"/>
      <c r="AU25" s="115"/>
      <c r="AV25" s="115"/>
      <c r="AW25" s="115"/>
      <c r="AX25" s="115"/>
      <c r="AY25" s="115"/>
      <c r="AZ25" s="115"/>
      <c r="BA25" s="115"/>
      <c r="BB25" s="115"/>
      <c r="BC25" s="115"/>
      <c r="BD25" s="115"/>
      <c r="BE25" s="115"/>
      <c r="BF25" s="115"/>
      <c r="BG25" s="115"/>
      <c r="BH25" s="115"/>
    </row>
    <row r="26" spans="1:60" outlineLevel="1" x14ac:dyDescent="0.2">
      <c r="A26" s="116"/>
      <c r="B26" s="162"/>
      <c r="C26" s="215" t="s">
        <v>239</v>
      </c>
      <c r="D26" s="216"/>
      <c r="E26" s="217">
        <v>7.3444000000000003</v>
      </c>
      <c r="F26" s="137"/>
      <c r="G26" s="137"/>
      <c r="H26" s="137"/>
      <c r="I26" s="137"/>
      <c r="J26" s="137"/>
      <c r="K26" s="137"/>
      <c r="L26" s="137"/>
      <c r="M26" s="137"/>
      <c r="N26" s="218"/>
      <c r="O26" s="218"/>
      <c r="P26" s="218"/>
      <c r="Q26" s="208"/>
      <c r="R26" s="129"/>
      <c r="S26" s="129"/>
      <c r="T26" s="130"/>
      <c r="U26" s="129"/>
      <c r="V26" s="115"/>
      <c r="W26" s="115"/>
      <c r="X26" s="115"/>
      <c r="Y26" s="115"/>
      <c r="Z26" s="115"/>
      <c r="AA26" s="115"/>
      <c r="AB26" s="115"/>
      <c r="AC26" s="115"/>
      <c r="AD26" s="115"/>
      <c r="AE26" s="115" t="s">
        <v>90</v>
      </c>
      <c r="AF26" s="115">
        <v>0</v>
      </c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</row>
    <row r="27" spans="1:60" outlineLevel="1" x14ac:dyDescent="0.2">
      <c r="A27" s="244"/>
      <c r="B27" s="197"/>
      <c r="C27" s="210" t="s">
        <v>244</v>
      </c>
      <c r="D27" s="211"/>
      <c r="E27" s="212">
        <v>-5.7640000000000002</v>
      </c>
      <c r="F27" s="200"/>
      <c r="G27" s="200"/>
      <c r="H27" s="200"/>
      <c r="I27" s="200"/>
      <c r="J27" s="200"/>
      <c r="K27" s="200"/>
      <c r="L27" s="200"/>
      <c r="M27" s="200"/>
      <c r="N27" s="213"/>
      <c r="O27" s="213"/>
      <c r="P27" s="213"/>
      <c r="Q27" s="245"/>
      <c r="R27" s="145"/>
      <c r="S27" s="129"/>
      <c r="T27" s="130"/>
      <c r="U27" s="129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115"/>
      <c r="AJ27" s="115"/>
      <c r="AK27" s="115"/>
      <c r="AL27" s="115"/>
      <c r="AM27" s="115"/>
      <c r="AN27" s="115"/>
      <c r="AO27" s="115"/>
      <c r="AP27" s="115"/>
      <c r="AQ27" s="115"/>
      <c r="AR27" s="115"/>
      <c r="AS27" s="115"/>
      <c r="AT27" s="115"/>
      <c r="AU27" s="115"/>
      <c r="AV27" s="115"/>
      <c r="AW27" s="115"/>
      <c r="AX27" s="115"/>
      <c r="AY27" s="115"/>
      <c r="AZ27" s="115"/>
      <c r="BA27" s="115"/>
      <c r="BB27" s="115"/>
      <c r="BC27" s="115"/>
      <c r="BD27" s="115"/>
      <c r="BE27" s="115"/>
      <c r="BF27" s="115"/>
      <c r="BG27" s="115"/>
      <c r="BH27" s="115"/>
    </row>
    <row r="28" spans="1:60" ht="22.5" customHeight="1" outlineLevel="1" x14ac:dyDescent="0.2">
      <c r="A28" s="182">
        <v>6</v>
      </c>
      <c r="B28" s="156" t="s">
        <v>806</v>
      </c>
      <c r="C28" s="157" t="s">
        <v>807</v>
      </c>
      <c r="D28" s="158" t="s">
        <v>92</v>
      </c>
      <c r="E28" s="159">
        <f>SUM(E30:E36)</f>
        <v>171.82554999999999</v>
      </c>
      <c r="F28" s="160">
        <v>0</v>
      </c>
      <c r="G28" s="161">
        <f>ROUND(E28*F28,2)</f>
        <v>0</v>
      </c>
      <c r="H28" s="161">
        <v>0</v>
      </c>
      <c r="I28" s="161">
        <f>ROUND(E28*H28,2)</f>
        <v>0</v>
      </c>
      <c r="J28" s="161">
        <v>2500</v>
      </c>
      <c r="K28" s="161">
        <f>ROUND(E28*J28,2)</f>
        <v>429563.88</v>
      </c>
      <c r="L28" s="161">
        <v>21</v>
      </c>
      <c r="M28" s="161">
        <f>G28*(1+L28/100)</f>
        <v>0</v>
      </c>
      <c r="N28" s="230">
        <v>4.9399999999999999E-3</v>
      </c>
      <c r="O28" s="230">
        <f>ROUND(E28*N28,5)</f>
        <v>0.84882000000000002</v>
      </c>
      <c r="P28" s="230">
        <v>0</v>
      </c>
      <c r="Q28" s="237">
        <f>ROUND(E28*P28,5)</f>
        <v>0</v>
      </c>
      <c r="R28" s="145"/>
      <c r="S28" s="129"/>
      <c r="T28" s="130">
        <v>0</v>
      </c>
      <c r="U28" s="129">
        <f>ROUND(E28*T28,2)</f>
        <v>0</v>
      </c>
      <c r="V28" s="115"/>
      <c r="W28" s="115"/>
      <c r="X28" s="115"/>
      <c r="Y28" s="115"/>
      <c r="Z28" s="115"/>
      <c r="AA28" s="115"/>
      <c r="AB28" s="115"/>
      <c r="AC28" s="115"/>
      <c r="AD28" s="115"/>
      <c r="AE28" s="115" t="s">
        <v>84</v>
      </c>
      <c r="AF28" s="115"/>
      <c r="AG28" s="115"/>
      <c r="AH28" s="115"/>
      <c r="AI28" s="115"/>
      <c r="AJ28" s="115"/>
      <c r="AK28" s="115"/>
      <c r="AL28" s="115"/>
      <c r="AM28" s="115"/>
      <c r="AN28" s="115"/>
      <c r="AO28" s="115"/>
      <c r="AP28" s="115"/>
      <c r="AQ28" s="115"/>
      <c r="AR28" s="115"/>
      <c r="AS28" s="115"/>
      <c r="AT28" s="115"/>
      <c r="AU28" s="115"/>
      <c r="AV28" s="115"/>
      <c r="AW28" s="115"/>
      <c r="AX28" s="115"/>
      <c r="AY28" s="115"/>
      <c r="AZ28" s="115"/>
      <c r="BA28" s="115"/>
      <c r="BB28" s="115"/>
      <c r="BC28" s="115"/>
      <c r="BD28" s="115"/>
      <c r="BE28" s="115"/>
      <c r="BF28" s="115"/>
      <c r="BG28" s="115"/>
      <c r="BH28" s="115"/>
    </row>
    <row r="29" spans="1:60" ht="12.75" customHeight="1" outlineLevel="1" x14ac:dyDescent="0.2">
      <c r="A29" s="183"/>
      <c r="B29" s="163"/>
      <c r="C29" s="379" t="s">
        <v>805</v>
      </c>
      <c r="D29" s="379"/>
      <c r="E29" s="379"/>
      <c r="F29" s="164"/>
      <c r="G29" s="164"/>
      <c r="H29" s="165"/>
      <c r="I29" s="165"/>
      <c r="J29" s="165"/>
      <c r="K29" s="165"/>
      <c r="L29" s="165"/>
      <c r="M29" s="165"/>
      <c r="N29" s="209"/>
      <c r="O29" s="209"/>
      <c r="P29" s="209"/>
      <c r="Q29" s="214"/>
      <c r="R29" s="145"/>
      <c r="S29" s="129"/>
      <c r="T29" s="130"/>
      <c r="U29" s="129"/>
      <c r="V29" s="115"/>
      <c r="W29" s="115"/>
      <c r="X29" s="115"/>
      <c r="Y29" s="115"/>
      <c r="Z29" s="115"/>
      <c r="AA29" s="115"/>
      <c r="AB29" s="115"/>
      <c r="AC29" s="115"/>
      <c r="AD29" s="115"/>
      <c r="AE29" s="115" t="s">
        <v>82</v>
      </c>
      <c r="AF29" s="115"/>
      <c r="AG29" s="115"/>
      <c r="AH29" s="115"/>
      <c r="AI29" s="115"/>
      <c r="AJ29" s="115"/>
      <c r="AK29" s="115"/>
      <c r="AL29" s="115"/>
      <c r="AM29" s="115"/>
      <c r="AN29" s="115"/>
      <c r="AO29" s="115"/>
      <c r="AP29" s="115"/>
      <c r="AQ29" s="115"/>
      <c r="AR29" s="115"/>
      <c r="AS29" s="115"/>
      <c r="AT29" s="115"/>
      <c r="AU29" s="115"/>
      <c r="AV29" s="115"/>
      <c r="AW29" s="115"/>
      <c r="AX29" s="115"/>
      <c r="AY29" s="115"/>
      <c r="AZ29" s="115"/>
      <c r="BA29" s="123" t="str">
        <f>C29</f>
        <v>vnitřní omítka stěn v 1.PP</v>
      </c>
      <c r="BB29" s="115"/>
      <c r="BC29" s="115"/>
      <c r="BD29" s="115"/>
      <c r="BE29" s="115"/>
      <c r="BF29" s="115"/>
      <c r="BG29" s="115"/>
      <c r="BH29" s="115"/>
    </row>
    <row r="30" spans="1:60" ht="12" customHeight="1" outlineLevel="1" x14ac:dyDescent="0.2">
      <c r="A30" s="116"/>
      <c r="B30" s="162"/>
      <c r="C30" s="215" t="s">
        <v>775</v>
      </c>
      <c r="D30" s="216"/>
      <c r="E30" s="217">
        <v>33.635550000000002</v>
      </c>
      <c r="F30" s="137"/>
      <c r="G30" s="137"/>
      <c r="H30" s="137"/>
      <c r="I30" s="137"/>
      <c r="J30" s="137"/>
      <c r="K30" s="137"/>
      <c r="L30" s="137"/>
      <c r="M30" s="137"/>
      <c r="N30" s="218"/>
      <c r="O30" s="218"/>
      <c r="P30" s="218"/>
      <c r="Q30" s="208"/>
      <c r="R30" s="129"/>
      <c r="S30" s="129"/>
      <c r="T30" s="130"/>
      <c r="U30" s="129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  <c r="AG30" s="115"/>
      <c r="AH30" s="115"/>
      <c r="AI30" s="115"/>
      <c r="AJ30" s="115"/>
      <c r="AK30" s="115"/>
      <c r="AL30" s="115"/>
      <c r="AM30" s="115"/>
      <c r="AN30" s="115"/>
      <c r="AO30" s="115"/>
      <c r="AP30" s="115"/>
      <c r="AQ30" s="115"/>
      <c r="AR30" s="115"/>
      <c r="AS30" s="115"/>
      <c r="AT30" s="115"/>
      <c r="AU30" s="115"/>
      <c r="AV30" s="115"/>
      <c r="AW30" s="115"/>
      <c r="AX30" s="115"/>
      <c r="AY30" s="115"/>
      <c r="AZ30" s="115"/>
      <c r="BA30" s="115"/>
      <c r="BB30" s="115"/>
      <c r="BC30" s="115"/>
      <c r="BD30" s="115"/>
      <c r="BE30" s="115"/>
      <c r="BF30" s="115"/>
      <c r="BG30" s="115"/>
      <c r="BH30" s="115"/>
    </row>
    <row r="31" spans="1:60" ht="12" customHeight="1" outlineLevel="1" x14ac:dyDescent="0.2">
      <c r="A31" s="116"/>
      <c r="B31" s="162"/>
      <c r="C31" s="215" t="s">
        <v>769</v>
      </c>
      <c r="D31" s="216"/>
      <c r="E31" s="217">
        <v>15.933</v>
      </c>
      <c r="F31" s="137"/>
      <c r="G31" s="137"/>
      <c r="H31" s="137"/>
      <c r="I31" s="137"/>
      <c r="J31" s="137"/>
      <c r="K31" s="137"/>
      <c r="L31" s="137"/>
      <c r="M31" s="137"/>
      <c r="N31" s="218"/>
      <c r="O31" s="218"/>
      <c r="P31" s="218"/>
      <c r="Q31" s="208"/>
      <c r="R31" s="145"/>
      <c r="S31" s="129"/>
      <c r="T31" s="130"/>
      <c r="U31" s="129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15"/>
      <c r="AJ31" s="115"/>
      <c r="AK31" s="115"/>
      <c r="AL31" s="115"/>
      <c r="AM31" s="115"/>
      <c r="AN31" s="115"/>
      <c r="AO31" s="115"/>
      <c r="AP31" s="115"/>
      <c r="AQ31" s="115"/>
      <c r="AR31" s="115"/>
      <c r="AS31" s="115"/>
      <c r="AT31" s="115"/>
      <c r="AU31" s="115"/>
      <c r="AV31" s="115"/>
      <c r="AW31" s="115"/>
      <c r="AX31" s="115"/>
      <c r="AY31" s="115"/>
      <c r="AZ31" s="115"/>
      <c r="BA31" s="115"/>
      <c r="BB31" s="115"/>
      <c r="BC31" s="115"/>
      <c r="BD31" s="115"/>
      <c r="BE31" s="115"/>
      <c r="BF31" s="115"/>
      <c r="BG31" s="115"/>
      <c r="BH31" s="115"/>
    </row>
    <row r="32" spans="1:60" ht="12" customHeight="1" outlineLevel="1" x14ac:dyDescent="0.2">
      <c r="A32" s="116"/>
      <c r="B32" s="162"/>
      <c r="C32" s="215" t="s">
        <v>770</v>
      </c>
      <c r="D32" s="216"/>
      <c r="E32" s="217">
        <v>21.15</v>
      </c>
      <c r="F32" s="137"/>
      <c r="G32" s="137"/>
      <c r="H32" s="137"/>
      <c r="I32" s="137"/>
      <c r="J32" s="137"/>
      <c r="K32" s="137"/>
      <c r="L32" s="137"/>
      <c r="M32" s="137"/>
      <c r="N32" s="218"/>
      <c r="O32" s="218"/>
      <c r="P32" s="218"/>
      <c r="Q32" s="208"/>
      <c r="R32" s="145"/>
      <c r="S32" s="129"/>
      <c r="T32" s="130"/>
      <c r="U32" s="129"/>
      <c r="V32" s="115"/>
      <c r="W32" s="115"/>
      <c r="X32" s="115"/>
      <c r="Y32" s="115"/>
      <c r="Z32" s="115"/>
      <c r="AA32" s="115"/>
      <c r="AB32" s="115"/>
      <c r="AC32" s="115"/>
      <c r="AD32" s="115"/>
      <c r="AE32" s="115"/>
      <c r="AF32" s="115"/>
      <c r="AG32" s="115"/>
      <c r="AH32" s="115"/>
      <c r="AI32" s="115"/>
      <c r="AJ32" s="115"/>
      <c r="AK32" s="115"/>
      <c r="AL32" s="115"/>
      <c r="AM32" s="115"/>
      <c r="AN32" s="115"/>
      <c r="AO32" s="115"/>
      <c r="AP32" s="115"/>
      <c r="AQ32" s="115"/>
      <c r="AR32" s="115"/>
      <c r="AS32" s="115"/>
      <c r="AT32" s="115"/>
      <c r="AU32" s="115"/>
      <c r="AV32" s="115"/>
      <c r="AW32" s="115"/>
      <c r="AX32" s="115"/>
      <c r="AY32" s="115"/>
      <c r="AZ32" s="115"/>
      <c r="BA32" s="115"/>
      <c r="BB32" s="115"/>
      <c r="BC32" s="115"/>
      <c r="BD32" s="115"/>
      <c r="BE32" s="115"/>
      <c r="BF32" s="115"/>
      <c r="BG32" s="115"/>
      <c r="BH32" s="115"/>
    </row>
    <row r="33" spans="1:60" ht="12" customHeight="1" outlineLevel="1" x14ac:dyDescent="0.2">
      <c r="A33" s="116"/>
      <c r="B33" s="162"/>
      <c r="C33" s="215" t="s">
        <v>771</v>
      </c>
      <c r="D33" s="216"/>
      <c r="E33" s="217">
        <v>37.411999999999999</v>
      </c>
      <c r="F33" s="137"/>
      <c r="G33" s="137"/>
      <c r="H33" s="137"/>
      <c r="I33" s="137"/>
      <c r="J33" s="137"/>
      <c r="K33" s="137"/>
      <c r="L33" s="137"/>
      <c r="M33" s="137"/>
      <c r="N33" s="218"/>
      <c r="O33" s="218"/>
      <c r="P33" s="218"/>
      <c r="Q33" s="208"/>
      <c r="R33" s="145"/>
      <c r="S33" s="129"/>
      <c r="T33" s="130"/>
      <c r="U33" s="129"/>
      <c r="V33" s="115"/>
      <c r="W33" s="115"/>
      <c r="X33" s="115"/>
      <c r="Y33" s="115"/>
      <c r="Z33" s="115"/>
      <c r="AA33" s="115"/>
      <c r="AB33" s="115"/>
      <c r="AC33" s="115"/>
      <c r="AD33" s="115"/>
      <c r="AE33" s="115"/>
      <c r="AF33" s="115"/>
      <c r="AG33" s="115"/>
      <c r="AH33" s="115"/>
      <c r="AI33" s="115"/>
      <c r="AJ33" s="115"/>
      <c r="AK33" s="115"/>
      <c r="AL33" s="115"/>
      <c r="AM33" s="115"/>
      <c r="AN33" s="115"/>
      <c r="AO33" s="115"/>
      <c r="AP33" s="115"/>
      <c r="AQ33" s="115"/>
      <c r="AR33" s="115"/>
      <c r="AS33" s="115"/>
      <c r="AT33" s="115"/>
      <c r="AU33" s="115"/>
      <c r="AV33" s="115"/>
      <c r="AW33" s="115"/>
      <c r="AX33" s="115"/>
      <c r="AY33" s="115"/>
      <c r="AZ33" s="115"/>
      <c r="BA33" s="115"/>
      <c r="BB33" s="115"/>
      <c r="BC33" s="115"/>
      <c r="BD33" s="115"/>
      <c r="BE33" s="115"/>
      <c r="BF33" s="115"/>
      <c r="BG33" s="115"/>
      <c r="BH33" s="115"/>
    </row>
    <row r="34" spans="1:60" ht="12" customHeight="1" outlineLevel="1" x14ac:dyDescent="0.2">
      <c r="A34" s="116"/>
      <c r="B34" s="162"/>
      <c r="C34" s="215" t="s">
        <v>772</v>
      </c>
      <c r="D34" s="216"/>
      <c r="E34" s="217">
        <v>33.040999999999997</v>
      </c>
      <c r="F34" s="137"/>
      <c r="G34" s="137"/>
      <c r="H34" s="137"/>
      <c r="I34" s="137"/>
      <c r="J34" s="137"/>
      <c r="K34" s="137"/>
      <c r="L34" s="137"/>
      <c r="M34" s="137"/>
      <c r="N34" s="218"/>
      <c r="O34" s="218"/>
      <c r="P34" s="218"/>
      <c r="Q34" s="208"/>
      <c r="R34" s="145"/>
      <c r="S34" s="129"/>
      <c r="T34" s="130"/>
      <c r="U34" s="129"/>
      <c r="V34" s="115"/>
      <c r="W34" s="115"/>
      <c r="X34" s="115"/>
      <c r="Y34" s="115"/>
      <c r="Z34" s="115"/>
      <c r="AA34" s="115"/>
      <c r="AB34" s="115"/>
      <c r="AC34" s="115"/>
      <c r="AD34" s="115"/>
      <c r="AE34" s="115"/>
      <c r="AF34" s="115"/>
      <c r="AG34" s="115"/>
      <c r="AH34" s="115"/>
      <c r="AI34" s="115"/>
      <c r="AJ34" s="115"/>
      <c r="AK34" s="115"/>
      <c r="AL34" s="115"/>
      <c r="AM34" s="115"/>
      <c r="AN34" s="115"/>
      <c r="AO34" s="115"/>
      <c r="AP34" s="115"/>
      <c r="AQ34" s="115"/>
      <c r="AR34" s="115"/>
      <c r="AS34" s="115"/>
      <c r="AT34" s="115"/>
      <c r="AU34" s="115"/>
      <c r="AV34" s="115"/>
      <c r="AW34" s="115"/>
      <c r="AX34" s="115"/>
      <c r="AY34" s="115"/>
      <c r="AZ34" s="115"/>
      <c r="BA34" s="115"/>
      <c r="BB34" s="115"/>
      <c r="BC34" s="115"/>
      <c r="BD34" s="115"/>
      <c r="BE34" s="115"/>
      <c r="BF34" s="115"/>
      <c r="BG34" s="115"/>
      <c r="BH34" s="115"/>
    </row>
    <row r="35" spans="1:60" ht="12" customHeight="1" outlineLevel="1" x14ac:dyDescent="0.2">
      <c r="A35" s="116"/>
      <c r="B35" s="162"/>
      <c r="C35" s="215" t="s">
        <v>773</v>
      </c>
      <c r="D35" s="216"/>
      <c r="E35" s="217">
        <v>44.838000000000001</v>
      </c>
      <c r="F35" s="137"/>
      <c r="G35" s="137"/>
      <c r="H35" s="137"/>
      <c r="I35" s="137"/>
      <c r="J35" s="137"/>
      <c r="K35" s="137"/>
      <c r="L35" s="137"/>
      <c r="M35" s="137"/>
      <c r="N35" s="218"/>
      <c r="O35" s="218"/>
      <c r="P35" s="218"/>
      <c r="Q35" s="208"/>
      <c r="R35" s="145"/>
      <c r="S35" s="129"/>
      <c r="T35" s="130"/>
      <c r="U35" s="129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</row>
    <row r="36" spans="1:60" ht="12" customHeight="1" outlineLevel="1" x14ac:dyDescent="0.2">
      <c r="A36" s="116"/>
      <c r="B36" s="162"/>
      <c r="C36" s="215" t="s">
        <v>774</v>
      </c>
      <c r="D36" s="216"/>
      <c r="E36" s="217">
        <v>-14.183999999999999</v>
      </c>
      <c r="F36" s="137"/>
      <c r="G36" s="137"/>
      <c r="H36" s="137"/>
      <c r="I36" s="137"/>
      <c r="J36" s="137"/>
      <c r="K36" s="137"/>
      <c r="L36" s="137"/>
      <c r="M36" s="137"/>
      <c r="N36" s="218"/>
      <c r="O36" s="218"/>
      <c r="P36" s="218"/>
      <c r="Q36" s="208"/>
      <c r="R36" s="145"/>
      <c r="S36" s="129"/>
      <c r="T36" s="130"/>
      <c r="U36" s="129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</row>
    <row r="37" spans="1:60" ht="22.5" customHeight="1" outlineLevel="1" x14ac:dyDescent="0.2">
      <c r="A37" s="182">
        <v>7</v>
      </c>
      <c r="B37" s="156" t="s">
        <v>803</v>
      </c>
      <c r="C37" s="157" t="s">
        <v>804</v>
      </c>
      <c r="D37" s="158" t="s">
        <v>92</v>
      </c>
      <c r="E37" s="159">
        <f>SUM(E39:E45)</f>
        <v>171.82554999999999</v>
      </c>
      <c r="F37" s="160">
        <v>0</v>
      </c>
      <c r="G37" s="161">
        <f>ROUND(E37*F37,2)</f>
        <v>0</v>
      </c>
      <c r="H37" s="161">
        <v>0</v>
      </c>
      <c r="I37" s="161">
        <f>ROUND(E37*H37,2)</f>
        <v>0</v>
      </c>
      <c r="J37" s="161">
        <v>2500</v>
      </c>
      <c r="K37" s="161">
        <f>ROUND(E37*J37,2)</f>
        <v>429563.88</v>
      </c>
      <c r="L37" s="161">
        <v>21</v>
      </c>
      <c r="M37" s="161">
        <f>G37*(1+L37/100)</f>
        <v>0</v>
      </c>
      <c r="N37" s="230">
        <v>1.6279999999999999E-2</v>
      </c>
      <c r="O37" s="230">
        <f>ROUND(E37*N37,5)</f>
        <v>2.79732</v>
      </c>
      <c r="P37" s="230">
        <v>0</v>
      </c>
      <c r="Q37" s="237">
        <f>ROUND(E37*P37,5)</f>
        <v>0</v>
      </c>
      <c r="R37" s="145"/>
      <c r="S37" s="129"/>
      <c r="T37" s="130">
        <v>0</v>
      </c>
      <c r="U37" s="129">
        <f>ROUND(E37*T37,2)</f>
        <v>0</v>
      </c>
      <c r="V37" s="115"/>
      <c r="W37" s="115"/>
      <c r="X37" s="115"/>
      <c r="Y37" s="115"/>
      <c r="Z37" s="115"/>
      <c r="AA37" s="115"/>
      <c r="AB37" s="115"/>
      <c r="AC37" s="115"/>
      <c r="AD37" s="115"/>
      <c r="AE37" s="115" t="s">
        <v>84</v>
      </c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</row>
    <row r="38" spans="1:60" ht="12.75" customHeight="1" outlineLevel="1" x14ac:dyDescent="0.2">
      <c r="A38" s="183"/>
      <c r="B38" s="163"/>
      <c r="C38" s="379" t="s">
        <v>805</v>
      </c>
      <c r="D38" s="379"/>
      <c r="E38" s="379"/>
      <c r="F38" s="164"/>
      <c r="G38" s="164"/>
      <c r="H38" s="165"/>
      <c r="I38" s="165"/>
      <c r="J38" s="165"/>
      <c r="K38" s="165"/>
      <c r="L38" s="165"/>
      <c r="M38" s="165"/>
      <c r="N38" s="209"/>
      <c r="O38" s="209"/>
      <c r="P38" s="209"/>
      <c r="Q38" s="214"/>
      <c r="R38" s="145"/>
      <c r="S38" s="129"/>
      <c r="T38" s="130"/>
      <c r="U38" s="129"/>
      <c r="V38" s="115"/>
      <c r="W38" s="115"/>
      <c r="X38" s="115"/>
      <c r="Y38" s="115"/>
      <c r="Z38" s="115"/>
      <c r="AA38" s="115"/>
      <c r="AB38" s="115"/>
      <c r="AC38" s="115"/>
      <c r="AD38" s="115"/>
      <c r="AE38" s="115" t="s">
        <v>82</v>
      </c>
      <c r="AF38" s="115"/>
      <c r="AG38" s="115"/>
      <c r="AH38" s="115"/>
      <c r="AI38" s="115"/>
      <c r="AJ38" s="115"/>
      <c r="AK38" s="115"/>
      <c r="AL38" s="115"/>
      <c r="AM38" s="115"/>
      <c r="AN38" s="115"/>
      <c r="AO38" s="115"/>
      <c r="AP38" s="115"/>
      <c r="AQ38" s="115"/>
      <c r="AR38" s="115"/>
      <c r="AS38" s="115"/>
      <c r="AT38" s="115"/>
      <c r="AU38" s="115"/>
      <c r="AV38" s="115"/>
      <c r="AW38" s="115"/>
      <c r="AX38" s="115"/>
      <c r="AY38" s="115"/>
      <c r="AZ38" s="115"/>
      <c r="BA38" s="123" t="str">
        <f>C38</f>
        <v>vnitřní omítka stěn v 1.PP</v>
      </c>
      <c r="BB38" s="115"/>
      <c r="BC38" s="115"/>
      <c r="BD38" s="115"/>
      <c r="BE38" s="115"/>
      <c r="BF38" s="115"/>
      <c r="BG38" s="115"/>
      <c r="BH38" s="115"/>
    </row>
    <row r="39" spans="1:60" ht="12" customHeight="1" outlineLevel="1" x14ac:dyDescent="0.2">
      <c r="A39" s="116"/>
      <c r="B39" s="162"/>
      <c r="C39" s="215" t="s">
        <v>775</v>
      </c>
      <c r="D39" s="216"/>
      <c r="E39" s="217">
        <v>33.635550000000002</v>
      </c>
      <c r="F39" s="137"/>
      <c r="G39" s="137"/>
      <c r="H39" s="137"/>
      <c r="I39" s="137"/>
      <c r="J39" s="137"/>
      <c r="K39" s="137"/>
      <c r="L39" s="137"/>
      <c r="M39" s="137"/>
      <c r="N39" s="218"/>
      <c r="O39" s="218"/>
      <c r="P39" s="218"/>
      <c r="Q39" s="208"/>
      <c r="R39" s="129"/>
      <c r="S39" s="129"/>
      <c r="T39" s="130"/>
      <c r="U39" s="129"/>
      <c r="V39" s="115"/>
      <c r="W39" s="115"/>
      <c r="X39" s="115"/>
      <c r="Y39" s="115"/>
      <c r="Z39" s="115"/>
      <c r="AA39" s="115"/>
      <c r="AB39" s="115"/>
      <c r="AC39" s="115"/>
      <c r="AD39" s="115"/>
      <c r="AE39" s="115"/>
      <c r="AF39" s="115"/>
      <c r="AG39" s="115"/>
      <c r="AH39" s="115"/>
      <c r="AI39" s="115"/>
      <c r="AJ39" s="115"/>
      <c r="AK39" s="115"/>
      <c r="AL39" s="115"/>
      <c r="AM39" s="115"/>
      <c r="AN39" s="115"/>
      <c r="AO39" s="115"/>
      <c r="AP39" s="115"/>
      <c r="AQ39" s="115"/>
      <c r="AR39" s="115"/>
      <c r="AS39" s="115"/>
      <c r="AT39" s="115"/>
      <c r="AU39" s="115"/>
      <c r="AV39" s="115"/>
      <c r="AW39" s="115"/>
      <c r="AX39" s="115"/>
      <c r="AY39" s="115"/>
      <c r="AZ39" s="115"/>
      <c r="BA39" s="115"/>
      <c r="BB39" s="115"/>
      <c r="BC39" s="115"/>
      <c r="BD39" s="115"/>
      <c r="BE39" s="115"/>
      <c r="BF39" s="115"/>
      <c r="BG39" s="115"/>
      <c r="BH39" s="115"/>
    </row>
    <row r="40" spans="1:60" ht="12" customHeight="1" outlineLevel="1" x14ac:dyDescent="0.2">
      <c r="A40" s="116"/>
      <c r="B40" s="162"/>
      <c r="C40" s="215" t="s">
        <v>769</v>
      </c>
      <c r="D40" s="216"/>
      <c r="E40" s="217">
        <v>15.933</v>
      </c>
      <c r="F40" s="137"/>
      <c r="G40" s="137"/>
      <c r="H40" s="137"/>
      <c r="I40" s="137"/>
      <c r="J40" s="137"/>
      <c r="K40" s="137"/>
      <c r="L40" s="137"/>
      <c r="M40" s="137"/>
      <c r="N40" s="218"/>
      <c r="O40" s="218"/>
      <c r="P40" s="218"/>
      <c r="Q40" s="208"/>
      <c r="R40" s="145"/>
      <c r="S40" s="129"/>
      <c r="T40" s="130"/>
      <c r="U40" s="129"/>
      <c r="V40" s="115"/>
      <c r="W40" s="115"/>
      <c r="X40" s="115"/>
      <c r="Y40" s="115"/>
      <c r="Z40" s="115"/>
      <c r="AA40" s="115"/>
      <c r="AB40" s="115"/>
      <c r="AC40" s="115"/>
      <c r="AD40" s="115"/>
      <c r="AE40" s="115"/>
      <c r="AF40" s="115"/>
      <c r="AG40" s="115"/>
      <c r="AH40" s="115"/>
      <c r="AI40" s="115"/>
      <c r="AJ40" s="115"/>
      <c r="AK40" s="115"/>
      <c r="AL40" s="115"/>
      <c r="AM40" s="115"/>
      <c r="AN40" s="115"/>
      <c r="AO40" s="115"/>
      <c r="AP40" s="115"/>
      <c r="AQ40" s="115"/>
      <c r="AR40" s="115"/>
      <c r="AS40" s="115"/>
      <c r="AT40" s="115"/>
      <c r="AU40" s="115"/>
      <c r="AV40" s="115"/>
      <c r="AW40" s="115"/>
      <c r="AX40" s="115"/>
      <c r="AY40" s="115"/>
      <c r="AZ40" s="115"/>
      <c r="BA40" s="115"/>
      <c r="BB40" s="115"/>
      <c r="BC40" s="115"/>
      <c r="BD40" s="115"/>
      <c r="BE40" s="115"/>
      <c r="BF40" s="115"/>
      <c r="BG40" s="115"/>
      <c r="BH40" s="115"/>
    </row>
    <row r="41" spans="1:60" ht="12" customHeight="1" outlineLevel="1" x14ac:dyDescent="0.2">
      <c r="A41" s="116"/>
      <c r="B41" s="162"/>
      <c r="C41" s="215" t="s">
        <v>770</v>
      </c>
      <c r="D41" s="216"/>
      <c r="E41" s="217">
        <v>21.15</v>
      </c>
      <c r="F41" s="137"/>
      <c r="G41" s="137"/>
      <c r="H41" s="137"/>
      <c r="I41" s="137"/>
      <c r="J41" s="137"/>
      <c r="K41" s="137"/>
      <c r="L41" s="137"/>
      <c r="M41" s="137"/>
      <c r="N41" s="218"/>
      <c r="O41" s="218"/>
      <c r="P41" s="218"/>
      <c r="Q41" s="208"/>
      <c r="R41" s="145"/>
      <c r="S41" s="129"/>
      <c r="T41" s="130"/>
      <c r="U41" s="129"/>
      <c r="V41" s="115"/>
      <c r="W41" s="115"/>
      <c r="X41" s="115"/>
      <c r="Y41" s="115"/>
      <c r="Z41" s="115"/>
      <c r="AA41" s="115"/>
      <c r="AB41" s="115"/>
      <c r="AC41" s="115"/>
      <c r="AD41" s="115"/>
      <c r="AE41" s="115"/>
      <c r="AF41" s="115"/>
      <c r="AG41" s="115"/>
      <c r="AH41" s="115"/>
      <c r="AI41" s="115"/>
      <c r="AJ41" s="115"/>
      <c r="AK41" s="115"/>
      <c r="AL41" s="115"/>
      <c r="AM41" s="115"/>
      <c r="AN41" s="115"/>
      <c r="AO41" s="115"/>
      <c r="AP41" s="115"/>
      <c r="AQ41" s="115"/>
      <c r="AR41" s="115"/>
      <c r="AS41" s="115"/>
      <c r="AT41" s="115"/>
      <c r="AU41" s="115"/>
      <c r="AV41" s="115"/>
      <c r="AW41" s="115"/>
      <c r="AX41" s="115"/>
      <c r="AY41" s="115"/>
      <c r="AZ41" s="115"/>
      <c r="BA41" s="115"/>
      <c r="BB41" s="115"/>
      <c r="BC41" s="115"/>
      <c r="BD41" s="115"/>
      <c r="BE41" s="115"/>
      <c r="BF41" s="115"/>
      <c r="BG41" s="115"/>
      <c r="BH41" s="115"/>
    </row>
    <row r="42" spans="1:60" ht="12" customHeight="1" outlineLevel="1" x14ac:dyDescent="0.2">
      <c r="A42" s="116"/>
      <c r="B42" s="162"/>
      <c r="C42" s="215" t="s">
        <v>771</v>
      </c>
      <c r="D42" s="216"/>
      <c r="E42" s="217">
        <v>37.411999999999999</v>
      </c>
      <c r="F42" s="137"/>
      <c r="G42" s="137"/>
      <c r="H42" s="137"/>
      <c r="I42" s="137"/>
      <c r="J42" s="137"/>
      <c r="K42" s="137"/>
      <c r="L42" s="137"/>
      <c r="M42" s="137"/>
      <c r="N42" s="218"/>
      <c r="O42" s="218"/>
      <c r="P42" s="218"/>
      <c r="Q42" s="208"/>
      <c r="R42" s="145"/>
      <c r="S42" s="129"/>
      <c r="T42" s="130"/>
      <c r="U42" s="129"/>
      <c r="V42" s="115"/>
      <c r="W42" s="115"/>
      <c r="X42" s="115"/>
      <c r="Y42" s="115"/>
      <c r="Z42" s="115"/>
      <c r="AA42" s="115"/>
      <c r="AB42" s="115"/>
      <c r="AC42" s="115"/>
      <c r="AD42" s="115"/>
      <c r="AE42" s="115"/>
      <c r="AF42" s="115"/>
      <c r="AG42" s="115"/>
      <c r="AH42" s="115"/>
      <c r="AI42" s="115"/>
      <c r="AJ42" s="115"/>
      <c r="AK42" s="115"/>
      <c r="AL42" s="115"/>
      <c r="AM42" s="115"/>
      <c r="AN42" s="115"/>
      <c r="AO42" s="115"/>
      <c r="AP42" s="115"/>
      <c r="AQ42" s="115"/>
      <c r="AR42" s="115"/>
      <c r="AS42" s="115"/>
      <c r="AT42" s="115"/>
      <c r="AU42" s="115"/>
      <c r="AV42" s="115"/>
      <c r="AW42" s="115"/>
      <c r="AX42" s="115"/>
      <c r="AY42" s="115"/>
      <c r="AZ42" s="115"/>
      <c r="BA42" s="115"/>
      <c r="BB42" s="115"/>
      <c r="BC42" s="115"/>
      <c r="BD42" s="115"/>
      <c r="BE42" s="115"/>
      <c r="BF42" s="115"/>
      <c r="BG42" s="115"/>
      <c r="BH42" s="115"/>
    </row>
    <row r="43" spans="1:60" ht="12" customHeight="1" outlineLevel="1" x14ac:dyDescent="0.2">
      <c r="A43" s="116"/>
      <c r="B43" s="162"/>
      <c r="C43" s="215" t="s">
        <v>772</v>
      </c>
      <c r="D43" s="216"/>
      <c r="E43" s="217">
        <v>33.040999999999997</v>
      </c>
      <c r="F43" s="137"/>
      <c r="G43" s="137"/>
      <c r="H43" s="137"/>
      <c r="I43" s="137"/>
      <c r="J43" s="137"/>
      <c r="K43" s="137"/>
      <c r="L43" s="137"/>
      <c r="M43" s="137"/>
      <c r="N43" s="218"/>
      <c r="O43" s="218"/>
      <c r="P43" s="218"/>
      <c r="Q43" s="208"/>
      <c r="R43" s="145"/>
      <c r="S43" s="129"/>
      <c r="T43" s="130"/>
      <c r="U43" s="129"/>
      <c r="V43" s="115"/>
      <c r="W43" s="115"/>
      <c r="X43" s="115"/>
      <c r="Y43" s="115"/>
      <c r="Z43" s="115"/>
      <c r="AA43" s="115"/>
      <c r="AB43" s="115"/>
      <c r="AC43" s="115"/>
      <c r="AD43" s="115"/>
      <c r="AE43" s="115"/>
      <c r="AF43" s="115"/>
      <c r="AG43" s="115"/>
      <c r="AH43" s="115"/>
      <c r="AI43" s="115"/>
      <c r="AJ43" s="115"/>
      <c r="AK43" s="115"/>
      <c r="AL43" s="115"/>
      <c r="AM43" s="115"/>
      <c r="AN43" s="115"/>
      <c r="AO43" s="115"/>
      <c r="AP43" s="115"/>
      <c r="AQ43" s="115"/>
      <c r="AR43" s="115"/>
      <c r="AS43" s="115"/>
      <c r="AT43" s="115"/>
      <c r="AU43" s="115"/>
      <c r="AV43" s="115"/>
      <c r="AW43" s="115"/>
      <c r="AX43" s="115"/>
      <c r="AY43" s="115"/>
      <c r="AZ43" s="115"/>
      <c r="BA43" s="115"/>
      <c r="BB43" s="115"/>
      <c r="BC43" s="115"/>
      <c r="BD43" s="115"/>
      <c r="BE43" s="115"/>
      <c r="BF43" s="115"/>
      <c r="BG43" s="115"/>
      <c r="BH43" s="115"/>
    </row>
    <row r="44" spans="1:60" ht="12" customHeight="1" outlineLevel="1" x14ac:dyDescent="0.2">
      <c r="A44" s="116"/>
      <c r="B44" s="162"/>
      <c r="C44" s="215" t="s">
        <v>773</v>
      </c>
      <c r="D44" s="216"/>
      <c r="E44" s="217">
        <v>44.838000000000001</v>
      </c>
      <c r="F44" s="137"/>
      <c r="G44" s="137"/>
      <c r="H44" s="137"/>
      <c r="I44" s="137"/>
      <c r="J44" s="137"/>
      <c r="K44" s="137"/>
      <c r="L44" s="137"/>
      <c r="M44" s="137"/>
      <c r="N44" s="218"/>
      <c r="O44" s="218"/>
      <c r="P44" s="218"/>
      <c r="Q44" s="208"/>
      <c r="R44" s="145"/>
      <c r="S44" s="129"/>
      <c r="T44" s="130"/>
      <c r="U44" s="129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</row>
    <row r="45" spans="1:60" ht="12" customHeight="1" outlineLevel="1" x14ac:dyDescent="0.2">
      <c r="A45" s="116"/>
      <c r="B45" s="162"/>
      <c r="C45" s="215" t="s">
        <v>774</v>
      </c>
      <c r="D45" s="216"/>
      <c r="E45" s="217">
        <v>-14.183999999999999</v>
      </c>
      <c r="F45" s="137"/>
      <c r="G45" s="137"/>
      <c r="H45" s="137"/>
      <c r="I45" s="137"/>
      <c r="J45" s="137"/>
      <c r="K45" s="137"/>
      <c r="L45" s="137"/>
      <c r="M45" s="137"/>
      <c r="N45" s="218"/>
      <c r="O45" s="218"/>
      <c r="P45" s="218"/>
      <c r="Q45" s="208"/>
      <c r="R45" s="145"/>
      <c r="S45" s="129"/>
      <c r="T45" s="130"/>
      <c r="U45" s="129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</row>
    <row r="46" spans="1:60" ht="22.5" customHeight="1" outlineLevel="1" x14ac:dyDescent="0.2">
      <c r="A46" s="182">
        <v>8</v>
      </c>
      <c r="B46" s="156" t="s">
        <v>808</v>
      </c>
      <c r="C46" s="157" t="s">
        <v>809</v>
      </c>
      <c r="D46" s="158" t="s">
        <v>93</v>
      </c>
      <c r="E46" s="159">
        <f>SUM(E48)</f>
        <v>10</v>
      </c>
      <c r="F46" s="160">
        <v>0</v>
      </c>
      <c r="G46" s="161">
        <f>ROUND(E46*F46,2)</f>
        <v>0</v>
      </c>
      <c r="H46" s="161">
        <v>0</v>
      </c>
      <c r="I46" s="161">
        <f>ROUND(E46*H46,2)</f>
        <v>0</v>
      </c>
      <c r="J46" s="161">
        <v>2500</v>
      </c>
      <c r="K46" s="161">
        <f>ROUND(E46*J46,2)</f>
        <v>25000</v>
      </c>
      <c r="L46" s="161">
        <v>21</v>
      </c>
      <c r="M46" s="161">
        <f>G46*(1+L46/100)</f>
        <v>0</v>
      </c>
      <c r="N46" s="230">
        <v>4.3799999999999999E-2</v>
      </c>
      <c r="O46" s="230">
        <f>ROUND(E46*N46,5)</f>
        <v>0.438</v>
      </c>
      <c r="P46" s="230">
        <v>0</v>
      </c>
      <c r="Q46" s="237">
        <f>ROUND(E46*P46,5)</f>
        <v>0</v>
      </c>
      <c r="R46" s="145"/>
      <c r="S46" s="129"/>
      <c r="T46" s="130">
        <v>0</v>
      </c>
      <c r="U46" s="129">
        <f>ROUND(E46*T46,2)</f>
        <v>0</v>
      </c>
      <c r="V46" s="115"/>
      <c r="W46" s="115"/>
      <c r="X46" s="115"/>
      <c r="Y46" s="115"/>
      <c r="Z46" s="115"/>
      <c r="AA46" s="115"/>
      <c r="AB46" s="115"/>
      <c r="AC46" s="115"/>
      <c r="AD46" s="115"/>
      <c r="AE46" s="115" t="s">
        <v>84</v>
      </c>
      <c r="AF46" s="115"/>
      <c r="AG46" s="115"/>
      <c r="AH46" s="115"/>
      <c r="AI46" s="115"/>
      <c r="AJ46" s="115"/>
      <c r="AK46" s="115"/>
      <c r="AL46" s="115"/>
      <c r="AM46" s="115"/>
      <c r="AN46" s="115"/>
      <c r="AO46" s="115"/>
      <c r="AP46" s="115"/>
      <c r="AQ46" s="115"/>
      <c r="AR46" s="115"/>
      <c r="AS46" s="115"/>
      <c r="AT46" s="115"/>
      <c r="AU46" s="115"/>
      <c r="AV46" s="115"/>
      <c r="AW46" s="115"/>
      <c r="AX46" s="115"/>
      <c r="AY46" s="115"/>
      <c r="AZ46" s="115"/>
      <c r="BA46" s="115"/>
      <c r="BB46" s="115"/>
      <c r="BC46" s="115"/>
      <c r="BD46" s="115"/>
      <c r="BE46" s="115"/>
      <c r="BF46" s="115"/>
      <c r="BG46" s="115"/>
      <c r="BH46" s="115"/>
    </row>
    <row r="47" spans="1:60" ht="12.75" customHeight="1" outlineLevel="1" x14ac:dyDescent="0.2">
      <c r="A47" s="183"/>
      <c r="B47" s="163"/>
      <c r="C47" s="379" t="s">
        <v>810</v>
      </c>
      <c r="D47" s="379"/>
      <c r="E47" s="379"/>
      <c r="F47" s="164"/>
      <c r="G47" s="164"/>
      <c r="H47" s="165"/>
      <c r="I47" s="165"/>
      <c r="J47" s="165"/>
      <c r="K47" s="165"/>
      <c r="L47" s="165"/>
      <c r="M47" s="165"/>
      <c r="N47" s="209"/>
      <c r="O47" s="209"/>
      <c r="P47" s="209"/>
      <c r="Q47" s="214"/>
      <c r="R47" s="145"/>
      <c r="S47" s="129"/>
      <c r="T47" s="130"/>
      <c r="U47" s="129"/>
      <c r="V47" s="115"/>
      <c r="W47" s="115"/>
      <c r="X47" s="115"/>
      <c r="Y47" s="115"/>
      <c r="Z47" s="115"/>
      <c r="AA47" s="115"/>
      <c r="AB47" s="115"/>
      <c r="AC47" s="115"/>
      <c r="AD47" s="115"/>
      <c r="AE47" s="115" t="s">
        <v>82</v>
      </c>
      <c r="AF47" s="115"/>
      <c r="AG47" s="115"/>
      <c r="AH47" s="115"/>
      <c r="AI47" s="115"/>
      <c r="AJ47" s="115"/>
      <c r="AK47" s="115"/>
      <c r="AL47" s="115"/>
      <c r="AM47" s="115"/>
      <c r="AN47" s="115"/>
      <c r="AO47" s="115"/>
      <c r="AP47" s="115"/>
      <c r="AQ47" s="115"/>
      <c r="AR47" s="115"/>
      <c r="AS47" s="115"/>
      <c r="AT47" s="115"/>
      <c r="AU47" s="115"/>
      <c r="AV47" s="115"/>
      <c r="AW47" s="115"/>
      <c r="AX47" s="115"/>
      <c r="AY47" s="115"/>
      <c r="AZ47" s="115"/>
      <c r="BA47" s="123" t="str">
        <f>C47</f>
        <v>Oprava omítek stropů do rozvodech nové elektroinstalace</v>
      </c>
      <c r="BB47" s="115"/>
      <c r="BC47" s="115"/>
      <c r="BD47" s="115"/>
      <c r="BE47" s="115"/>
      <c r="BF47" s="115"/>
      <c r="BG47" s="115"/>
      <c r="BH47" s="115"/>
    </row>
    <row r="48" spans="1:60" ht="12" customHeight="1" outlineLevel="1" x14ac:dyDescent="0.2">
      <c r="A48" s="116"/>
      <c r="B48" s="162"/>
      <c r="C48" s="215" t="s">
        <v>811</v>
      </c>
      <c r="D48" s="216"/>
      <c r="E48" s="217">
        <v>10</v>
      </c>
      <c r="F48" s="137"/>
      <c r="G48" s="137"/>
      <c r="H48" s="137"/>
      <c r="I48" s="137"/>
      <c r="J48" s="137"/>
      <c r="K48" s="137"/>
      <c r="L48" s="137"/>
      <c r="M48" s="137"/>
      <c r="N48" s="218"/>
      <c r="O48" s="218"/>
      <c r="P48" s="218"/>
      <c r="Q48" s="208"/>
      <c r="R48" s="129"/>
      <c r="S48" s="129"/>
      <c r="T48" s="130"/>
      <c r="U48" s="129"/>
      <c r="V48" s="115"/>
      <c r="W48" s="115"/>
      <c r="X48" s="115"/>
      <c r="Y48" s="115"/>
      <c r="Z48" s="115"/>
      <c r="AA48" s="115"/>
      <c r="AB48" s="115"/>
      <c r="AC48" s="115"/>
      <c r="AD48" s="115"/>
      <c r="AE48" s="115"/>
      <c r="AF48" s="115"/>
      <c r="AG48" s="115"/>
      <c r="AH48" s="115"/>
      <c r="AI48" s="115"/>
      <c r="AJ48" s="115"/>
      <c r="AK48" s="115"/>
      <c r="AL48" s="115"/>
      <c r="AM48" s="115"/>
      <c r="AN48" s="115"/>
      <c r="AO48" s="115"/>
      <c r="AP48" s="115"/>
      <c r="AQ48" s="115"/>
      <c r="AR48" s="115"/>
      <c r="AS48" s="115"/>
      <c r="AT48" s="115"/>
      <c r="AU48" s="115"/>
      <c r="AV48" s="115"/>
      <c r="AW48" s="115"/>
      <c r="AX48" s="115"/>
      <c r="AY48" s="115"/>
      <c r="AZ48" s="115"/>
      <c r="BA48" s="115"/>
      <c r="BB48" s="115"/>
      <c r="BC48" s="115"/>
      <c r="BD48" s="115"/>
      <c r="BE48" s="115"/>
      <c r="BF48" s="115"/>
      <c r="BG48" s="115"/>
      <c r="BH48" s="115"/>
    </row>
    <row r="49" spans="1:60" ht="22.5" customHeight="1" outlineLevel="1" x14ac:dyDescent="0.2">
      <c r="A49" s="182">
        <v>9</v>
      </c>
      <c r="B49" s="156" t="s">
        <v>812</v>
      </c>
      <c r="C49" s="157" t="s">
        <v>813</v>
      </c>
      <c r="D49" s="158" t="s">
        <v>93</v>
      </c>
      <c r="E49" s="159">
        <f>SUM(E51)</f>
        <v>12</v>
      </c>
      <c r="F49" s="160">
        <v>0</v>
      </c>
      <c r="G49" s="161">
        <f>ROUND(E49*F49,2)</f>
        <v>0</v>
      </c>
      <c r="H49" s="161">
        <v>0</v>
      </c>
      <c r="I49" s="161">
        <f>ROUND(E49*H49,2)</f>
        <v>0</v>
      </c>
      <c r="J49" s="161">
        <v>2500</v>
      </c>
      <c r="K49" s="161">
        <f>ROUND(E49*J49,2)</f>
        <v>30000</v>
      </c>
      <c r="L49" s="161">
        <v>21</v>
      </c>
      <c r="M49" s="161">
        <f>G49*(1+L49/100)</f>
        <v>0</v>
      </c>
      <c r="N49" s="230">
        <v>0.1658</v>
      </c>
      <c r="O49" s="230">
        <f>ROUND(E49*N49,5)</f>
        <v>1.9896</v>
      </c>
      <c r="P49" s="230">
        <v>0</v>
      </c>
      <c r="Q49" s="237">
        <f>ROUND(E49*P49,5)</f>
        <v>0</v>
      </c>
      <c r="R49" s="145"/>
      <c r="S49" s="129"/>
      <c r="T49" s="130">
        <v>0</v>
      </c>
      <c r="U49" s="129">
        <f>ROUND(E49*T49,2)</f>
        <v>0</v>
      </c>
      <c r="V49" s="115"/>
      <c r="W49" s="115"/>
      <c r="X49" s="115"/>
      <c r="Y49" s="115"/>
      <c r="Z49" s="115"/>
      <c r="AA49" s="115"/>
      <c r="AB49" s="115"/>
      <c r="AC49" s="115"/>
      <c r="AD49" s="115"/>
      <c r="AE49" s="115" t="s">
        <v>84</v>
      </c>
      <c r="AF49" s="115"/>
      <c r="AG49" s="115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115"/>
      <c r="AW49" s="115"/>
      <c r="AX49" s="115"/>
      <c r="AY49" s="115"/>
      <c r="AZ49" s="115"/>
      <c r="BA49" s="115"/>
      <c r="BB49" s="115"/>
      <c r="BC49" s="115"/>
      <c r="BD49" s="115"/>
      <c r="BE49" s="115"/>
      <c r="BF49" s="115"/>
      <c r="BG49" s="115"/>
      <c r="BH49" s="115"/>
    </row>
    <row r="50" spans="1:60" ht="12.75" customHeight="1" outlineLevel="1" x14ac:dyDescent="0.2">
      <c r="A50" s="183"/>
      <c r="B50" s="163"/>
      <c r="C50" s="379" t="s">
        <v>814</v>
      </c>
      <c r="D50" s="379"/>
      <c r="E50" s="379"/>
      <c r="F50" s="164"/>
      <c r="G50" s="164"/>
      <c r="H50" s="165"/>
      <c r="I50" s="165"/>
      <c r="J50" s="165"/>
      <c r="K50" s="165"/>
      <c r="L50" s="165"/>
      <c r="M50" s="165"/>
      <c r="N50" s="209"/>
      <c r="O50" s="209"/>
      <c r="P50" s="209"/>
      <c r="Q50" s="214"/>
      <c r="R50" s="145"/>
      <c r="S50" s="129"/>
      <c r="T50" s="130"/>
      <c r="U50" s="129"/>
      <c r="V50" s="115"/>
      <c r="W50" s="115"/>
      <c r="X50" s="115"/>
      <c r="Y50" s="115"/>
      <c r="Z50" s="115"/>
      <c r="AA50" s="115"/>
      <c r="AB50" s="115"/>
      <c r="AC50" s="115"/>
      <c r="AD50" s="115"/>
      <c r="AE50" s="115" t="s">
        <v>82</v>
      </c>
      <c r="AF50" s="115"/>
      <c r="AG50" s="115"/>
      <c r="AH50" s="115"/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115"/>
      <c r="AW50" s="115"/>
      <c r="AX50" s="115"/>
      <c r="AY50" s="115"/>
      <c r="AZ50" s="115"/>
      <c r="BA50" s="123" t="str">
        <f>C50</f>
        <v>Oprava omítek stěn do rozvodech nové elektroinstalace</v>
      </c>
      <c r="BB50" s="115"/>
      <c r="BC50" s="115"/>
      <c r="BD50" s="115"/>
      <c r="BE50" s="115"/>
      <c r="BF50" s="115"/>
      <c r="BG50" s="115"/>
      <c r="BH50" s="115"/>
    </row>
    <row r="51" spans="1:60" ht="12" customHeight="1" outlineLevel="1" x14ac:dyDescent="0.2">
      <c r="A51" s="116"/>
      <c r="B51" s="162"/>
      <c r="C51" s="215" t="s">
        <v>815</v>
      </c>
      <c r="D51" s="216"/>
      <c r="E51" s="217">
        <v>12</v>
      </c>
      <c r="F51" s="137"/>
      <c r="G51" s="137"/>
      <c r="H51" s="137"/>
      <c r="I51" s="137"/>
      <c r="J51" s="137"/>
      <c r="K51" s="137"/>
      <c r="L51" s="137"/>
      <c r="M51" s="137"/>
      <c r="N51" s="218"/>
      <c r="O51" s="218"/>
      <c r="P51" s="218"/>
      <c r="Q51" s="208"/>
      <c r="R51" s="129"/>
      <c r="S51" s="129"/>
      <c r="T51" s="130"/>
      <c r="U51" s="129"/>
      <c r="V51" s="115"/>
      <c r="W51" s="115"/>
      <c r="X51" s="115"/>
      <c r="Y51" s="115"/>
      <c r="Z51" s="115"/>
      <c r="AA51" s="115"/>
      <c r="AB51" s="115"/>
      <c r="AC51" s="115"/>
      <c r="AD51" s="115"/>
      <c r="AE51" s="115"/>
      <c r="AF51" s="115"/>
      <c r="AG51" s="115"/>
      <c r="AH51" s="115"/>
      <c r="AI51" s="115"/>
      <c r="AJ51" s="115"/>
      <c r="AK51" s="115"/>
      <c r="AL51" s="115"/>
      <c r="AM51" s="115"/>
      <c r="AN51" s="115"/>
      <c r="AO51" s="115"/>
      <c r="AP51" s="115"/>
      <c r="AQ51" s="115"/>
      <c r="AR51" s="115"/>
      <c r="AS51" s="115"/>
      <c r="AT51" s="115"/>
      <c r="AU51" s="115"/>
      <c r="AV51" s="115"/>
      <c r="AW51" s="115"/>
      <c r="AX51" s="115"/>
      <c r="AY51" s="115"/>
      <c r="AZ51" s="115"/>
      <c r="BA51" s="115"/>
      <c r="BB51" s="115"/>
      <c r="BC51" s="115"/>
      <c r="BD51" s="115"/>
      <c r="BE51" s="115"/>
      <c r="BF51" s="115"/>
      <c r="BG51" s="115"/>
      <c r="BH51" s="115"/>
    </row>
    <row r="52" spans="1:60" ht="47.25" customHeight="1" outlineLevel="1" x14ac:dyDescent="0.2">
      <c r="A52" s="182">
        <v>10</v>
      </c>
      <c r="B52" s="156" t="s">
        <v>816</v>
      </c>
      <c r="C52" s="157" t="s">
        <v>817</v>
      </c>
      <c r="D52" s="158" t="s">
        <v>93</v>
      </c>
      <c r="E52" s="159">
        <f>SUM(E54)</f>
        <v>1</v>
      </c>
      <c r="F52" s="160">
        <v>0</v>
      </c>
      <c r="G52" s="161">
        <f>ROUND(E52*F52,2)</f>
        <v>0</v>
      </c>
      <c r="H52" s="161">
        <v>0</v>
      </c>
      <c r="I52" s="161">
        <f>ROUND(E52*H52,2)</f>
        <v>0</v>
      </c>
      <c r="J52" s="161">
        <v>2500</v>
      </c>
      <c r="K52" s="161">
        <f>ROUND(E52*J52,2)</f>
        <v>2500</v>
      </c>
      <c r="L52" s="161">
        <v>21</v>
      </c>
      <c r="M52" s="161">
        <f>G52*(1+L52/100)</f>
        <v>0</v>
      </c>
      <c r="N52" s="230">
        <v>0</v>
      </c>
      <c r="O52" s="230">
        <f>ROUND(E52*N52,5)</f>
        <v>0</v>
      </c>
      <c r="P52" s="230">
        <v>0</v>
      </c>
      <c r="Q52" s="237">
        <f>ROUND(E52*P52,5)</f>
        <v>0</v>
      </c>
      <c r="R52" s="145"/>
      <c r="S52" s="129"/>
      <c r="T52" s="130">
        <v>0</v>
      </c>
      <c r="U52" s="129">
        <f>ROUND(E52*T52,2)</f>
        <v>0</v>
      </c>
      <c r="V52" s="115"/>
      <c r="W52" s="115"/>
      <c r="X52" s="115"/>
      <c r="Y52" s="115"/>
      <c r="Z52" s="115"/>
      <c r="AA52" s="115"/>
      <c r="AB52" s="115"/>
      <c r="AC52" s="115"/>
      <c r="AD52" s="115"/>
      <c r="AE52" s="115" t="s">
        <v>84</v>
      </c>
      <c r="AF52" s="115"/>
      <c r="AG52" s="115"/>
      <c r="AH52" s="115"/>
      <c r="AI52" s="115"/>
      <c r="AJ52" s="115"/>
      <c r="AK52" s="115"/>
      <c r="AL52" s="115"/>
      <c r="AM52" s="115"/>
      <c r="AN52" s="115"/>
      <c r="AO52" s="115"/>
      <c r="AP52" s="115"/>
      <c r="AQ52" s="115"/>
      <c r="AR52" s="115"/>
      <c r="AS52" s="115"/>
      <c r="AT52" s="115"/>
      <c r="AU52" s="115"/>
      <c r="AV52" s="115"/>
      <c r="AW52" s="115"/>
      <c r="AX52" s="115"/>
      <c r="AY52" s="115"/>
      <c r="AZ52" s="115"/>
      <c r="BA52" s="115"/>
      <c r="BB52" s="115"/>
      <c r="BC52" s="115"/>
      <c r="BD52" s="115"/>
      <c r="BE52" s="115"/>
      <c r="BF52" s="115"/>
      <c r="BG52" s="115"/>
      <c r="BH52" s="115"/>
    </row>
    <row r="53" spans="1:60" ht="12.75" customHeight="1" outlineLevel="1" x14ac:dyDescent="0.2">
      <c r="A53" s="183"/>
      <c r="B53" s="163"/>
      <c r="C53" s="379" t="s">
        <v>818</v>
      </c>
      <c r="D53" s="379"/>
      <c r="E53" s="379"/>
      <c r="F53" s="164"/>
      <c r="G53" s="164"/>
      <c r="H53" s="165"/>
      <c r="I53" s="165"/>
      <c r="J53" s="165"/>
      <c r="K53" s="165"/>
      <c r="L53" s="165"/>
      <c r="M53" s="165"/>
      <c r="N53" s="209"/>
      <c r="O53" s="209"/>
      <c r="P53" s="209"/>
      <c r="Q53" s="214"/>
      <c r="R53" s="145"/>
      <c r="S53" s="129"/>
      <c r="T53" s="130"/>
      <c r="U53" s="129"/>
      <c r="V53" s="115"/>
      <c r="W53" s="115"/>
      <c r="X53" s="115"/>
      <c r="Y53" s="115"/>
      <c r="Z53" s="115"/>
      <c r="AA53" s="115"/>
      <c r="AB53" s="115"/>
      <c r="AC53" s="115"/>
      <c r="AD53" s="115"/>
      <c r="AE53" s="115" t="s">
        <v>82</v>
      </c>
      <c r="AF53" s="115"/>
      <c r="AG53" s="115"/>
      <c r="AH53" s="115"/>
      <c r="AI53" s="115"/>
      <c r="AJ53" s="115"/>
      <c r="AK53" s="115"/>
      <c r="AL53" s="115"/>
      <c r="AM53" s="115"/>
      <c r="AN53" s="115"/>
      <c r="AO53" s="115"/>
      <c r="AP53" s="115"/>
      <c r="AQ53" s="115"/>
      <c r="AR53" s="115"/>
      <c r="AS53" s="115"/>
      <c r="AT53" s="115"/>
      <c r="AU53" s="115"/>
      <c r="AV53" s="115"/>
      <c r="AW53" s="115"/>
      <c r="AX53" s="115"/>
      <c r="AY53" s="115"/>
      <c r="AZ53" s="115"/>
      <c r="BA53" s="123" t="str">
        <f>C53</f>
        <v>Kompletní dodávka a montáž venkovního schodiště dle PD</v>
      </c>
      <c r="BB53" s="115"/>
      <c r="BC53" s="115"/>
      <c r="BD53" s="115"/>
      <c r="BE53" s="115"/>
      <c r="BF53" s="115"/>
      <c r="BG53" s="115"/>
      <c r="BH53" s="115"/>
    </row>
    <row r="54" spans="1:60" ht="12" customHeight="1" outlineLevel="1" x14ac:dyDescent="0.2">
      <c r="A54" s="116"/>
      <c r="B54" s="162"/>
      <c r="C54" s="215" t="s">
        <v>819</v>
      </c>
      <c r="D54" s="216"/>
      <c r="E54" s="217">
        <v>1</v>
      </c>
      <c r="F54" s="137"/>
      <c r="G54" s="137"/>
      <c r="H54" s="137"/>
      <c r="I54" s="137"/>
      <c r="J54" s="137"/>
      <c r="K54" s="137"/>
      <c r="L54" s="137"/>
      <c r="M54" s="137"/>
      <c r="N54" s="218"/>
      <c r="O54" s="218"/>
      <c r="P54" s="218"/>
      <c r="Q54" s="208"/>
      <c r="R54" s="129"/>
      <c r="S54" s="129"/>
      <c r="T54" s="130"/>
      <c r="U54" s="129"/>
      <c r="V54" s="115"/>
      <c r="W54" s="115"/>
      <c r="X54" s="115"/>
      <c r="Y54" s="115"/>
      <c r="Z54" s="115"/>
      <c r="AA54" s="115"/>
      <c r="AB54" s="115"/>
      <c r="AC54" s="115"/>
      <c r="AD54" s="115"/>
      <c r="AE54" s="115"/>
      <c r="AF54" s="115"/>
      <c r="AG54" s="115"/>
      <c r="AH54" s="115"/>
      <c r="AI54" s="115"/>
      <c r="AJ54" s="115"/>
      <c r="AK54" s="115"/>
      <c r="AL54" s="115"/>
      <c r="AM54" s="115"/>
      <c r="AN54" s="115"/>
      <c r="AO54" s="115"/>
      <c r="AP54" s="115"/>
      <c r="AQ54" s="115"/>
      <c r="AR54" s="115"/>
      <c r="AS54" s="115"/>
      <c r="AT54" s="115"/>
      <c r="AU54" s="115"/>
      <c r="AV54" s="115"/>
      <c r="AW54" s="115"/>
      <c r="AX54" s="115"/>
      <c r="AY54" s="115"/>
      <c r="AZ54" s="115"/>
      <c r="BA54" s="115"/>
      <c r="BB54" s="115"/>
      <c r="BC54" s="115"/>
      <c r="BD54" s="115"/>
      <c r="BE54" s="115"/>
      <c r="BF54" s="115"/>
      <c r="BG54" s="115"/>
      <c r="BH54" s="115"/>
    </row>
    <row r="55" spans="1:60" ht="22.5" customHeight="1" outlineLevel="1" x14ac:dyDescent="0.2">
      <c r="A55" s="182">
        <v>11</v>
      </c>
      <c r="B55" s="156" t="s">
        <v>995</v>
      </c>
      <c r="C55" s="157" t="s">
        <v>996</v>
      </c>
      <c r="D55" s="158" t="s">
        <v>92</v>
      </c>
      <c r="E55" s="159">
        <f>SUM(E56)</f>
        <v>137.05000000000001</v>
      </c>
      <c r="F55" s="160">
        <v>0</v>
      </c>
      <c r="G55" s="161">
        <f>ROUND(E55*F55,2)</f>
        <v>0</v>
      </c>
      <c r="H55" s="161">
        <v>0</v>
      </c>
      <c r="I55" s="161">
        <f>ROUND(E55*H55,2)</f>
        <v>0</v>
      </c>
      <c r="J55" s="161">
        <v>2500</v>
      </c>
      <c r="K55" s="161">
        <f>ROUND(E55*J55,2)</f>
        <v>342625</v>
      </c>
      <c r="L55" s="161">
        <v>21</v>
      </c>
      <c r="M55" s="161">
        <f>G55*(1+L55/100)</f>
        <v>0</v>
      </c>
      <c r="N55" s="230">
        <v>4.0000000000000003E-5</v>
      </c>
      <c r="O55" s="230">
        <f>ROUND(E55*N55,5)</f>
        <v>5.4799999999999996E-3</v>
      </c>
      <c r="P55" s="230">
        <v>0</v>
      </c>
      <c r="Q55" s="237">
        <f>ROUND(E55*P55,5)</f>
        <v>0</v>
      </c>
      <c r="R55" s="145"/>
      <c r="S55" s="129"/>
      <c r="T55" s="130">
        <v>0</v>
      </c>
      <c r="U55" s="129">
        <f>ROUND(E55*T55,2)</f>
        <v>0</v>
      </c>
      <c r="V55" s="115"/>
      <c r="W55" s="115"/>
      <c r="X55" s="115"/>
      <c r="Y55" s="115"/>
      <c r="Z55" s="115"/>
      <c r="AA55" s="115"/>
      <c r="AB55" s="115"/>
      <c r="AC55" s="115"/>
      <c r="AD55" s="115"/>
      <c r="AE55" s="115" t="s">
        <v>84</v>
      </c>
      <c r="AF55" s="115"/>
      <c r="AG55" s="115"/>
      <c r="AH55" s="115"/>
      <c r="AI55" s="115"/>
      <c r="AJ55" s="115"/>
      <c r="AK55" s="115"/>
      <c r="AL55" s="115"/>
      <c r="AM55" s="115"/>
      <c r="AN55" s="115"/>
      <c r="AO55" s="115"/>
      <c r="AP55" s="115"/>
      <c r="AQ55" s="115"/>
      <c r="AR55" s="115"/>
      <c r="AS55" s="115"/>
      <c r="AT55" s="115"/>
      <c r="AU55" s="115"/>
      <c r="AV55" s="115"/>
      <c r="AW55" s="115"/>
      <c r="AX55" s="115"/>
      <c r="AY55" s="115"/>
      <c r="AZ55" s="115"/>
      <c r="BA55" s="115"/>
      <c r="BB55" s="115"/>
      <c r="BC55" s="115"/>
      <c r="BD55" s="115"/>
      <c r="BE55" s="115"/>
      <c r="BF55" s="115"/>
      <c r="BG55" s="115"/>
      <c r="BH55" s="115"/>
    </row>
    <row r="56" spans="1:60" outlineLevel="1" x14ac:dyDescent="0.2">
      <c r="A56" s="116"/>
      <c r="B56" s="162"/>
      <c r="C56" s="215" t="s">
        <v>973</v>
      </c>
      <c r="D56" s="216"/>
      <c r="E56" s="217">
        <v>137.05000000000001</v>
      </c>
      <c r="F56" s="137"/>
      <c r="G56" s="137"/>
      <c r="H56" s="137"/>
      <c r="I56" s="137"/>
      <c r="J56" s="137"/>
      <c r="K56" s="137"/>
      <c r="L56" s="137"/>
      <c r="M56" s="137"/>
      <c r="N56" s="218"/>
      <c r="O56" s="218"/>
      <c r="P56" s="218"/>
      <c r="Q56" s="208"/>
      <c r="R56" s="145"/>
      <c r="S56" s="129"/>
      <c r="T56" s="130"/>
      <c r="U56" s="129"/>
      <c r="V56" s="115"/>
      <c r="W56" s="115"/>
      <c r="X56" s="115"/>
      <c r="Y56" s="115"/>
      <c r="Z56" s="115"/>
      <c r="AA56" s="115"/>
      <c r="AB56" s="115"/>
      <c r="AC56" s="115"/>
      <c r="AD56" s="115"/>
      <c r="AE56" s="115"/>
      <c r="AF56" s="115"/>
      <c r="AG56" s="115"/>
      <c r="AH56" s="115"/>
      <c r="AI56" s="115"/>
      <c r="AJ56" s="115"/>
      <c r="AK56" s="115"/>
      <c r="AL56" s="115"/>
      <c r="AM56" s="115"/>
      <c r="AN56" s="115"/>
      <c r="AO56" s="115"/>
      <c r="AP56" s="115"/>
      <c r="AQ56" s="115"/>
      <c r="AR56" s="115"/>
      <c r="AS56" s="115"/>
      <c r="AT56" s="115"/>
      <c r="AU56" s="115"/>
      <c r="AV56" s="115"/>
      <c r="AW56" s="115"/>
      <c r="AX56" s="115"/>
      <c r="AY56" s="115"/>
      <c r="AZ56" s="115"/>
      <c r="BA56" s="115"/>
      <c r="BB56" s="115"/>
      <c r="BC56" s="115"/>
      <c r="BD56" s="115"/>
      <c r="BE56" s="115"/>
      <c r="BF56" s="115"/>
      <c r="BG56" s="115"/>
      <c r="BH56" s="115"/>
    </row>
    <row r="57" spans="1:60" x14ac:dyDescent="0.2">
      <c r="A57" s="150" t="s">
        <v>79</v>
      </c>
      <c r="B57" s="151" t="s">
        <v>53</v>
      </c>
      <c r="C57" s="152" t="s">
        <v>136</v>
      </c>
      <c r="D57" s="153"/>
      <c r="E57" s="154"/>
      <c r="F57" s="155"/>
      <c r="G57" s="155">
        <f>SUM(G58)</f>
        <v>0</v>
      </c>
      <c r="H57" s="155"/>
      <c r="I57" s="155">
        <f>SUM(I58:I374)</f>
        <v>0</v>
      </c>
      <c r="J57" s="155"/>
      <c r="K57" s="155">
        <f>SUM(K58:K374)</f>
        <v>8382761.1500000022</v>
      </c>
      <c r="L57" s="155"/>
      <c r="M57" s="155">
        <f>SUM(M58:M374)</f>
        <v>0</v>
      </c>
      <c r="N57" s="228"/>
      <c r="O57" s="228">
        <f>SUM(O58)</f>
        <v>0</v>
      </c>
      <c r="P57" s="155"/>
      <c r="Q57" s="154">
        <f>SUM(Q58)</f>
        <v>0</v>
      </c>
      <c r="R57" s="127"/>
      <c r="S57" s="127"/>
      <c r="T57" s="128"/>
      <c r="U57" s="127">
        <f>SUM(U58:U374)</f>
        <v>4774.5199999999986</v>
      </c>
      <c r="AE57" t="s">
        <v>80</v>
      </c>
    </row>
    <row r="58" spans="1:60" outlineLevel="1" x14ac:dyDescent="0.2">
      <c r="A58" s="180">
        <v>12</v>
      </c>
      <c r="B58" s="173" t="s">
        <v>610</v>
      </c>
      <c r="C58" s="174" t="s">
        <v>611</v>
      </c>
      <c r="D58" s="175" t="s">
        <v>91</v>
      </c>
      <c r="E58" s="176">
        <f>SUM(E59:E59)</f>
        <v>6.1540100000000004</v>
      </c>
      <c r="F58" s="177">
        <v>0</v>
      </c>
      <c r="G58" s="178">
        <f>ROUND(E58*F58,2)</f>
        <v>0</v>
      </c>
      <c r="H58" s="178">
        <v>0</v>
      </c>
      <c r="I58" s="178">
        <f>ROUND(E58*H58,2)</f>
        <v>0</v>
      </c>
      <c r="J58" s="178">
        <v>2500</v>
      </c>
      <c r="K58" s="178">
        <f>ROUND(E58*J58,2)</f>
        <v>15385.03</v>
      </c>
      <c r="L58" s="178">
        <v>21</v>
      </c>
      <c r="M58" s="178">
        <f>G58*(1+L58/100)</f>
        <v>0</v>
      </c>
      <c r="N58" s="229">
        <v>0</v>
      </c>
      <c r="O58" s="229">
        <f>ROUND(E58*N58,5)</f>
        <v>0</v>
      </c>
      <c r="P58" s="229">
        <v>0</v>
      </c>
      <c r="Q58" s="236">
        <f>ROUND(E58*P58,5)</f>
        <v>0</v>
      </c>
      <c r="R58" s="145"/>
      <c r="S58" s="129"/>
      <c r="T58" s="130">
        <v>0</v>
      </c>
      <c r="U58" s="129">
        <f>ROUND(E58*T58,2)</f>
        <v>0</v>
      </c>
      <c r="V58" s="115"/>
      <c r="W58" s="115"/>
      <c r="X58" s="115"/>
      <c r="Y58" s="115"/>
      <c r="Z58" s="115"/>
      <c r="AA58" s="115"/>
      <c r="AB58" s="115"/>
      <c r="AC58" s="115"/>
      <c r="AD58" s="115"/>
      <c r="AE58" s="115" t="s">
        <v>84</v>
      </c>
      <c r="AF58" s="115"/>
      <c r="AG58" s="115"/>
      <c r="AH58" s="115"/>
      <c r="AI58" s="115"/>
      <c r="AJ58" s="115"/>
      <c r="AK58" s="115"/>
      <c r="AL58" s="115"/>
      <c r="AM58" s="115"/>
      <c r="AN58" s="115"/>
      <c r="AO58" s="115"/>
      <c r="AP58" s="115"/>
      <c r="AQ58" s="115"/>
      <c r="AR58" s="115"/>
      <c r="AS58" s="115"/>
      <c r="AT58" s="115"/>
      <c r="AU58" s="115"/>
      <c r="AV58" s="115"/>
      <c r="AW58" s="115"/>
      <c r="AX58" s="115"/>
      <c r="AY58" s="115"/>
      <c r="AZ58" s="115"/>
      <c r="BA58" s="115"/>
      <c r="BB58" s="115"/>
      <c r="BC58" s="115"/>
      <c r="BD58" s="115"/>
      <c r="BE58" s="115"/>
      <c r="BF58" s="115"/>
      <c r="BG58" s="115"/>
      <c r="BH58" s="115"/>
    </row>
    <row r="59" spans="1:60" ht="12" customHeight="1" outlineLevel="1" x14ac:dyDescent="0.2">
      <c r="A59" s="116"/>
      <c r="B59" s="162"/>
      <c r="C59" s="238">
        <f>SUM(O17)</f>
        <v>6.1540100000000004</v>
      </c>
      <c r="D59" s="216"/>
      <c r="E59" s="217">
        <f>SUM(C59)</f>
        <v>6.1540100000000004</v>
      </c>
      <c r="F59" s="137"/>
      <c r="G59" s="137"/>
      <c r="H59" s="137"/>
      <c r="I59" s="137"/>
      <c r="J59" s="137"/>
      <c r="K59" s="137"/>
      <c r="L59" s="137"/>
      <c r="M59" s="137"/>
      <c r="N59" s="218"/>
      <c r="O59" s="218"/>
      <c r="P59" s="218"/>
      <c r="Q59" s="208"/>
      <c r="R59" s="129"/>
      <c r="S59" s="129"/>
      <c r="T59" s="130"/>
      <c r="U59" s="129"/>
      <c r="V59" s="115"/>
      <c r="W59" s="115"/>
      <c r="X59" s="115"/>
      <c r="Y59" s="115"/>
      <c r="Z59" s="115"/>
      <c r="AA59" s="115"/>
      <c r="AB59" s="115"/>
      <c r="AC59" s="115"/>
      <c r="AD59" s="115"/>
      <c r="AE59" s="115"/>
      <c r="AF59" s="115"/>
      <c r="AG59" s="115"/>
      <c r="AH59" s="115"/>
      <c r="AI59" s="115"/>
      <c r="AJ59" s="115"/>
      <c r="AK59" s="115"/>
      <c r="AL59" s="115"/>
      <c r="AM59" s="115"/>
      <c r="AN59" s="115"/>
      <c r="AO59" s="115"/>
      <c r="AP59" s="115"/>
      <c r="AQ59" s="115"/>
      <c r="AR59" s="115"/>
      <c r="AS59" s="115"/>
      <c r="AT59" s="115"/>
      <c r="AU59" s="115"/>
      <c r="AV59" s="115"/>
      <c r="AW59" s="115"/>
      <c r="AX59" s="115"/>
      <c r="AY59" s="115"/>
      <c r="AZ59" s="115"/>
      <c r="BA59" s="115"/>
      <c r="BB59" s="115"/>
      <c r="BC59" s="115"/>
      <c r="BD59" s="115"/>
      <c r="BE59" s="115"/>
      <c r="BF59" s="115"/>
      <c r="BG59" s="115"/>
      <c r="BH59" s="115"/>
    </row>
    <row r="60" spans="1:60" x14ac:dyDescent="0.2">
      <c r="A60" s="122" t="s">
        <v>79</v>
      </c>
      <c r="B60" s="124" t="s">
        <v>110</v>
      </c>
      <c r="C60" s="125" t="s">
        <v>111</v>
      </c>
      <c r="D60" s="121"/>
      <c r="E60" s="126"/>
      <c r="F60" s="127"/>
      <c r="G60" s="127">
        <f>SUM(G61:G106)</f>
        <v>0</v>
      </c>
      <c r="H60" s="127"/>
      <c r="I60" s="127">
        <f>SUM(I61:I308)</f>
        <v>0</v>
      </c>
      <c r="J60" s="127"/>
      <c r="K60" s="127">
        <f>SUM(K61:K308)</f>
        <v>4183688.0599999991</v>
      </c>
      <c r="L60" s="127"/>
      <c r="M60" s="127">
        <f>SUM(M61:M308)</f>
        <v>0</v>
      </c>
      <c r="N60" s="142"/>
      <c r="O60" s="142">
        <f>SUM(O61:O95)</f>
        <v>0</v>
      </c>
      <c r="P60" s="142"/>
      <c r="Q60" s="142">
        <f>SUM(Q61:Q95)</f>
        <v>10.523480000000001</v>
      </c>
      <c r="R60" s="127"/>
      <c r="S60" s="127"/>
      <c r="T60" s="128"/>
      <c r="U60" s="127">
        <f>SUM(U61:U308)</f>
        <v>2387.2599999999993</v>
      </c>
      <c r="AE60" t="s">
        <v>80</v>
      </c>
    </row>
    <row r="61" spans="1:60" ht="22.5" outlineLevel="1" x14ac:dyDescent="0.2">
      <c r="A61" s="180">
        <v>13</v>
      </c>
      <c r="B61" s="173" t="s">
        <v>177</v>
      </c>
      <c r="C61" s="174" t="s">
        <v>178</v>
      </c>
      <c r="D61" s="175" t="s">
        <v>92</v>
      </c>
      <c r="E61" s="176">
        <f>SUM(E63:E63)</f>
        <v>10.081</v>
      </c>
      <c r="F61" s="177">
        <v>0</v>
      </c>
      <c r="G61" s="178">
        <f>E61*F61</f>
        <v>0</v>
      </c>
      <c r="H61" s="178">
        <v>0</v>
      </c>
      <c r="I61" s="178">
        <f>ROUND(E61*H61,2)</f>
        <v>0</v>
      </c>
      <c r="J61" s="178">
        <v>153.5</v>
      </c>
      <c r="K61" s="178">
        <f>ROUND(E61*J61,2)</f>
        <v>1547.43</v>
      </c>
      <c r="L61" s="178">
        <v>21</v>
      </c>
      <c r="M61" s="178">
        <f>G61*(1+L61/100)</f>
        <v>0</v>
      </c>
      <c r="N61" s="229">
        <v>0</v>
      </c>
      <c r="O61" s="229">
        <f>ROUND(E61*N61,2)</f>
        <v>0</v>
      </c>
      <c r="P61" s="229">
        <v>0.08</v>
      </c>
      <c r="Q61" s="236">
        <f>ROUND(E61*P61,5)</f>
        <v>0.80647999999999997</v>
      </c>
      <c r="R61" s="129"/>
      <c r="S61" s="129"/>
      <c r="T61" s="130">
        <v>0.16</v>
      </c>
      <c r="U61" s="129">
        <f>ROUND(E61*T61,2)</f>
        <v>1.61</v>
      </c>
      <c r="V61" s="115"/>
      <c r="W61" s="115"/>
      <c r="X61" s="115"/>
      <c r="Y61" s="115"/>
      <c r="Z61" s="115"/>
      <c r="AA61" s="115"/>
      <c r="AB61" s="115"/>
      <c r="AC61" s="115"/>
      <c r="AD61" s="115"/>
      <c r="AE61" s="115" t="s">
        <v>89</v>
      </c>
      <c r="AF61" s="115"/>
      <c r="AG61" s="115"/>
      <c r="AH61" s="115"/>
      <c r="AI61" s="115"/>
      <c r="AJ61" s="115"/>
      <c r="AK61" s="115"/>
      <c r="AL61" s="115"/>
      <c r="AM61" s="115"/>
      <c r="AN61" s="115"/>
      <c r="AO61" s="115"/>
      <c r="AP61" s="115"/>
      <c r="AQ61" s="115"/>
      <c r="AR61" s="115"/>
      <c r="AS61" s="115"/>
      <c r="AT61" s="115"/>
      <c r="AU61" s="115"/>
      <c r="AV61" s="115"/>
      <c r="AW61" s="115"/>
      <c r="AX61" s="115"/>
      <c r="AY61" s="115"/>
      <c r="AZ61" s="115"/>
      <c r="BA61" s="115"/>
      <c r="BB61" s="115"/>
      <c r="BC61" s="115"/>
      <c r="BD61" s="115"/>
      <c r="BE61" s="115"/>
      <c r="BF61" s="115"/>
      <c r="BG61" s="115"/>
      <c r="BH61" s="115"/>
    </row>
    <row r="62" spans="1:60" outlineLevel="1" x14ac:dyDescent="0.2">
      <c r="A62" s="116"/>
      <c r="B62" s="162"/>
      <c r="C62" s="379" t="s">
        <v>179</v>
      </c>
      <c r="D62" s="379"/>
      <c r="E62" s="379"/>
      <c r="F62" s="265"/>
      <c r="G62" s="149"/>
      <c r="H62" s="137"/>
      <c r="I62" s="137"/>
      <c r="J62" s="137"/>
      <c r="K62" s="137"/>
      <c r="L62" s="137"/>
      <c r="M62" s="137"/>
      <c r="N62" s="218"/>
      <c r="O62" s="218"/>
      <c r="P62" s="218"/>
      <c r="Q62" s="208"/>
      <c r="R62" s="129"/>
      <c r="S62" s="129"/>
      <c r="T62" s="130"/>
      <c r="U62" s="129"/>
      <c r="V62" s="115"/>
      <c r="W62" s="115"/>
      <c r="X62" s="115"/>
      <c r="Y62" s="115"/>
      <c r="Z62" s="115"/>
      <c r="AA62" s="115"/>
      <c r="AB62" s="115"/>
      <c r="AC62" s="115"/>
      <c r="AD62" s="115"/>
      <c r="AE62" s="115" t="s">
        <v>82</v>
      </c>
      <c r="AF62" s="115"/>
      <c r="AG62" s="115"/>
      <c r="AH62" s="115"/>
      <c r="AI62" s="115"/>
      <c r="AJ62" s="115"/>
      <c r="AK62" s="115"/>
      <c r="AL62" s="115"/>
      <c r="AM62" s="115"/>
      <c r="AN62" s="115"/>
      <c r="AO62" s="115"/>
      <c r="AP62" s="115"/>
      <c r="AQ62" s="115"/>
      <c r="AR62" s="115"/>
      <c r="AS62" s="115"/>
      <c r="AT62" s="115"/>
      <c r="AU62" s="115"/>
      <c r="AV62" s="115"/>
      <c r="AW62" s="115"/>
      <c r="AX62" s="115"/>
      <c r="AY62" s="115"/>
      <c r="AZ62" s="115"/>
      <c r="BA62" s="123" t="str">
        <f>C62</f>
        <v>bourání příček cihelných v 1.NP</v>
      </c>
      <c r="BB62" s="115"/>
      <c r="BC62" s="115"/>
      <c r="BD62" s="115"/>
      <c r="BE62" s="115"/>
      <c r="BF62" s="115"/>
      <c r="BG62" s="115"/>
      <c r="BH62" s="115"/>
    </row>
    <row r="63" spans="1:60" outlineLevel="1" x14ac:dyDescent="0.2">
      <c r="A63" s="244"/>
      <c r="B63" s="197"/>
      <c r="C63" s="210" t="s">
        <v>180</v>
      </c>
      <c r="D63" s="211"/>
      <c r="E63" s="212">
        <v>10.081</v>
      </c>
      <c r="F63" s="200"/>
      <c r="G63" s="200"/>
      <c r="H63" s="200"/>
      <c r="I63" s="200"/>
      <c r="J63" s="200"/>
      <c r="K63" s="200"/>
      <c r="L63" s="200"/>
      <c r="M63" s="200"/>
      <c r="N63" s="213"/>
      <c r="O63" s="213"/>
      <c r="P63" s="213"/>
      <c r="Q63" s="245"/>
      <c r="R63" s="129"/>
      <c r="S63" s="129"/>
      <c r="T63" s="130"/>
      <c r="U63" s="129"/>
      <c r="V63" s="115"/>
      <c r="W63" s="115"/>
      <c r="X63" s="115"/>
      <c r="Y63" s="115"/>
      <c r="Z63" s="115"/>
      <c r="AA63" s="115"/>
      <c r="AB63" s="115"/>
      <c r="AC63" s="115"/>
      <c r="AD63" s="115"/>
      <c r="AE63" s="115" t="s">
        <v>90</v>
      </c>
      <c r="AF63" s="115">
        <v>0</v>
      </c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5"/>
      <c r="AZ63" s="115"/>
      <c r="BA63" s="115"/>
      <c r="BB63" s="115"/>
      <c r="BC63" s="115"/>
      <c r="BD63" s="115"/>
      <c r="BE63" s="115"/>
      <c r="BF63" s="115"/>
      <c r="BG63" s="115"/>
      <c r="BH63" s="115"/>
    </row>
    <row r="64" spans="1:60" ht="12.75" customHeight="1" outlineLevel="1" x14ac:dyDescent="0.2">
      <c r="A64" s="182">
        <v>14</v>
      </c>
      <c r="B64" s="156" t="s">
        <v>226</v>
      </c>
      <c r="C64" s="157" t="s">
        <v>227</v>
      </c>
      <c r="D64" s="158" t="s">
        <v>92</v>
      </c>
      <c r="E64" s="159">
        <f>SUM(E66:E66)</f>
        <v>2.3639999999999999</v>
      </c>
      <c r="F64" s="160">
        <v>0</v>
      </c>
      <c r="G64" s="161">
        <f>ROUND(E64*F64,2)</f>
        <v>0</v>
      </c>
      <c r="H64" s="161">
        <v>0</v>
      </c>
      <c r="I64" s="161">
        <f>ROUND(E64*H64,2)</f>
        <v>0</v>
      </c>
      <c r="J64" s="161">
        <v>2500</v>
      </c>
      <c r="K64" s="161">
        <f>ROUND(E64*J64,2)</f>
        <v>5910</v>
      </c>
      <c r="L64" s="161">
        <v>21</v>
      </c>
      <c r="M64" s="161">
        <f>G64*(1+L64/100)</f>
        <v>0</v>
      </c>
      <c r="N64" s="230">
        <v>0</v>
      </c>
      <c r="O64" s="230">
        <f>ROUND(E64*N64,5)</f>
        <v>0</v>
      </c>
      <c r="P64" s="230">
        <v>7.5999999999999998E-2</v>
      </c>
      <c r="Q64" s="237">
        <f>ROUND(E64*P64,5)</f>
        <v>0.17965999999999999</v>
      </c>
      <c r="R64" s="145"/>
      <c r="S64" s="129"/>
      <c r="T64" s="130">
        <v>0</v>
      </c>
      <c r="U64" s="129">
        <f>ROUND(E64*T64,2)</f>
        <v>0</v>
      </c>
      <c r="V64" s="115"/>
      <c r="W64" s="115"/>
      <c r="X64" s="115"/>
      <c r="Y64" s="115"/>
      <c r="Z64" s="115"/>
      <c r="AA64" s="115"/>
      <c r="AB64" s="115"/>
      <c r="AC64" s="115"/>
      <c r="AD64" s="115"/>
      <c r="AE64" s="115" t="s">
        <v>84</v>
      </c>
      <c r="AF64" s="115"/>
      <c r="AG64" s="115"/>
      <c r="AH64" s="115"/>
      <c r="AI64" s="115"/>
      <c r="AJ64" s="115"/>
      <c r="AK64" s="115"/>
      <c r="AL64" s="115"/>
      <c r="AM64" s="115"/>
      <c r="AN64" s="115"/>
      <c r="AO64" s="115"/>
      <c r="AP64" s="115"/>
      <c r="AQ64" s="115"/>
      <c r="AR64" s="115"/>
      <c r="AS64" s="115"/>
      <c r="AT64" s="115"/>
      <c r="AU64" s="115"/>
      <c r="AV64" s="115"/>
      <c r="AW64" s="115"/>
      <c r="AX64" s="115"/>
      <c r="AY64" s="115"/>
      <c r="AZ64" s="115"/>
      <c r="BA64" s="115"/>
      <c r="BB64" s="115"/>
      <c r="BC64" s="115"/>
      <c r="BD64" s="115"/>
      <c r="BE64" s="115"/>
      <c r="BF64" s="115"/>
      <c r="BG64" s="115"/>
      <c r="BH64" s="115"/>
    </row>
    <row r="65" spans="1:60" ht="12.75" customHeight="1" outlineLevel="1" x14ac:dyDescent="0.2">
      <c r="A65" s="183"/>
      <c r="B65" s="163"/>
      <c r="C65" s="379" t="s">
        <v>228</v>
      </c>
      <c r="D65" s="379"/>
      <c r="E65" s="379"/>
      <c r="F65" s="164"/>
      <c r="G65" s="164"/>
      <c r="H65" s="165"/>
      <c r="I65" s="165"/>
      <c r="J65" s="165"/>
      <c r="K65" s="165"/>
      <c r="L65" s="165"/>
      <c r="M65" s="165"/>
      <c r="N65" s="209"/>
      <c r="O65" s="209"/>
      <c r="P65" s="209"/>
      <c r="Q65" s="214"/>
      <c r="R65" s="145"/>
      <c r="S65" s="129"/>
      <c r="T65" s="130"/>
      <c r="U65" s="129"/>
      <c r="V65" s="115"/>
      <c r="W65" s="115"/>
      <c r="X65" s="115"/>
      <c r="Y65" s="115"/>
      <c r="Z65" s="115"/>
      <c r="AA65" s="115"/>
      <c r="AB65" s="115"/>
      <c r="AC65" s="115"/>
      <c r="AD65" s="115"/>
      <c r="AE65" s="115" t="s">
        <v>82</v>
      </c>
      <c r="AF65" s="115"/>
      <c r="AG65" s="115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115"/>
      <c r="AW65" s="115"/>
      <c r="AX65" s="115"/>
      <c r="AY65" s="115"/>
      <c r="AZ65" s="115"/>
      <c r="BA65" s="123" t="str">
        <f>C65</f>
        <v>vybourání zárubní do stávajících místností č. 1.03 a 1.04</v>
      </c>
      <c r="BB65" s="115"/>
      <c r="BC65" s="115"/>
      <c r="BD65" s="115"/>
      <c r="BE65" s="115"/>
      <c r="BF65" s="115"/>
      <c r="BG65" s="115"/>
      <c r="BH65" s="115"/>
    </row>
    <row r="66" spans="1:60" ht="12" customHeight="1" outlineLevel="1" x14ac:dyDescent="0.2">
      <c r="A66" s="116"/>
      <c r="B66" s="162"/>
      <c r="C66" s="215" t="s">
        <v>229</v>
      </c>
      <c r="D66" s="216"/>
      <c r="E66" s="217">
        <v>2.3639999999999999</v>
      </c>
      <c r="F66" s="137"/>
      <c r="G66" s="137"/>
      <c r="H66" s="137"/>
      <c r="I66" s="137"/>
      <c r="J66" s="137"/>
      <c r="K66" s="137"/>
      <c r="L66" s="137"/>
      <c r="M66" s="137"/>
      <c r="N66" s="218"/>
      <c r="O66" s="218"/>
      <c r="P66" s="218"/>
      <c r="Q66" s="208"/>
      <c r="R66" s="129"/>
      <c r="S66" s="129"/>
      <c r="T66" s="130"/>
      <c r="U66" s="129"/>
      <c r="V66" s="115"/>
      <c r="W66" s="115"/>
      <c r="X66" s="115"/>
      <c r="Y66" s="115"/>
      <c r="Z66" s="115"/>
      <c r="AA66" s="115"/>
      <c r="AB66" s="115"/>
      <c r="AC66" s="115"/>
      <c r="AD66" s="115"/>
      <c r="AE66" s="115"/>
      <c r="AF66" s="115"/>
      <c r="AG66" s="115"/>
      <c r="AH66" s="115"/>
      <c r="AI66" s="115"/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5"/>
      <c r="AZ66" s="115"/>
      <c r="BA66" s="115"/>
      <c r="BB66" s="115"/>
      <c r="BC66" s="115"/>
      <c r="BD66" s="115"/>
      <c r="BE66" s="115"/>
      <c r="BF66" s="115"/>
      <c r="BG66" s="115"/>
      <c r="BH66" s="115"/>
    </row>
    <row r="67" spans="1:60" ht="34.5" customHeight="1" outlineLevel="1" x14ac:dyDescent="0.2">
      <c r="A67" s="182">
        <v>15</v>
      </c>
      <c r="B67" s="156" t="s">
        <v>767</v>
      </c>
      <c r="C67" s="157" t="s">
        <v>941</v>
      </c>
      <c r="D67" s="158" t="s">
        <v>92</v>
      </c>
      <c r="E67" s="159">
        <f>SUM(E69:E75)</f>
        <v>171.82554999999999</v>
      </c>
      <c r="F67" s="160">
        <v>0</v>
      </c>
      <c r="G67" s="161">
        <f>ROUND(E67*F67,2)</f>
        <v>0</v>
      </c>
      <c r="H67" s="161">
        <v>0</v>
      </c>
      <c r="I67" s="161">
        <f>ROUND(E67*H67,2)</f>
        <v>0</v>
      </c>
      <c r="J67" s="161">
        <v>2500</v>
      </c>
      <c r="K67" s="161">
        <f>ROUND(E67*J67,2)</f>
        <v>429563.88</v>
      </c>
      <c r="L67" s="161">
        <v>21</v>
      </c>
      <c r="M67" s="161">
        <f>G67*(1+L67/100)</f>
        <v>0</v>
      </c>
      <c r="N67" s="230">
        <v>0</v>
      </c>
      <c r="O67" s="230">
        <f>ROUND(E67*N67,5)</f>
        <v>0</v>
      </c>
      <c r="P67" s="230">
        <v>4.5999999999999999E-2</v>
      </c>
      <c r="Q67" s="237">
        <f>ROUND(E67*P67,5)</f>
        <v>7.9039799999999998</v>
      </c>
      <c r="R67" s="145"/>
      <c r="S67" s="129"/>
      <c r="T67" s="130">
        <v>0</v>
      </c>
      <c r="U67" s="129">
        <f>ROUND(E67*T67,2)</f>
        <v>0</v>
      </c>
      <c r="V67" s="115"/>
      <c r="W67" s="115"/>
      <c r="X67" s="115"/>
      <c r="Y67" s="115"/>
      <c r="Z67" s="115"/>
      <c r="AA67" s="115"/>
      <c r="AB67" s="115"/>
      <c r="AC67" s="115"/>
      <c r="AD67" s="115"/>
      <c r="AE67" s="115" t="s">
        <v>84</v>
      </c>
      <c r="AF67" s="115"/>
      <c r="AG67" s="115"/>
      <c r="AH67" s="115"/>
      <c r="AI67" s="115"/>
      <c r="AJ67" s="115"/>
      <c r="AK67" s="115"/>
      <c r="AL67" s="115"/>
      <c r="AM67" s="115"/>
      <c r="AN67" s="115"/>
      <c r="AO67" s="115"/>
      <c r="AP67" s="115"/>
      <c r="AQ67" s="115"/>
      <c r="AR67" s="115"/>
      <c r="AS67" s="115"/>
      <c r="AT67" s="115"/>
      <c r="AU67" s="115"/>
      <c r="AV67" s="115"/>
      <c r="AW67" s="115"/>
      <c r="AX67" s="115"/>
      <c r="AY67" s="115"/>
      <c r="AZ67" s="115"/>
      <c r="BA67" s="115"/>
      <c r="BB67" s="115"/>
      <c r="BC67" s="115"/>
      <c r="BD67" s="115"/>
      <c r="BE67" s="115"/>
      <c r="BF67" s="115"/>
      <c r="BG67" s="115"/>
      <c r="BH67" s="115"/>
    </row>
    <row r="68" spans="1:60" ht="12.75" customHeight="1" outlineLevel="1" x14ac:dyDescent="0.2">
      <c r="A68" s="183"/>
      <c r="B68" s="163"/>
      <c r="C68" s="379" t="s">
        <v>768</v>
      </c>
      <c r="D68" s="379"/>
      <c r="E68" s="379"/>
      <c r="F68" s="164"/>
      <c r="G68" s="164"/>
      <c r="H68" s="165"/>
      <c r="I68" s="165"/>
      <c r="J68" s="165"/>
      <c r="K68" s="165"/>
      <c r="L68" s="165"/>
      <c r="M68" s="165"/>
      <c r="N68" s="209"/>
      <c r="O68" s="209"/>
      <c r="P68" s="209"/>
      <c r="Q68" s="214"/>
      <c r="R68" s="145"/>
      <c r="S68" s="129"/>
      <c r="T68" s="130"/>
      <c r="U68" s="129"/>
      <c r="V68" s="115"/>
      <c r="W68" s="115"/>
      <c r="X68" s="115"/>
      <c r="Y68" s="115"/>
      <c r="Z68" s="115"/>
      <c r="AA68" s="115"/>
      <c r="AB68" s="115"/>
      <c r="AC68" s="115"/>
      <c r="AD68" s="115"/>
      <c r="AE68" s="115" t="s">
        <v>82</v>
      </c>
      <c r="AF68" s="115"/>
      <c r="AG68" s="115"/>
      <c r="AH68" s="115"/>
      <c r="AI68" s="115"/>
      <c r="AJ68" s="115"/>
      <c r="AK68" s="115"/>
      <c r="AL68" s="115"/>
      <c r="AM68" s="115"/>
      <c r="AN68" s="115"/>
      <c r="AO68" s="115"/>
      <c r="AP68" s="115"/>
      <c r="AQ68" s="115"/>
      <c r="AR68" s="115"/>
      <c r="AS68" s="115"/>
      <c r="AT68" s="115"/>
      <c r="AU68" s="115"/>
      <c r="AV68" s="115"/>
      <c r="AW68" s="115"/>
      <c r="AX68" s="115"/>
      <c r="AY68" s="115"/>
      <c r="AZ68" s="115"/>
      <c r="BA68" s="123" t="str">
        <f>C68</f>
        <v>otlučení vnitřních omítek stěn v 1.PP</v>
      </c>
      <c r="BB68" s="115"/>
      <c r="BC68" s="115"/>
      <c r="BD68" s="115"/>
      <c r="BE68" s="115"/>
      <c r="BF68" s="115"/>
      <c r="BG68" s="115"/>
      <c r="BH68" s="115"/>
    </row>
    <row r="69" spans="1:60" ht="12" customHeight="1" outlineLevel="1" x14ac:dyDescent="0.2">
      <c r="A69" s="116"/>
      <c r="B69" s="162"/>
      <c r="C69" s="215" t="s">
        <v>775</v>
      </c>
      <c r="D69" s="216"/>
      <c r="E69" s="217">
        <v>33.635550000000002</v>
      </c>
      <c r="F69" s="137"/>
      <c r="G69" s="137"/>
      <c r="H69" s="137"/>
      <c r="I69" s="137"/>
      <c r="J69" s="137"/>
      <c r="K69" s="137"/>
      <c r="L69" s="137"/>
      <c r="M69" s="137"/>
      <c r="N69" s="218"/>
      <c r="O69" s="218"/>
      <c r="P69" s="218"/>
      <c r="Q69" s="208"/>
      <c r="R69" s="129"/>
      <c r="S69" s="129"/>
      <c r="T69" s="130"/>
      <c r="U69" s="129"/>
      <c r="V69" s="115"/>
      <c r="W69" s="115"/>
      <c r="X69" s="115"/>
      <c r="Y69" s="115"/>
      <c r="Z69" s="115"/>
      <c r="AA69" s="115"/>
      <c r="AB69" s="115"/>
      <c r="AC69" s="115"/>
      <c r="AD69" s="115"/>
      <c r="AE69" s="115"/>
      <c r="AF69" s="115"/>
      <c r="AG69" s="115"/>
      <c r="AH69" s="115"/>
      <c r="AI69" s="115"/>
      <c r="AJ69" s="115"/>
      <c r="AK69" s="115"/>
      <c r="AL69" s="115"/>
      <c r="AM69" s="115"/>
      <c r="AN69" s="115"/>
      <c r="AO69" s="115"/>
      <c r="AP69" s="115"/>
      <c r="AQ69" s="115"/>
      <c r="AR69" s="115"/>
      <c r="AS69" s="115"/>
      <c r="AT69" s="115"/>
      <c r="AU69" s="115"/>
      <c r="AV69" s="115"/>
      <c r="AW69" s="115"/>
      <c r="AX69" s="115"/>
      <c r="AY69" s="115"/>
      <c r="AZ69" s="115"/>
      <c r="BA69" s="115"/>
      <c r="BB69" s="115"/>
      <c r="BC69" s="115"/>
      <c r="BD69" s="115"/>
      <c r="BE69" s="115"/>
      <c r="BF69" s="115"/>
      <c r="BG69" s="115"/>
      <c r="BH69" s="115"/>
    </row>
    <row r="70" spans="1:60" ht="12" customHeight="1" outlineLevel="1" x14ac:dyDescent="0.2">
      <c r="A70" s="116"/>
      <c r="B70" s="162"/>
      <c r="C70" s="215" t="s">
        <v>769</v>
      </c>
      <c r="D70" s="216"/>
      <c r="E70" s="217">
        <v>15.933</v>
      </c>
      <c r="F70" s="137"/>
      <c r="G70" s="137"/>
      <c r="H70" s="137"/>
      <c r="I70" s="137"/>
      <c r="J70" s="137"/>
      <c r="K70" s="137"/>
      <c r="L70" s="137"/>
      <c r="M70" s="137"/>
      <c r="N70" s="218"/>
      <c r="O70" s="218"/>
      <c r="P70" s="218"/>
      <c r="Q70" s="208"/>
      <c r="R70" s="145"/>
      <c r="S70" s="129"/>
      <c r="T70" s="130"/>
      <c r="U70" s="129"/>
      <c r="V70" s="115"/>
      <c r="W70" s="115"/>
      <c r="X70" s="115"/>
      <c r="Y70" s="115"/>
      <c r="Z70" s="115"/>
      <c r="AA70" s="115"/>
      <c r="AB70" s="115"/>
      <c r="AC70" s="115"/>
      <c r="AD70" s="115"/>
      <c r="AE70" s="115"/>
      <c r="AF70" s="115"/>
      <c r="AG70" s="115"/>
      <c r="AH70" s="115"/>
      <c r="AI70" s="115"/>
      <c r="AJ70" s="115"/>
      <c r="AK70" s="115"/>
      <c r="AL70" s="115"/>
      <c r="AM70" s="115"/>
      <c r="AN70" s="115"/>
      <c r="AO70" s="115"/>
      <c r="AP70" s="115"/>
      <c r="AQ70" s="115"/>
      <c r="AR70" s="115"/>
      <c r="AS70" s="115"/>
      <c r="AT70" s="115"/>
      <c r="AU70" s="115"/>
      <c r="AV70" s="115"/>
      <c r="AW70" s="115"/>
      <c r="AX70" s="115"/>
      <c r="AY70" s="115"/>
      <c r="AZ70" s="115"/>
      <c r="BA70" s="115"/>
      <c r="BB70" s="115"/>
      <c r="BC70" s="115"/>
      <c r="BD70" s="115"/>
      <c r="BE70" s="115"/>
      <c r="BF70" s="115"/>
      <c r="BG70" s="115"/>
      <c r="BH70" s="115"/>
    </row>
    <row r="71" spans="1:60" ht="12" customHeight="1" outlineLevel="1" x14ac:dyDescent="0.2">
      <c r="A71" s="116"/>
      <c r="B71" s="162"/>
      <c r="C71" s="215" t="s">
        <v>770</v>
      </c>
      <c r="D71" s="216"/>
      <c r="E71" s="217">
        <v>21.15</v>
      </c>
      <c r="F71" s="137"/>
      <c r="G71" s="137"/>
      <c r="H71" s="137"/>
      <c r="I71" s="137"/>
      <c r="J71" s="137"/>
      <c r="K71" s="137"/>
      <c r="L71" s="137"/>
      <c r="M71" s="137"/>
      <c r="N71" s="218"/>
      <c r="O71" s="218"/>
      <c r="P71" s="218"/>
      <c r="Q71" s="208"/>
      <c r="R71" s="145"/>
      <c r="S71" s="129"/>
      <c r="T71" s="130"/>
      <c r="U71" s="129"/>
      <c r="V71" s="115"/>
      <c r="W71" s="115"/>
      <c r="X71" s="115"/>
      <c r="Y71" s="115"/>
      <c r="Z71" s="115"/>
      <c r="AA71" s="115"/>
      <c r="AB71" s="115"/>
      <c r="AC71" s="115"/>
      <c r="AD71" s="115"/>
      <c r="AE71" s="115"/>
      <c r="AF71" s="115"/>
      <c r="AG71" s="115"/>
      <c r="AH71" s="115"/>
      <c r="AI71" s="115"/>
      <c r="AJ71" s="115"/>
      <c r="AK71" s="115"/>
      <c r="AL71" s="115"/>
      <c r="AM71" s="115"/>
      <c r="AN71" s="115"/>
      <c r="AO71" s="115"/>
      <c r="AP71" s="115"/>
      <c r="AQ71" s="115"/>
      <c r="AR71" s="115"/>
      <c r="AS71" s="115"/>
      <c r="AT71" s="115"/>
      <c r="AU71" s="115"/>
      <c r="AV71" s="115"/>
      <c r="AW71" s="115"/>
      <c r="AX71" s="115"/>
      <c r="AY71" s="115"/>
      <c r="AZ71" s="115"/>
      <c r="BA71" s="115"/>
      <c r="BB71" s="115"/>
      <c r="BC71" s="115"/>
      <c r="BD71" s="115"/>
      <c r="BE71" s="115"/>
      <c r="BF71" s="115"/>
      <c r="BG71" s="115"/>
      <c r="BH71" s="115"/>
    </row>
    <row r="72" spans="1:60" ht="12" customHeight="1" outlineLevel="1" x14ac:dyDescent="0.2">
      <c r="A72" s="116"/>
      <c r="B72" s="162"/>
      <c r="C72" s="215" t="s">
        <v>771</v>
      </c>
      <c r="D72" s="216"/>
      <c r="E72" s="217">
        <v>37.411999999999999</v>
      </c>
      <c r="F72" s="137"/>
      <c r="G72" s="137"/>
      <c r="H72" s="137"/>
      <c r="I72" s="137"/>
      <c r="J72" s="137"/>
      <c r="K72" s="137"/>
      <c r="L72" s="137"/>
      <c r="M72" s="137"/>
      <c r="N72" s="218"/>
      <c r="O72" s="218"/>
      <c r="P72" s="218"/>
      <c r="Q72" s="208"/>
      <c r="R72" s="145"/>
      <c r="S72" s="129"/>
      <c r="T72" s="130"/>
      <c r="U72" s="129"/>
      <c r="V72" s="115"/>
      <c r="W72" s="115"/>
      <c r="X72" s="115"/>
      <c r="Y72" s="115"/>
      <c r="Z72" s="115"/>
      <c r="AA72" s="115"/>
      <c r="AB72" s="115"/>
      <c r="AC72" s="115"/>
      <c r="AD72" s="115"/>
      <c r="AE72" s="115"/>
      <c r="AF72" s="115"/>
      <c r="AG72" s="115"/>
      <c r="AH72" s="115"/>
      <c r="AI72" s="115"/>
      <c r="AJ72" s="115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5"/>
      <c r="BC72" s="115"/>
      <c r="BD72" s="115"/>
      <c r="BE72" s="115"/>
      <c r="BF72" s="115"/>
      <c r="BG72" s="115"/>
      <c r="BH72" s="115"/>
    </row>
    <row r="73" spans="1:60" ht="12" customHeight="1" outlineLevel="1" x14ac:dyDescent="0.2">
      <c r="A73" s="116"/>
      <c r="B73" s="162"/>
      <c r="C73" s="215" t="s">
        <v>772</v>
      </c>
      <c r="D73" s="216"/>
      <c r="E73" s="217">
        <v>33.040999999999997</v>
      </c>
      <c r="F73" s="137"/>
      <c r="G73" s="137"/>
      <c r="H73" s="137"/>
      <c r="I73" s="137"/>
      <c r="J73" s="137"/>
      <c r="K73" s="137"/>
      <c r="L73" s="137"/>
      <c r="M73" s="137"/>
      <c r="N73" s="218"/>
      <c r="O73" s="218"/>
      <c r="P73" s="218"/>
      <c r="Q73" s="208"/>
      <c r="R73" s="145"/>
      <c r="S73" s="129"/>
      <c r="T73" s="130"/>
      <c r="U73" s="129"/>
      <c r="V73" s="115"/>
      <c r="W73" s="115"/>
      <c r="X73" s="115"/>
      <c r="Y73" s="115"/>
      <c r="Z73" s="115"/>
      <c r="AA73" s="115"/>
      <c r="AB73" s="115"/>
      <c r="AC73" s="115"/>
      <c r="AD73" s="115"/>
      <c r="AE73" s="115"/>
      <c r="AF73" s="115"/>
      <c r="AG73" s="115"/>
      <c r="AH73" s="115"/>
      <c r="AI73" s="115"/>
      <c r="AJ73" s="115"/>
      <c r="AK73" s="115"/>
      <c r="AL73" s="115"/>
      <c r="AM73" s="115"/>
      <c r="AN73" s="115"/>
      <c r="AO73" s="115"/>
      <c r="AP73" s="115"/>
      <c r="AQ73" s="115"/>
      <c r="AR73" s="115"/>
      <c r="AS73" s="115"/>
      <c r="AT73" s="115"/>
      <c r="AU73" s="115"/>
      <c r="AV73" s="115"/>
      <c r="AW73" s="115"/>
      <c r="AX73" s="115"/>
      <c r="AY73" s="115"/>
      <c r="AZ73" s="115"/>
      <c r="BA73" s="115"/>
      <c r="BB73" s="115"/>
      <c r="BC73" s="115"/>
      <c r="BD73" s="115"/>
      <c r="BE73" s="115"/>
      <c r="BF73" s="115"/>
      <c r="BG73" s="115"/>
      <c r="BH73" s="115"/>
    </row>
    <row r="74" spans="1:60" ht="12" customHeight="1" outlineLevel="1" x14ac:dyDescent="0.2">
      <c r="A74" s="116"/>
      <c r="B74" s="162"/>
      <c r="C74" s="215" t="s">
        <v>773</v>
      </c>
      <c r="D74" s="216"/>
      <c r="E74" s="217">
        <v>44.838000000000001</v>
      </c>
      <c r="F74" s="137"/>
      <c r="G74" s="137"/>
      <c r="H74" s="137"/>
      <c r="I74" s="137"/>
      <c r="J74" s="137"/>
      <c r="K74" s="137"/>
      <c r="L74" s="137"/>
      <c r="M74" s="137"/>
      <c r="N74" s="218"/>
      <c r="O74" s="218"/>
      <c r="P74" s="218"/>
      <c r="Q74" s="208"/>
      <c r="R74" s="145"/>
      <c r="S74" s="129"/>
      <c r="T74" s="130"/>
      <c r="U74" s="129"/>
      <c r="V74" s="115"/>
      <c r="W74" s="115"/>
      <c r="X74" s="115"/>
      <c r="Y74" s="115"/>
      <c r="Z74" s="115"/>
      <c r="AA74" s="115"/>
      <c r="AB74" s="115"/>
      <c r="AC74" s="115"/>
      <c r="AD74" s="115"/>
      <c r="AE74" s="115"/>
      <c r="AF74" s="115"/>
      <c r="AG74" s="115"/>
      <c r="AH74" s="115"/>
      <c r="AI74" s="115"/>
      <c r="AJ74" s="115"/>
      <c r="AK74" s="115"/>
      <c r="AL74" s="115"/>
      <c r="AM74" s="115"/>
      <c r="AN74" s="115"/>
      <c r="AO74" s="115"/>
      <c r="AP74" s="115"/>
      <c r="AQ74" s="115"/>
      <c r="AR74" s="115"/>
      <c r="AS74" s="115"/>
      <c r="AT74" s="115"/>
      <c r="AU74" s="115"/>
      <c r="AV74" s="115"/>
      <c r="AW74" s="115"/>
      <c r="AX74" s="115"/>
      <c r="AY74" s="115"/>
      <c r="AZ74" s="115"/>
      <c r="BA74" s="115"/>
      <c r="BB74" s="115"/>
      <c r="BC74" s="115"/>
      <c r="BD74" s="115"/>
      <c r="BE74" s="115"/>
      <c r="BF74" s="115"/>
      <c r="BG74" s="115"/>
      <c r="BH74" s="115"/>
    </row>
    <row r="75" spans="1:60" ht="12" customHeight="1" outlineLevel="1" x14ac:dyDescent="0.2">
      <c r="A75" s="116"/>
      <c r="B75" s="162"/>
      <c r="C75" s="215" t="s">
        <v>774</v>
      </c>
      <c r="D75" s="216"/>
      <c r="E75" s="217">
        <v>-14.183999999999999</v>
      </c>
      <c r="F75" s="137"/>
      <c r="G75" s="137"/>
      <c r="H75" s="137"/>
      <c r="I75" s="137"/>
      <c r="J75" s="137"/>
      <c r="K75" s="137"/>
      <c r="L75" s="137"/>
      <c r="M75" s="137"/>
      <c r="N75" s="218"/>
      <c r="O75" s="218"/>
      <c r="P75" s="218"/>
      <c r="Q75" s="208"/>
      <c r="R75" s="145"/>
      <c r="S75" s="129"/>
      <c r="T75" s="130"/>
      <c r="U75" s="129"/>
      <c r="V75" s="115"/>
      <c r="W75" s="115"/>
      <c r="X75" s="115"/>
      <c r="Y75" s="115"/>
      <c r="Z75" s="115"/>
      <c r="AA75" s="115"/>
      <c r="AB75" s="115"/>
      <c r="AC75" s="115"/>
      <c r="AD75" s="115"/>
      <c r="AE75" s="115"/>
      <c r="AF75" s="115"/>
      <c r="AG75" s="115"/>
      <c r="AH75" s="115"/>
      <c r="AI75" s="115"/>
      <c r="AJ75" s="115"/>
      <c r="AK75" s="115"/>
      <c r="AL75" s="115"/>
      <c r="AM75" s="115"/>
      <c r="AN75" s="115"/>
      <c r="AO75" s="115"/>
      <c r="AP75" s="115"/>
      <c r="AQ75" s="115"/>
      <c r="AR75" s="115"/>
      <c r="AS75" s="115"/>
      <c r="AT75" s="115"/>
      <c r="AU75" s="115"/>
      <c r="AV75" s="115"/>
      <c r="AW75" s="115"/>
      <c r="AX75" s="115"/>
      <c r="AY75" s="115"/>
      <c r="AZ75" s="115"/>
      <c r="BA75" s="115"/>
      <c r="BB75" s="115"/>
      <c r="BC75" s="115"/>
      <c r="BD75" s="115"/>
      <c r="BE75" s="115"/>
      <c r="BF75" s="115"/>
      <c r="BG75" s="115"/>
      <c r="BH75" s="115"/>
    </row>
    <row r="76" spans="1:60" ht="22.5" customHeight="1" outlineLevel="1" x14ac:dyDescent="0.2">
      <c r="A76" s="182">
        <v>16</v>
      </c>
      <c r="B76" s="156" t="s">
        <v>230</v>
      </c>
      <c r="C76" s="157" t="s">
        <v>231</v>
      </c>
      <c r="D76" s="158" t="s">
        <v>93</v>
      </c>
      <c r="E76" s="159">
        <f>SUM(E78:E80)</f>
        <v>14</v>
      </c>
      <c r="F76" s="160">
        <v>0</v>
      </c>
      <c r="G76" s="161">
        <f>ROUND(E76*F76,2)</f>
        <v>0</v>
      </c>
      <c r="H76" s="161">
        <v>0</v>
      </c>
      <c r="I76" s="161">
        <f>ROUND(E76*H76,2)</f>
        <v>0</v>
      </c>
      <c r="J76" s="161">
        <v>2500</v>
      </c>
      <c r="K76" s="161">
        <f>ROUND(E76*J76,2)</f>
        <v>35000</v>
      </c>
      <c r="L76" s="161">
        <v>21</v>
      </c>
      <c r="M76" s="161">
        <f>G76*(1+L76/100)</f>
        <v>0</v>
      </c>
      <c r="N76" s="230">
        <v>0</v>
      </c>
      <c r="O76" s="230">
        <f>ROUND(E76*N76,5)</f>
        <v>0</v>
      </c>
      <c r="P76" s="230">
        <v>2.4E-2</v>
      </c>
      <c r="Q76" s="237">
        <f>ROUND(E76*P76,5)</f>
        <v>0.33600000000000002</v>
      </c>
      <c r="R76" s="145"/>
      <c r="S76" s="129"/>
      <c r="T76" s="130">
        <v>0</v>
      </c>
      <c r="U76" s="129">
        <f>ROUND(E76*T76,2)</f>
        <v>0</v>
      </c>
      <c r="V76" s="115"/>
      <c r="W76" s="115"/>
      <c r="X76" s="115"/>
      <c r="Y76" s="115"/>
      <c r="Z76" s="115"/>
      <c r="AA76" s="115"/>
      <c r="AB76" s="115"/>
      <c r="AC76" s="115"/>
      <c r="AD76" s="115"/>
      <c r="AE76" s="115" t="s">
        <v>84</v>
      </c>
      <c r="AF76" s="115"/>
      <c r="AG76" s="115"/>
      <c r="AH76" s="115"/>
      <c r="AI76" s="115"/>
      <c r="AJ76" s="115"/>
      <c r="AK76" s="115"/>
      <c r="AL76" s="115"/>
      <c r="AM76" s="115"/>
      <c r="AN76" s="115"/>
      <c r="AO76" s="115"/>
      <c r="AP76" s="115"/>
      <c r="AQ76" s="115"/>
      <c r="AR76" s="115"/>
      <c r="AS76" s="115"/>
      <c r="AT76" s="115"/>
      <c r="AU76" s="115"/>
      <c r="AV76" s="115"/>
      <c r="AW76" s="115"/>
      <c r="AX76" s="115"/>
      <c r="AY76" s="115"/>
      <c r="AZ76" s="115"/>
      <c r="BA76" s="115"/>
      <c r="BB76" s="115"/>
      <c r="BC76" s="115"/>
      <c r="BD76" s="115"/>
      <c r="BE76" s="115"/>
      <c r="BF76" s="115"/>
      <c r="BG76" s="115"/>
      <c r="BH76" s="115"/>
    </row>
    <row r="77" spans="1:60" ht="12.75" customHeight="1" outlineLevel="1" x14ac:dyDescent="0.2">
      <c r="A77" s="183"/>
      <c r="B77" s="163"/>
      <c r="C77" s="379" t="s">
        <v>232</v>
      </c>
      <c r="D77" s="379"/>
      <c r="E77" s="379"/>
      <c r="F77" s="164"/>
      <c r="G77" s="164"/>
      <c r="H77" s="165"/>
      <c r="I77" s="165"/>
      <c r="J77" s="165"/>
      <c r="K77" s="165"/>
      <c r="L77" s="165"/>
      <c r="M77" s="165"/>
      <c r="N77" s="209"/>
      <c r="O77" s="209"/>
      <c r="P77" s="209"/>
      <c r="Q77" s="214"/>
      <c r="R77" s="145"/>
      <c r="S77" s="129"/>
      <c r="T77" s="130"/>
      <c r="U77" s="129"/>
      <c r="V77" s="115"/>
      <c r="W77" s="115"/>
      <c r="X77" s="115"/>
      <c r="Y77" s="115"/>
      <c r="Z77" s="115"/>
      <c r="AA77" s="115"/>
      <c r="AB77" s="115"/>
      <c r="AC77" s="115"/>
      <c r="AD77" s="115"/>
      <c r="AE77" s="115" t="s">
        <v>82</v>
      </c>
      <c r="AF77" s="115"/>
      <c r="AG77" s="115"/>
      <c r="AH77" s="115"/>
      <c r="AI77" s="115"/>
      <c r="AJ77" s="115"/>
      <c r="AK77" s="115"/>
      <c r="AL77" s="115"/>
      <c r="AM77" s="115"/>
      <c r="AN77" s="115"/>
      <c r="AO77" s="115"/>
      <c r="AP77" s="115"/>
      <c r="AQ77" s="115"/>
      <c r="AR77" s="115"/>
      <c r="AS77" s="115"/>
      <c r="AT77" s="115"/>
      <c r="AU77" s="115"/>
      <c r="AV77" s="115"/>
      <c r="AW77" s="115"/>
      <c r="AX77" s="115"/>
      <c r="AY77" s="115"/>
      <c r="AZ77" s="115"/>
      <c r="BA77" s="123" t="str">
        <f>C77</f>
        <v>vyvěšení stávajících dveřních dřevěných křídel</v>
      </c>
      <c r="BB77" s="115"/>
      <c r="BC77" s="115"/>
      <c r="BD77" s="115"/>
      <c r="BE77" s="115"/>
      <c r="BF77" s="115"/>
      <c r="BG77" s="115"/>
      <c r="BH77" s="115"/>
    </row>
    <row r="78" spans="1:60" ht="12" customHeight="1" outlineLevel="1" x14ac:dyDescent="0.2">
      <c r="A78" s="116"/>
      <c r="B78" s="162"/>
      <c r="C78" s="215" t="s">
        <v>233</v>
      </c>
      <c r="D78" s="216"/>
      <c r="E78" s="217">
        <v>5</v>
      </c>
      <c r="F78" s="137"/>
      <c r="G78" s="137"/>
      <c r="H78" s="137"/>
      <c r="I78" s="137"/>
      <c r="J78" s="137"/>
      <c r="K78" s="137"/>
      <c r="L78" s="137"/>
      <c r="M78" s="137"/>
      <c r="N78" s="218"/>
      <c r="O78" s="218"/>
      <c r="P78" s="218"/>
      <c r="Q78" s="208"/>
      <c r="R78" s="129"/>
      <c r="S78" s="129"/>
      <c r="T78" s="130"/>
      <c r="U78" s="129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  <c r="AT78" s="115"/>
      <c r="AU78" s="115"/>
      <c r="AV78" s="115"/>
      <c r="AW78" s="115"/>
      <c r="AX78" s="115"/>
      <c r="AY78" s="115"/>
      <c r="AZ78" s="115"/>
      <c r="BA78" s="115"/>
      <c r="BB78" s="115"/>
      <c r="BC78" s="115"/>
      <c r="BD78" s="115"/>
      <c r="BE78" s="115"/>
      <c r="BF78" s="115"/>
      <c r="BG78" s="115"/>
      <c r="BH78" s="115"/>
    </row>
    <row r="79" spans="1:60" ht="12" customHeight="1" outlineLevel="1" x14ac:dyDescent="0.2">
      <c r="A79" s="116"/>
      <c r="B79" s="162"/>
      <c r="C79" s="215" t="s">
        <v>234</v>
      </c>
      <c r="D79" s="216"/>
      <c r="E79" s="217">
        <v>1</v>
      </c>
      <c r="F79" s="137"/>
      <c r="G79" s="137"/>
      <c r="H79" s="137"/>
      <c r="I79" s="137"/>
      <c r="J79" s="137"/>
      <c r="K79" s="137"/>
      <c r="L79" s="137"/>
      <c r="M79" s="137"/>
      <c r="N79" s="218"/>
      <c r="O79" s="218"/>
      <c r="P79" s="218"/>
      <c r="Q79" s="208"/>
      <c r="R79" s="129"/>
      <c r="S79" s="129"/>
      <c r="T79" s="130"/>
      <c r="U79" s="129"/>
      <c r="V79" s="115"/>
      <c r="W79" s="115"/>
      <c r="X79" s="115"/>
      <c r="Y79" s="115"/>
      <c r="Z79" s="115"/>
      <c r="AA79" s="115"/>
      <c r="AB79" s="115"/>
      <c r="AC79" s="115"/>
      <c r="AD79" s="115"/>
      <c r="AE79" s="115"/>
      <c r="AF79" s="115"/>
      <c r="AG79" s="115"/>
      <c r="AH79" s="115"/>
      <c r="AI79" s="115"/>
      <c r="AJ79" s="115"/>
      <c r="AK79" s="115"/>
      <c r="AL79" s="115"/>
      <c r="AM79" s="115"/>
      <c r="AN79" s="115"/>
      <c r="AO79" s="115"/>
      <c r="AP79" s="115"/>
      <c r="AQ79" s="115"/>
      <c r="AR79" s="115"/>
      <c r="AS79" s="115"/>
      <c r="AT79" s="115"/>
      <c r="AU79" s="115"/>
      <c r="AV79" s="115"/>
      <c r="AW79" s="115"/>
      <c r="AX79" s="115"/>
      <c r="AY79" s="115"/>
      <c r="AZ79" s="115"/>
      <c r="BA79" s="115"/>
      <c r="BB79" s="115"/>
      <c r="BC79" s="115"/>
      <c r="BD79" s="115"/>
      <c r="BE79" s="115"/>
      <c r="BF79" s="115"/>
      <c r="BG79" s="115"/>
      <c r="BH79" s="115"/>
    </row>
    <row r="80" spans="1:60" ht="12" customHeight="1" outlineLevel="1" x14ac:dyDescent="0.2">
      <c r="A80" s="116"/>
      <c r="B80" s="162"/>
      <c r="C80" s="215" t="s">
        <v>235</v>
      </c>
      <c r="D80" s="216"/>
      <c r="E80" s="217">
        <v>8</v>
      </c>
      <c r="F80" s="137"/>
      <c r="G80" s="137"/>
      <c r="H80" s="137"/>
      <c r="I80" s="137"/>
      <c r="J80" s="137"/>
      <c r="K80" s="137"/>
      <c r="L80" s="137"/>
      <c r="M80" s="137"/>
      <c r="N80" s="218"/>
      <c r="O80" s="218"/>
      <c r="P80" s="218"/>
      <c r="Q80" s="208"/>
      <c r="R80" s="129"/>
      <c r="S80" s="129"/>
      <c r="T80" s="130"/>
      <c r="U80" s="129"/>
      <c r="V80" s="115"/>
      <c r="W80" s="115"/>
      <c r="X80" s="115"/>
      <c r="Y80" s="115"/>
      <c r="Z80" s="115"/>
      <c r="AA80" s="115"/>
      <c r="AB80" s="115"/>
      <c r="AC80" s="115"/>
      <c r="AD80" s="115"/>
      <c r="AE80" s="115"/>
      <c r="AF80" s="115"/>
      <c r="AG80" s="115"/>
      <c r="AH80" s="115"/>
      <c r="AI80" s="115"/>
      <c r="AJ80" s="115"/>
      <c r="AK80" s="115"/>
      <c r="AL80" s="115"/>
      <c r="AM80" s="115"/>
      <c r="AN80" s="115"/>
      <c r="AO80" s="115"/>
      <c r="AP80" s="115"/>
      <c r="AQ80" s="115"/>
      <c r="AR80" s="115"/>
      <c r="AS80" s="115"/>
      <c r="AT80" s="115"/>
      <c r="AU80" s="115"/>
      <c r="AV80" s="115"/>
      <c r="AW80" s="115"/>
      <c r="AX80" s="115"/>
      <c r="AY80" s="115"/>
      <c r="AZ80" s="115"/>
      <c r="BA80" s="115"/>
      <c r="BB80" s="115"/>
      <c r="BC80" s="115"/>
      <c r="BD80" s="115"/>
      <c r="BE80" s="115"/>
      <c r="BF80" s="115"/>
      <c r="BG80" s="115"/>
      <c r="BH80" s="115"/>
    </row>
    <row r="81" spans="1:60" ht="22.5" customHeight="1" outlineLevel="1" x14ac:dyDescent="0.2">
      <c r="A81" s="182">
        <v>17</v>
      </c>
      <c r="B81" s="156" t="s">
        <v>797</v>
      </c>
      <c r="C81" s="157" t="s">
        <v>798</v>
      </c>
      <c r="D81" s="158" t="s">
        <v>93</v>
      </c>
      <c r="E81" s="159">
        <f>SUM(E82)</f>
        <v>2</v>
      </c>
      <c r="F81" s="160">
        <v>0</v>
      </c>
      <c r="G81" s="161">
        <f>ROUND(E81*F81,2)</f>
        <v>0</v>
      </c>
      <c r="H81" s="161">
        <v>0</v>
      </c>
      <c r="I81" s="161">
        <f>ROUND(E81*H81,2)</f>
        <v>0</v>
      </c>
      <c r="J81" s="161">
        <v>2500</v>
      </c>
      <c r="K81" s="161">
        <f>ROUND(E81*J81,2)</f>
        <v>5000</v>
      </c>
      <c r="L81" s="161">
        <v>21</v>
      </c>
      <c r="M81" s="161">
        <f>G81*(1+L81/100)</f>
        <v>0</v>
      </c>
      <c r="N81" s="230">
        <v>0</v>
      </c>
      <c r="O81" s="230">
        <f>ROUND(E81*N81,5)</f>
        <v>0</v>
      </c>
      <c r="P81" s="230">
        <v>0.17399999999999999</v>
      </c>
      <c r="Q81" s="237">
        <f>ROUND(E81*P81,5)</f>
        <v>0.34799999999999998</v>
      </c>
      <c r="R81" s="145"/>
      <c r="S81" s="129"/>
      <c r="T81" s="130">
        <v>0</v>
      </c>
      <c r="U81" s="129">
        <f>ROUND(E81*T81,2)</f>
        <v>0</v>
      </c>
      <c r="V81" s="115"/>
      <c r="W81" s="115"/>
      <c r="X81" s="115"/>
      <c r="Y81" s="115"/>
      <c r="Z81" s="115"/>
      <c r="AA81" s="115"/>
      <c r="AB81" s="115"/>
      <c r="AC81" s="115"/>
      <c r="AD81" s="115"/>
      <c r="AE81" s="115" t="s">
        <v>84</v>
      </c>
      <c r="AF81" s="115"/>
      <c r="AG81" s="115"/>
      <c r="AH81" s="115"/>
      <c r="AI81" s="115"/>
      <c r="AJ81" s="115"/>
      <c r="AK81" s="115"/>
      <c r="AL81" s="115"/>
      <c r="AM81" s="115"/>
      <c r="AN81" s="115"/>
      <c r="AO81" s="115"/>
      <c r="AP81" s="115"/>
      <c r="AQ81" s="115"/>
      <c r="AR81" s="115"/>
      <c r="AS81" s="115"/>
      <c r="AT81" s="115"/>
      <c r="AU81" s="115"/>
      <c r="AV81" s="115"/>
      <c r="AW81" s="115"/>
      <c r="AX81" s="115"/>
      <c r="AY81" s="115"/>
      <c r="AZ81" s="115"/>
      <c r="BA81" s="115"/>
      <c r="BB81" s="115"/>
      <c r="BC81" s="115"/>
      <c r="BD81" s="115"/>
      <c r="BE81" s="115"/>
      <c r="BF81" s="115"/>
      <c r="BG81" s="115"/>
      <c r="BH81" s="115"/>
    </row>
    <row r="82" spans="1:60" ht="12" customHeight="1" outlineLevel="1" x14ac:dyDescent="0.2">
      <c r="A82" s="116"/>
      <c r="B82" s="162"/>
      <c r="C82" s="215" t="s">
        <v>799</v>
      </c>
      <c r="D82" s="216"/>
      <c r="E82" s="217">
        <v>2</v>
      </c>
      <c r="F82" s="137"/>
      <c r="G82" s="137"/>
      <c r="H82" s="137"/>
      <c r="I82" s="137"/>
      <c r="J82" s="137"/>
      <c r="K82" s="137"/>
      <c r="L82" s="137"/>
      <c r="M82" s="137"/>
      <c r="N82" s="218"/>
      <c r="O82" s="218"/>
      <c r="P82" s="218"/>
      <c r="Q82" s="208"/>
      <c r="R82" s="129"/>
      <c r="S82" s="129"/>
      <c r="T82" s="130"/>
      <c r="U82" s="129"/>
      <c r="V82" s="115"/>
      <c r="W82" s="115"/>
      <c r="X82" s="115"/>
      <c r="Y82" s="115"/>
      <c r="Z82" s="115"/>
      <c r="AA82" s="115"/>
      <c r="AB82" s="115"/>
      <c r="AC82" s="115"/>
      <c r="AD82" s="115"/>
      <c r="AE82" s="115"/>
      <c r="AF82" s="115"/>
      <c r="AG82" s="115"/>
      <c r="AH82" s="115"/>
      <c r="AI82" s="115"/>
      <c r="AJ82" s="115"/>
      <c r="AK82" s="115"/>
      <c r="AL82" s="115"/>
      <c r="AM82" s="115"/>
      <c r="AN82" s="115"/>
      <c r="AO82" s="115"/>
      <c r="AP82" s="115"/>
      <c r="AQ82" s="115"/>
      <c r="AR82" s="115"/>
      <c r="AS82" s="115"/>
      <c r="AT82" s="115"/>
      <c r="AU82" s="115"/>
      <c r="AV82" s="115"/>
      <c r="AW82" s="115"/>
      <c r="AX82" s="115"/>
      <c r="AY82" s="115"/>
      <c r="AZ82" s="115"/>
      <c r="BA82" s="115"/>
      <c r="BB82" s="115"/>
      <c r="BC82" s="115"/>
      <c r="BD82" s="115"/>
      <c r="BE82" s="115"/>
      <c r="BF82" s="115"/>
      <c r="BG82" s="115"/>
      <c r="BH82" s="115"/>
    </row>
    <row r="83" spans="1:60" ht="35.25" customHeight="1" outlineLevel="1" x14ac:dyDescent="0.2">
      <c r="A83" s="182">
        <v>18</v>
      </c>
      <c r="B83" s="156" t="s">
        <v>795</v>
      </c>
      <c r="C83" s="157" t="s">
        <v>796</v>
      </c>
      <c r="D83" s="158" t="s">
        <v>93</v>
      </c>
      <c r="E83" s="159">
        <f>SUM(E84:E84)</f>
        <v>1</v>
      </c>
      <c r="F83" s="160">
        <v>0</v>
      </c>
      <c r="G83" s="161">
        <f>ROUND(E83*F83,2)</f>
        <v>0</v>
      </c>
      <c r="H83" s="161">
        <v>0</v>
      </c>
      <c r="I83" s="161">
        <f>ROUND(E83*H83,2)</f>
        <v>0</v>
      </c>
      <c r="J83" s="161">
        <v>2500</v>
      </c>
      <c r="K83" s="161">
        <f>ROUND(E83*J83,2)</f>
        <v>2500</v>
      </c>
      <c r="L83" s="161">
        <v>21</v>
      </c>
      <c r="M83" s="161">
        <f>G83*(1+L83/100)</f>
        <v>0</v>
      </c>
      <c r="N83" s="230">
        <v>0</v>
      </c>
      <c r="O83" s="230">
        <f>ROUND(E83*N83,5)</f>
        <v>0</v>
      </c>
      <c r="P83" s="230">
        <v>0</v>
      </c>
      <c r="Q83" s="237">
        <f>ROUND(E83*P83,5)</f>
        <v>0</v>
      </c>
      <c r="R83" s="145"/>
      <c r="S83" s="129"/>
      <c r="T83" s="130">
        <v>0</v>
      </c>
      <c r="U83" s="129">
        <f>ROUND(E83*T83,2)</f>
        <v>0</v>
      </c>
      <c r="V83" s="115"/>
      <c r="W83" s="115"/>
      <c r="X83" s="115"/>
      <c r="Y83" s="115"/>
      <c r="Z83" s="115"/>
      <c r="AA83" s="115"/>
      <c r="AB83" s="115"/>
      <c r="AC83" s="115"/>
      <c r="AD83" s="115"/>
      <c r="AE83" s="115" t="s">
        <v>84</v>
      </c>
      <c r="AF83" s="115"/>
      <c r="AG83" s="115"/>
      <c r="AH83" s="115"/>
      <c r="AI83" s="115"/>
      <c r="AJ83" s="115"/>
      <c r="AK83" s="115"/>
      <c r="AL83" s="115"/>
      <c r="AM83" s="115"/>
      <c r="AN83" s="115"/>
      <c r="AO83" s="115"/>
      <c r="AP83" s="115"/>
      <c r="AQ83" s="115"/>
      <c r="AR83" s="115"/>
      <c r="AS83" s="115"/>
      <c r="AT83" s="115"/>
      <c r="AU83" s="115"/>
      <c r="AV83" s="115"/>
      <c r="AW83" s="115"/>
      <c r="AX83" s="115"/>
      <c r="AY83" s="115"/>
      <c r="AZ83" s="115"/>
      <c r="BA83" s="115"/>
      <c r="BB83" s="115"/>
      <c r="BC83" s="115"/>
      <c r="BD83" s="115"/>
      <c r="BE83" s="115"/>
      <c r="BF83" s="115"/>
      <c r="BG83" s="115"/>
      <c r="BH83" s="115"/>
    </row>
    <row r="84" spans="1:60" ht="12" customHeight="1" outlineLevel="1" x14ac:dyDescent="0.2">
      <c r="A84" s="116"/>
      <c r="B84" s="162"/>
      <c r="C84" s="215">
        <v>1</v>
      </c>
      <c r="D84" s="216"/>
      <c r="E84" s="217">
        <v>1</v>
      </c>
      <c r="F84" s="137"/>
      <c r="G84" s="137"/>
      <c r="H84" s="137"/>
      <c r="I84" s="137"/>
      <c r="J84" s="137"/>
      <c r="K84" s="137"/>
      <c r="L84" s="137"/>
      <c r="M84" s="137"/>
      <c r="N84" s="218"/>
      <c r="O84" s="218"/>
      <c r="P84" s="218"/>
      <c r="Q84" s="208"/>
      <c r="R84" s="129"/>
      <c r="S84" s="129"/>
      <c r="T84" s="130"/>
      <c r="U84" s="129"/>
      <c r="V84" s="115"/>
      <c r="W84" s="115"/>
      <c r="X84" s="115"/>
      <c r="Y84" s="115"/>
      <c r="Z84" s="115"/>
      <c r="AA84" s="115"/>
      <c r="AB84" s="115"/>
      <c r="AC84" s="115"/>
      <c r="AD84" s="115"/>
      <c r="AE84" s="115"/>
      <c r="AF84" s="115"/>
      <c r="AG84" s="115"/>
      <c r="AH84" s="115"/>
      <c r="AI84" s="115"/>
      <c r="AJ84" s="115"/>
      <c r="AK84" s="115"/>
      <c r="AL84" s="115"/>
      <c r="AM84" s="115"/>
      <c r="AN84" s="115"/>
      <c r="AO84" s="115"/>
      <c r="AP84" s="115"/>
      <c r="AQ84" s="115"/>
      <c r="AR84" s="115"/>
      <c r="AS84" s="115"/>
      <c r="AT84" s="115"/>
      <c r="AU84" s="115"/>
      <c r="AV84" s="115"/>
      <c r="AW84" s="115"/>
      <c r="AX84" s="115"/>
      <c r="AY84" s="115"/>
      <c r="AZ84" s="115"/>
      <c r="BA84" s="115"/>
      <c r="BB84" s="115"/>
      <c r="BC84" s="115"/>
      <c r="BD84" s="115"/>
      <c r="BE84" s="115"/>
      <c r="BF84" s="115"/>
      <c r="BG84" s="115"/>
      <c r="BH84" s="115"/>
    </row>
    <row r="85" spans="1:60" ht="12.75" customHeight="1" outlineLevel="1" x14ac:dyDescent="0.2">
      <c r="A85" s="182">
        <v>19</v>
      </c>
      <c r="B85" s="156" t="s">
        <v>792</v>
      </c>
      <c r="C85" s="157" t="s">
        <v>793</v>
      </c>
      <c r="D85" s="158" t="s">
        <v>92</v>
      </c>
      <c r="E85" s="159">
        <f>SUM(E86:E87)</f>
        <v>5.65</v>
      </c>
      <c r="F85" s="160">
        <v>0</v>
      </c>
      <c r="G85" s="161">
        <f>ROUND(E85*F85,2)</f>
        <v>0</v>
      </c>
      <c r="H85" s="161">
        <v>0</v>
      </c>
      <c r="I85" s="161">
        <f>ROUND(E85*H85,2)</f>
        <v>0</v>
      </c>
      <c r="J85" s="161">
        <v>2500</v>
      </c>
      <c r="K85" s="161">
        <f>ROUND(E85*J85,2)</f>
        <v>14125</v>
      </c>
      <c r="L85" s="161">
        <v>21</v>
      </c>
      <c r="M85" s="161">
        <f>G85*(1+L85/100)</f>
        <v>0</v>
      </c>
      <c r="N85" s="230">
        <v>0</v>
      </c>
      <c r="O85" s="230">
        <f>ROUND(E85*N85,5)</f>
        <v>0</v>
      </c>
      <c r="P85" s="230">
        <v>8.3169999999999994E-2</v>
      </c>
      <c r="Q85" s="237">
        <f>ROUND(E85*P85,5)</f>
        <v>0.46990999999999999</v>
      </c>
      <c r="R85" s="145"/>
      <c r="S85" s="129"/>
      <c r="T85" s="130">
        <v>0</v>
      </c>
      <c r="U85" s="129">
        <f>ROUND(E85*T85,2)</f>
        <v>0</v>
      </c>
      <c r="V85" s="115"/>
      <c r="W85" s="115"/>
      <c r="X85" s="115"/>
      <c r="Y85" s="115"/>
      <c r="Z85" s="115"/>
      <c r="AA85" s="115"/>
      <c r="AB85" s="115"/>
      <c r="AC85" s="115"/>
      <c r="AD85" s="115"/>
      <c r="AE85" s="115" t="s">
        <v>84</v>
      </c>
      <c r="AF85" s="115"/>
      <c r="AG85" s="115"/>
      <c r="AH85" s="115"/>
      <c r="AI85" s="115"/>
      <c r="AJ85" s="115"/>
      <c r="AK85" s="115"/>
      <c r="AL85" s="115"/>
      <c r="AM85" s="115"/>
      <c r="AN85" s="115"/>
      <c r="AO85" s="115"/>
      <c r="AP85" s="115"/>
      <c r="AQ85" s="115"/>
      <c r="AR85" s="115"/>
      <c r="AS85" s="115"/>
      <c r="AT85" s="115"/>
      <c r="AU85" s="115"/>
      <c r="AV85" s="115"/>
      <c r="AW85" s="115"/>
      <c r="AX85" s="115"/>
      <c r="AY85" s="115"/>
      <c r="AZ85" s="115"/>
      <c r="BA85" s="115"/>
      <c r="BB85" s="115"/>
      <c r="BC85" s="115"/>
      <c r="BD85" s="115"/>
      <c r="BE85" s="115"/>
      <c r="BF85" s="115"/>
      <c r="BG85" s="115"/>
      <c r="BH85" s="115"/>
    </row>
    <row r="86" spans="1:60" ht="12" customHeight="1" outlineLevel="1" x14ac:dyDescent="0.2">
      <c r="A86" s="116"/>
      <c r="B86" s="162"/>
      <c r="C86" s="215" t="s">
        <v>794</v>
      </c>
      <c r="D86" s="216"/>
      <c r="E86" s="217">
        <v>3.37</v>
      </c>
      <c r="F86" s="137"/>
      <c r="G86" s="137"/>
      <c r="H86" s="137"/>
      <c r="I86" s="137"/>
      <c r="J86" s="137"/>
      <c r="K86" s="137"/>
      <c r="L86" s="137"/>
      <c r="M86" s="137"/>
      <c r="N86" s="218"/>
      <c r="O86" s="218"/>
      <c r="P86" s="218"/>
      <c r="Q86" s="208"/>
      <c r="R86" s="129"/>
      <c r="S86" s="129"/>
      <c r="T86" s="130"/>
      <c r="U86" s="129"/>
      <c r="V86" s="115"/>
      <c r="W86" s="115"/>
      <c r="X86" s="115"/>
      <c r="Y86" s="115"/>
      <c r="Z86" s="115"/>
      <c r="AA86" s="115"/>
      <c r="AB86" s="115"/>
      <c r="AC86" s="115"/>
      <c r="AD86" s="115"/>
      <c r="AE86" s="115"/>
      <c r="AF86" s="115"/>
      <c r="AG86" s="115"/>
      <c r="AH86" s="115"/>
      <c r="AI86" s="115"/>
      <c r="AJ86" s="115"/>
      <c r="AK86" s="115"/>
      <c r="AL86" s="115"/>
      <c r="AM86" s="115"/>
      <c r="AN86" s="115"/>
      <c r="AO86" s="115"/>
      <c r="AP86" s="115"/>
      <c r="AQ86" s="115"/>
      <c r="AR86" s="115"/>
      <c r="AS86" s="115"/>
      <c r="AT86" s="115"/>
      <c r="AU86" s="115"/>
      <c r="AV86" s="115"/>
      <c r="AW86" s="115"/>
      <c r="AX86" s="115"/>
      <c r="AY86" s="115"/>
      <c r="AZ86" s="115"/>
      <c r="BA86" s="115"/>
      <c r="BB86" s="115"/>
      <c r="BC86" s="115"/>
      <c r="BD86" s="115"/>
      <c r="BE86" s="115"/>
      <c r="BF86" s="115"/>
      <c r="BG86" s="115"/>
      <c r="BH86" s="115"/>
    </row>
    <row r="87" spans="1:60" ht="12.75" customHeight="1" outlineLevel="1" x14ac:dyDescent="0.2">
      <c r="A87" s="182">
        <v>20</v>
      </c>
      <c r="B87" s="156" t="s">
        <v>788</v>
      </c>
      <c r="C87" s="157" t="s">
        <v>789</v>
      </c>
      <c r="D87" s="158" t="s">
        <v>92</v>
      </c>
      <c r="E87" s="159">
        <f>SUM(E88:E89)</f>
        <v>2.2800000000000002</v>
      </c>
      <c r="F87" s="160">
        <v>0</v>
      </c>
      <c r="G87" s="161">
        <f>ROUND(E87*F87,2)</f>
        <v>0</v>
      </c>
      <c r="H87" s="161">
        <v>0</v>
      </c>
      <c r="I87" s="161">
        <f>ROUND(E87*H87,2)</f>
        <v>0</v>
      </c>
      <c r="J87" s="161">
        <v>2500</v>
      </c>
      <c r="K87" s="161">
        <f>ROUND(E87*J87,2)</f>
        <v>5700</v>
      </c>
      <c r="L87" s="161">
        <v>21</v>
      </c>
      <c r="M87" s="161">
        <f>G87*(1+L87/100)</f>
        <v>0</v>
      </c>
      <c r="N87" s="230">
        <v>0</v>
      </c>
      <c r="O87" s="230">
        <f>ROUND(E87*N87,5)</f>
        <v>0</v>
      </c>
      <c r="P87" s="230">
        <v>7.0000000000000001E-3</v>
      </c>
      <c r="Q87" s="237">
        <f>ROUND(E87*P87,5)</f>
        <v>1.5959999999999998E-2</v>
      </c>
      <c r="R87" s="145"/>
      <c r="S87" s="129"/>
      <c r="T87" s="130">
        <v>0</v>
      </c>
      <c r="U87" s="129">
        <f>ROUND(E87*T87,2)</f>
        <v>0</v>
      </c>
      <c r="V87" s="115"/>
      <c r="W87" s="115"/>
      <c r="X87" s="115"/>
      <c r="Y87" s="115"/>
      <c r="Z87" s="115"/>
      <c r="AA87" s="115"/>
      <c r="AB87" s="115"/>
      <c r="AC87" s="115"/>
      <c r="AD87" s="115"/>
      <c r="AE87" s="115" t="s">
        <v>84</v>
      </c>
      <c r="AF87" s="115"/>
      <c r="AG87" s="115"/>
      <c r="AH87" s="115"/>
      <c r="AI87" s="115"/>
      <c r="AJ87" s="115"/>
      <c r="AK87" s="115"/>
      <c r="AL87" s="115"/>
      <c r="AM87" s="115"/>
      <c r="AN87" s="115"/>
      <c r="AO87" s="115"/>
      <c r="AP87" s="115"/>
      <c r="AQ87" s="115"/>
      <c r="AR87" s="115"/>
      <c r="AS87" s="115"/>
      <c r="AT87" s="115"/>
      <c r="AU87" s="115"/>
      <c r="AV87" s="115"/>
      <c r="AW87" s="115"/>
      <c r="AX87" s="115"/>
      <c r="AY87" s="115"/>
      <c r="AZ87" s="115"/>
      <c r="BA87" s="115"/>
      <c r="BB87" s="115"/>
      <c r="BC87" s="115"/>
      <c r="BD87" s="115"/>
      <c r="BE87" s="115"/>
      <c r="BF87" s="115"/>
      <c r="BG87" s="115"/>
      <c r="BH87" s="115"/>
    </row>
    <row r="88" spans="1:60" ht="12" customHeight="1" outlineLevel="1" x14ac:dyDescent="0.2">
      <c r="A88" s="116"/>
      <c r="B88" s="162"/>
      <c r="C88" s="215" t="s">
        <v>790</v>
      </c>
      <c r="D88" s="216"/>
      <c r="E88" s="217">
        <v>1.06</v>
      </c>
      <c r="F88" s="137"/>
      <c r="G88" s="137"/>
      <c r="H88" s="137"/>
      <c r="I88" s="137"/>
      <c r="J88" s="137"/>
      <c r="K88" s="137"/>
      <c r="L88" s="137"/>
      <c r="M88" s="137"/>
      <c r="N88" s="218"/>
      <c r="O88" s="218"/>
      <c r="P88" s="218"/>
      <c r="Q88" s="208"/>
      <c r="R88" s="129"/>
      <c r="S88" s="129"/>
      <c r="T88" s="130"/>
      <c r="U88" s="129"/>
      <c r="V88" s="115"/>
      <c r="W88" s="115"/>
      <c r="X88" s="115"/>
      <c r="Y88" s="115"/>
      <c r="Z88" s="115"/>
      <c r="AA88" s="115"/>
      <c r="AB88" s="115"/>
      <c r="AC88" s="115"/>
      <c r="AD88" s="115"/>
      <c r="AE88" s="115"/>
      <c r="AF88" s="115"/>
      <c r="AG88" s="115"/>
      <c r="AH88" s="115"/>
      <c r="AI88" s="115"/>
      <c r="AJ88" s="115"/>
      <c r="AK88" s="115"/>
      <c r="AL88" s="115"/>
      <c r="AM88" s="115"/>
      <c r="AN88" s="115"/>
      <c r="AO88" s="115"/>
      <c r="AP88" s="115"/>
      <c r="AQ88" s="115"/>
      <c r="AR88" s="115"/>
      <c r="AS88" s="115"/>
      <c r="AT88" s="115"/>
      <c r="AU88" s="115"/>
      <c r="AV88" s="115"/>
      <c r="AW88" s="115"/>
      <c r="AX88" s="115"/>
      <c r="AY88" s="115"/>
      <c r="AZ88" s="115"/>
      <c r="BA88" s="115"/>
      <c r="BB88" s="115"/>
      <c r="BC88" s="115"/>
      <c r="BD88" s="115"/>
      <c r="BE88" s="115"/>
      <c r="BF88" s="115"/>
      <c r="BG88" s="115"/>
      <c r="BH88" s="115"/>
    </row>
    <row r="89" spans="1:60" outlineLevel="1" x14ac:dyDescent="0.2">
      <c r="A89" s="244"/>
      <c r="B89" s="197"/>
      <c r="C89" s="210" t="s">
        <v>791</v>
      </c>
      <c r="D89" s="211"/>
      <c r="E89" s="212">
        <v>1.22</v>
      </c>
      <c r="F89" s="200"/>
      <c r="G89" s="200"/>
      <c r="H89" s="200"/>
      <c r="I89" s="200"/>
      <c r="J89" s="200"/>
      <c r="K89" s="200"/>
      <c r="L89" s="200"/>
      <c r="M89" s="200"/>
      <c r="N89" s="213"/>
      <c r="O89" s="213"/>
      <c r="P89" s="213"/>
      <c r="Q89" s="245"/>
      <c r="R89" s="145"/>
      <c r="S89" s="129"/>
      <c r="T89" s="130"/>
      <c r="U89" s="129"/>
      <c r="V89" s="115"/>
      <c r="W89" s="115"/>
      <c r="X89" s="115"/>
      <c r="Y89" s="115"/>
      <c r="Z89" s="115"/>
      <c r="AA89" s="115"/>
      <c r="AB89" s="115"/>
      <c r="AC89" s="115"/>
      <c r="AD89" s="115"/>
      <c r="AE89" s="115"/>
      <c r="AF89" s="115"/>
      <c r="AG89" s="115"/>
      <c r="AH89" s="115"/>
      <c r="AI89" s="115"/>
      <c r="AJ89" s="115"/>
      <c r="AK89" s="115"/>
      <c r="AL89" s="115"/>
      <c r="AM89" s="115"/>
      <c r="AN89" s="115"/>
      <c r="AO89" s="115"/>
      <c r="AP89" s="115"/>
      <c r="AQ89" s="115"/>
      <c r="AR89" s="115"/>
      <c r="AS89" s="115"/>
      <c r="AT89" s="115"/>
      <c r="AU89" s="115"/>
      <c r="AV89" s="115"/>
      <c r="AW89" s="115"/>
      <c r="AX89" s="115"/>
      <c r="AY89" s="115"/>
      <c r="AZ89" s="115"/>
      <c r="BA89" s="115"/>
      <c r="BB89" s="115"/>
      <c r="BC89" s="115"/>
      <c r="BD89" s="115"/>
      <c r="BE89" s="115"/>
      <c r="BF89" s="115"/>
      <c r="BG89" s="115"/>
      <c r="BH89" s="115"/>
    </row>
    <row r="90" spans="1:60" ht="12.75" customHeight="1" outlineLevel="1" x14ac:dyDescent="0.2">
      <c r="A90" s="182">
        <v>21</v>
      </c>
      <c r="B90" s="156" t="s">
        <v>782</v>
      </c>
      <c r="C90" s="157" t="s">
        <v>783</v>
      </c>
      <c r="D90" s="158" t="s">
        <v>92</v>
      </c>
      <c r="E90" s="159">
        <f>SUM(E91:E94)</f>
        <v>53.3</v>
      </c>
      <c r="F90" s="160">
        <v>0</v>
      </c>
      <c r="G90" s="161">
        <f>ROUND(E90*F90,2)</f>
        <v>0</v>
      </c>
      <c r="H90" s="161">
        <v>0</v>
      </c>
      <c r="I90" s="161">
        <f>ROUND(E90*H90,2)</f>
        <v>0</v>
      </c>
      <c r="J90" s="161">
        <v>2500</v>
      </c>
      <c r="K90" s="161">
        <f>ROUND(E90*J90,2)</f>
        <v>133250</v>
      </c>
      <c r="L90" s="161">
        <v>21</v>
      </c>
      <c r="M90" s="161">
        <f>G90*(1+L90/100)</f>
        <v>0</v>
      </c>
      <c r="N90" s="230">
        <v>0</v>
      </c>
      <c r="O90" s="230">
        <f>ROUND(E90*N90,5)</f>
        <v>0</v>
      </c>
      <c r="P90" s="230">
        <v>3.0000000000000001E-3</v>
      </c>
      <c r="Q90" s="237">
        <f>ROUND(E90*P90,5)</f>
        <v>0.15989999999999999</v>
      </c>
      <c r="R90" s="145"/>
      <c r="S90" s="129"/>
      <c r="T90" s="130">
        <v>0</v>
      </c>
      <c r="U90" s="129">
        <f>ROUND(E90*T90,2)</f>
        <v>0</v>
      </c>
      <c r="V90" s="115"/>
      <c r="W90" s="115"/>
      <c r="X90" s="115"/>
      <c r="Y90" s="115"/>
      <c r="Z90" s="115"/>
      <c r="AA90" s="115"/>
      <c r="AB90" s="115"/>
      <c r="AC90" s="115"/>
      <c r="AD90" s="115"/>
      <c r="AE90" s="115" t="s">
        <v>84</v>
      </c>
      <c r="AF90" s="115"/>
      <c r="AG90" s="115"/>
      <c r="AH90" s="115"/>
      <c r="AI90" s="115"/>
      <c r="AJ90" s="115"/>
      <c r="AK90" s="115"/>
      <c r="AL90" s="115"/>
      <c r="AM90" s="115"/>
      <c r="AN90" s="115"/>
      <c r="AO90" s="115"/>
      <c r="AP90" s="115"/>
      <c r="AQ90" s="115"/>
      <c r="AR90" s="115"/>
      <c r="AS90" s="115"/>
      <c r="AT90" s="115"/>
      <c r="AU90" s="115"/>
      <c r="AV90" s="115"/>
      <c r="AW90" s="115"/>
      <c r="AX90" s="115"/>
      <c r="AY90" s="115"/>
      <c r="AZ90" s="115"/>
      <c r="BA90" s="115"/>
      <c r="BB90" s="115"/>
      <c r="BC90" s="115"/>
      <c r="BD90" s="115"/>
      <c r="BE90" s="115"/>
      <c r="BF90" s="115"/>
      <c r="BG90" s="115"/>
      <c r="BH90" s="115"/>
    </row>
    <row r="91" spans="1:60" ht="12" customHeight="1" outlineLevel="1" x14ac:dyDescent="0.2">
      <c r="A91" s="116"/>
      <c r="B91" s="162"/>
      <c r="C91" s="215" t="s">
        <v>784</v>
      </c>
      <c r="D91" s="216"/>
      <c r="E91" s="217">
        <v>6.8</v>
      </c>
      <c r="F91" s="137"/>
      <c r="G91" s="137"/>
      <c r="H91" s="137"/>
      <c r="I91" s="137"/>
      <c r="J91" s="137"/>
      <c r="K91" s="137"/>
      <c r="L91" s="137"/>
      <c r="M91" s="137"/>
      <c r="N91" s="218"/>
      <c r="O91" s="218"/>
      <c r="P91" s="218"/>
      <c r="Q91" s="208"/>
      <c r="R91" s="129"/>
      <c r="S91" s="129"/>
      <c r="T91" s="130"/>
      <c r="U91" s="129"/>
      <c r="V91" s="115"/>
      <c r="W91" s="115"/>
      <c r="X91" s="115"/>
      <c r="Y91" s="115"/>
      <c r="Z91" s="115"/>
      <c r="AA91" s="115"/>
      <c r="AB91" s="115"/>
      <c r="AC91" s="115"/>
      <c r="AD91" s="115"/>
      <c r="AE91" s="115"/>
      <c r="AF91" s="115"/>
      <c r="AG91" s="115"/>
      <c r="AH91" s="115"/>
      <c r="AI91" s="115"/>
      <c r="AJ91" s="115"/>
      <c r="AK91" s="115"/>
      <c r="AL91" s="115"/>
      <c r="AM91" s="115"/>
      <c r="AN91" s="115"/>
      <c r="AO91" s="115"/>
      <c r="AP91" s="115"/>
      <c r="AQ91" s="115"/>
      <c r="AR91" s="115"/>
      <c r="AS91" s="115"/>
      <c r="AT91" s="115"/>
      <c r="AU91" s="115"/>
      <c r="AV91" s="115"/>
      <c r="AW91" s="115"/>
      <c r="AX91" s="115"/>
      <c r="AY91" s="115"/>
      <c r="AZ91" s="115"/>
      <c r="BA91" s="115"/>
      <c r="BB91" s="115"/>
      <c r="BC91" s="115"/>
      <c r="BD91" s="115"/>
      <c r="BE91" s="115"/>
      <c r="BF91" s="115"/>
      <c r="BG91" s="115"/>
      <c r="BH91" s="115"/>
    </row>
    <row r="92" spans="1:60" outlineLevel="1" x14ac:dyDescent="0.2">
      <c r="A92" s="116"/>
      <c r="B92" s="162"/>
      <c r="C92" s="215" t="s">
        <v>785</v>
      </c>
      <c r="D92" s="216"/>
      <c r="E92" s="217">
        <v>10.44</v>
      </c>
      <c r="F92" s="137"/>
      <c r="G92" s="137"/>
      <c r="H92" s="137"/>
      <c r="I92" s="137"/>
      <c r="J92" s="137"/>
      <c r="K92" s="137"/>
      <c r="L92" s="137"/>
      <c r="M92" s="137"/>
      <c r="N92" s="218"/>
      <c r="O92" s="218"/>
      <c r="P92" s="218"/>
      <c r="Q92" s="208"/>
      <c r="R92" s="145"/>
      <c r="S92" s="129"/>
      <c r="T92" s="130"/>
      <c r="U92" s="129"/>
      <c r="V92" s="115"/>
      <c r="W92" s="115"/>
      <c r="X92" s="115"/>
      <c r="Y92" s="115"/>
      <c r="Z92" s="115"/>
      <c r="AA92" s="115"/>
      <c r="AB92" s="115"/>
      <c r="AC92" s="115"/>
      <c r="AD92" s="115"/>
      <c r="AE92" s="115"/>
      <c r="AF92" s="115"/>
      <c r="AG92" s="115"/>
      <c r="AH92" s="115"/>
      <c r="AI92" s="115"/>
      <c r="AJ92" s="115"/>
      <c r="AK92" s="115"/>
      <c r="AL92" s="115"/>
      <c r="AM92" s="115"/>
      <c r="AN92" s="115"/>
      <c r="AO92" s="115"/>
      <c r="AP92" s="115"/>
      <c r="AQ92" s="115"/>
      <c r="AR92" s="115"/>
      <c r="AS92" s="115"/>
      <c r="AT92" s="115"/>
      <c r="AU92" s="115"/>
      <c r="AV92" s="115"/>
      <c r="AW92" s="115"/>
      <c r="AX92" s="115"/>
      <c r="AY92" s="115"/>
      <c r="AZ92" s="115"/>
      <c r="BA92" s="115"/>
      <c r="BB92" s="115"/>
      <c r="BC92" s="115"/>
      <c r="BD92" s="115"/>
      <c r="BE92" s="115"/>
      <c r="BF92" s="115"/>
      <c r="BG92" s="115"/>
      <c r="BH92" s="115"/>
    </row>
    <row r="93" spans="1:60" outlineLevel="1" x14ac:dyDescent="0.2">
      <c r="A93" s="116"/>
      <c r="B93" s="162"/>
      <c r="C93" s="215" t="s">
        <v>786</v>
      </c>
      <c r="D93" s="216"/>
      <c r="E93" s="217">
        <v>23.23</v>
      </c>
      <c r="F93" s="137"/>
      <c r="G93" s="137"/>
      <c r="H93" s="137"/>
      <c r="I93" s="137"/>
      <c r="J93" s="137"/>
      <c r="K93" s="137"/>
      <c r="L93" s="137"/>
      <c r="M93" s="137"/>
      <c r="N93" s="218"/>
      <c r="O93" s="218"/>
      <c r="P93" s="218"/>
      <c r="Q93" s="208"/>
      <c r="R93" s="145"/>
      <c r="S93" s="129"/>
      <c r="T93" s="130"/>
      <c r="U93" s="129"/>
      <c r="V93" s="115"/>
      <c r="W93" s="115"/>
      <c r="X93" s="115"/>
      <c r="Y93" s="115"/>
      <c r="Z93" s="115"/>
      <c r="AA93" s="115"/>
      <c r="AB93" s="115"/>
      <c r="AC93" s="115"/>
      <c r="AD93" s="115"/>
      <c r="AE93" s="115"/>
      <c r="AF93" s="115"/>
      <c r="AG93" s="115"/>
      <c r="AH93" s="115"/>
      <c r="AI93" s="115"/>
      <c r="AJ93" s="115"/>
      <c r="AK93" s="115"/>
      <c r="AL93" s="115"/>
      <c r="AM93" s="115"/>
      <c r="AN93" s="115"/>
      <c r="AO93" s="115"/>
      <c r="AP93" s="115"/>
      <c r="AQ93" s="115"/>
      <c r="AR93" s="115"/>
      <c r="AS93" s="115"/>
      <c r="AT93" s="115"/>
      <c r="AU93" s="115"/>
      <c r="AV93" s="115"/>
      <c r="AW93" s="115"/>
      <c r="AX93" s="115"/>
      <c r="AY93" s="115"/>
      <c r="AZ93" s="115"/>
      <c r="BA93" s="115"/>
      <c r="BB93" s="115"/>
      <c r="BC93" s="115"/>
      <c r="BD93" s="115"/>
      <c r="BE93" s="115"/>
      <c r="BF93" s="115"/>
      <c r="BG93" s="115"/>
      <c r="BH93" s="115"/>
    </row>
    <row r="94" spans="1:60" outlineLevel="1" x14ac:dyDescent="0.2">
      <c r="A94" s="244"/>
      <c r="B94" s="197"/>
      <c r="C94" s="210" t="s">
        <v>787</v>
      </c>
      <c r="D94" s="211"/>
      <c r="E94" s="212">
        <v>12.83</v>
      </c>
      <c r="F94" s="200"/>
      <c r="G94" s="200"/>
      <c r="H94" s="200"/>
      <c r="I94" s="200"/>
      <c r="J94" s="200"/>
      <c r="K94" s="200"/>
      <c r="L94" s="200"/>
      <c r="M94" s="200"/>
      <c r="N94" s="213"/>
      <c r="O94" s="213"/>
      <c r="P94" s="213"/>
      <c r="Q94" s="245"/>
      <c r="R94" s="145"/>
      <c r="S94" s="129"/>
      <c r="T94" s="130"/>
      <c r="U94" s="129"/>
      <c r="V94" s="115"/>
      <c r="W94" s="115"/>
      <c r="X94" s="115"/>
      <c r="Y94" s="115"/>
      <c r="Z94" s="115"/>
      <c r="AA94" s="115"/>
      <c r="AB94" s="115"/>
      <c r="AC94" s="115"/>
      <c r="AD94" s="115"/>
      <c r="AE94" s="115"/>
      <c r="AF94" s="115"/>
      <c r="AG94" s="115"/>
      <c r="AH94" s="115"/>
      <c r="AI94" s="115"/>
      <c r="AJ94" s="115"/>
      <c r="AK94" s="115"/>
      <c r="AL94" s="115"/>
      <c r="AM94" s="115"/>
      <c r="AN94" s="115"/>
      <c r="AO94" s="115"/>
      <c r="AP94" s="115"/>
      <c r="AQ94" s="115"/>
      <c r="AR94" s="115"/>
      <c r="AS94" s="115"/>
      <c r="AT94" s="115"/>
      <c r="AU94" s="115"/>
      <c r="AV94" s="115"/>
      <c r="AW94" s="115"/>
      <c r="AX94" s="115"/>
      <c r="AY94" s="115"/>
      <c r="AZ94" s="115"/>
      <c r="BA94" s="115"/>
      <c r="BB94" s="115"/>
      <c r="BC94" s="115"/>
      <c r="BD94" s="115"/>
      <c r="BE94" s="115"/>
      <c r="BF94" s="115"/>
      <c r="BG94" s="115"/>
      <c r="BH94" s="115"/>
    </row>
    <row r="95" spans="1:60" ht="12.75" customHeight="1" outlineLevel="1" x14ac:dyDescent="0.2">
      <c r="A95" s="182">
        <v>22</v>
      </c>
      <c r="B95" s="156" t="s">
        <v>778</v>
      </c>
      <c r="C95" s="157" t="s">
        <v>779</v>
      </c>
      <c r="D95" s="158" t="s">
        <v>92</v>
      </c>
      <c r="E95" s="159">
        <f>SUM(E96:E97)</f>
        <v>11.244000000000002</v>
      </c>
      <c r="F95" s="160">
        <v>0</v>
      </c>
      <c r="G95" s="161">
        <f>ROUND(E95*F95,2)</f>
        <v>0</v>
      </c>
      <c r="H95" s="161">
        <v>0</v>
      </c>
      <c r="I95" s="161">
        <f>ROUND(E95*H95,2)</f>
        <v>0</v>
      </c>
      <c r="J95" s="161">
        <v>2500</v>
      </c>
      <c r="K95" s="161">
        <f>ROUND(E95*J95,2)</f>
        <v>28110</v>
      </c>
      <c r="L95" s="161">
        <v>21</v>
      </c>
      <c r="M95" s="161">
        <f>G95*(1+L95/100)</f>
        <v>0</v>
      </c>
      <c r="N95" s="230">
        <v>0</v>
      </c>
      <c r="O95" s="230">
        <f>ROUND(E95*N95,5)</f>
        <v>0</v>
      </c>
      <c r="P95" s="230">
        <v>2.7E-2</v>
      </c>
      <c r="Q95" s="237">
        <f>ROUND(E95*P95,5)</f>
        <v>0.30359000000000003</v>
      </c>
      <c r="R95" s="145"/>
      <c r="S95" s="129"/>
      <c r="T95" s="130">
        <v>0</v>
      </c>
      <c r="U95" s="129">
        <f>ROUND(E95*T95,2)</f>
        <v>0</v>
      </c>
      <c r="V95" s="115"/>
      <c r="W95" s="115"/>
      <c r="X95" s="115"/>
      <c r="Y95" s="115"/>
      <c r="Z95" s="115"/>
      <c r="AA95" s="115"/>
      <c r="AB95" s="115"/>
      <c r="AC95" s="115"/>
      <c r="AD95" s="115"/>
      <c r="AE95" s="115" t="s">
        <v>84</v>
      </c>
      <c r="AF95" s="115"/>
      <c r="AG95" s="115"/>
      <c r="AH95" s="115"/>
      <c r="AI95" s="115"/>
      <c r="AJ95" s="115"/>
      <c r="AK95" s="115"/>
      <c r="AL95" s="115"/>
      <c r="AM95" s="115"/>
      <c r="AN95" s="115"/>
      <c r="AO95" s="115"/>
      <c r="AP95" s="115"/>
      <c r="AQ95" s="115"/>
      <c r="AR95" s="115"/>
      <c r="AS95" s="115"/>
      <c r="AT95" s="115"/>
      <c r="AU95" s="115"/>
      <c r="AV95" s="115"/>
      <c r="AW95" s="115"/>
      <c r="AX95" s="115"/>
      <c r="AY95" s="115"/>
      <c r="AZ95" s="115"/>
      <c r="BA95" s="115"/>
      <c r="BB95" s="115"/>
      <c r="BC95" s="115"/>
      <c r="BD95" s="115"/>
      <c r="BE95" s="115"/>
      <c r="BF95" s="115"/>
      <c r="BG95" s="115"/>
      <c r="BH95" s="115"/>
    </row>
    <row r="96" spans="1:60" ht="12" customHeight="1" outlineLevel="1" x14ac:dyDescent="0.2">
      <c r="A96" s="116"/>
      <c r="B96" s="162"/>
      <c r="C96" s="215" t="s">
        <v>780</v>
      </c>
      <c r="D96" s="216"/>
      <c r="E96" s="217">
        <v>9.4920000000000009</v>
      </c>
      <c r="F96" s="137"/>
      <c r="G96" s="137"/>
      <c r="H96" s="137"/>
      <c r="I96" s="137"/>
      <c r="J96" s="137"/>
      <c r="K96" s="137"/>
      <c r="L96" s="137"/>
      <c r="M96" s="137"/>
      <c r="N96" s="218"/>
      <c r="O96" s="218"/>
      <c r="P96" s="218"/>
      <c r="Q96" s="208"/>
      <c r="R96" s="129"/>
      <c r="S96" s="129"/>
      <c r="T96" s="130"/>
      <c r="U96" s="129"/>
      <c r="V96" s="115"/>
      <c r="W96" s="115"/>
      <c r="X96" s="115"/>
      <c r="Y96" s="115"/>
      <c r="Z96" s="115"/>
      <c r="AA96" s="115"/>
      <c r="AB96" s="115"/>
      <c r="AC96" s="115"/>
      <c r="AD96" s="115"/>
      <c r="AE96" s="115"/>
      <c r="AF96" s="115"/>
      <c r="AG96" s="115"/>
      <c r="AH96" s="115"/>
      <c r="AI96" s="115"/>
      <c r="AJ96" s="115"/>
      <c r="AK96" s="115"/>
      <c r="AL96" s="115"/>
      <c r="AM96" s="115"/>
      <c r="AN96" s="115"/>
      <c r="AO96" s="115"/>
      <c r="AP96" s="115"/>
      <c r="AQ96" s="115"/>
      <c r="AR96" s="115"/>
      <c r="AS96" s="115"/>
      <c r="AT96" s="115"/>
      <c r="AU96" s="115"/>
      <c r="AV96" s="115"/>
      <c r="AW96" s="115"/>
      <c r="AX96" s="115"/>
      <c r="AY96" s="115"/>
      <c r="AZ96" s="115"/>
      <c r="BA96" s="115"/>
      <c r="BB96" s="115"/>
      <c r="BC96" s="115"/>
      <c r="BD96" s="115"/>
      <c r="BE96" s="115"/>
      <c r="BF96" s="115"/>
      <c r="BG96" s="115"/>
      <c r="BH96" s="115"/>
    </row>
    <row r="97" spans="1:60" outlineLevel="1" x14ac:dyDescent="0.2">
      <c r="A97" s="244"/>
      <c r="B97" s="197"/>
      <c r="C97" s="210" t="s">
        <v>781</v>
      </c>
      <c r="D97" s="211"/>
      <c r="E97" s="212">
        <v>1.752</v>
      </c>
      <c r="F97" s="200"/>
      <c r="G97" s="200"/>
      <c r="H97" s="200"/>
      <c r="I97" s="200"/>
      <c r="J97" s="200"/>
      <c r="K97" s="200"/>
      <c r="L97" s="200"/>
      <c r="M97" s="200"/>
      <c r="N97" s="213"/>
      <c r="O97" s="213"/>
      <c r="P97" s="213"/>
      <c r="Q97" s="245"/>
      <c r="R97" s="145"/>
      <c r="S97" s="129"/>
      <c r="T97" s="130"/>
      <c r="U97" s="129"/>
      <c r="V97" s="115"/>
      <c r="W97" s="115"/>
      <c r="X97" s="115"/>
      <c r="Y97" s="115"/>
      <c r="Z97" s="115"/>
      <c r="AA97" s="115"/>
      <c r="AB97" s="115"/>
      <c r="AC97" s="115"/>
      <c r="AD97" s="115"/>
      <c r="AE97" s="115"/>
      <c r="AF97" s="115"/>
      <c r="AG97" s="115"/>
      <c r="AH97" s="115"/>
      <c r="AI97" s="115"/>
      <c r="AJ97" s="115"/>
      <c r="AK97" s="115"/>
      <c r="AL97" s="115"/>
      <c r="AM97" s="115"/>
      <c r="AN97" s="115"/>
      <c r="AO97" s="115"/>
      <c r="AP97" s="115"/>
      <c r="AQ97" s="115"/>
      <c r="AR97" s="115"/>
      <c r="AS97" s="115"/>
      <c r="AT97" s="115"/>
      <c r="AU97" s="115"/>
      <c r="AV97" s="115"/>
      <c r="AW97" s="115"/>
      <c r="AX97" s="115"/>
      <c r="AY97" s="115"/>
      <c r="AZ97" s="115"/>
      <c r="BA97" s="115"/>
      <c r="BB97" s="115"/>
      <c r="BC97" s="115"/>
      <c r="BD97" s="115"/>
      <c r="BE97" s="115"/>
      <c r="BF97" s="115"/>
      <c r="BG97" s="115"/>
      <c r="BH97" s="115"/>
    </row>
    <row r="98" spans="1:60" ht="12.75" customHeight="1" outlineLevel="1" x14ac:dyDescent="0.2">
      <c r="A98" s="182">
        <v>23</v>
      </c>
      <c r="B98" s="156" t="s">
        <v>800</v>
      </c>
      <c r="C98" s="157" t="s">
        <v>801</v>
      </c>
      <c r="D98" s="158" t="s">
        <v>91</v>
      </c>
      <c r="E98" s="159">
        <f>SUM(E99:E100)</f>
        <v>21.046960000000002</v>
      </c>
      <c r="F98" s="160">
        <v>0</v>
      </c>
      <c r="G98" s="161">
        <f>ROUND(E98*F98,2)</f>
        <v>0</v>
      </c>
      <c r="H98" s="161">
        <v>0</v>
      </c>
      <c r="I98" s="161">
        <f>ROUND(E98*H98,2)</f>
        <v>0</v>
      </c>
      <c r="J98" s="161">
        <v>2500</v>
      </c>
      <c r="K98" s="161">
        <f>ROUND(E98*J98,2)</f>
        <v>52617.4</v>
      </c>
      <c r="L98" s="161">
        <v>21</v>
      </c>
      <c r="M98" s="161">
        <f>G98*(1+L98/100)</f>
        <v>0</v>
      </c>
      <c r="N98" s="230">
        <v>0</v>
      </c>
      <c r="O98" s="230">
        <f>ROUND(E98*N98,5)</f>
        <v>0</v>
      </c>
      <c r="P98" s="230">
        <v>0</v>
      </c>
      <c r="Q98" s="237">
        <f>ROUND(E98*P98,5)</f>
        <v>0</v>
      </c>
      <c r="R98" s="145"/>
      <c r="S98" s="129"/>
      <c r="T98" s="130">
        <v>0</v>
      </c>
      <c r="U98" s="129">
        <f>ROUND(E98*T98,2)</f>
        <v>0</v>
      </c>
      <c r="V98" s="115"/>
      <c r="W98" s="115"/>
      <c r="X98" s="115"/>
      <c r="Y98" s="115"/>
      <c r="Z98" s="115"/>
      <c r="AA98" s="115"/>
      <c r="AB98" s="115"/>
      <c r="AC98" s="115"/>
      <c r="AD98" s="115"/>
      <c r="AE98" s="115" t="s">
        <v>84</v>
      </c>
      <c r="AF98" s="115"/>
      <c r="AG98" s="115"/>
      <c r="AH98" s="115"/>
      <c r="AI98" s="115"/>
      <c r="AJ98" s="115"/>
      <c r="AK98" s="115"/>
      <c r="AL98" s="115"/>
      <c r="AM98" s="115"/>
      <c r="AN98" s="115"/>
      <c r="AO98" s="115"/>
      <c r="AP98" s="115"/>
      <c r="AQ98" s="115"/>
      <c r="AR98" s="115"/>
      <c r="AS98" s="115"/>
      <c r="AT98" s="115"/>
      <c r="AU98" s="115"/>
      <c r="AV98" s="115"/>
      <c r="AW98" s="115"/>
      <c r="AX98" s="115"/>
      <c r="AY98" s="115"/>
      <c r="AZ98" s="115"/>
      <c r="BA98" s="115"/>
      <c r="BB98" s="115"/>
      <c r="BC98" s="115"/>
      <c r="BD98" s="115"/>
      <c r="BE98" s="115"/>
      <c r="BF98" s="115"/>
      <c r="BG98" s="115"/>
      <c r="BH98" s="115"/>
    </row>
    <row r="99" spans="1:60" ht="12" customHeight="1" outlineLevel="1" x14ac:dyDescent="0.2">
      <c r="A99" s="116"/>
      <c r="B99" s="162"/>
      <c r="C99" s="238">
        <f>SUM(Q60)</f>
        <v>10.523480000000001</v>
      </c>
      <c r="D99" s="216"/>
      <c r="E99" s="217">
        <f>SUM(C99)</f>
        <v>10.523480000000001</v>
      </c>
      <c r="F99" s="137"/>
      <c r="G99" s="137"/>
      <c r="H99" s="137"/>
      <c r="I99" s="137"/>
      <c r="J99" s="137"/>
      <c r="K99" s="137"/>
      <c r="L99" s="137"/>
      <c r="M99" s="137"/>
      <c r="N99" s="218"/>
      <c r="O99" s="218"/>
      <c r="P99" s="218"/>
      <c r="Q99" s="208"/>
      <c r="R99" s="129"/>
      <c r="S99" s="129"/>
      <c r="T99" s="130"/>
      <c r="U99" s="129"/>
      <c r="V99" s="115"/>
      <c r="W99" s="115"/>
      <c r="X99" s="115"/>
      <c r="Y99" s="115"/>
      <c r="Z99" s="115"/>
      <c r="AA99" s="115"/>
      <c r="AB99" s="115"/>
      <c r="AC99" s="115"/>
      <c r="AD99" s="115"/>
      <c r="AE99" s="115"/>
      <c r="AF99" s="115"/>
      <c r="AG99" s="115"/>
      <c r="AH99" s="115"/>
      <c r="AI99" s="115"/>
      <c r="AJ99" s="115"/>
      <c r="AK99" s="115"/>
      <c r="AL99" s="115"/>
      <c r="AM99" s="115"/>
      <c r="AN99" s="115"/>
      <c r="AO99" s="115"/>
      <c r="AP99" s="115"/>
      <c r="AQ99" s="115"/>
      <c r="AR99" s="115"/>
      <c r="AS99" s="115"/>
      <c r="AT99" s="115"/>
      <c r="AU99" s="115"/>
      <c r="AV99" s="115"/>
      <c r="AW99" s="115"/>
      <c r="AX99" s="115"/>
      <c r="AY99" s="115"/>
      <c r="AZ99" s="115"/>
      <c r="BA99" s="115"/>
      <c r="BB99" s="115"/>
      <c r="BC99" s="115"/>
      <c r="BD99" s="115"/>
      <c r="BE99" s="115"/>
      <c r="BF99" s="115"/>
      <c r="BG99" s="115"/>
      <c r="BH99" s="115"/>
    </row>
    <row r="100" spans="1:60" ht="22.5" customHeight="1" outlineLevel="1" x14ac:dyDescent="0.2">
      <c r="A100" s="182">
        <v>24</v>
      </c>
      <c r="B100" s="156" t="s">
        <v>112</v>
      </c>
      <c r="C100" s="157" t="s">
        <v>509</v>
      </c>
      <c r="D100" s="158" t="s">
        <v>91</v>
      </c>
      <c r="E100" s="159">
        <f>SUM(E102:E102)</f>
        <v>10.523480000000001</v>
      </c>
      <c r="F100" s="160">
        <v>0</v>
      </c>
      <c r="G100" s="161">
        <f>ROUND(E100*F100,2)</f>
        <v>0</v>
      </c>
      <c r="H100" s="161">
        <v>0</v>
      </c>
      <c r="I100" s="161">
        <f>ROUND(E100*H100,2)</f>
        <v>0</v>
      </c>
      <c r="J100" s="161">
        <v>2500</v>
      </c>
      <c r="K100" s="161">
        <f>ROUND(E100*J100,2)</f>
        <v>26308.7</v>
      </c>
      <c r="L100" s="161">
        <v>21</v>
      </c>
      <c r="M100" s="161">
        <f>G100*(1+L100/100)</f>
        <v>0</v>
      </c>
      <c r="N100" s="230">
        <v>0</v>
      </c>
      <c r="O100" s="230">
        <f>ROUND(E100*N100,5)</f>
        <v>0</v>
      </c>
      <c r="P100" s="230">
        <v>0</v>
      </c>
      <c r="Q100" s="237">
        <f>ROUND(E100*P100,2)</f>
        <v>0</v>
      </c>
      <c r="R100" s="145"/>
      <c r="S100" s="129"/>
      <c r="T100" s="130">
        <v>0</v>
      </c>
      <c r="U100" s="129">
        <f>ROUND(E100*T100,2)</f>
        <v>0</v>
      </c>
      <c r="V100" s="115"/>
      <c r="W100" s="115"/>
      <c r="X100" s="115"/>
      <c r="Y100" s="115"/>
      <c r="Z100" s="115"/>
      <c r="AA100" s="115"/>
      <c r="AB100" s="115"/>
      <c r="AC100" s="115"/>
      <c r="AD100" s="115"/>
      <c r="AE100" s="115" t="s">
        <v>84</v>
      </c>
      <c r="AF100" s="115"/>
      <c r="AG100" s="115"/>
      <c r="AH100" s="115"/>
      <c r="AI100" s="115"/>
      <c r="AJ100" s="115"/>
      <c r="AK100" s="115"/>
      <c r="AL100" s="115"/>
      <c r="AM100" s="115"/>
      <c r="AN100" s="115"/>
      <c r="AO100" s="115"/>
      <c r="AP100" s="115"/>
      <c r="AQ100" s="115"/>
      <c r="AR100" s="115"/>
      <c r="AS100" s="115"/>
      <c r="AT100" s="115"/>
      <c r="AU100" s="115"/>
      <c r="AV100" s="115"/>
      <c r="AW100" s="115"/>
      <c r="AX100" s="115"/>
      <c r="AY100" s="115"/>
      <c r="AZ100" s="115"/>
      <c r="BA100" s="115"/>
      <c r="BB100" s="115"/>
      <c r="BC100" s="115"/>
      <c r="BD100" s="115"/>
      <c r="BE100" s="115"/>
      <c r="BF100" s="115"/>
      <c r="BG100" s="115"/>
      <c r="BH100" s="115"/>
    </row>
    <row r="101" spans="1:60" ht="12.75" customHeight="1" outlineLevel="1" x14ac:dyDescent="0.2">
      <c r="A101" s="183"/>
      <c r="B101" s="163"/>
      <c r="C101" s="379" t="s">
        <v>143</v>
      </c>
      <c r="D101" s="379"/>
      <c r="E101" s="379"/>
      <c r="F101" s="164" t="s">
        <v>96</v>
      </c>
      <c r="G101" s="164"/>
      <c r="H101" s="165"/>
      <c r="I101" s="165"/>
      <c r="J101" s="165"/>
      <c r="K101" s="165"/>
      <c r="L101" s="165"/>
      <c r="M101" s="165"/>
      <c r="N101" s="209"/>
      <c r="O101" s="209"/>
      <c r="P101" s="209"/>
      <c r="Q101" s="214"/>
      <c r="R101" s="145"/>
      <c r="S101" s="129"/>
      <c r="T101" s="130"/>
      <c r="U101" s="129"/>
      <c r="V101" s="115"/>
      <c r="W101" s="115"/>
      <c r="X101" s="115"/>
      <c r="Y101" s="115"/>
      <c r="Z101" s="115"/>
      <c r="AA101" s="115"/>
      <c r="AB101" s="115"/>
      <c r="AC101" s="115"/>
      <c r="AD101" s="115"/>
      <c r="AE101" s="115" t="s">
        <v>82</v>
      </c>
      <c r="AF101" s="115"/>
      <c r="AG101" s="115"/>
      <c r="AH101" s="115"/>
      <c r="AI101" s="115"/>
      <c r="AJ101" s="115"/>
      <c r="AK101" s="115"/>
      <c r="AL101" s="115"/>
      <c r="AM101" s="115"/>
      <c r="AN101" s="115"/>
      <c r="AO101" s="115"/>
      <c r="AP101" s="115"/>
      <c r="AQ101" s="115"/>
      <c r="AR101" s="115"/>
      <c r="AS101" s="115"/>
      <c r="AT101" s="115"/>
      <c r="AU101" s="115"/>
      <c r="AV101" s="115"/>
      <c r="AW101" s="115"/>
      <c r="AX101" s="115"/>
      <c r="AY101" s="115"/>
      <c r="AZ101" s="115"/>
      <c r="BA101" s="123" t="str">
        <f>C101</f>
        <v>uvažován odvoz na recyklační skládku do J. Hradce do 15 km</v>
      </c>
      <c r="BB101" s="115"/>
      <c r="BC101" s="115"/>
      <c r="BD101" s="115"/>
      <c r="BE101" s="115"/>
      <c r="BF101" s="115"/>
      <c r="BG101" s="115"/>
      <c r="BH101" s="115"/>
    </row>
    <row r="102" spans="1:60" ht="12" customHeight="1" outlineLevel="1" x14ac:dyDescent="0.2">
      <c r="A102" s="116"/>
      <c r="B102" s="162"/>
      <c r="C102" s="262">
        <f>SUM(Q60)</f>
        <v>10.523480000000001</v>
      </c>
      <c r="D102" s="216"/>
      <c r="E102" s="217">
        <f>SUM(C102)</f>
        <v>10.523480000000001</v>
      </c>
      <c r="F102" s="137"/>
      <c r="G102" s="137"/>
      <c r="H102" s="137"/>
      <c r="I102" s="137"/>
      <c r="J102" s="137"/>
      <c r="K102" s="137"/>
      <c r="L102" s="137"/>
      <c r="M102" s="137"/>
      <c r="N102" s="218"/>
      <c r="O102" s="218"/>
      <c r="P102" s="218"/>
      <c r="Q102" s="208"/>
      <c r="R102" s="129"/>
      <c r="S102" s="129"/>
      <c r="T102" s="130"/>
      <c r="U102" s="129"/>
      <c r="V102" s="115"/>
      <c r="W102" s="115"/>
      <c r="X102" s="115"/>
      <c r="Y102" s="115"/>
      <c r="Z102" s="115"/>
      <c r="AA102" s="115"/>
      <c r="AB102" s="115"/>
      <c r="AC102" s="115"/>
      <c r="AD102" s="115"/>
      <c r="AE102" s="115"/>
      <c r="AF102" s="115"/>
      <c r="AG102" s="115"/>
      <c r="AH102" s="115"/>
      <c r="AI102" s="115"/>
      <c r="AJ102" s="115"/>
      <c r="AK102" s="115"/>
      <c r="AL102" s="115"/>
      <c r="AM102" s="115"/>
      <c r="AN102" s="115"/>
      <c r="AO102" s="115"/>
      <c r="AP102" s="115"/>
      <c r="AQ102" s="115"/>
      <c r="AR102" s="115"/>
      <c r="AS102" s="115"/>
      <c r="AT102" s="115"/>
      <c r="AU102" s="115"/>
      <c r="AV102" s="115"/>
      <c r="AW102" s="115"/>
      <c r="AX102" s="115"/>
      <c r="AY102" s="115"/>
      <c r="AZ102" s="115"/>
      <c r="BA102" s="115"/>
      <c r="BB102" s="115"/>
      <c r="BC102" s="115"/>
      <c r="BD102" s="115"/>
      <c r="BE102" s="115"/>
      <c r="BF102" s="115"/>
      <c r="BG102" s="115"/>
      <c r="BH102" s="115"/>
    </row>
    <row r="103" spans="1:60" ht="22.5" customHeight="1" outlineLevel="1" x14ac:dyDescent="0.2">
      <c r="A103" s="182">
        <v>25</v>
      </c>
      <c r="B103" s="156" t="s">
        <v>113</v>
      </c>
      <c r="C103" s="157" t="s">
        <v>510</v>
      </c>
      <c r="D103" s="158" t="s">
        <v>91</v>
      </c>
      <c r="E103" s="159">
        <f>SUM(E105:E105)</f>
        <v>147.32872</v>
      </c>
      <c r="F103" s="160">
        <v>0</v>
      </c>
      <c r="G103" s="161">
        <f>ROUND(E103*F103,2)</f>
        <v>0</v>
      </c>
      <c r="H103" s="161">
        <v>0</v>
      </c>
      <c r="I103" s="161">
        <f>ROUND(E103*H103,2)</f>
        <v>0</v>
      </c>
      <c r="J103" s="161">
        <v>2500</v>
      </c>
      <c r="K103" s="161">
        <f>ROUND(E103*J103,2)</f>
        <v>368321.8</v>
      </c>
      <c r="L103" s="161">
        <v>21</v>
      </c>
      <c r="M103" s="161">
        <f>G103*(1+L103/100)</f>
        <v>0</v>
      </c>
      <c r="N103" s="230">
        <v>0</v>
      </c>
      <c r="O103" s="230">
        <f>ROUND(E103*N103,5)</f>
        <v>0</v>
      </c>
      <c r="P103" s="230">
        <v>0</v>
      </c>
      <c r="Q103" s="237">
        <f>ROUND(E103*P103,2)</f>
        <v>0</v>
      </c>
      <c r="R103" s="145"/>
      <c r="S103" s="129"/>
      <c r="T103" s="130">
        <v>0</v>
      </c>
      <c r="U103" s="129">
        <f>ROUND(E103*T103,2)</f>
        <v>0</v>
      </c>
      <c r="V103" s="115"/>
      <c r="W103" s="115"/>
      <c r="X103" s="115"/>
      <c r="Y103" s="115"/>
      <c r="Z103" s="115"/>
      <c r="AA103" s="115"/>
      <c r="AB103" s="115"/>
      <c r="AC103" s="115"/>
      <c r="AD103" s="115"/>
      <c r="AE103" s="115" t="s">
        <v>84</v>
      </c>
      <c r="AF103" s="115"/>
      <c r="AG103" s="115"/>
      <c r="AH103" s="115"/>
      <c r="AI103" s="115"/>
      <c r="AJ103" s="115"/>
      <c r="AK103" s="115"/>
      <c r="AL103" s="115"/>
      <c r="AM103" s="115"/>
      <c r="AN103" s="115"/>
      <c r="AO103" s="115"/>
      <c r="AP103" s="115"/>
      <c r="AQ103" s="115"/>
      <c r="AR103" s="115"/>
      <c r="AS103" s="115"/>
      <c r="AT103" s="115"/>
      <c r="AU103" s="115"/>
      <c r="AV103" s="115"/>
      <c r="AW103" s="115"/>
      <c r="AX103" s="115"/>
      <c r="AY103" s="115"/>
      <c r="AZ103" s="115"/>
      <c r="BA103" s="115"/>
      <c r="BB103" s="115"/>
      <c r="BC103" s="115"/>
      <c r="BD103" s="115"/>
      <c r="BE103" s="115"/>
      <c r="BF103" s="115"/>
      <c r="BG103" s="115"/>
      <c r="BH103" s="115"/>
    </row>
    <row r="104" spans="1:60" ht="12.75" customHeight="1" outlineLevel="1" x14ac:dyDescent="0.2">
      <c r="A104" s="183"/>
      <c r="B104" s="163"/>
      <c r="C104" s="379" t="s">
        <v>143</v>
      </c>
      <c r="D104" s="379"/>
      <c r="E104" s="379"/>
      <c r="F104" s="164"/>
      <c r="G104" s="164"/>
      <c r="H104" s="165"/>
      <c r="I104" s="165"/>
      <c r="J104" s="165"/>
      <c r="K104" s="165"/>
      <c r="L104" s="165"/>
      <c r="M104" s="165"/>
      <c r="N104" s="209"/>
      <c r="O104" s="209"/>
      <c r="P104" s="209"/>
      <c r="Q104" s="214"/>
      <c r="R104" s="145"/>
      <c r="S104" s="129"/>
      <c r="T104" s="130"/>
      <c r="U104" s="129"/>
      <c r="V104" s="115"/>
      <c r="W104" s="115"/>
      <c r="X104" s="115"/>
      <c r="Y104" s="115"/>
      <c r="Z104" s="115"/>
      <c r="AA104" s="115"/>
      <c r="AB104" s="115"/>
      <c r="AC104" s="115"/>
      <c r="AD104" s="115"/>
      <c r="AE104" s="115" t="s">
        <v>82</v>
      </c>
      <c r="AF104" s="115"/>
      <c r="AG104" s="115"/>
      <c r="AH104" s="115"/>
      <c r="AI104" s="115"/>
      <c r="AJ104" s="115"/>
      <c r="AK104" s="115"/>
      <c r="AL104" s="115"/>
      <c r="AM104" s="115"/>
      <c r="AN104" s="115"/>
      <c r="AO104" s="115"/>
      <c r="AP104" s="115"/>
      <c r="AQ104" s="115"/>
      <c r="AR104" s="115"/>
      <c r="AS104" s="115"/>
      <c r="AT104" s="115"/>
      <c r="AU104" s="115"/>
      <c r="AV104" s="115"/>
      <c r="AW104" s="115"/>
      <c r="AX104" s="115"/>
      <c r="AY104" s="115"/>
      <c r="AZ104" s="115"/>
      <c r="BA104" s="123" t="str">
        <f>C104</f>
        <v>uvažován odvoz na recyklační skládku do J. Hradce do 15 km</v>
      </c>
      <c r="BB104" s="115"/>
      <c r="BC104" s="115"/>
      <c r="BD104" s="115"/>
      <c r="BE104" s="115"/>
      <c r="BF104" s="115"/>
      <c r="BG104" s="115"/>
      <c r="BH104" s="115"/>
    </row>
    <row r="105" spans="1:60" ht="12" customHeight="1" outlineLevel="1" x14ac:dyDescent="0.2">
      <c r="A105" s="116"/>
      <c r="B105" s="162"/>
      <c r="C105" s="215" t="s">
        <v>802</v>
      </c>
      <c r="D105" s="216"/>
      <c r="E105" s="217">
        <v>147.32872</v>
      </c>
      <c r="F105" s="137"/>
      <c r="G105" s="137"/>
      <c r="H105" s="137"/>
      <c r="I105" s="137"/>
      <c r="J105" s="137"/>
      <c r="K105" s="137"/>
      <c r="L105" s="137"/>
      <c r="M105" s="137"/>
      <c r="N105" s="218"/>
      <c r="O105" s="218"/>
      <c r="P105" s="218"/>
      <c r="Q105" s="208"/>
      <c r="R105" s="129"/>
      <c r="S105" s="129"/>
      <c r="T105" s="130"/>
      <c r="U105" s="129"/>
      <c r="V105" s="115"/>
      <c r="W105" s="115"/>
      <c r="X105" s="115"/>
      <c r="Y105" s="115"/>
      <c r="Z105" s="115"/>
      <c r="AA105" s="115"/>
      <c r="AB105" s="115"/>
      <c r="AC105" s="115"/>
      <c r="AD105" s="115"/>
      <c r="AE105" s="115"/>
      <c r="AF105" s="115"/>
      <c r="AG105" s="115"/>
      <c r="AH105" s="115"/>
      <c r="AI105" s="115"/>
      <c r="AJ105" s="115"/>
      <c r="AK105" s="115"/>
      <c r="AL105" s="115"/>
      <c r="AM105" s="115"/>
      <c r="AN105" s="115"/>
      <c r="AO105" s="115"/>
      <c r="AP105" s="115"/>
      <c r="AQ105" s="115"/>
      <c r="AR105" s="115"/>
      <c r="AS105" s="115"/>
      <c r="AT105" s="115"/>
      <c r="AU105" s="115"/>
      <c r="AV105" s="115"/>
      <c r="AW105" s="115"/>
      <c r="AX105" s="115"/>
      <c r="AY105" s="115"/>
      <c r="AZ105" s="115"/>
      <c r="BA105" s="115"/>
      <c r="BB105" s="115"/>
      <c r="BC105" s="115"/>
      <c r="BD105" s="115"/>
      <c r="BE105" s="115"/>
      <c r="BF105" s="115"/>
      <c r="BG105" s="115"/>
      <c r="BH105" s="115"/>
    </row>
    <row r="106" spans="1:60" ht="22.5" customHeight="1" outlineLevel="1" x14ac:dyDescent="0.2">
      <c r="A106" s="182">
        <v>26</v>
      </c>
      <c r="B106" s="156" t="s">
        <v>140</v>
      </c>
      <c r="C106" s="157" t="s">
        <v>141</v>
      </c>
      <c r="D106" s="158" t="s">
        <v>91</v>
      </c>
      <c r="E106" s="159">
        <f>SUM(E107:E107)</f>
        <v>10.523480000000001</v>
      </c>
      <c r="F106" s="160">
        <v>0</v>
      </c>
      <c r="G106" s="161">
        <f>ROUND(E106*F106,2)</f>
        <v>0</v>
      </c>
      <c r="H106" s="161">
        <v>0</v>
      </c>
      <c r="I106" s="161">
        <f>ROUND(E106*H106,2)</f>
        <v>0</v>
      </c>
      <c r="J106" s="161">
        <v>2500</v>
      </c>
      <c r="K106" s="161">
        <f>ROUND(E106*J106,2)</f>
        <v>26308.7</v>
      </c>
      <c r="L106" s="161">
        <v>21</v>
      </c>
      <c r="M106" s="161">
        <f>G106*(1+L106/100)</f>
        <v>0</v>
      </c>
      <c r="N106" s="230">
        <v>0</v>
      </c>
      <c r="O106" s="230">
        <f>ROUND(E106*N106,5)</f>
        <v>0</v>
      </c>
      <c r="P106" s="230">
        <v>0</v>
      </c>
      <c r="Q106" s="237">
        <f>ROUND(E106*P106,2)</f>
        <v>0</v>
      </c>
      <c r="R106" s="145"/>
      <c r="S106" s="129"/>
      <c r="T106" s="130">
        <v>0</v>
      </c>
      <c r="U106" s="129">
        <f>ROUND(E106*T106,2)</f>
        <v>0</v>
      </c>
      <c r="V106" s="115"/>
      <c r="W106" s="115"/>
      <c r="X106" s="115"/>
      <c r="Y106" s="115"/>
      <c r="Z106" s="115"/>
      <c r="AA106" s="115"/>
      <c r="AB106" s="115"/>
      <c r="AC106" s="115"/>
      <c r="AD106" s="115"/>
      <c r="AE106" s="115" t="s">
        <v>84</v>
      </c>
      <c r="AF106" s="115"/>
      <c r="AG106" s="115"/>
      <c r="AH106" s="115"/>
      <c r="AI106" s="115"/>
      <c r="AJ106" s="115"/>
      <c r="AK106" s="115"/>
      <c r="AL106" s="115"/>
      <c r="AM106" s="115"/>
      <c r="AN106" s="115"/>
      <c r="AO106" s="115"/>
      <c r="AP106" s="115"/>
      <c r="AQ106" s="115"/>
      <c r="AR106" s="115"/>
      <c r="AS106" s="115"/>
      <c r="AT106" s="115"/>
      <c r="AU106" s="115"/>
      <c r="AV106" s="115"/>
      <c r="AW106" s="115"/>
      <c r="AX106" s="115"/>
      <c r="AY106" s="115"/>
      <c r="AZ106" s="115"/>
      <c r="BA106" s="115"/>
      <c r="BB106" s="115"/>
      <c r="BC106" s="115"/>
      <c r="BD106" s="115"/>
      <c r="BE106" s="115"/>
      <c r="BF106" s="115"/>
      <c r="BG106" s="115"/>
      <c r="BH106" s="115"/>
    </row>
    <row r="107" spans="1:60" ht="12" customHeight="1" outlineLevel="1" x14ac:dyDescent="0.2">
      <c r="A107" s="116"/>
      <c r="B107" s="162"/>
      <c r="C107" s="238">
        <f>SUM(C102)</f>
        <v>10.523480000000001</v>
      </c>
      <c r="D107" s="216"/>
      <c r="E107" s="217">
        <f>SUM(C107)</f>
        <v>10.523480000000001</v>
      </c>
      <c r="F107" s="137"/>
      <c r="G107" s="137"/>
      <c r="H107" s="137"/>
      <c r="I107" s="137"/>
      <c r="J107" s="137"/>
      <c r="K107" s="137"/>
      <c r="L107" s="137"/>
      <c r="M107" s="137"/>
      <c r="N107" s="218"/>
      <c r="O107" s="218"/>
      <c r="P107" s="218"/>
      <c r="Q107" s="208"/>
      <c r="R107" s="129"/>
      <c r="S107" s="129"/>
      <c r="T107" s="130"/>
      <c r="U107" s="129"/>
      <c r="V107" s="115"/>
      <c r="W107" s="115"/>
      <c r="X107" s="115"/>
      <c r="Y107" s="115"/>
      <c r="Z107" s="115"/>
      <c r="AA107" s="115"/>
      <c r="AB107" s="115"/>
      <c r="AC107" s="115"/>
      <c r="AD107" s="115"/>
      <c r="AE107" s="115"/>
      <c r="AF107" s="115"/>
      <c r="AG107" s="115"/>
      <c r="AH107" s="115"/>
      <c r="AI107" s="115"/>
      <c r="AJ107" s="115"/>
      <c r="AK107" s="115"/>
      <c r="AL107" s="115"/>
      <c r="AM107" s="115"/>
      <c r="AN107" s="115"/>
      <c r="AO107" s="115"/>
      <c r="AP107" s="115"/>
      <c r="AQ107" s="115"/>
      <c r="AR107" s="115"/>
      <c r="AS107" s="115"/>
      <c r="AT107" s="115"/>
      <c r="AU107" s="115"/>
      <c r="AV107" s="115"/>
      <c r="AW107" s="115"/>
      <c r="AX107" s="115"/>
      <c r="AY107" s="115"/>
      <c r="AZ107" s="115"/>
      <c r="BA107" s="115"/>
      <c r="BB107" s="115"/>
      <c r="BC107" s="115"/>
      <c r="BD107" s="115"/>
      <c r="BE107" s="115"/>
      <c r="BF107" s="115"/>
      <c r="BG107" s="115"/>
      <c r="BH107" s="115"/>
    </row>
    <row r="108" spans="1:60" x14ac:dyDescent="0.2">
      <c r="A108" s="122" t="s">
        <v>79</v>
      </c>
      <c r="B108" s="124" t="s">
        <v>151</v>
      </c>
      <c r="C108" s="125" t="s">
        <v>114</v>
      </c>
      <c r="D108" s="121"/>
      <c r="E108" s="126"/>
      <c r="F108" s="127"/>
      <c r="G108" s="127">
        <f>SUM(G109:G164)</f>
        <v>0</v>
      </c>
      <c r="H108" s="127"/>
      <c r="I108" s="127">
        <f>SUM(I249:I399)</f>
        <v>0</v>
      </c>
      <c r="J108" s="127"/>
      <c r="K108" s="127">
        <f>SUM(K249:K399)</f>
        <v>451070.68999999994</v>
      </c>
      <c r="L108" s="127"/>
      <c r="M108" s="127">
        <f>SUM(M249:M399)</f>
        <v>0</v>
      </c>
      <c r="N108" s="142"/>
      <c r="O108" s="142">
        <f>SUM(O109:O162)</f>
        <v>0.40466000000000002</v>
      </c>
      <c r="P108" s="142"/>
      <c r="Q108" s="142">
        <f>SUM(Q109:Q157)</f>
        <v>0</v>
      </c>
      <c r="R108" s="127"/>
      <c r="S108" s="127"/>
      <c r="T108" s="128"/>
      <c r="U108" s="127">
        <f>SUM(U249:U399)</f>
        <v>470.19</v>
      </c>
      <c r="AE108" t="s">
        <v>80</v>
      </c>
    </row>
    <row r="109" spans="1:60" ht="22.5" customHeight="1" outlineLevel="1" x14ac:dyDescent="0.2">
      <c r="A109" s="182">
        <v>27</v>
      </c>
      <c r="B109" s="156" t="s">
        <v>820</v>
      </c>
      <c r="C109" s="157" t="s">
        <v>826</v>
      </c>
      <c r="D109" s="158" t="s">
        <v>93</v>
      </c>
      <c r="E109" s="159">
        <f>SUM(E111:E113)</f>
        <v>5</v>
      </c>
      <c r="F109" s="160">
        <v>0</v>
      </c>
      <c r="G109" s="161">
        <f>ROUND(E109*F109,2)</f>
        <v>0</v>
      </c>
      <c r="H109" s="161">
        <v>0</v>
      </c>
      <c r="I109" s="161">
        <f>ROUND(E109*H109,2)</f>
        <v>0</v>
      </c>
      <c r="J109" s="161">
        <v>2500</v>
      </c>
      <c r="K109" s="161">
        <f>ROUND(E109*J109,2)</f>
        <v>12500</v>
      </c>
      <c r="L109" s="161">
        <v>21</v>
      </c>
      <c r="M109" s="161">
        <f>G109*(1+L109/100)</f>
        <v>0</v>
      </c>
      <c r="N109" s="230">
        <v>0</v>
      </c>
      <c r="O109" s="230">
        <f>ROUND(E109*N109,5)</f>
        <v>0</v>
      </c>
      <c r="P109" s="230">
        <v>0</v>
      </c>
      <c r="Q109" s="237">
        <f>ROUND(E109*P109,2)</f>
        <v>0</v>
      </c>
      <c r="R109" s="145"/>
      <c r="S109" s="129"/>
      <c r="T109" s="130">
        <v>0</v>
      </c>
      <c r="U109" s="129">
        <f>ROUND(E109*T109,2)</f>
        <v>0</v>
      </c>
      <c r="V109" s="115"/>
      <c r="W109" s="115"/>
      <c r="X109" s="115"/>
      <c r="Y109" s="115"/>
      <c r="Z109" s="115"/>
      <c r="AA109" s="115"/>
      <c r="AB109" s="115"/>
      <c r="AC109" s="115"/>
      <c r="AD109" s="115"/>
      <c r="AE109" s="115" t="s">
        <v>84</v>
      </c>
      <c r="AF109" s="115"/>
      <c r="AG109" s="115"/>
      <c r="AH109" s="115"/>
      <c r="AI109" s="115"/>
      <c r="AJ109" s="115"/>
      <c r="AK109" s="115"/>
      <c r="AL109" s="115"/>
      <c r="AM109" s="115"/>
      <c r="AN109" s="115"/>
      <c r="AO109" s="115"/>
      <c r="AP109" s="115"/>
      <c r="AQ109" s="115"/>
      <c r="AR109" s="115"/>
      <c r="AS109" s="115"/>
      <c r="AT109" s="115"/>
      <c r="AU109" s="115"/>
      <c r="AV109" s="115"/>
      <c r="AW109" s="115"/>
      <c r="AX109" s="115"/>
      <c r="AY109" s="115"/>
      <c r="AZ109" s="115"/>
      <c r="BA109" s="115"/>
      <c r="BB109" s="115"/>
      <c r="BC109" s="115"/>
      <c r="BD109" s="115"/>
      <c r="BE109" s="115"/>
      <c r="BF109" s="115"/>
      <c r="BG109" s="115"/>
      <c r="BH109" s="115"/>
    </row>
    <row r="110" spans="1:60" ht="12.75" customHeight="1" outlineLevel="1" x14ac:dyDescent="0.2">
      <c r="A110" s="183"/>
      <c r="B110" s="163"/>
      <c r="C110" s="379" t="s">
        <v>821</v>
      </c>
      <c r="D110" s="379"/>
      <c r="E110" s="379"/>
      <c r="F110" s="164"/>
      <c r="G110" s="164"/>
      <c r="H110" s="165"/>
      <c r="I110" s="165"/>
      <c r="J110" s="165"/>
      <c r="K110" s="165"/>
      <c r="L110" s="165"/>
      <c r="M110" s="165"/>
      <c r="N110" s="209"/>
      <c r="O110" s="209"/>
      <c r="P110" s="209"/>
      <c r="Q110" s="214"/>
      <c r="R110" s="145"/>
      <c r="S110" s="129"/>
      <c r="T110" s="130"/>
      <c r="U110" s="129"/>
      <c r="V110" s="115"/>
      <c r="W110" s="115"/>
      <c r="X110" s="115"/>
      <c r="Y110" s="115"/>
      <c r="Z110" s="115"/>
      <c r="AA110" s="115"/>
      <c r="AB110" s="115"/>
      <c r="AC110" s="115"/>
      <c r="AD110" s="115"/>
      <c r="AE110" s="115" t="s">
        <v>82</v>
      </c>
      <c r="AF110" s="115"/>
      <c r="AG110" s="115"/>
      <c r="AH110" s="115"/>
      <c r="AI110" s="115"/>
      <c r="AJ110" s="115"/>
      <c r="AK110" s="115"/>
      <c r="AL110" s="115"/>
      <c r="AM110" s="115"/>
      <c r="AN110" s="115"/>
      <c r="AO110" s="115"/>
      <c r="AP110" s="115"/>
      <c r="AQ110" s="115"/>
      <c r="AR110" s="115"/>
      <c r="AS110" s="115"/>
      <c r="AT110" s="115"/>
      <c r="AU110" s="115"/>
      <c r="AV110" s="115"/>
      <c r="AW110" s="115"/>
      <c r="AX110" s="115"/>
      <c r="AY110" s="115"/>
      <c r="AZ110" s="115"/>
      <c r="BA110" s="123" t="str">
        <f>C110</f>
        <v>montáž nových dveří v 1.PP do stávajících ocelových zárubní</v>
      </c>
      <c r="BB110" s="115"/>
      <c r="BC110" s="115"/>
      <c r="BD110" s="115"/>
      <c r="BE110" s="115"/>
      <c r="BF110" s="115"/>
      <c r="BG110" s="115"/>
      <c r="BH110" s="115"/>
    </row>
    <row r="111" spans="1:60" ht="12" customHeight="1" outlineLevel="1" x14ac:dyDescent="0.2">
      <c r="A111" s="116"/>
      <c r="B111" s="162"/>
      <c r="C111" s="215" t="s">
        <v>822</v>
      </c>
      <c r="D111" s="216"/>
      <c r="E111" s="217">
        <v>2</v>
      </c>
      <c r="F111" s="137"/>
      <c r="G111" s="137"/>
      <c r="H111" s="137"/>
      <c r="I111" s="137"/>
      <c r="J111" s="137"/>
      <c r="K111" s="137"/>
      <c r="L111" s="137"/>
      <c r="M111" s="137"/>
      <c r="N111" s="218"/>
      <c r="O111" s="218"/>
      <c r="P111" s="218"/>
      <c r="Q111" s="208"/>
      <c r="R111" s="129"/>
      <c r="S111" s="129"/>
      <c r="T111" s="130"/>
      <c r="U111" s="129"/>
      <c r="V111" s="115"/>
      <c r="W111" s="115"/>
      <c r="X111" s="115"/>
      <c r="Y111" s="115"/>
      <c r="Z111" s="115"/>
      <c r="AA111" s="115"/>
      <c r="AB111" s="115"/>
      <c r="AC111" s="115"/>
      <c r="AD111" s="115"/>
      <c r="AE111" s="115"/>
      <c r="AF111" s="115"/>
      <c r="AG111" s="115"/>
      <c r="AH111" s="115"/>
      <c r="AI111" s="115"/>
      <c r="AJ111" s="115"/>
      <c r="AK111" s="115"/>
      <c r="AL111" s="115"/>
      <c r="AM111" s="115"/>
      <c r="AN111" s="115"/>
      <c r="AO111" s="115"/>
      <c r="AP111" s="115"/>
      <c r="AQ111" s="115"/>
      <c r="AR111" s="115"/>
      <c r="AS111" s="115"/>
      <c r="AT111" s="115"/>
      <c r="AU111" s="115"/>
      <c r="AV111" s="115"/>
      <c r="AW111" s="115"/>
      <c r="AX111" s="115"/>
      <c r="AY111" s="115"/>
      <c r="AZ111" s="115"/>
      <c r="BA111" s="115"/>
      <c r="BB111" s="115"/>
      <c r="BC111" s="115"/>
      <c r="BD111" s="115"/>
      <c r="BE111" s="115"/>
      <c r="BF111" s="115"/>
      <c r="BG111" s="115"/>
      <c r="BH111" s="115"/>
    </row>
    <row r="112" spans="1:60" ht="12" customHeight="1" outlineLevel="1" x14ac:dyDescent="0.2">
      <c r="A112" s="116"/>
      <c r="B112" s="162"/>
      <c r="C112" s="215" t="s">
        <v>823</v>
      </c>
      <c r="D112" s="216"/>
      <c r="E112" s="217">
        <v>2</v>
      </c>
      <c r="F112" s="137"/>
      <c r="G112" s="137"/>
      <c r="H112" s="137"/>
      <c r="I112" s="137"/>
      <c r="J112" s="137"/>
      <c r="K112" s="137"/>
      <c r="L112" s="137"/>
      <c r="M112" s="137"/>
      <c r="N112" s="218"/>
      <c r="O112" s="218"/>
      <c r="P112" s="218"/>
      <c r="Q112" s="208"/>
      <c r="R112" s="129"/>
      <c r="S112" s="129"/>
      <c r="T112" s="130"/>
      <c r="U112" s="129"/>
      <c r="V112" s="115"/>
      <c r="W112" s="115"/>
      <c r="X112" s="115"/>
      <c r="Y112" s="115"/>
      <c r="Z112" s="115"/>
      <c r="AA112" s="115"/>
      <c r="AB112" s="115"/>
      <c r="AC112" s="115"/>
      <c r="AD112" s="115"/>
      <c r="AE112" s="115"/>
      <c r="AF112" s="115"/>
      <c r="AG112" s="115"/>
      <c r="AH112" s="115"/>
      <c r="AI112" s="115"/>
      <c r="AJ112" s="115"/>
      <c r="AK112" s="115"/>
      <c r="AL112" s="115"/>
      <c r="AM112" s="115"/>
      <c r="AN112" s="115"/>
      <c r="AO112" s="115"/>
      <c r="AP112" s="115"/>
      <c r="AQ112" s="115"/>
      <c r="AR112" s="115"/>
      <c r="AS112" s="115"/>
      <c r="AT112" s="115"/>
      <c r="AU112" s="115"/>
      <c r="AV112" s="115"/>
      <c r="AW112" s="115"/>
      <c r="AX112" s="115"/>
      <c r="AY112" s="115"/>
      <c r="AZ112" s="115"/>
      <c r="BA112" s="115"/>
      <c r="BB112" s="115"/>
      <c r="BC112" s="115"/>
      <c r="BD112" s="115"/>
      <c r="BE112" s="115"/>
      <c r="BF112" s="115"/>
      <c r="BG112" s="115"/>
      <c r="BH112" s="115"/>
    </row>
    <row r="113" spans="1:60" ht="12" customHeight="1" outlineLevel="1" x14ac:dyDescent="0.2">
      <c r="A113" s="116"/>
      <c r="B113" s="162"/>
      <c r="C113" s="215" t="s">
        <v>824</v>
      </c>
      <c r="D113" s="216"/>
      <c r="E113" s="217">
        <v>1</v>
      </c>
      <c r="F113" s="137"/>
      <c r="G113" s="137"/>
      <c r="H113" s="137"/>
      <c r="I113" s="137"/>
      <c r="J113" s="137"/>
      <c r="K113" s="137"/>
      <c r="L113" s="137"/>
      <c r="M113" s="137"/>
      <c r="N113" s="218"/>
      <c r="O113" s="218"/>
      <c r="P113" s="218"/>
      <c r="Q113" s="208"/>
      <c r="R113" s="129"/>
      <c r="S113" s="129"/>
      <c r="T113" s="130"/>
      <c r="U113" s="129"/>
      <c r="V113" s="115"/>
      <c r="W113" s="115"/>
      <c r="X113" s="115"/>
      <c r="Y113" s="115"/>
      <c r="Z113" s="115"/>
      <c r="AA113" s="115"/>
      <c r="AB113" s="115"/>
      <c r="AC113" s="115"/>
      <c r="AD113" s="115"/>
      <c r="AE113" s="115"/>
      <c r="AF113" s="115"/>
      <c r="AG113" s="115"/>
      <c r="AH113" s="115"/>
      <c r="AI113" s="115"/>
      <c r="AJ113" s="115"/>
      <c r="AK113" s="115"/>
      <c r="AL113" s="115"/>
      <c r="AM113" s="115"/>
      <c r="AN113" s="115"/>
      <c r="AO113" s="115"/>
      <c r="AP113" s="115"/>
      <c r="AQ113" s="115"/>
      <c r="AR113" s="115"/>
      <c r="AS113" s="115"/>
      <c r="AT113" s="115"/>
      <c r="AU113" s="115"/>
      <c r="AV113" s="115"/>
      <c r="AW113" s="115"/>
      <c r="AX113" s="115"/>
      <c r="AY113" s="115"/>
      <c r="AZ113" s="115"/>
      <c r="BA113" s="115"/>
      <c r="BB113" s="115"/>
      <c r="BC113" s="115"/>
      <c r="BD113" s="115"/>
      <c r="BE113" s="115"/>
      <c r="BF113" s="115"/>
      <c r="BG113" s="115"/>
      <c r="BH113" s="115"/>
    </row>
    <row r="114" spans="1:60" ht="22.5" customHeight="1" outlineLevel="1" x14ac:dyDescent="0.2">
      <c r="A114" s="182">
        <v>28</v>
      </c>
      <c r="B114" s="156" t="s">
        <v>825</v>
      </c>
      <c r="C114" s="157" t="s">
        <v>827</v>
      </c>
      <c r="D114" s="158" t="s">
        <v>93</v>
      </c>
      <c r="E114" s="159">
        <f>SUM(E116:E121)</f>
        <v>9</v>
      </c>
      <c r="F114" s="160">
        <v>0</v>
      </c>
      <c r="G114" s="161">
        <f>ROUND(E114*F114,2)</f>
        <v>0</v>
      </c>
      <c r="H114" s="161">
        <v>0</v>
      </c>
      <c r="I114" s="161">
        <f>ROUND(E114*H114,2)</f>
        <v>0</v>
      </c>
      <c r="J114" s="161">
        <v>2500</v>
      </c>
      <c r="K114" s="161">
        <f>ROUND(E114*J114,2)</f>
        <v>22500</v>
      </c>
      <c r="L114" s="161">
        <v>21</v>
      </c>
      <c r="M114" s="161">
        <f>G114*(1+L114/100)</f>
        <v>0</v>
      </c>
      <c r="N114" s="230">
        <v>0</v>
      </c>
      <c r="O114" s="230">
        <f>ROUND(E114*N114,5)</f>
        <v>0</v>
      </c>
      <c r="P114" s="230">
        <v>0</v>
      </c>
      <c r="Q114" s="237">
        <f>ROUND(E114*P114,2)</f>
        <v>0</v>
      </c>
      <c r="R114" s="145"/>
      <c r="S114" s="129"/>
      <c r="T114" s="130">
        <v>0</v>
      </c>
      <c r="U114" s="129">
        <f>ROUND(E114*T114,2)</f>
        <v>0</v>
      </c>
      <c r="V114" s="115"/>
      <c r="W114" s="115"/>
      <c r="X114" s="115"/>
      <c r="Y114" s="115"/>
      <c r="Z114" s="115"/>
      <c r="AA114" s="115"/>
      <c r="AB114" s="115"/>
      <c r="AC114" s="115"/>
      <c r="AD114" s="115"/>
      <c r="AE114" s="115" t="s">
        <v>84</v>
      </c>
      <c r="AF114" s="115"/>
      <c r="AG114" s="115"/>
      <c r="AH114" s="115"/>
      <c r="AI114" s="115"/>
      <c r="AJ114" s="115"/>
      <c r="AK114" s="115"/>
      <c r="AL114" s="115"/>
      <c r="AM114" s="115"/>
      <c r="AN114" s="115"/>
      <c r="AO114" s="115"/>
      <c r="AP114" s="115"/>
      <c r="AQ114" s="115"/>
      <c r="AR114" s="115"/>
      <c r="AS114" s="115"/>
      <c r="AT114" s="115"/>
      <c r="AU114" s="115"/>
      <c r="AV114" s="115"/>
      <c r="AW114" s="115"/>
      <c r="AX114" s="115"/>
      <c r="AY114" s="115"/>
      <c r="AZ114" s="115"/>
      <c r="BA114" s="115"/>
      <c r="BB114" s="115"/>
      <c r="BC114" s="115"/>
      <c r="BD114" s="115"/>
      <c r="BE114" s="115"/>
      <c r="BF114" s="115"/>
      <c r="BG114" s="115"/>
      <c r="BH114" s="115"/>
    </row>
    <row r="115" spans="1:60" ht="12.75" customHeight="1" outlineLevel="1" x14ac:dyDescent="0.2">
      <c r="A115" s="183"/>
      <c r="B115" s="163"/>
      <c r="C115" s="379" t="s">
        <v>828</v>
      </c>
      <c r="D115" s="379"/>
      <c r="E115" s="379"/>
      <c r="F115" s="164"/>
      <c r="G115" s="164"/>
      <c r="H115" s="165"/>
      <c r="I115" s="165"/>
      <c r="J115" s="165"/>
      <c r="K115" s="165"/>
      <c r="L115" s="165"/>
      <c r="M115" s="165"/>
      <c r="N115" s="209"/>
      <c r="O115" s="209"/>
      <c r="P115" s="209"/>
      <c r="Q115" s="214"/>
      <c r="R115" s="145"/>
      <c r="S115" s="129"/>
      <c r="T115" s="130"/>
      <c r="U115" s="129"/>
      <c r="V115" s="115"/>
      <c r="W115" s="115"/>
      <c r="X115" s="115"/>
      <c r="Y115" s="115"/>
      <c r="Z115" s="115"/>
      <c r="AA115" s="115"/>
      <c r="AB115" s="115"/>
      <c r="AC115" s="115"/>
      <c r="AD115" s="115"/>
      <c r="AE115" s="115" t="s">
        <v>82</v>
      </c>
      <c r="AF115" s="115"/>
      <c r="AG115" s="115"/>
      <c r="AH115" s="115"/>
      <c r="AI115" s="115"/>
      <c r="AJ115" s="115"/>
      <c r="AK115" s="115"/>
      <c r="AL115" s="115"/>
      <c r="AM115" s="115"/>
      <c r="AN115" s="115"/>
      <c r="AO115" s="115"/>
      <c r="AP115" s="115"/>
      <c r="AQ115" s="115"/>
      <c r="AR115" s="115"/>
      <c r="AS115" s="115"/>
      <c r="AT115" s="115"/>
      <c r="AU115" s="115"/>
      <c r="AV115" s="115"/>
      <c r="AW115" s="115"/>
      <c r="AX115" s="115"/>
      <c r="AY115" s="115"/>
      <c r="AZ115" s="115"/>
      <c r="BA115" s="123" t="str">
        <f>C115</f>
        <v>montáž nových dveří v 1.NP do nových obložkových zárubní</v>
      </c>
      <c r="BB115" s="115"/>
      <c r="BC115" s="115"/>
      <c r="BD115" s="115"/>
      <c r="BE115" s="115"/>
      <c r="BF115" s="115"/>
      <c r="BG115" s="115"/>
      <c r="BH115" s="115"/>
    </row>
    <row r="116" spans="1:60" ht="12" customHeight="1" outlineLevel="1" x14ac:dyDescent="0.2">
      <c r="A116" s="116"/>
      <c r="B116" s="162"/>
      <c r="C116" s="215" t="s">
        <v>829</v>
      </c>
      <c r="D116" s="216"/>
      <c r="E116" s="217">
        <v>1</v>
      </c>
      <c r="F116" s="137"/>
      <c r="G116" s="137"/>
      <c r="H116" s="137"/>
      <c r="I116" s="137"/>
      <c r="J116" s="137"/>
      <c r="K116" s="137"/>
      <c r="L116" s="137"/>
      <c r="M116" s="137"/>
      <c r="N116" s="218"/>
      <c r="O116" s="218"/>
      <c r="P116" s="218"/>
      <c r="Q116" s="208"/>
      <c r="R116" s="129"/>
      <c r="S116" s="129"/>
      <c r="T116" s="130"/>
      <c r="U116" s="129"/>
      <c r="V116" s="115"/>
      <c r="W116" s="115"/>
      <c r="X116" s="115"/>
      <c r="Y116" s="115"/>
      <c r="Z116" s="115"/>
      <c r="AA116" s="115"/>
      <c r="AB116" s="115"/>
      <c r="AC116" s="115"/>
      <c r="AD116" s="115"/>
      <c r="AE116" s="115"/>
      <c r="AF116" s="115"/>
      <c r="AG116" s="115"/>
      <c r="AH116" s="115"/>
      <c r="AI116" s="115"/>
      <c r="AJ116" s="115"/>
      <c r="AK116" s="115"/>
      <c r="AL116" s="115"/>
      <c r="AM116" s="115"/>
      <c r="AN116" s="115"/>
      <c r="AO116" s="115"/>
      <c r="AP116" s="115"/>
      <c r="AQ116" s="115"/>
      <c r="AR116" s="115"/>
      <c r="AS116" s="115"/>
      <c r="AT116" s="115"/>
      <c r="AU116" s="115"/>
      <c r="AV116" s="115"/>
      <c r="AW116" s="115"/>
      <c r="AX116" s="115"/>
      <c r="AY116" s="115"/>
      <c r="AZ116" s="115"/>
      <c r="BA116" s="115"/>
      <c r="BB116" s="115"/>
      <c r="BC116" s="115"/>
      <c r="BD116" s="115"/>
      <c r="BE116" s="115"/>
      <c r="BF116" s="115"/>
      <c r="BG116" s="115"/>
      <c r="BH116" s="115"/>
    </row>
    <row r="117" spans="1:60" ht="12" customHeight="1" outlineLevel="1" x14ac:dyDescent="0.2">
      <c r="A117" s="116"/>
      <c r="B117" s="162"/>
      <c r="C117" s="215" t="s">
        <v>830</v>
      </c>
      <c r="D117" s="216"/>
      <c r="E117" s="217">
        <v>1</v>
      </c>
      <c r="F117" s="137"/>
      <c r="G117" s="137"/>
      <c r="H117" s="137"/>
      <c r="I117" s="137"/>
      <c r="J117" s="137"/>
      <c r="K117" s="137"/>
      <c r="L117" s="137"/>
      <c r="M117" s="137"/>
      <c r="N117" s="218"/>
      <c r="O117" s="218"/>
      <c r="P117" s="218"/>
      <c r="Q117" s="208"/>
      <c r="R117" s="129"/>
      <c r="S117" s="129"/>
      <c r="T117" s="130"/>
      <c r="U117" s="129"/>
      <c r="V117" s="115"/>
      <c r="W117" s="115"/>
      <c r="X117" s="115"/>
      <c r="Y117" s="115"/>
      <c r="Z117" s="115"/>
      <c r="AA117" s="115"/>
      <c r="AB117" s="115"/>
      <c r="AC117" s="115"/>
      <c r="AD117" s="115"/>
      <c r="AE117" s="115"/>
      <c r="AF117" s="115"/>
      <c r="AG117" s="115"/>
      <c r="AH117" s="115"/>
      <c r="AI117" s="115"/>
      <c r="AJ117" s="115"/>
      <c r="AK117" s="115"/>
      <c r="AL117" s="115"/>
      <c r="AM117" s="115"/>
      <c r="AN117" s="115"/>
      <c r="AO117" s="115"/>
      <c r="AP117" s="115"/>
      <c r="AQ117" s="115"/>
      <c r="AR117" s="115"/>
      <c r="AS117" s="115"/>
      <c r="AT117" s="115"/>
      <c r="AU117" s="115"/>
      <c r="AV117" s="115"/>
      <c r="AW117" s="115"/>
      <c r="AX117" s="115"/>
      <c r="AY117" s="115"/>
      <c r="AZ117" s="115"/>
      <c r="BA117" s="115"/>
      <c r="BB117" s="115"/>
      <c r="BC117" s="115"/>
      <c r="BD117" s="115"/>
      <c r="BE117" s="115"/>
      <c r="BF117" s="115"/>
      <c r="BG117" s="115"/>
      <c r="BH117" s="115"/>
    </row>
    <row r="118" spans="1:60" ht="12" customHeight="1" outlineLevel="1" x14ac:dyDescent="0.2">
      <c r="A118" s="116"/>
      <c r="B118" s="162"/>
      <c r="C118" s="215" t="s">
        <v>831</v>
      </c>
      <c r="D118" s="216"/>
      <c r="E118" s="217">
        <v>3</v>
      </c>
      <c r="F118" s="137"/>
      <c r="G118" s="137"/>
      <c r="H118" s="137"/>
      <c r="I118" s="137"/>
      <c r="J118" s="137"/>
      <c r="K118" s="137"/>
      <c r="L118" s="137"/>
      <c r="M118" s="137"/>
      <c r="N118" s="218"/>
      <c r="O118" s="218"/>
      <c r="P118" s="218"/>
      <c r="Q118" s="208"/>
      <c r="R118" s="129"/>
      <c r="S118" s="129"/>
      <c r="T118" s="130"/>
      <c r="U118" s="129"/>
      <c r="V118" s="115"/>
      <c r="W118" s="115"/>
      <c r="X118" s="115"/>
      <c r="Y118" s="115"/>
      <c r="Z118" s="115"/>
      <c r="AA118" s="115"/>
      <c r="AB118" s="115"/>
      <c r="AC118" s="115"/>
      <c r="AD118" s="115"/>
      <c r="AE118" s="115"/>
      <c r="AF118" s="115"/>
      <c r="AG118" s="115"/>
      <c r="AH118" s="115"/>
      <c r="AI118" s="115"/>
      <c r="AJ118" s="115"/>
      <c r="AK118" s="115"/>
      <c r="AL118" s="115"/>
      <c r="AM118" s="115"/>
      <c r="AN118" s="115"/>
      <c r="AO118" s="115"/>
      <c r="AP118" s="115"/>
      <c r="AQ118" s="115"/>
      <c r="AR118" s="115"/>
      <c r="AS118" s="115"/>
      <c r="AT118" s="115"/>
      <c r="AU118" s="115"/>
      <c r="AV118" s="115"/>
      <c r="AW118" s="115"/>
      <c r="AX118" s="115"/>
      <c r="AY118" s="115"/>
      <c r="AZ118" s="115"/>
      <c r="BA118" s="115"/>
      <c r="BB118" s="115"/>
      <c r="BC118" s="115"/>
      <c r="BD118" s="115"/>
      <c r="BE118" s="115"/>
      <c r="BF118" s="115"/>
      <c r="BG118" s="115"/>
      <c r="BH118" s="115"/>
    </row>
    <row r="119" spans="1:60" ht="12" customHeight="1" outlineLevel="1" x14ac:dyDescent="0.2">
      <c r="A119" s="116"/>
      <c r="B119" s="162"/>
      <c r="C119" s="215" t="s">
        <v>832</v>
      </c>
      <c r="D119" s="216"/>
      <c r="E119" s="217">
        <v>2</v>
      </c>
      <c r="F119" s="137"/>
      <c r="G119" s="137"/>
      <c r="H119" s="137"/>
      <c r="I119" s="137"/>
      <c r="J119" s="137"/>
      <c r="K119" s="137"/>
      <c r="L119" s="137"/>
      <c r="M119" s="137"/>
      <c r="N119" s="218"/>
      <c r="O119" s="218"/>
      <c r="P119" s="218"/>
      <c r="Q119" s="208"/>
      <c r="R119" s="129"/>
      <c r="S119" s="129"/>
      <c r="T119" s="130"/>
      <c r="U119" s="129"/>
      <c r="V119" s="115"/>
      <c r="W119" s="115"/>
      <c r="X119" s="115"/>
      <c r="Y119" s="115"/>
      <c r="Z119" s="115"/>
      <c r="AA119" s="115"/>
      <c r="AB119" s="115"/>
      <c r="AC119" s="115"/>
      <c r="AD119" s="115"/>
      <c r="AE119" s="115"/>
      <c r="AF119" s="115"/>
      <c r="AG119" s="115"/>
      <c r="AH119" s="115"/>
      <c r="AI119" s="115"/>
      <c r="AJ119" s="115"/>
      <c r="AK119" s="115"/>
      <c r="AL119" s="115"/>
      <c r="AM119" s="115"/>
      <c r="AN119" s="115"/>
      <c r="AO119" s="115"/>
      <c r="AP119" s="115"/>
      <c r="AQ119" s="115"/>
      <c r="AR119" s="115"/>
      <c r="AS119" s="115"/>
      <c r="AT119" s="115"/>
      <c r="AU119" s="115"/>
      <c r="AV119" s="115"/>
      <c r="AW119" s="115"/>
      <c r="AX119" s="115"/>
      <c r="AY119" s="115"/>
      <c r="AZ119" s="115"/>
      <c r="BA119" s="115"/>
      <c r="BB119" s="115"/>
      <c r="BC119" s="115"/>
      <c r="BD119" s="115"/>
      <c r="BE119" s="115"/>
      <c r="BF119" s="115"/>
      <c r="BG119" s="115"/>
      <c r="BH119" s="115"/>
    </row>
    <row r="120" spans="1:60" ht="12" customHeight="1" outlineLevel="1" x14ac:dyDescent="0.2">
      <c r="A120" s="116"/>
      <c r="B120" s="162"/>
      <c r="C120" s="215" t="s">
        <v>833</v>
      </c>
      <c r="D120" s="216"/>
      <c r="E120" s="217">
        <v>1</v>
      </c>
      <c r="F120" s="137"/>
      <c r="G120" s="137"/>
      <c r="H120" s="137"/>
      <c r="I120" s="137"/>
      <c r="J120" s="137"/>
      <c r="K120" s="137"/>
      <c r="L120" s="137"/>
      <c r="M120" s="137"/>
      <c r="N120" s="218"/>
      <c r="O120" s="218"/>
      <c r="P120" s="218"/>
      <c r="Q120" s="208"/>
      <c r="R120" s="129"/>
      <c r="S120" s="129"/>
      <c r="T120" s="130"/>
      <c r="U120" s="129"/>
      <c r="V120" s="115"/>
      <c r="W120" s="115"/>
      <c r="X120" s="115"/>
      <c r="Y120" s="115"/>
      <c r="Z120" s="115"/>
      <c r="AA120" s="115"/>
      <c r="AB120" s="115"/>
      <c r="AC120" s="115"/>
      <c r="AD120" s="115"/>
      <c r="AE120" s="115"/>
      <c r="AF120" s="115"/>
      <c r="AG120" s="115"/>
      <c r="AH120" s="115"/>
      <c r="AI120" s="115"/>
      <c r="AJ120" s="115"/>
      <c r="AK120" s="115"/>
      <c r="AL120" s="115"/>
      <c r="AM120" s="115"/>
      <c r="AN120" s="115"/>
      <c r="AO120" s="115"/>
      <c r="AP120" s="115"/>
      <c r="AQ120" s="115"/>
      <c r="AR120" s="115"/>
      <c r="AS120" s="115"/>
      <c r="AT120" s="115"/>
      <c r="AU120" s="115"/>
      <c r="AV120" s="115"/>
      <c r="AW120" s="115"/>
      <c r="AX120" s="115"/>
      <c r="AY120" s="115"/>
      <c r="AZ120" s="115"/>
      <c r="BA120" s="115"/>
      <c r="BB120" s="115"/>
      <c r="BC120" s="115"/>
      <c r="BD120" s="115"/>
      <c r="BE120" s="115"/>
      <c r="BF120" s="115"/>
      <c r="BG120" s="115"/>
      <c r="BH120" s="115"/>
    </row>
    <row r="121" spans="1:60" ht="12" customHeight="1" outlineLevel="1" x14ac:dyDescent="0.2">
      <c r="A121" s="116"/>
      <c r="B121" s="162"/>
      <c r="C121" s="215" t="s">
        <v>834</v>
      </c>
      <c r="D121" s="216"/>
      <c r="E121" s="217">
        <v>1</v>
      </c>
      <c r="F121" s="137"/>
      <c r="G121" s="137"/>
      <c r="H121" s="137"/>
      <c r="I121" s="137"/>
      <c r="J121" s="137"/>
      <c r="K121" s="137"/>
      <c r="L121" s="137"/>
      <c r="M121" s="137"/>
      <c r="N121" s="218"/>
      <c r="O121" s="218"/>
      <c r="P121" s="218"/>
      <c r="Q121" s="208"/>
      <c r="R121" s="129"/>
      <c r="S121" s="129"/>
      <c r="T121" s="130"/>
      <c r="U121" s="129"/>
      <c r="V121" s="115"/>
      <c r="W121" s="115"/>
      <c r="X121" s="115"/>
      <c r="Y121" s="115"/>
      <c r="Z121" s="115"/>
      <c r="AA121" s="115"/>
      <c r="AB121" s="115"/>
      <c r="AC121" s="115"/>
      <c r="AD121" s="115"/>
      <c r="AE121" s="115"/>
      <c r="AF121" s="115"/>
      <c r="AG121" s="115"/>
      <c r="AH121" s="115"/>
      <c r="AI121" s="115"/>
      <c r="AJ121" s="115"/>
      <c r="AK121" s="115"/>
      <c r="AL121" s="115"/>
      <c r="AM121" s="115"/>
      <c r="AN121" s="115"/>
      <c r="AO121" s="115"/>
      <c r="AP121" s="115"/>
      <c r="AQ121" s="115"/>
      <c r="AR121" s="115"/>
      <c r="AS121" s="115"/>
      <c r="AT121" s="115"/>
      <c r="AU121" s="115"/>
      <c r="AV121" s="115"/>
      <c r="AW121" s="115"/>
      <c r="AX121" s="115"/>
      <c r="AY121" s="115"/>
      <c r="AZ121" s="115"/>
      <c r="BA121" s="115"/>
      <c r="BB121" s="115"/>
      <c r="BC121" s="115"/>
      <c r="BD121" s="115"/>
      <c r="BE121" s="115"/>
      <c r="BF121" s="115"/>
      <c r="BG121" s="115"/>
      <c r="BH121" s="115"/>
    </row>
    <row r="122" spans="1:60" ht="22.5" outlineLevel="1" x14ac:dyDescent="0.2">
      <c r="A122" s="226">
        <v>29</v>
      </c>
      <c r="B122" s="219" t="s">
        <v>836</v>
      </c>
      <c r="C122" s="220" t="s">
        <v>835</v>
      </c>
      <c r="D122" s="221" t="s">
        <v>93</v>
      </c>
      <c r="E122" s="222">
        <f>SUM(E124:E125)</f>
        <v>3</v>
      </c>
      <c r="F122" s="223">
        <v>0</v>
      </c>
      <c r="G122" s="224">
        <f>E122*F122</f>
        <v>0</v>
      </c>
      <c r="H122" s="224">
        <v>0</v>
      </c>
      <c r="I122" s="224">
        <f>ROUND(E122*H122,2)</f>
        <v>0</v>
      </c>
      <c r="J122" s="224">
        <v>153.5</v>
      </c>
      <c r="K122" s="224">
        <f>ROUND(E122*J122,2)</f>
        <v>460.5</v>
      </c>
      <c r="L122" s="224">
        <v>21</v>
      </c>
      <c r="M122" s="224">
        <f>G122*(1+L122/100)</f>
        <v>0</v>
      </c>
      <c r="N122" s="225">
        <v>1.2999999999999999E-2</v>
      </c>
      <c r="O122" s="225">
        <f>ROUND(E122*N122,5)</f>
        <v>3.9E-2</v>
      </c>
      <c r="P122" s="225">
        <v>0</v>
      </c>
      <c r="Q122" s="227">
        <f>ROUND(E122*P122,2)</f>
        <v>0</v>
      </c>
      <c r="R122" s="145"/>
      <c r="S122" s="129"/>
      <c r="T122" s="130"/>
      <c r="U122" s="129"/>
      <c r="V122" s="115"/>
      <c r="W122" s="115"/>
      <c r="X122" s="115"/>
      <c r="Y122" s="115"/>
      <c r="Z122" s="115"/>
      <c r="AA122" s="115"/>
      <c r="AB122" s="115"/>
      <c r="AC122" s="115"/>
      <c r="AD122" s="115"/>
      <c r="AE122" s="115"/>
      <c r="AF122" s="115"/>
      <c r="AG122" s="115"/>
      <c r="AH122" s="115"/>
      <c r="AI122" s="115"/>
      <c r="AJ122" s="115"/>
      <c r="AK122" s="115"/>
      <c r="AL122" s="115"/>
      <c r="AM122" s="115"/>
      <c r="AN122" s="115"/>
      <c r="AO122" s="115"/>
      <c r="AP122" s="115"/>
      <c r="AQ122" s="115"/>
      <c r="AR122" s="115"/>
      <c r="AS122" s="115"/>
      <c r="AT122" s="115"/>
      <c r="AU122" s="115"/>
      <c r="AV122" s="115"/>
      <c r="AW122" s="115"/>
      <c r="AX122" s="115"/>
      <c r="AY122" s="115"/>
      <c r="AZ122" s="115"/>
      <c r="BA122" s="115"/>
      <c r="BB122" s="115"/>
      <c r="BC122" s="115"/>
      <c r="BD122" s="115"/>
      <c r="BE122" s="115"/>
      <c r="BF122" s="115"/>
      <c r="BG122" s="115"/>
      <c r="BH122" s="115"/>
    </row>
    <row r="123" spans="1:60" ht="22.5" customHeight="1" outlineLevel="1" x14ac:dyDescent="0.2">
      <c r="A123" s="183"/>
      <c r="B123" s="163"/>
      <c r="C123" s="379" t="s">
        <v>841</v>
      </c>
      <c r="D123" s="379"/>
      <c r="E123" s="379"/>
      <c r="F123" s="164"/>
      <c r="G123" s="164"/>
      <c r="H123" s="165"/>
      <c r="I123" s="165"/>
      <c r="J123" s="165"/>
      <c r="K123" s="165"/>
      <c r="L123" s="165"/>
      <c r="M123" s="165"/>
      <c r="N123" s="209"/>
      <c r="O123" s="209"/>
      <c r="P123" s="209"/>
      <c r="Q123" s="214"/>
      <c r="R123" s="145"/>
      <c r="S123" s="129"/>
      <c r="T123" s="130"/>
      <c r="U123" s="129"/>
      <c r="V123" s="115"/>
      <c r="W123" s="115"/>
      <c r="X123" s="115"/>
      <c r="Y123" s="115"/>
      <c r="Z123" s="115"/>
      <c r="AA123" s="115"/>
      <c r="AB123" s="115"/>
      <c r="AC123" s="115"/>
      <c r="AD123" s="115"/>
      <c r="AE123" s="115" t="s">
        <v>82</v>
      </c>
      <c r="AF123" s="115"/>
      <c r="AG123" s="115"/>
      <c r="AH123" s="115"/>
      <c r="AI123" s="115"/>
      <c r="AJ123" s="115"/>
      <c r="AK123" s="115"/>
      <c r="AL123" s="115"/>
      <c r="AM123" s="115"/>
      <c r="AN123" s="115"/>
      <c r="AO123" s="115"/>
      <c r="AP123" s="115"/>
      <c r="AQ123" s="115"/>
      <c r="AR123" s="115"/>
      <c r="AS123" s="115"/>
      <c r="AT123" s="115"/>
      <c r="AU123" s="115"/>
      <c r="AV123" s="115"/>
      <c r="AW123" s="115"/>
      <c r="AX123" s="115"/>
      <c r="AY123" s="115"/>
      <c r="AZ123" s="115"/>
      <c r="BA123" s="123" t="str">
        <f>C123</f>
        <v>dveře vnitřní CPL lamino plné včetně dozického zámku a rozetového kování klika-klika</v>
      </c>
      <c r="BB123" s="115"/>
      <c r="BC123" s="115"/>
      <c r="BD123" s="115"/>
      <c r="BE123" s="115"/>
      <c r="BF123" s="115"/>
      <c r="BG123" s="115"/>
      <c r="BH123" s="115"/>
    </row>
    <row r="124" spans="1:60" ht="12" customHeight="1" outlineLevel="1" x14ac:dyDescent="0.2">
      <c r="A124" s="116"/>
      <c r="B124" s="162"/>
      <c r="C124" s="215" t="s">
        <v>830</v>
      </c>
      <c r="D124" s="216"/>
      <c r="E124" s="217">
        <v>1</v>
      </c>
      <c r="F124" s="137"/>
      <c r="G124" s="137"/>
      <c r="H124" s="137"/>
      <c r="I124" s="137"/>
      <c r="J124" s="137"/>
      <c r="K124" s="137"/>
      <c r="L124" s="137"/>
      <c r="M124" s="137"/>
      <c r="N124" s="218"/>
      <c r="O124" s="218"/>
      <c r="P124" s="218"/>
      <c r="Q124" s="208"/>
      <c r="R124" s="129"/>
      <c r="S124" s="129"/>
      <c r="T124" s="130"/>
      <c r="U124" s="129"/>
      <c r="V124" s="115"/>
      <c r="W124" s="115"/>
      <c r="X124" s="115"/>
      <c r="Y124" s="115"/>
      <c r="Z124" s="115"/>
      <c r="AA124" s="115"/>
      <c r="AB124" s="115"/>
      <c r="AC124" s="115"/>
      <c r="AD124" s="115"/>
      <c r="AE124" s="115"/>
      <c r="AF124" s="115"/>
      <c r="AG124" s="115"/>
      <c r="AH124" s="115"/>
      <c r="AI124" s="115"/>
      <c r="AJ124" s="115"/>
      <c r="AK124" s="115"/>
      <c r="AL124" s="115"/>
      <c r="AM124" s="115"/>
      <c r="AN124" s="115"/>
      <c r="AO124" s="115"/>
      <c r="AP124" s="115"/>
      <c r="AQ124" s="115"/>
      <c r="AR124" s="115"/>
      <c r="AS124" s="115"/>
      <c r="AT124" s="115"/>
      <c r="AU124" s="115"/>
      <c r="AV124" s="115"/>
      <c r="AW124" s="115"/>
      <c r="AX124" s="115"/>
      <c r="AY124" s="115"/>
      <c r="AZ124" s="115"/>
      <c r="BA124" s="115"/>
      <c r="BB124" s="115"/>
      <c r="BC124" s="115"/>
      <c r="BD124" s="115"/>
      <c r="BE124" s="115"/>
      <c r="BF124" s="115"/>
      <c r="BG124" s="115"/>
      <c r="BH124" s="115"/>
    </row>
    <row r="125" spans="1:60" ht="12" customHeight="1" outlineLevel="1" x14ac:dyDescent="0.2">
      <c r="A125" s="116"/>
      <c r="B125" s="162"/>
      <c r="C125" s="215" t="s">
        <v>822</v>
      </c>
      <c r="D125" s="216"/>
      <c r="E125" s="217">
        <v>2</v>
      </c>
      <c r="F125" s="137"/>
      <c r="G125" s="137"/>
      <c r="H125" s="137"/>
      <c r="I125" s="137"/>
      <c r="J125" s="137"/>
      <c r="K125" s="137"/>
      <c r="L125" s="137"/>
      <c r="M125" s="137"/>
      <c r="N125" s="218"/>
      <c r="O125" s="218"/>
      <c r="P125" s="218"/>
      <c r="Q125" s="208"/>
      <c r="R125" s="129"/>
      <c r="S125" s="129"/>
      <c r="T125" s="130"/>
      <c r="U125" s="129"/>
      <c r="V125" s="115"/>
      <c r="W125" s="115"/>
      <c r="X125" s="115"/>
      <c r="Y125" s="115"/>
      <c r="Z125" s="115"/>
      <c r="AA125" s="115"/>
      <c r="AB125" s="115"/>
      <c r="AC125" s="115"/>
      <c r="AD125" s="115"/>
      <c r="AE125" s="115"/>
      <c r="AF125" s="115"/>
      <c r="AG125" s="115"/>
      <c r="AH125" s="115"/>
      <c r="AI125" s="115"/>
      <c r="AJ125" s="115"/>
      <c r="AK125" s="115"/>
      <c r="AL125" s="115"/>
      <c r="AM125" s="115"/>
      <c r="AN125" s="115"/>
      <c r="AO125" s="115"/>
      <c r="AP125" s="115"/>
      <c r="AQ125" s="115"/>
      <c r="AR125" s="115"/>
      <c r="AS125" s="115"/>
      <c r="AT125" s="115"/>
      <c r="AU125" s="115"/>
      <c r="AV125" s="115"/>
      <c r="AW125" s="115"/>
      <c r="AX125" s="115"/>
      <c r="AY125" s="115"/>
      <c r="AZ125" s="115"/>
      <c r="BA125" s="115"/>
      <c r="BB125" s="115"/>
      <c r="BC125" s="115"/>
      <c r="BD125" s="115"/>
      <c r="BE125" s="115"/>
      <c r="BF125" s="115"/>
      <c r="BG125" s="115"/>
      <c r="BH125" s="115"/>
    </row>
    <row r="126" spans="1:60" ht="22.5" outlineLevel="1" x14ac:dyDescent="0.2">
      <c r="A126" s="226">
        <v>30</v>
      </c>
      <c r="B126" s="219" t="s">
        <v>837</v>
      </c>
      <c r="C126" s="220" t="s">
        <v>838</v>
      </c>
      <c r="D126" s="221" t="s">
        <v>93</v>
      </c>
      <c r="E126" s="222">
        <f>SUM(E128:E128)</f>
        <v>1</v>
      </c>
      <c r="F126" s="223">
        <v>0</v>
      </c>
      <c r="G126" s="224">
        <f>E126*F126</f>
        <v>0</v>
      </c>
      <c r="H126" s="224">
        <v>0</v>
      </c>
      <c r="I126" s="224">
        <f>ROUND(E126*H126,2)</f>
        <v>0</v>
      </c>
      <c r="J126" s="224">
        <v>153.5</v>
      </c>
      <c r="K126" s="224">
        <f>ROUND(E126*J126,2)</f>
        <v>153.5</v>
      </c>
      <c r="L126" s="224">
        <v>21</v>
      </c>
      <c r="M126" s="224">
        <f>G126*(1+L126/100)</f>
        <v>0</v>
      </c>
      <c r="N126" s="225">
        <v>1.4500000000000001E-2</v>
      </c>
      <c r="O126" s="225">
        <f>ROUND(E126*N126,5)</f>
        <v>1.4500000000000001E-2</v>
      </c>
      <c r="P126" s="225">
        <v>0</v>
      </c>
      <c r="Q126" s="227">
        <f>ROUND(E126*P126,2)</f>
        <v>0</v>
      </c>
      <c r="R126" s="145"/>
      <c r="S126" s="129"/>
      <c r="T126" s="130"/>
      <c r="U126" s="129"/>
      <c r="V126" s="115"/>
      <c r="W126" s="115"/>
      <c r="X126" s="115"/>
      <c r="Y126" s="115"/>
      <c r="Z126" s="115"/>
      <c r="AA126" s="115"/>
      <c r="AB126" s="115"/>
      <c r="AC126" s="115"/>
      <c r="AD126" s="115"/>
      <c r="AE126" s="115"/>
      <c r="AF126" s="115"/>
      <c r="AG126" s="115"/>
      <c r="AH126" s="115"/>
      <c r="AI126" s="115"/>
      <c r="AJ126" s="115"/>
      <c r="AK126" s="115"/>
      <c r="AL126" s="115"/>
      <c r="AM126" s="115"/>
      <c r="AN126" s="115"/>
      <c r="AO126" s="115"/>
      <c r="AP126" s="115"/>
      <c r="AQ126" s="115"/>
      <c r="AR126" s="115"/>
      <c r="AS126" s="115"/>
      <c r="AT126" s="115"/>
      <c r="AU126" s="115"/>
      <c r="AV126" s="115"/>
      <c r="AW126" s="115"/>
      <c r="AX126" s="115"/>
      <c r="AY126" s="115"/>
      <c r="AZ126" s="115"/>
      <c r="BA126" s="115"/>
      <c r="BB126" s="115"/>
      <c r="BC126" s="115"/>
      <c r="BD126" s="115"/>
      <c r="BE126" s="115"/>
      <c r="BF126" s="115"/>
      <c r="BG126" s="115"/>
      <c r="BH126" s="115"/>
    </row>
    <row r="127" spans="1:60" ht="22.5" customHeight="1" outlineLevel="1" x14ac:dyDescent="0.2">
      <c r="A127" s="183"/>
      <c r="B127" s="163"/>
      <c r="C127" s="379" t="s">
        <v>841</v>
      </c>
      <c r="D127" s="379"/>
      <c r="E127" s="379"/>
      <c r="F127" s="164"/>
      <c r="G127" s="164"/>
      <c r="H127" s="165"/>
      <c r="I127" s="165"/>
      <c r="J127" s="165"/>
      <c r="K127" s="165"/>
      <c r="L127" s="165"/>
      <c r="M127" s="165"/>
      <c r="N127" s="209"/>
      <c r="O127" s="209"/>
      <c r="P127" s="209"/>
      <c r="Q127" s="214"/>
      <c r="R127" s="145"/>
      <c r="S127" s="129"/>
      <c r="T127" s="130"/>
      <c r="U127" s="129"/>
      <c r="V127" s="115"/>
      <c r="W127" s="115"/>
      <c r="X127" s="115"/>
      <c r="Y127" s="115"/>
      <c r="Z127" s="115"/>
      <c r="AA127" s="115"/>
      <c r="AB127" s="115"/>
      <c r="AC127" s="115"/>
      <c r="AD127" s="115"/>
      <c r="AE127" s="115" t="s">
        <v>82</v>
      </c>
      <c r="AF127" s="115"/>
      <c r="AG127" s="115"/>
      <c r="AH127" s="115"/>
      <c r="AI127" s="115"/>
      <c r="AJ127" s="115"/>
      <c r="AK127" s="115"/>
      <c r="AL127" s="115"/>
      <c r="AM127" s="115"/>
      <c r="AN127" s="115"/>
      <c r="AO127" s="115"/>
      <c r="AP127" s="115"/>
      <c r="AQ127" s="115"/>
      <c r="AR127" s="115"/>
      <c r="AS127" s="115"/>
      <c r="AT127" s="115"/>
      <c r="AU127" s="115"/>
      <c r="AV127" s="115"/>
      <c r="AW127" s="115"/>
      <c r="AX127" s="115"/>
      <c r="AY127" s="115"/>
      <c r="AZ127" s="115"/>
      <c r="BA127" s="123" t="str">
        <f>C127</f>
        <v>dveře vnitřní CPL lamino plné včetně dozického zámku a rozetového kování klika-klika</v>
      </c>
      <c r="BB127" s="115"/>
      <c r="BC127" s="115"/>
      <c r="BD127" s="115"/>
      <c r="BE127" s="115"/>
      <c r="BF127" s="115"/>
      <c r="BG127" s="115"/>
      <c r="BH127" s="115"/>
    </row>
    <row r="128" spans="1:60" ht="12" customHeight="1" outlineLevel="1" x14ac:dyDescent="0.2">
      <c r="A128" s="116"/>
      <c r="B128" s="162"/>
      <c r="C128" s="215" t="s">
        <v>833</v>
      </c>
      <c r="D128" s="216"/>
      <c r="E128" s="217">
        <v>1</v>
      </c>
      <c r="F128" s="137"/>
      <c r="G128" s="137"/>
      <c r="H128" s="137"/>
      <c r="I128" s="137"/>
      <c r="J128" s="137"/>
      <c r="K128" s="137"/>
      <c r="L128" s="137"/>
      <c r="M128" s="137"/>
      <c r="N128" s="218"/>
      <c r="O128" s="218"/>
      <c r="P128" s="218"/>
      <c r="Q128" s="208"/>
      <c r="R128" s="129"/>
      <c r="S128" s="129"/>
      <c r="T128" s="130"/>
      <c r="U128" s="129"/>
      <c r="V128" s="115"/>
      <c r="W128" s="115"/>
      <c r="X128" s="115"/>
      <c r="Y128" s="115"/>
      <c r="Z128" s="115"/>
      <c r="AA128" s="115"/>
      <c r="AB128" s="115"/>
      <c r="AC128" s="115"/>
      <c r="AD128" s="115"/>
      <c r="AE128" s="115"/>
      <c r="AF128" s="115"/>
      <c r="AG128" s="115"/>
      <c r="AH128" s="115"/>
      <c r="AI128" s="115"/>
      <c r="AJ128" s="115"/>
      <c r="AK128" s="115"/>
      <c r="AL128" s="115"/>
      <c r="AM128" s="115"/>
      <c r="AN128" s="115"/>
      <c r="AO128" s="115"/>
      <c r="AP128" s="115"/>
      <c r="AQ128" s="115"/>
      <c r="AR128" s="115"/>
      <c r="AS128" s="115"/>
      <c r="AT128" s="115"/>
      <c r="AU128" s="115"/>
      <c r="AV128" s="115"/>
      <c r="AW128" s="115"/>
      <c r="AX128" s="115"/>
      <c r="AY128" s="115"/>
      <c r="AZ128" s="115"/>
      <c r="BA128" s="115"/>
      <c r="BB128" s="115"/>
      <c r="BC128" s="115"/>
      <c r="BD128" s="115"/>
      <c r="BE128" s="115"/>
      <c r="BF128" s="115"/>
      <c r="BG128" s="115"/>
      <c r="BH128" s="115"/>
    </row>
    <row r="129" spans="1:60" ht="22.5" outlineLevel="1" x14ac:dyDescent="0.2">
      <c r="A129" s="226">
        <v>31</v>
      </c>
      <c r="B129" s="219" t="s">
        <v>839</v>
      </c>
      <c r="C129" s="220" t="s">
        <v>840</v>
      </c>
      <c r="D129" s="221" t="s">
        <v>93</v>
      </c>
      <c r="E129" s="222">
        <f>SUM(E131:E132)</f>
        <v>2</v>
      </c>
      <c r="F129" s="223">
        <v>0</v>
      </c>
      <c r="G129" s="224">
        <f>E129*F129</f>
        <v>0</v>
      </c>
      <c r="H129" s="224">
        <v>0</v>
      </c>
      <c r="I129" s="224">
        <f>ROUND(E129*H129,2)</f>
        <v>0</v>
      </c>
      <c r="J129" s="224">
        <v>153.5</v>
      </c>
      <c r="K129" s="224">
        <f>ROUND(E129*J129,2)</f>
        <v>307</v>
      </c>
      <c r="L129" s="224">
        <v>21</v>
      </c>
      <c r="M129" s="224">
        <f>G129*(1+L129/100)</f>
        <v>0</v>
      </c>
      <c r="N129" s="225">
        <v>1.6E-2</v>
      </c>
      <c r="O129" s="225">
        <f>ROUND(E129*N129,5)</f>
        <v>3.2000000000000001E-2</v>
      </c>
      <c r="P129" s="225">
        <v>0</v>
      </c>
      <c r="Q129" s="227">
        <f>ROUND(E129*P129,2)</f>
        <v>0</v>
      </c>
      <c r="R129" s="145"/>
      <c r="S129" s="129"/>
      <c r="T129" s="130"/>
      <c r="U129" s="129"/>
      <c r="V129" s="115"/>
      <c r="W129" s="115"/>
      <c r="X129" s="115"/>
      <c r="Y129" s="115"/>
      <c r="Z129" s="115"/>
      <c r="AA129" s="115"/>
      <c r="AB129" s="115"/>
      <c r="AC129" s="115"/>
      <c r="AD129" s="115"/>
      <c r="AE129" s="115"/>
      <c r="AF129" s="115"/>
      <c r="AG129" s="115"/>
      <c r="AH129" s="115"/>
      <c r="AI129" s="115"/>
      <c r="AJ129" s="115"/>
      <c r="AK129" s="115"/>
      <c r="AL129" s="115"/>
      <c r="AM129" s="115"/>
      <c r="AN129" s="115"/>
      <c r="AO129" s="115"/>
      <c r="AP129" s="115"/>
      <c r="AQ129" s="115"/>
      <c r="AR129" s="115"/>
      <c r="AS129" s="115"/>
      <c r="AT129" s="115"/>
      <c r="AU129" s="115"/>
      <c r="AV129" s="115"/>
      <c r="AW129" s="115"/>
      <c r="AX129" s="115"/>
      <c r="AY129" s="115"/>
      <c r="AZ129" s="115"/>
      <c r="BA129" s="115"/>
      <c r="BB129" s="115"/>
      <c r="BC129" s="115"/>
      <c r="BD129" s="115"/>
      <c r="BE129" s="115"/>
      <c r="BF129" s="115"/>
      <c r="BG129" s="115"/>
      <c r="BH129" s="115"/>
    </row>
    <row r="130" spans="1:60" ht="22.5" customHeight="1" outlineLevel="1" x14ac:dyDescent="0.2">
      <c r="A130" s="183"/>
      <c r="B130" s="163"/>
      <c r="C130" s="379" t="s">
        <v>841</v>
      </c>
      <c r="D130" s="379"/>
      <c r="E130" s="379"/>
      <c r="F130" s="164"/>
      <c r="G130" s="164"/>
      <c r="H130" s="165"/>
      <c r="I130" s="165"/>
      <c r="J130" s="165"/>
      <c r="K130" s="165"/>
      <c r="L130" s="165"/>
      <c r="M130" s="165"/>
      <c r="N130" s="209"/>
      <c r="O130" s="209"/>
      <c r="P130" s="209"/>
      <c r="Q130" s="214"/>
      <c r="R130" s="145"/>
      <c r="S130" s="129"/>
      <c r="T130" s="130"/>
      <c r="U130" s="129"/>
      <c r="V130" s="115"/>
      <c r="W130" s="115"/>
      <c r="X130" s="115"/>
      <c r="Y130" s="115"/>
      <c r="Z130" s="115"/>
      <c r="AA130" s="115"/>
      <c r="AB130" s="115"/>
      <c r="AC130" s="115"/>
      <c r="AD130" s="115"/>
      <c r="AE130" s="115" t="s">
        <v>82</v>
      </c>
      <c r="AF130" s="115"/>
      <c r="AG130" s="115"/>
      <c r="AH130" s="115"/>
      <c r="AI130" s="115"/>
      <c r="AJ130" s="115"/>
      <c r="AK130" s="115"/>
      <c r="AL130" s="115"/>
      <c r="AM130" s="115"/>
      <c r="AN130" s="115"/>
      <c r="AO130" s="115"/>
      <c r="AP130" s="115"/>
      <c r="AQ130" s="115"/>
      <c r="AR130" s="115"/>
      <c r="AS130" s="115"/>
      <c r="AT130" s="115"/>
      <c r="AU130" s="115"/>
      <c r="AV130" s="115"/>
      <c r="AW130" s="115"/>
      <c r="AX130" s="115"/>
      <c r="AY130" s="115"/>
      <c r="AZ130" s="115"/>
      <c r="BA130" s="123" t="str">
        <f>C130</f>
        <v>dveře vnitřní CPL lamino plné včetně dozického zámku a rozetového kování klika-klika</v>
      </c>
      <c r="BB130" s="115"/>
      <c r="BC130" s="115"/>
      <c r="BD130" s="115"/>
      <c r="BE130" s="115"/>
      <c r="BF130" s="115"/>
      <c r="BG130" s="115"/>
      <c r="BH130" s="115"/>
    </row>
    <row r="131" spans="1:60" ht="12" customHeight="1" outlineLevel="1" x14ac:dyDescent="0.2">
      <c r="A131" s="116"/>
      <c r="B131" s="162"/>
      <c r="C131" s="215" t="s">
        <v>834</v>
      </c>
      <c r="D131" s="216"/>
      <c r="E131" s="217">
        <v>1</v>
      </c>
      <c r="F131" s="137"/>
      <c r="G131" s="137"/>
      <c r="H131" s="137"/>
      <c r="I131" s="137"/>
      <c r="J131" s="137"/>
      <c r="K131" s="137"/>
      <c r="L131" s="137"/>
      <c r="M131" s="137"/>
      <c r="N131" s="218"/>
      <c r="O131" s="218"/>
      <c r="P131" s="218"/>
      <c r="Q131" s="208"/>
      <c r="R131" s="129"/>
      <c r="S131" s="129"/>
      <c r="T131" s="130"/>
      <c r="U131" s="129"/>
      <c r="V131" s="115"/>
      <c r="W131" s="115"/>
      <c r="X131" s="115"/>
      <c r="Y131" s="115"/>
      <c r="Z131" s="115"/>
      <c r="AA131" s="115"/>
      <c r="AB131" s="115"/>
      <c r="AC131" s="115"/>
      <c r="AD131" s="115"/>
      <c r="AE131" s="115"/>
      <c r="AF131" s="115"/>
      <c r="AG131" s="115"/>
      <c r="AH131" s="115"/>
      <c r="AI131" s="115"/>
      <c r="AJ131" s="115"/>
      <c r="AK131" s="115"/>
      <c r="AL131" s="115"/>
      <c r="AM131" s="115"/>
      <c r="AN131" s="115"/>
      <c r="AO131" s="115"/>
      <c r="AP131" s="115"/>
      <c r="AQ131" s="115"/>
      <c r="AR131" s="115"/>
      <c r="AS131" s="115"/>
      <c r="AT131" s="115"/>
      <c r="AU131" s="115"/>
      <c r="AV131" s="115"/>
      <c r="AW131" s="115"/>
      <c r="AX131" s="115"/>
      <c r="AY131" s="115"/>
      <c r="AZ131" s="115"/>
      <c r="BA131" s="115"/>
      <c r="BB131" s="115"/>
      <c r="BC131" s="115"/>
      <c r="BD131" s="115"/>
      <c r="BE131" s="115"/>
      <c r="BF131" s="115"/>
      <c r="BG131" s="115"/>
      <c r="BH131" s="115"/>
    </row>
    <row r="132" spans="1:60" ht="12" customHeight="1" outlineLevel="1" x14ac:dyDescent="0.2">
      <c r="A132" s="116"/>
      <c r="B132" s="162"/>
      <c r="C132" s="215" t="s">
        <v>824</v>
      </c>
      <c r="D132" s="216"/>
      <c r="E132" s="217">
        <v>1</v>
      </c>
      <c r="F132" s="137"/>
      <c r="G132" s="137"/>
      <c r="H132" s="137"/>
      <c r="I132" s="137"/>
      <c r="J132" s="137"/>
      <c r="K132" s="137"/>
      <c r="L132" s="137"/>
      <c r="M132" s="137"/>
      <c r="N132" s="218"/>
      <c r="O132" s="218"/>
      <c r="P132" s="218"/>
      <c r="Q132" s="208"/>
      <c r="R132" s="129"/>
      <c r="S132" s="129"/>
      <c r="T132" s="130"/>
      <c r="U132" s="129"/>
      <c r="V132" s="115"/>
      <c r="W132" s="115"/>
      <c r="X132" s="115"/>
      <c r="Y132" s="115"/>
      <c r="Z132" s="115"/>
      <c r="AA132" s="115"/>
      <c r="AB132" s="115"/>
      <c r="AC132" s="115"/>
      <c r="AD132" s="115"/>
      <c r="AE132" s="115"/>
      <c r="AF132" s="115"/>
      <c r="AG132" s="115"/>
      <c r="AH132" s="115"/>
      <c r="AI132" s="115"/>
      <c r="AJ132" s="115"/>
      <c r="AK132" s="115"/>
      <c r="AL132" s="115"/>
      <c r="AM132" s="115"/>
      <c r="AN132" s="115"/>
      <c r="AO132" s="115"/>
      <c r="AP132" s="115"/>
      <c r="AQ132" s="115"/>
      <c r="AR132" s="115"/>
      <c r="AS132" s="115"/>
      <c r="AT132" s="115"/>
      <c r="AU132" s="115"/>
      <c r="AV132" s="115"/>
      <c r="AW132" s="115"/>
      <c r="AX132" s="115"/>
      <c r="AY132" s="115"/>
      <c r="AZ132" s="115"/>
      <c r="BA132" s="115"/>
      <c r="BB132" s="115"/>
      <c r="BC132" s="115"/>
      <c r="BD132" s="115"/>
      <c r="BE132" s="115"/>
      <c r="BF132" s="115"/>
      <c r="BG132" s="115"/>
      <c r="BH132" s="115"/>
    </row>
    <row r="133" spans="1:60" ht="22.5" outlineLevel="1" x14ac:dyDescent="0.2">
      <c r="A133" s="226">
        <v>32</v>
      </c>
      <c r="B133" s="219" t="s">
        <v>842</v>
      </c>
      <c r="C133" s="220" t="s">
        <v>843</v>
      </c>
      <c r="D133" s="221" t="s">
        <v>93</v>
      </c>
      <c r="E133" s="222">
        <f>SUM(E135:E135)</f>
        <v>1</v>
      </c>
      <c r="F133" s="223">
        <v>0</v>
      </c>
      <c r="G133" s="224">
        <f>E133*F133</f>
        <v>0</v>
      </c>
      <c r="H133" s="224">
        <v>0</v>
      </c>
      <c r="I133" s="224">
        <f>ROUND(E133*H133,2)</f>
        <v>0</v>
      </c>
      <c r="J133" s="224">
        <v>153.5</v>
      </c>
      <c r="K133" s="224">
        <f>ROUND(E133*J133,2)</f>
        <v>153.5</v>
      </c>
      <c r="L133" s="224">
        <v>21</v>
      </c>
      <c r="M133" s="224">
        <f>G133*(1+L133/100)</f>
        <v>0</v>
      </c>
      <c r="N133" s="225">
        <v>1.7999999999999999E-2</v>
      </c>
      <c r="O133" s="225">
        <f>ROUND(E133*N133,5)</f>
        <v>1.7999999999999999E-2</v>
      </c>
      <c r="P133" s="225">
        <v>0</v>
      </c>
      <c r="Q133" s="227">
        <f>ROUND(E133*P133,2)</f>
        <v>0</v>
      </c>
      <c r="R133" s="145"/>
      <c r="S133" s="129"/>
      <c r="T133" s="130"/>
      <c r="U133" s="129"/>
      <c r="V133" s="115"/>
      <c r="W133" s="115"/>
      <c r="X133" s="115"/>
      <c r="Y133" s="115"/>
      <c r="Z133" s="115"/>
      <c r="AA133" s="115"/>
      <c r="AB133" s="115"/>
      <c r="AC133" s="115"/>
      <c r="AD133" s="115"/>
      <c r="AE133" s="115"/>
      <c r="AF133" s="115"/>
      <c r="AG133" s="115"/>
      <c r="AH133" s="115"/>
      <c r="AI133" s="115"/>
      <c r="AJ133" s="115"/>
      <c r="AK133" s="115"/>
      <c r="AL133" s="115"/>
      <c r="AM133" s="115"/>
      <c r="AN133" s="115"/>
      <c r="AO133" s="115"/>
      <c r="AP133" s="115"/>
      <c r="AQ133" s="115"/>
      <c r="AR133" s="115"/>
      <c r="AS133" s="115"/>
      <c r="AT133" s="115"/>
      <c r="AU133" s="115"/>
      <c r="AV133" s="115"/>
      <c r="AW133" s="115"/>
      <c r="AX133" s="115"/>
      <c r="AY133" s="115"/>
      <c r="AZ133" s="115"/>
      <c r="BA133" s="115"/>
      <c r="BB133" s="115"/>
      <c r="BC133" s="115"/>
      <c r="BD133" s="115"/>
      <c r="BE133" s="115"/>
      <c r="BF133" s="115"/>
      <c r="BG133" s="115"/>
      <c r="BH133" s="115"/>
    </row>
    <row r="134" spans="1:60" ht="22.5" customHeight="1" outlineLevel="1" x14ac:dyDescent="0.2">
      <c r="A134" s="183"/>
      <c r="B134" s="163"/>
      <c r="C134" s="379" t="s">
        <v>844</v>
      </c>
      <c r="D134" s="379"/>
      <c r="E134" s="379"/>
      <c r="F134" s="164"/>
      <c r="G134" s="164"/>
      <c r="H134" s="165"/>
      <c r="I134" s="165"/>
      <c r="J134" s="165"/>
      <c r="K134" s="165"/>
      <c r="L134" s="165"/>
      <c r="M134" s="165"/>
      <c r="N134" s="209"/>
      <c r="O134" s="209"/>
      <c r="P134" s="209"/>
      <c r="Q134" s="214"/>
      <c r="R134" s="145"/>
      <c r="S134" s="129"/>
      <c r="T134" s="130"/>
      <c r="U134" s="129"/>
      <c r="V134" s="115"/>
      <c r="W134" s="115"/>
      <c r="X134" s="115"/>
      <c r="Y134" s="115"/>
      <c r="Z134" s="115"/>
      <c r="AA134" s="115"/>
      <c r="AB134" s="115"/>
      <c r="AC134" s="115"/>
      <c r="AD134" s="115"/>
      <c r="AE134" s="115" t="s">
        <v>82</v>
      </c>
      <c r="AF134" s="115"/>
      <c r="AG134" s="115"/>
      <c r="AH134" s="115"/>
      <c r="AI134" s="115"/>
      <c r="AJ134" s="115"/>
      <c r="AK134" s="115"/>
      <c r="AL134" s="115"/>
      <c r="AM134" s="115"/>
      <c r="AN134" s="115"/>
      <c r="AO134" s="115"/>
      <c r="AP134" s="115"/>
      <c r="AQ134" s="115"/>
      <c r="AR134" s="115"/>
      <c r="AS134" s="115"/>
      <c r="AT134" s="115"/>
      <c r="AU134" s="115"/>
      <c r="AV134" s="115"/>
      <c r="AW134" s="115"/>
      <c r="AX134" s="115"/>
      <c r="AY134" s="115"/>
      <c r="AZ134" s="115"/>
      <c r="BA134" s="123" t="str">
        <f>C134</f>
        <v>dveře vnitřní CPL lamino 1/3 sklo včetně dozického zámku a rozetového kování klika-klika</v>
      </c>
      <c r="BB134" s="115"/>
      <c r="BC134" s="115"/>
      <c r="BD134" s="115"/>
      <c r="BE134" s="115"/>
      <c r="BF134" s="115"/>
      <c r="BG134" s="115"/>
      <c r="BH134" s="115"/>
    </row>
    <row r="135" spans="1:60" ht="12" customHeight="1" outlineLevel="1" x14ac:dyDescent="0.2">
      <c r="A135" s="116"/>
      <c r="B135" s="162"/>
      <c r="C135" s="215" t="s">
        <v>829</v>
      </c>
      <c r="D135" s="216"/>
      <c r="E135" s="217">
        <v>1</v>
      </c>
      <c r="F135" s="137"/>
      <c r="G135" s="137"/>
      <c r="H135" s="137"/>
      <c r="I135" s="137"/>
      <c r="J135" s="137"/>
      <c r="K135" s="137"/>
      <c r="L135" s="137"/>
      <c r="M135" s="137"/>
      <c r="N135" s="218"/>
      <c r="O135" s="218"/>
      <c r="P135" s="218"/>
      <c r="Q135" s="208"/>
      <c r="R135" s="129"/>
      <c r="S135" s="129"/>
      <c r="T135" s="130"/>
      <c r="U135" s="129"/>
      <c r="V135" s="115"/>
      <c r="W135" s="115"/>
      <c r="X135" s="115"/>
      <c r="Y135" s="115"/>
      <c r="Z135" s="115"/>
      <c r="AA135" s="115"/>
      <c r="AB135" s="115"/>
      <c r="AC135" s="115"/>
      <c r="AD135" s="115"/>
      <c r="AE135" s="115"/>
      <c r="AF135" s="115"/>
      <c r="AG135" s="115"/>
      <c r="AH135" s="115"/>
      <c r="AI135" s="115"/>
      <c r="AJ135" s="115"/>
      <c r="AK135" s="115"/>
      <c r="AL135" s="115"/>
      <c r="AM135" s="115"/>
      <c r="AN135" s="115"/>
      <c r="AO135" s="115"/>
      <c r="AP135" s="115"/>
      <c r="AQ135" s="115"/>
      <c r="AR135" s="115"/>
      <c r="AS135" s="115"/>
      <c r="AT135" s="115"/>
      <c r="AU135" s="115"/>
      <c r="AV135" s="115"/>
      <c r="AW135" s="115"/>
      <c r="AX135" s="115"/>
      <c r="AY135" s="115"/>
      <c r="AZ135" s="115"/>
      <c r="BA135" s="115"/>
      <c r="BB135" s="115"/>
      <c r="BC135" s="115"/>
      <c r="BD135" s="115"/>
      <c r="BE135" s="115"/>
      <c r="BF135" s="115"/>
      <c r="BG135" s="115"/>
      <c r="BH135" s="115"/>
    </row>
    <row r="136" spans="1:60" ht="22.5" outlineLevel="1" x14ac:dyDescent="0.2">
      <c r="A136" s="226">
        <v>33</v>
      </c>
      <c r="B136" s="219" t="s">
        <v>845</v>
      </c>
      <c r="C136" s="220" t="s">
        <v>846</v>
      </c>
      <c r="D136" s="221" t="s">
        <v>93</v>
      </c>
      <c r="E136" s="222">
        <f>SUM(E138:E140)</f>
        <v>7</v>
      </c>
      <c r="F136" s="223">
        <v>0</v>
      </c>
      <c r="G136" s="224">
        <f>E136*F136</f>
        <v>0</v>
      </c>
      <c r="H136" s="224">
        <v>0</v>
      </c>
      <c r="I136" s="224">
        <f>ROUND(E136*H136,2)</f>
        <v>0</v>
      </c>
      <c r="J136" s="224">
        <v>153.5</v>
      </c>
      <c r="K136" s="224">
        <f>ROUND(E136*J136,2)</f>
        <v>1074.5</v>
      </c>
      <c r="L136" s="224">
        <v>21</v>
      </c>
      <c r="M136" s="224">
        <f>G136*(1+L136/100)</f>
        <v>0</v>
      </c>
      <c r="N136" s="225">
        <v>1.7999999999999999E-2</v>
      </c>
      <c r="O136" s="225">
        <f>ROUND(E136*N136,5)</f>
        <v>0.126</v>
      </c>
      <c r="P136" s="225">
        <v>0</v>
      </c>
      <c r="Q136" s="227">
        <f>ROUND(E136*P136,2)</f>
        <v>0</v>
      </c>
      <c r="R136" s="145"/>
      <c r="S136" s="129"/>
      <c r="T136" s="130"/>
      <c r="U136" s="129"/>
      <c r="V136" s="115"/>
      <c r="W136" s="115"/>
      <c r="X136" s="115"/>
      <c r="Y136" s="115"/>
      <c r="Z136" s="115"/>
      <c r="AA136" s="115"/>
      <c r="AB136" s="115"/>
      <c r="AC136" s="115"/>
      <c r="AD136" s="115"/>
      <c r="AE136" s="115"/>
      <c r="AF136" s="115"/>
      <c r="AG136" s="115"/>
      <c r="AH136" s="115"/>
      <c r="AI136" s="115"/>
      <c r="AJ136" s="115"/>
      <c r="AK136" s="115"/>
      <c r="AL136" s="115"/>
      <c r="AM136" s="115"/>
      <c r="AN136" s="115"/>
      <c r="AO136" s="115"/>
      <c r="AP136" s="115"/>
      <c r="AQ136" s="115"/>
      <c r="AR136" s="115"/>
      <c r="AS136" s="115"/>
      <c r="AT136" s="115"/>
      <c r="AU136" s="115"/>
      <c r="AV136" s="115"/>
      <c r="AW136" s="115"/>
      <c r="AX136" s="115"/>
      <c r="AY136" s="115"/>
      <c r="AZ136" s="115"/>
      <c r="BA136" s="115"/>
      <c r="BB136" s="115"/>
      <c r="BC136" s="115"/>
      <c r="BD136" s="115"/>
      <c r="BE136" s="115"/>
      <c r="BF136" s="115"/>
      <c r="BG136" s="115"/>
      <c r="BH136" s="115"/>
    </row>
    <row r="137" spans="1:60" ht="22.5" customHeight="1" outlineLevel="1" x14ac:dyDescent="0.2">
      <c r="A137" s="183"/>
      <c r="B137" s="163"/>
      <c r="C137" s="379" t="s">
        <v>844</v>
      </c>
      <c r="D137" s="379"/>
      <c r="E137" s="379"/>
      <c r="F137" s="164"/>
      <c r="G137" s="164"/>
      <c r="H137" s="165"/>
      <c r="I137" s="165"/>
      <c r="J137" s="165"/>
      <c r="K137" s="165"/>
      <c r="L137" s="165"/>
      <c r="M137" s="165"/>
      <c r="N137" s="209"/>
      <c r="O137" s="209"/>
      <c r="P137" s="209"/>
      <c r="Q137" s="214"/>
      <c r="R137" s="145"/>
      <c r="S137" s="129"/>
      <c r="T137" s="130"/>
      <c r="U137" s="129"/>
      <c r="V137" s="115"/>
      <c r="W137" s="115"/>
      <c r="X137" s="115"/>
      <c r="Y137" s="115"/>
      <c r="Z137" s="115"/>
      <c r="AA137" s="115"/>
      <c r="AB137" s="115"/>
      <c r="AC137" s="115"/>
      <c r="AD137" s="115"/>
      <c r="AE137" s="115" t="s">
        <v>82</v>
      </c>
      <c r="AF137" s="115"/>
      <c r="AG137" s="115"/>
      <c r="AH137" s="115"/>
      <c r="AI137" s="115"/>
      <c r="AJ137" s="115"/>
      <c r="AK137" s="115"/>
      <c r="AL137" s="115"/>
      <c r="AM137" s="115"/>
      <c r="AN137" s="115"/>
      <c r="AO137" s="115"/>
      <c r="AP137" s="115"/>
      <c r="AQ137" s="115"/>
      <c r="AR137" s="115"/>
      <c r="AS137" s="115"/>
      <c r="AT137" s="115"/>
      <c r="AU137" s="115"/>
      <c r="AV137" s="115"/>
      <c r="AW137" s="115"/>
      <c r="AX137" s="115"/>
      <c r="AY137" s="115"/>
      <c r="AZ137" s="115"/>
      <c r="BA137" s="123" t="str">
        <f>C137</f>
        <v>dveře vnitřní CPL lamino 1/3 sklo včetně dozického zámku a rozetového kování klika-klika</v>
      </c>
      <c r="BB137" s="115"/>
      <c r="BC137" s="115"/>
      <c r="BD137" s="115"/>
      <c r="BE137" s="115"/>
      <c r="BF137" s="115"/>
      <c r="BG137" s="115"/>
      <c r="BH137" s="115"/>
    </row>
    <row r="138" spans="1:60" ht="12" customHeight="1" outlineLevel="1" x14ac:dyDescent="0.2">
      <c r="A138" s="116"/>
      <c r="B138" s="162"/>
      <c r="C138" s="215" t="s">
        <v>831</v>
      </c>
      <c r="D138" s="216"/>
      <c r="E138" s="217">
        <v>3</v>
      </c>
      <c r="F138" s="137"/>
      <c r="G138" s="137"/>
      <c r="H138" s="137"/>
      <c r="I138" s="137"/>
      <c r="J138" s="137"/>
      <c r="K138" s="137"/>
      <c r="L138" s="137"/>
      <c r="M138" s="137"/>
      <c r="N138" s="218"/>
      <c r="O138" s="218"/>
      <c r="P138" s="218"/>
      <c r="Q138" s="208"/>
      <c r="R138" s="129"/>
      <c r="S138" s="129"/>
      <c r="T138" s="130"/>
      <c r="U138" s="129"/>
      <c r="V138" s="115"/>
      <c r="W138" s="115"/>
      <c r="X138" s="115"/>
      <c r="Y138" s="115"/>
      <c r="Z138" s="115"/>
      <c r="AA138" s="115"/>
      <c r="AB138" s="115"/>
      <c r="AC138" s="115"/>
      <c r="AD138" s="115"/>
      <c r="AE138" s="115"/>
      <c r="AF138" s="115"/>
      <c r="AG138" s="115"/>
      <c r="AH138" s="115"/>
      <c r="AI138" s="115"/>
      <c r="AJ138" s="115"/>
      <c r="AK138" s="115"/>
      <c r="AL138" s="115"/>
      <c r="AM138" s="115"/>
      <c r="AN138" s="115"/>
      <c r="AO138" s="115"/>
      <c r="AP138" s="115"/>
      <c r="AQ138" s="115"/>
      <c r="AR138" s="115"/>
      <c r="AS138" s="115"/>
      <c r="AT138" s="115"/>
      <c r="AU138" s="115"/>
      <c r="AV138" s="115"/>
      <c r="AW138" s="115"/>
      <c r="AX138" s="115"/>
      <c r="AY138" s="115"/>
      <c r="AZ138" s="115"/>
      <c r="BA138" s="115"/>
      <c r="BB138" s="115"/>
      <c r="BC138" s="115"/>
      <c r="BD138" s="115"/>
      <c r="BE138" s="115"/>
      <c r="BF138" s="115"/>
      <c r="BG138" s="115"/>
      <c r="BH138" s="115"/>
    </row>
    <row r="139" spans="1:60" ht="12" customHeight="1" outlineLevel="1" x14ac:dyDescent="0.2">
      <c r="A139" s="116"/>
      <c r="B139" s="162"/>
      <c r="C139" s="215" t="s">
        <v>832</v>
      </c>
      <c r="D139" s="216"/>
      <c r="E139" s="217">
        <v>2</v>
      </c>
      <c r="F139" s="137"/>
      <c r="G139" s="137"/>
      <c r="H139" s="137"/>
      <c r="I139" s="137"/>
      <c r="J139" s="137"/>
      <c r="K139" s="137"/>
      <c r="L139" s="137"/>
      <c r="M139" s="137"/>
      <c r="N139" s="218"/>
      <c r="O139" s="218"/>
      <c r="P139" s="218"/>
      <c r="Q139" s="208"/>
      <c r="R139" s="129"/>
      <c r="S139" s="129"/>
      <c r="T139" s="130"/>
      <c r="U139" s="129"/>
      <c r="V139" s="115"/>
      <c r="W139" s="115"/>
      <c r="X139" s="115"/>
      <c r="Y139" s="115"/>
      <c r="Z139" s="115"/>
      <c r="AA139" s="115"/>
      <c r="AB139" s="115"/>
      <c r="AC139" s="115"/>
      <c r="AD139" s="115"/>
      <c r="AE139" s="115"/>
      <c r="AF139" s="115"/>
      <c r="AG139" s="115"/>
      <c r="AH139" s="115"/>
      <c r="AI139" s="115"/>
      <c r="AJ139" s="115"/>
      <c r="AK139" s="115"/>
      <c r="AL139" s="115"/>
      <c r="AM139" s="115"/>
      <c r="AN139" s="115"/>
      <c r="AO139" s="115"/>
      <c r="AP139" s="115"/>
      <c r="AQ139" s="115"/>
      <c r="AR139" s="115"/>
      <c r="AS139" s="115"/>
      <c r="AT139" s="115"/>
      <c r="AU139" s="115"/>
      <c r="AV139" s="115"/>
      <c r="AW139" s="115"/>
      <c r="AX139" s="115"/>
      <c r="AY139" s="115"/>
      <c r="AZ139" s="115"/>
      <c r="BA139" s="115"/>
      <c r="BB139" s="115"/>
      <c r="BC139" s="115"/>
      <c r="BD139" s="115"/>
      <c r="BE139" s="115"/>
      <c r="BF139" s="115"/>
      <c r="BG139" s="115"/>
      <c r="BH139" s="115"/>
    </row>
    <row r="140" spans="1:60" ht="12" customHeight="1" outlineLevel="1" x14ac:dyDescent="0.2">
      <c r="A140" s="116"/>
      <c r="B140" s="162"/>
      <c r="C140" s="215" t="s">
        <v>823</v>
      </c>
      <c r="D140" s="216"/>
      <c r="E140" s="217">
        <v>2</v>
      </c>
      <c r="F140" s="137"/>
      <c r="G140" s="137"/>
      <c r="H140" s="137"/>
      <c r="I140" s="137"/>
      <c r="J140" s="137"/>
      <c r="K140" s="137"/>
      <c r="L140" s="137"/>
      <c r="M140" s="137"/>
      <c r="N140" s="218"/>
      <c r="O140" s="218"/>
      <c r="P140" s="218"/>
      <c r="Q140" s="208"/>
      <c r="R140" s="129"/>
      <c r="S140" s="129"/>
      <c r="T140" s="130"/>
      <c r="U140" s="129"/>
      <c r="V140" s="115"/>
      <c r="W140" s="115"/>
      <c r="X140" s="115"/>
      <c r="Y140" s="115"/>
      <c r="Z140" s="115"/>
      <c r="AA140" s="115"/>
      <c r="AB140" s="115"/>
      <c r="AC140" s="115"/>
      <c r="AD140" s="115"/>
      <c r="AE140" s="115"/>
      <c r="AF140" s="115"/>
      <c r="AG140" s="115"/>
      <c r="AH140" s="115"/>
      <c r="AI140" s="115"/>
      <c r="AJ140" s="115"/>
      <c r="AK140" s="115"/>
      <c r="AL140" s="115"/>
      <c r="AM140" s="115"/>
      <c r="AN140" s="115"/>
      <c r="AO140" s="115"/>
      <c r="AP140" s="115"/>
      <c r="AQ140" s="115"/>
      <c r="AR140" s="115"/>
      <c r="AS140" s="115"/>
      <c r="AT140" s="115"/>
      <c r="AU140" s="115"/>
      <c r="AV140" s="115"/>
      <c r="AW140" s="115"/>
      <c r="AX140" s="115"/>
      <c r="AY140" s="115"/>
      <c r="AZ140" s="115"/>
      <c r="BA140" s="115"/>
      <c r="BB140" s="115"/>
      <c r="BC140" s="115"/>
      <c r="BD140" s="115"/>
      <c r="BE140" s="115"/>
      <c r="BF140" s="115"/>
      <c r="BG140" s="115"/>
      <c r="BH140" s="115"/>
    </row>
    <row r="141" spans="1:60" ht="22.5" customHeight="1" outlineLevel="1" x14ac:dyDescent="0.2">
      <c r="A141" s="182">
        <v>34</v>
      </c>
      <c r="B141" s="156" t="s">
        <v>850</v>
      </c>
      <c r="C141" s="157" t="s">
        <v>851</v>
      </c>
      <c r="D141" s="158" t="s">
        <v>93</v>
      </c>
      <c r="E141" s="159">
        <f>SUM(E143:E148)</f>
        <v>9</v>
      </c>
      <c r="F141" s="160">
        <v>0</v>
      </c>
      <c r="G141" s="161">
        <f>ROUND(E141*F141,2)</f>
        <v>0</v>
      </c>
      <c r="H141" s="161">
        <v>0</v>
      </c>
      <c r="I141" s="161">
        <f>ROUND(E141*H141,2)</f>
        <v>0</v>
      </c>
      <c r="J141" s="161">
        <v>2500</v>
      </c>
      <c r="K141" s="161">
        <f>ROUND(E141*J141,2)</f>
        <v>22500</v>
      </c>
      <c r="L141" s="161">
        <v>21</v>
      </c>
      <c r="M141" s="161">
        <f>G141*(1+L141/100)</f>
        <v>0</v>
      </c>
      <c r="N141" s="230">
        <v>5.5000000000000003E-4</v>
      </c>
      <c r="O141" s="230">
        <f>ROUND(E141*N141,5)</f>
        <v>4.9500000000000004E-3</v>
      </c>
      <c r="P141" s="230">
        <v>0</v>
      </c>
      <c r="Q141" s="237">
        <f>ROUND(E141*P141,2)</f>
        <v>0</v>
      </c>
      <c r="R141" s="145"/>
      <c r="S141" s="129"/>
      <c r="T141" s="130">
        <v>0</v>
      </c>
      <c r="U141" s="129">
        <f>ROUND(E141*T141,2)</f>
        <v>0</v>
      </c>
      <c r="V141" s="115"/>
      <c r="W141" s="115"/>
      <c r="X141" s="115"/>
      <c r="Y141" s="115"/>
      <c r="Z141" s="115"/>
      <c r="AA141" s="115"/>
      <c r="AB141" s="115"/>
      <c r="AC141" s="115"/>
      <c r="AD141" s="115"/>
      <c r="AE141" s="115" t="s">
        <v>84</v>
      </c>
      <c r="AF141" s="115"/>
      <c r="AG141" s="115"/>
      <c r="AH141" s="115"/>
      <c r="AI141" s="115"/>
      <c r="AJ141" s="115"/>
      <c r="AK141" s="115"/>
      <c r="AL141" s="115"/>
      <c r="AM141" s="115"/>
      <c r="AN141" s="115"/>
      <c r="AO141" s="115"/>
      <c r="AP141" s="115"/>
      <c r="AQ141" s="115"/>
      <c r="AR141" s="115"/>
      <c r="AS141" s="115"/>
      <c r="AT141" s="115"/>
      <c r="AU141" s="115"/>
      <c r="AV141" s="115"/>
      <c r="AW141" s="115"/>
      <c r="AX141" s="115"/>
      <c r="AY141" s="115"/>
      <c r="AZ141" s="115"/>
      <c r="BA141" s="115"/>
      <c r="BB141" s="115"/>
      <c r="BC141" s="115"/>
      <c r="BD141" s="115"/>
      <c r="BE141" s="115"/>
      <c r="BF141" s="115"/>
      <c r="BG141" s="115"/>
      <c r="BH141" s="115"/>
    </row>
    <row r="142" spans="1:60" ht="12.75" customHeight="1" outlineLevel="1" x14ac:dyDescent="0.2">
      <c r="A142" s="183"/>
      <c r="B142" s="163"/>
      <c r="C142" s="379" t="s">
        <v>852</v>
      </c>
      <c r="D142" s="379"/>
      <c r="E142" s="379"/>
      <c r="F142" s="164"/>
      <c r="G142" s="164"/>
      <c r="H142" s="165"/>
      <c r="I142" s="165"/>
      <c r="J142" s="165"/>
      <c r="K142" s="165"/>
      <c r="L142" s="165"/>
      <c r="M142" s="165"/>
      <c r="N142" s="209"/>
      <c r="O142" s="209"/>
      <c r="P142" s="209"/>
      <c r="Q142" s="214"/>
      <c r="R142" s="145"/>
      <c r="S142" s="129"/>
      <c r="T142" s="130"/>
      <c r="U142" s="129"/>
      <c r="V142" s="115"/>
      <c r="W142" s="115"/>
      <c r="X142" s="115"/>
      <c r="Y142" s="115"/>
      <c r="Z142" s="115"/>
      <c r="AA142" s="115"/>
      <c r="AB142" s="115"/>
      <c r="AC142" s="115"/>
      <c r="AD142" s="115"/>
      <c r="AE142" s="115" t="s">
        <v>82</v>
      </c>
      <c r="AF142" s="115"/>
      <c r="AG142" s="115"/>
      <c r="AH142" s="115"/>
      <c r="AI142" s="115"/>
      <c r="AJ142" s="115"/>
      <c r="AK142" s="115"/>
      <c r="AL142" s="115"/>
      <c r="AM142" s="115"/>
      <c r="AN142" s="115"/>
      <c r="AO142" s="115"/>
      <c r="AP142" s="115"/>
      <c r="AQ142" s="115"/>
      <c r="AR142" s="115"/>
      <c r="AS142" s="115"/>
      <c r="AT142" s="115"/>
      <c r="AU142" s="115"/>
      <c r="AV142" s="115"/>
      <c r="AW142" s="115"/>
      <c r="AX142" s="115"/>
      <c r="AY142" s="115"/>
      <c r="AZ142" s="115"/>
      <c r="BA142" s="123" t="str">
        <f>C142</f>
        <v>obložení stávajících ocelových zárubní obložkovou zárubní</v>
      </c>
      <c r="BB142" s="115"/>
      <c r="BC142" s="115"/>
      <c r="BD142" s="115"/>
      <c r="BE142" s="115"/>
      <c r="BF142" s="115"/>
      <c r="BG142" s="115"/>
      <c r="BH142" s="115"/>
    </row>
    <row r="143" spans="1:60" ht="12" customHeight="1" outlineLevel="1" x14ac:dyDescent="0.2">
      <c r="A143" s="116"/>
      <c r="B143" s="162"/>
      <c r="C143" s="215" t="s">
        <v>829</v>
      </c>
      <c r="D143" s="216"/>
      <c r="E143" s="217">
        <v>1</v>
      </c>
      <c r="F143" s="137"/>
      <c r="G143" s="137"/>
      <c r="H143" s="137"/>
      <c r="I143" s="137"/>
      <c r="J143" s="137"/>
      <c r="K143" s="137"/>
      <c r="L143" s="137"/>
      <c r="M143" s="137"/>
      <c r="N143" s="218"/>
      <c r="O143" s="218"/>
      <c r="P143" s="218"/>
      <c r="Q143" s="208"/>
      <c r="R143" s="129"/>
      <c r="S143" s="129"/>
      <c r="T143" s="130"/>
      <c r="U143" s="129"/>
      <c r="V143" s="115"/>
      <c r="W143" s="115"/>
      <c r="X143" s="115"/>
      <c r="Y143" s="115"/>
      <c r="Z143" s="115"/>
      <c r="AA143" s="115"/>
      <c r="AB143" s="115"/>
      <c r="AC143" s="115"/>
      <c r="AD143" s="115"/>
      <c r="AE143" s="115"/>
      <c r="AF143" s="115"/>
      <c r="AG143" s="115"/>
      <c r="AH143" s="115"/>
      <c r="AI143" s="115"/>
      <c r="AJ143" s="115"/>
      <c r="AK143" s="115"/>
      <c r="AL143" s="115"/>
      <c r="AM143" s="115"/>
      <c r="AN143" s="115"/>
      <c r="AO143" s="115"/>
      <c r="AP143" s="115"/>
      <c r="AQ143" s="115"/>
      <c r="AR143" s="115"/>
      <c r="AS143" s="115"/>
      <c r="AT143" s="115"/>
      <c r="AU143" s="115"/>
      <c r="AV143" s="115"/>
      <c r="AW143" s="115"/>
      <c r="AX143" s="115"/>
      <c r="AY143" s="115"/>
      <c r="AZ143" s="115"/>
      <c r="BA143" s="115"/>
      <c r="BB143" s="115"/>
      <c r="BC143" s="115"/>
      <c r="BD143" s="115"/>
      <c r="BE143" s="115"/>
      <c r="BF143" s="115"/>
      <c r="BG143" s="115"/>
      <c r="BH143" s="115"/>
    </row>
    <row r="144" spans="1:60" ht="12" customHeight="1" outlineLevel="1" x14ac:dyDescent="0.2">
      <c r="A144" s="116"/>
      <c r="B144" s="162"/>
      <c r="C144" s="215" t="s">
        <v>830</v>
      </c>
      <c r="D144" s="216"/>
      <c r="E144" s="217">
        <v>1</v>
      </c>
      <c r="F144" s="137"/>
      <c r="G144" s="137"/>
      <c r="H144" s="137"/>
      <c r="I144" s="137"/>
      <c r="J144" s="137"/>
      <c r="K144" s="137"/>
      <c r="L144" s="137"/>
      <c r="M144" s="137"/>
      <c r="N144" s="218"/>
      <c r="O144" s="218"/>
      <c r="P144" s="218"/>
      <c r="Q144" s="208"/>
      <c r="R144" s="129"/>
      <c r="S144" s="129"/>
      <c r="T144" s="130"/>
      <c r="U144" s="129"/>
      <c r="V144" s="115"/>
      <c r="W144" s="115"/>
      <c r="X144" s="115"/>
      <c r="Y144" s="115"/>
      <c r="Z144" s="115"/>
      <c r="AA144" s="115"/>
      <c r="AB144" s="115"/>
      <c r="AC144" s="115"/>
      <c r="AD144" s="115"/>
      <c r="AE144" s="115"/>
      <c r="AF144" s="115"/>
      <c r="AG144" s="115"/>
      <c r="AH144" s="115"/>
      <c r="AI144" s="115"/>
      <c r="AJ144" s="115"/>
      <c r="AK144" s="115"/>
      <c r="AL144" s="115"/>
      <c r="AM144" s="115"/>
      <c r="AN144" s="115"/>
      <c r="AO144" s="115"/>
      <c r="AP144" s="115"/>
      <c r="AQ144" s="115"/>
      <c r="AR144" s="115"/>
      <c r="AS144" s="115"/>
      <c r="AT144" s="115"/>
      <c r="AU144" s="115"/>
      <c r="AV144" s="115"/>
      <c r="AW144" s="115"/>
      <c r="AX144" s="115"/>
      <c r="AY144" s="115"/>
      <c r="AZ144" s="115"/>
      <c r="BA144" s="115"/>
      <c r="BB144" s="115"/>
      <c r="BC144" s="115"/>
      <c r="BD144" s="115"/>
      <c r="BE144" s="115"/>
      <c r="BF144" s="115"/>
      <c r="BG144" s="115"/>
      <c r="BH144" s="115"/>
    </row>
    <row r="145" spans="1:60" ht="12" customHeight="1" outlineLevel="1" x14ac:dyDescent="0.2">
      <c r="A145" s="116"/>
      <c r="B145" s="162"/>
      <c r="C145" s="215" t="s">
        <v>831</v>
      </c>
      <c r="D145" s="216"/>
      <c r="E145" s="217">
        <v>3</v>
      </c>
      <c r="F145" s="137"/>
      <c r="G145" s="137"/>
      <c r="H145" s="137"/>
      <c r="I145" s="137"/>
      <c r="J145" s="137"/>
      <c r="K145" s="137"/>
      <c r="L145" s="137"/>
      <c r="M145" s="137"/>
      <c r="N145" s="218"/>
      <c r="O145" s="218"/>
      <c r="P145" s="218"/>
      <c r="Q145" s="208"/>
      <c r="R145" s="129"/>
      <c r="S145" s="129"/>
      <c r="T145" s="130"/>
      <c r="U145" s="129"/>
      <c r="V145" s="115"/>
      <c r="W145" s="115"/>
      <c r="X145" s="115"/>
      <c r="Y145" s="115"/>
      <c r="Z145" s="115"/>
      <c r="AA145" s="115"/>
      <c r="AB145" s="115"/>
      <c r="AC145" s="115"/>
      <c r="AD145" s="115"/>
      <c r="AE145" s="115"/>
      <c r="AF145" s="115"/>
      <c r="AG145" s="115"/>
      <c r="AH145" s="115"/>
      <c r="AI145" s="115"/>
      <c r="AJ145" s="115"/>
      <c r="AK145" s="115"/>
      <c r="AL145" s="115"/>
      <c r="AM145" s="115"/>
      <c r="AN145" s="115"/>
      <c r="AO145" s="115"/>
      <c r="AP145" s="115"/>
      <c r="AQ145" s="115"/>
      <c r="AR145" s="115"/>
      <c r="AS145" s="115"/>
      <c r="AT145" s="115"/>
      <c r="AU145" s="115"/>
      <c r="AV145" s="115"/>
      <c r="AW145" s="115"/>
      <c r="AX145" s="115"/>
      <c r="AY145" s="115"/>
      <c r="AZ145" s="115"/>
      <c r="BA145" s="115"/>
      <c r="BB145" s="115"/>
      <c r="BC145" s="115"/>
      <c r="BD145" s="115"/>
      <c r="BE145" s="115"/>
      <c r="BF145" s="115"/>
      <c r="BG145" s="115"/>
      <c r="BH145" s="115"/>
    </row>
    <row r="146" spans="1:60" ht="12" customHeight="1" outlineLevel="1" x14ac:dyDescent="0.2">
      <c r="A146" s="116"/>
      <c r="B146" s="162"/>
      <c r="C146" s="215" t="s">
        <v>832</v>
      </c>
      <c r="D146" s="216"/>
      <c r="E146" s="217">
        <v>2</v>
      </c>
      <c r="F146" s="137"/>
      <c r="G146" s="137"/>
      <c r="H146" s="137"/>
      <c r="I146" s="137"/>
      <c r="J146" s="137"/>
      <c r="K146" s="137"/>
      <c r="L146" s="137"/>
      <c r="M146" s="137"/>
      <c r="N146" s="218"/>
      <c r="O146" s="218"/>
      <c r="P146" s="218"/>
      <c r="Q146" s="208"/>
      <c r="R146" s="129"/>
      <c r="S146" s="129"/>
      <c r="T146" s="130"/>
      <c r="U146" s="129"/>
      <c r="V146" s="115"/>
      <c r="W146" s="115"/>
      <c r="X146" s="115"/>
      <c r="Y146" s="115"/>
      <c r="Z146" s="115"/>
      <c r="AA146" s="115"/>
      <c r="AB146" s="115"/>
      <c r="AC146" s="115"/>
      <c r="AD146" s="115"/>
      <c r="AE146" s="115"/>
      <c r="AF146" s="115"/>
      <c r="AG146" s="115"/>
      <c r="AH146" s="115"/>
      <c r="AI146" s="115"/>
      <c r="AJ146" s="115"/>
      <c r="AK146" s="115"/>
      <c r="AL146" s="115"/>
      <c r="AM146" s="115"/>
      <c r="AN146" s="115"/>
      <c r="AO146" s="115"/>
      <c r="AP146" s="115"/>
      <c r="AQ146" s="115"/>
      <c r="AR146" s="115"/>
      <c r="AS146" s="115"/>
      <c r="AT146" s="115"/>
      <c r="AU146" s="115"/>
      <c r="AV146" s="115"/>
      <c r="AW146" s="115"/>
      <c r="AX146" s="115"/>
      <c r="AY146" s="115"/>
      <c r="AZ146" s="115"/>
      <c r="BA146" s="115"/>
      <c r="BB146" s="115"/>
      <c r="BC146" s="115"/>
      <c r="BD146" s="115"/>
      <c r="BE146" s="115"/>
      <c r="BF146" s="115"/>
      <c r="BG146" s="115"/>
      <c r="BH146" s="115"/>
    </row>
    <row r="147" spans="1:60" ht="12" customHeight="1" outlineLevel="1" x14ac:dyDescent="0.2">
      <c r="A147" s="116"/>
      <c r="B147" s="162"/>
      <c r="C147" s="215" t="s">
        <v>833</v>
      </c>
      <c r="D147" s="216"/>
      <c r="E147" s="217">
        <v>1</v>
      </c>
      <c r="F147" s="137"/>
      <c r="G147" s="137"/>
      <c r="H147" s="137"/>
      <c r="I147" s="137"/>
      <c r="J147" s="137"/>
      <c r="K147" s="137"/>
      <c r="L147" s="137"/>
      <c r="M147" s="137"/>
      <c r="N147" s="218"/>
      <c r="O147" s="218"/>
      <c r="P147" s="218"/>
      <c r="Q147" s="208"/>
      <c r="R147" s="129"/>
      <c r="S147" s="129"/>
      <c r="T147" s="130"/>
      <c r="U147" s="129"/>
      <c r="V147" s="115"/>
      <c r="W147" s="115"/>
      <c r="X147" s="115"/>
      <c r="Y147" s="115"/>
      <c r="Z147" s="115"/>
      <c r="AA147" s="115"/>
      <c r="AB147" s="115"/>
      <c r="AC147" s="115"/>
      <c r="AD147" s="115"/>
      <c r="AE147" s="115"/>
      <c r="AF147" s="115"/>
      <c r="AG147" s="115"/>
      <c r="AH147" s="115"/>
      <c r="AI147" s="115"/>
      <c r="AJ147" s="115"/>
      <c r="AK147" s="115"/>
      <c r="AL147" s="115"/>
      <c r="AM147" s="115"/>
      <c r="AN147" s="115"/>
      <c r="AO147" s="115"/>
      <c r="AP147" s="115"/>
      <c r="AQ147" s="115"/>
      <c r="AR147" s="115"/>
      <c r="AS147" s="115"/>
      <c r="AT147" s="115"/>
      <c r="AU147" s="115"/>
      <c r="AV147" s="115"/>
      <c r="AW147" s="115"/>
      <c r="AX147" s="115"/>
      <c r="AY147" s="115"/>
      <c r="AZ147" s="115"/>
      <c r="BA147" s="115"/>
      <c r="BB147" s="115"/>
      <c r="BC147" s="115"/>
      <c r="BD147" s="115"/>
      <c r="BE147" s="115"/>
      <c r="BF147" s="115"/>
      <c r="BG147" s="115"/>
      <c r="BH147" s="115"/>
    </row>
    <row r="148" spans="1:60" ht="12" customHeight="1" outlineLevel="1" x14ac:dyDescent="0.2">
      <c r="A148" s="116"/>
      <c r="B148" s="162"/>
      <c r="C148" s="215" t="s">
        <v>834</v>
      </c>
      <c r="D148" s="216"/>
      <c r="E148" s="217">
        <v>1</v>
      </c>
      <c r="F148" s="137"/>
      <c r="G148" s="137"/>
      <c r="H148" s="137"/>
      <c r="I148" s="137"/>
      <c r="J148" s="137"/>
      <c r="K148" s="137"/>
      <c r="L148" s="137"/>
      <c r="M148" s="137"/>
      <c r="N148" s="218"/>
      <c r="O148" s="218"/>
      <c r="P148" s="218"/>
      <c r="Q148" s="208"/>
      <c r="R148" s="129"/>
      <c r="S148" s="129"/>
      <c r="T148" s="130"/>
      <c r="U148" s="129"/>
      <c r="V148" s="115"/>
      <c r="W148" s="115"/>
      <c r="X148" s="115"/>
      <c r="Y148" s="115"/>
      <c r="Z148" s="115"/>
      <c r="AA148" s="115"/>
      <c r="AB148" s="115"/>
      <c r="AC148" s="115"/>
      <c r="AD148" s="115"/>
      <c r="AE148" s="115"/>
      <c r="AF148" s="115"/>
      <c r="AG148" s="115"/>
      <c r="AH148" s="115"/>
      <c r="AI148" s="115"/>
      <c r="AJ148" s="115"/>
      <c r="AK148" s="115"/>
      <c r="AL148" s="115"/>
      <c r="AM148" s="115"/>
      <c r="AN148" s="115"/>
      <c r="AO148" s="115"/>
      <c r="AP148" s="115"/>
      <c r="AQ148" s="115"/>
      <c r="AR148" s="115"/>
      <c r="AS148" s="115"/>
      <c r="AT148" s="115"/>
      <c r="AU148" s="115"/>
      <c r="AV148" s="115"/>
      <c r="AW148" s="115"/>
      <c r="AX148" s="115"/>
      <c r="AY148" s="115"/>
      <c r="AZ148" s="115"/>
      <c r="BA148" s="115"/>
      <c r="BB148" s="115"/>
      <c r="BC148" s="115"/>
      <c r="BD148" s="115"/>
      <c r="BE148" s="115"/>
      <c r="BF148" s="115"/>
      <c r="BG148" s="115"/>
      <c r="BH148" s="115"/>
    </row>
    <row r="149" spans="1:60" ht="33.75" outlineLevel="1" x14ac:dyDescent="0.2">
      <c r="A149" s="226">
        <v>35</v>
      </c>
      <c r="B149" s="219" t="s">
        <v>847</v>
      </c>
      <c r="C149" s="220" t="s">
        <v>848</v>
      </c>
      <c r="D149" s="221" t="s">
        <v>93</v>
      </c>
      <c r="E149" s="222">
        <f>SUM(E151:E156)</f>
        <v>9</v>
      </c>
      <c r="F149" s="223">
        <v>0</v>
      </c>
      <c r="G149" s="224">
        <f>E149*F149</f>
        <v>0</v>
      </c>
      <c r="H149" s="224">
        <v>0</v>
      </c>
      <c r="I149" s="224">
        <f>ROUND(E149*H149,2)</f>
        <v>0</v>
      </c>
      <c r="J149" s="224">
        <v>153.5</v>
      </c>
      <c r="K149" s="224">
        <f>ROUND(E149*J149,2)</f>
        <v>1381.5</v>
      </c>
      <c r="L149" s="224">
        <v>21</v>
      </c>
      <c r="M149" s="224">
        <f>G149*(1+L149/100)</f>
        <v>0</v>
      </c>
      <c r="N149" s="225">
        <v>1.4999999999999999E-2</v>
      </c>
      <c r="O149" s="225">
        <f>ROUND(E149*N149,5)</f>
        <v>0.13500000000000001</v>
      </c>
      <c r="P149" s="225">
        <v>0</v>
      </c>
      <c r="Q149" s="227">
        <f>ROUND(E149*P149,2)</f>
        <v>0</v>
      </c>
      <c r="R149" s="145"/>
      <c r="S149" s="129"/>
      <c r="T149" s="130"/>
      <c r="U149" s="129"/>
      <c r="V149" s="115"/>
      <c r="W149" s="115"/>
      <c r="X149" s="115"/>
      <c r="Y149" s="115"/>
      <c r="Z149" s="115"/>
      <c r="AA149" s="115"/>
      <c r="AB149" s="115"/>
      <c r="AC149" s="115"/>
      <c r="AD149" s="115"/>
      <c r="AE149" s="115"/>
      <c r="AF149" s="115"/>
      <c r="AG149" s="115"/>
      <c r="AH149" s="115"/>
      <c r="AI149" s="115"/>
      <c r="AJ149" s="115"/>
      <c r="AK149" s="115"/>
      <c r="AL149" s="115"/>
      <c r="AM149" s="115"/>
      <c r="AN149" s="115"/>
      <c r="AO149" s="115"/>
      <c r="AP149" s="115"/>
      <c r="AQ149" s="115"/>
      <c r="AR149" s="115"/>
      <c r="AS149" s="115"/>
      <c r="AT149" s="115"/>
      <c r="AU149" s="115"/>
      <c r="AV149" s="115"/>
      <c r="AW149" s="115"/>
      <c r="AX149" s="115"/>
      <c r="AY149" s="115"/>
      <c r="AZ149" s="115"/>
      <c r="BA149" s="115"/>
      <c r="BB149" s="115"/>
      <c r="BC149" s="115"/>
      <c r="BD149" s="115"/>
      <c r="BE149" s="115"/>
      <c r="BF149" s="115"/>
      <c r="BG149" s="115"/>
      <c r="BH149" s="115"/>
    </row>
    <row r="150" spans="1:60" ht="12.75" customHeight="1" outlineLevel="1" x14ac:dyDescent="0.2">
      <c r="A150" s="183"/>
      <c r="B150" s="163"/>
      <c r="C150" s="379" t="s">
        <v>849</v>
      </c>
      <c r="D150" s="379"/>
      <c r="E150" s="379"/>
      <c r="F150" s="164"/>
      <c r="G150" s="164"/>
      <c r="H150" s="165"/>
      <c r="I150" s="165"/>
      <c r="J150" s="165"/>
      <c r="K150" s="165"/>
      <c r="L150" s="165"/>
      <c r="M150" s="165"/>
      <c r="N150" s="209"/>
      <c r="O150" s="209"/>
      <c r="P150" s="209"/>
      <c r="Q150" s="214"/>
      <c r="R150" s="145"/>
      <c r="S150" s="129"/>
      <c r="T150" s="130"/>
      <c r="U150" s="129"/>
      <c r="V150" s="115"/>
      <c r="W150" s="115"/>
      <c r="X150" s="115"/>
      <c r="Y150" s="115"/>
      <c r="Z150" s="115"/>
      <c r="AA150" s="115"/>
      <c r="AB150" s="115"/>
      <c r="AC150" s="115"/>
      <c r="AD150" s="115"/>
      <c r="AE150" s="115" t="s">
        <v>82</v>
      </c>
      <c r="AF150" s="115"/>
      <c r="AG150" s="115"/>
      <c r="AH150" s="115"/>
      <c r="AI150" s="115"/>
      <c r="AJ150" s="115"/>
      <c r="AK150" s="115"/>
      <c r="AL150" s="115"/>
      <c r="AM150" s="115"/>
      <c r="AN150" s="115"/>
      <c r="AO150" s="115"/>
      <c r="AP150" s="115"/>
      <c r="AQ150" s="115"/>
      <c r="AR150" s="115"/>
      <c r="AS150" s="115"/>
      <c r="AT150" s="115"/>
      <c r="AU150" s="115"/>
      <c r="AV150" s="115"/>
      <c r="AW150" s="115"/>
      <c r="AX150" s="115"/>
      <c r="AY150" s="115"/>
      <c r="AZ150" s="115"/>
      <c r="BA150" s="123" t="str">
        <f>C150</f>
        <v>obklad ocelových zárubní obložkovou zárubní CPL lamino</v>
      </c>
      <c r="BB150" s="115"/>
      <c r="BC150" s="115"/>
      <c r="BD150" s="115"/>
      <c r="BE150" s="115"/>
      <c r="BF150" s="115"/>
      <c r="BG150" s="115"/>
      <c r="BH150" s="115"/>
    </row>
    <row r="151" spans="1:60" ht="12" customHeight="1" outlineLevel="1" x14ac:dyDescent="0.2">
      <c r="A151" s="116"/>
      <c r="B151" s="162"/>
      <c r="C151" s="215" t="s">
        <v>829</v>
      </c>
      <c r="D151" s="216"/>
      <c r="E151" s="217">
        <v>1</v>
      </c>
      <c r="F151" s="137"/>
      <c r="G151" s="137"/>
      <c r="H151" s="137"/>
      <c r="I151" s="137"/>
      <c r="J151" s="137"/>
      <c r="K151" s="137"/>
      <c r="L151" s="137"/>
      <c r="M151" s="137"/>
      <c r="N151" s="218"/>
      <c r="O151" s="218"/>
      <c r="P151" s="218"/>
      <c r="Q151" s="208"/>
      <c r="R151" s="129"/>
      <c r="S151" s="129"/>
      <c r="T151" s="130"/>
      <c r="U151" s="129"/>
      <c r="V151" s="115"/>
      <c r="W151" s="115"/>
      <c r="X151" s="115"/>
      <c r="Y151" s="115"/>
      <c r="Z151" s="115"/>
      <c r="AA151" s="115"/>
      <c r="AB151" s="115"/>
      <c r="AC151" s="115"/>
      <c r="AD151" s="115"/>
      <c r="AE151" s="115"/>
      <c r="AF151" s="115"/>
      <c r="AG151" s="115"/>
      <c r="AH151" s="115"/>
      <c r="AI151" s="115"/>
      <c r="AJ151" s="115"/>
      <c r="AK151" s="115"/>
      <c r="AL151" s="115"/>
      <c r="AM151" s="115"/>
      <c r="AN151" s="115"/>
      <c r="AO151" s="115"/>
      <c r="AP151" s="115"/>
      <c r="AQ151" s="115"/>
      <c r="AR151" s="115"/>
      <c r="AS151" s="115"/>
      <c r="AT151" s="115"/>
      <c r="AU151" s="115"/>
      <c r="AV151" s="115"/>
      <c r="AW151" s="115"/>
      <c r="AX151" s="115"/>
      <c r="AY151" s="115"/>
      <c r="AZ151" s="115"/>
      <c r="BA151" s="115"/>
      <c r="BB151" s="115"/>
      <c r="BC151" s="115"/>
      <c r="BD151" s="115"/>
      <c r="BE151" s="115"/>
      <c r="BF151" s="115"/>
      <c r="BG151" s="115"/>
      <c r="BH151" s="115"/>
    </row>
    <row r="152" spans="1:60" ht="12" customHeight="1" outlineLevel="1" x14ac:dyDescent="0.2">
      <c r="A152" s="116"/>
      <c r="B152" s="162"/>
      <c r="C152" s="215" t="s">
        <v>830</v>
      </c>
      <c r="D152" s="216"/>
      <c r="E152" s="217">
        <v>1</v>
      </c>
      <c r="F152" s="137"/>
      <c r="G152" s="137"/>
      <c r="H152" s="137"/>
      <c r="I152" s="137"/>
      <c r="J152" s="137"/>
      <c r="K152" s="137"/>
      <c r="L152" s="137"/>
      <c r="M152" s="137"/>
      <c r="N152" s="218"/>
      <c r="O152" s="218"/>
      <c r="P152" s="218"/>
      <c r="Q152" s="208"/>
      <c r="R152" s="129"/>
      <c r="S152" s="129"/>
      <c r="T152" s="130"/>
      <c r="U152" s="129"/>
      <c r="V152" s="115"/>
      <c r="W152" s="115"/>
      <c r="X152" s="115"/>
      <c r="Y152" s="115"/>
      <c r="Z152" s="115"/>
      <c r="AA152" s="115"/>
      <c r="AB152" s="115"/>
      <c r="AC152" s="115"/>
      <c r="AD152" s="115"/>
      <c r="AE152" s="115"/>
      <c r="AF152" s="115"/>
      <c r="AG152" s="115"/>
      <c r="AH152" s="115"/>
      <c r="AI152" s="115"/>
      <c r="AJ152" s="115"/>
      <c r="AK152" s="115"/>
      <c r="AL152" s="115"/>
      <c r="AM152" s="115"/>
      <c r="AN152" s="115"/>
      <c r="AO152" s="115"/>
      <c r="AP152" s="115"/>
      <c r="AQ152" s="115"/>
      <c r="AR152" s="115"/>
      <c r="AS152" s="115"/>
      <c r="AT152" s="115"/>
      <c r="AU152" s="115"/>
      <c r="AV152" s="115"/>
      <c r="AW152" s="115"/>
      <c r="AX152" s="115"/>
      <c r="AY152" s="115"/>
      <c r="AZ152" s="115"/>
      <c r="BA152" s="115"/>
      <c r="BB152" s="115"/>
      <c r="BC152" s="115"/>
      <c r="BD152" s="115"/>
      <c r="BE152" s="115"/>
      <c r="BF152" s="115"/>
      <c r="BG152" s="115"/>
      <c r="BH152" s="115"/>
    </row>
    <row r="153" spans="1:60" ht="12" customHeight="1" outlineLevel="1" x14ac:dyDescent="0.2">
      <c r="A153" s="116"/>
      <c r="B153" s="162"/>
      <c r="C153" s="215" t="s">
        <v>831</v>
      </c>
      <c r="D153" s="216"/>
      <c r="E153" s="217">
        <v>3</v>
      </c>
      <c r="F153" s="137"/>
      <c r="G153" s="137"/>
      <c r="H153" s="137"/>
      <c r="I153" s="137"/>
      <c r="J153" s="137"/>
      <c r="K153" s="137"/>
      <c r="L153" s="137"/>
      <c r="M153" s="137"/>
      <c r="N153" s="218"/>
      <c r="O153" s="218"/>
      <c r="P153" s="218"/>
      <c r="Q153" s="208"/>
      <c r="R153" s="129"/>
      <c r="S153" s="129"/>
      <c r="T153" s="130"/>
      <c r="U153" s="129"/>
      <c r="V153" s="115"/>
      <c r="W153" s="115"/>
      <c r="X153" s="115"/>
      <c r="Y153" s="115"/>
      <c r="Z153" s="115"/>
      <c r="AA153" s="115"/>
      <c r="AB153" s="115"/>
      <c r="AC153" s="115"/>
      <c r="AD153" s="115"/>
      <c r="AE153" s="115"/>
      <c r="AF153" s="115"/>
      <c r="AG153" s="115"/>
      <c r="AH153" s="115"/>
      <c r="AI153" s="115"/>
      <c r="AJ153" s="115"/>
      <c r="AK153" s="115"/>
      <c r="AL153" s="115"/>
      <c r="AM153" s="115"/>
      <c r="AN153" s="115"/>
      <c r="AO153" s="115"/>
      <c r="AP153" s="115"/>
      <c r="AQ153" s="115"/>
      <c r="AR153" s="115"/>
      <c r="AS153" s="115"/>
      <c r="AT153" s="115"/>
      <c r="AU153" s="115"/>
      <c r="AV153" s="115"/>
      <c r="AW153" s="115"/>
      <c r="AX153" s="115"/>
      <c r="AY153" s="115"/>
      <c r="AZ153" s="115"/>
      <c r="BA153" s="115"/>
      <c r="BB153" s="115"/>
      <c r="BC153" s="115"/>
      <c r="BD153" s="115"/>
      <c r="BE153" s="115"/>
      <c r="BF153" s="115"/>
      <c r="BG153" s="115"/>
      <c r="BH153" s="115"/>
    </row>
    <row r="154" spans="1:60" ht="12" customHeight="1" outlineLevel="1" x14ac:dyDescent="0.2">
      <c r="A154" s="116"/>
      <c r="B154" s="162"/>
      <c r="C154" s="215" t="s">
        <v>832</v>
      </c>
      <c r="D154" s="216"/>
      <c r="E154" s="217">
        <v>2</v>
      </c>
      <c r="F154" s="137"/>
      <c r="G154" s="137"/>
      <c r="H154" s="137"/>
      <c r="I154" s="137"/>
      <c r="J154" s="137"/>
      <c r="K154" s="137"/>
      <c r="L154" s="137"/>
      <c r="M154" s="137"/>
      <c r="N154" s="218"/>
      <c r="O154" s="218"/>
      <c r="P154" s="218"/>
      <c r="Q154" s="208"/>
      <c r="R154" s="129"/>
      <c r="S154" s="129"/>
      <c r="T154" s="130"/>
      <c r="U154" s="129"/>
      <c r="V154" s="115"/>
      <c r="W154" s="115"/>
      <c r="X154" s="115"/>
      <c r="Y154" s="115"/>
      <c r="Z154" s="115"/>
      <c r="AA154" s="115"/>
      <c r="AB154" s="115"/>
      <c r="AC154" s="115"/>
      <c r="AD154" s="115"/>
      <c r="AE154" s="115"/>
      <c r="AF154" s="115"/>
      <c r="AG154" s="115"/>
      <c r="AH154" s="115"/>
      <c r="AI154" s="115"/>
      <c r="AJ154" s="115"/>
      <c r="AK154" s="115"/>
      <c r="AL154" s="115"/>
      <c r="AM154" s="115"/>
      <c r="AN154" s="115"/>
      <c r="AO154" s="115"/>
      <c r="AP154" s="115"/>
      <c r="AQ154" s="115"/>
      <c r="AR154" s="115"/>
      <c r="AS154" s="115"/>
      <c r="AT154" s="115"/>
      <c r="AU154" s="115"/>
      <c r="AV154" s="115"/>
      <c r="AW154" s="115"/>
      <c r="AX154" s="115"/>
      <c r="AY154" s="115"/>
      <c r="AZ154" s="115"/>
      <c r="BA154" s="115"/>
      <c r="BB154" s="115"/>
      <c r="BC154" s="115"/>
      <c r="BD154" s="115"/>
      <c r="BE154" s="115"/>
      <c r="BF154" s="115"/>
      <c r="BG154" s="115"/>
      <c r="BH154" s="115"/>
    </row>
    <row r="155" spans="1:60" ht="12" customHeight="1" outlineLevel="1" x14ac:dyDescent="0.2">
      <c r="A155" s="116"/>
      <c r="B155" s="162"/>
      <c r="C155" s="215" t="s">
        <v>833</v>
      </c>
      <c r="D155" s="216"/>
      <c r="E155" s="217">
        <v>1</v>
      </c>
      <c r="F155" s="137"/>
      <c r="G155" s="137"/>
      <c r="H155" s="137"/>
      <c r="I155" s="137"/>
      <c r="J155" s="137"/>
      <c r="K155" s="137"/>
      <c r="L155" s="137"/>
      <c r="M155" s="137"/>
      <c r="N155" s="218"/>
      <c r="O155" s="218"/>
      <c r="P155" s="218"/>
      <c r="Q155" s="208"/>
      <c r="R155" s="129"/>
      <c r="S155" s="129"/>
      <c r="T155" s="130"/>
      <c r="U155" s="129"/>
      <c r="V155" s="115"/>
      <c r="W155" s="115"/>
      <c r="X155" s="115"/>
      <c r="Y155" s="115"/>
      <c r="Z155" s="115"/>
      <c r="AA155" s="115"/>
      <c r="AB155" s="115"/>
      <c r="AC155" s="115"/>
      <c r="AD155" s="115"/>
      <c r="AE155" s="115"/>
      <c r="AF155" s="115"/>
      <c r="AG155" s="115"/>
      <c r="AH155" s="115"/>
      <c r="AI155" s="115"/>
      <c r="AJ155" s="115"/>
      <c r="AK155" s="115"/>
      <c r="AL155" s="115"/>
      <c r="AM155" s="115"/>
      <c r="AN155" s="115"/>
      <c r="AO155" s="115"/>
      <c r="AP155" s="115"/>
      <c r="AQ155" s="115"/>
      <c r="AR155" s="115"/>
      <c r="AS155" s="115"/>
      <c r="AT155" s="115"/>
      <c r="AU155" s="115"/>
      <c r="AV155" s="115"/>
      <c r="AW155" s="115"/>
      <c r="AX155" s="115"/>
      <c r="AY155" s="115"/>
      <c r="AZ155" s="115"/>
      <c r="BA155" s="115"/>
      <c r="BB155" s="115"/>
      <c r="BC155" s="115"/>
      <c r="BD155" s="115"/>
      <c r="BE155" s="115"/>
      <c r="BF155" s="115"/>
      <c r="BG155" s="115"/>
      <c r="BH155" s="115"/>
    </row>
    <row r="156" spans="1:60" ht="12" customHeight="1" outlineLevel="1" x14ac:dyDescent="0.2">
      <c r="A156" s="116"/>
      <c r="B156" s="162"/>
      <c r="C156" s="215" t="s">
        <v>834</v>
      </c>
      <c r="D156" s="216"/>
      <c r="E156" s="217">
        <v>1</v>
      </c>
      <c r="F156" s="137"/>
      <c r="G156" s="137"/>
      <c r="H156" s="137"/>
      <c r="I156" s="137"/>
      <c r="J156" s="137"/>
      <c r="K156" s="137"/>
      <c r="L156" s="137"/>
      <c r="M156" s="137"/>
      <c r="N156" s="218"/>
      <c r="O156" s="218"/>
      <c r="P156" s="218"/>
      <c r="Q156" s="208"/>
      <c r="R156" s="129"/>
      <c r="S156" s="129"/>
      <c r="T156" s="130"/>
      <c r="U156" s="129"/>
      <c r="V156" s="115"/>
      <c r="W156" s="115"/>
      <c r="X156" s="115"/>
      <c r="Y156" s="115"/>
      <c r="Z156" s="115"/>
      <c r="AA156" s="115"/>
      <c r="AB156" s="115"/>
      <c r="AC156" s="115"/>
      <c r="AD156" s="115"/>
      <c r="AE156" s="115"/>
      <c r="AF156" s="115"/>
      <c r="AG156" s="115"/>
      <c r="AH156" s="115"/>
      <c r="AI156" s="115"/>
      <c r="AJ156" s="115"/>
      <c r="AK156" s="115"/>
      <c r="AL156" s="115"/>
      <c r="AM156" s="115"/>
      <c r="AN156" s="115"/>
      <c r="AO156" s="115"/>
      <c r="AP156" s="115"/>
      <c r="AQ156" s="115"/>
      <c r="AR156" s="115"/>
      <c r="AS156" s="115"/>
      <c r="AT156" s="115"/>
      <c r="AU156" s="115"/>
      <c r="AV156" s="115"/>
      <c r="AW156" s="115"/>
      <c r="AX156" s="115"/>
      <c r="AY156" s="115"/>
      <c r="AZ156" s="115"/>
      <c r="BA156" s="115"/>
      <c r="BB156" s="115"/>
      <c r="BC156" s="115"/>
      <c r="BD156" s="115"/>
      <c r="BE156" s="115"/>
      <c r="BF156" s="115"/>
      <c r="BG156" s="115"/>
      <c r="BH156" s="115"/>
    </row>
    <row r="157" spans="1:60" ht="12.75" customHeight="1" outlineLevel="1" x14ac:dyDescent="0.2">
      <c r="A157" s="182">
        <v>36</v>
      </c>
      <c r="B157" s="156" t="s">
        <v>703</v>
      </c>
      <c r="C157" s="157" t="s">
        <v>709</v>
      </c>
      <c r="D157" s="158" t="s">
        <v>93</v>
      </c>
      <c r="E157" s="159">
        <f>SUM(E159:E159)</f>
        <v>1</v>
      </c>
      <c r="F157" s="160">
        <v>0</v>
      </c>
      <c r="G157" s="161">
        <f>ROUND(E157*F157,2)</f>
        <v>0</v>
      </c>
      <c r="H157" s="161">
        <v>0</v>
      </c>
      <c r="I157" s="161">
        <f>ROUND(E157*H157,2)</f>
        <v>0</v>
      </c>
      <c r="J157" s="161">
        <v>2500</v>
      </c>
      <c r="K157" s="161">
        <f>ROUND(E157*J157,2)</f>
        <v>2500</v>
      </c>
      <c r="L157" s="161">
        <v>21</v>
      </c>
      <c r="M157" s="161">
        <f>G157*(1+L157/100)</f>
        <v>0</v>
      </c>
      <c r="N157" s="230">
        <v>0</v>
      </c>
      <c r="O157" s="230">
        <f>ROUND(E157*N157,5)</f>
        <v>0</v>
      </c>
      <c r="P157" s="230">
        <v>0</v>
      </c>
      <c r="Q157" s="237">
        <f>ROUND(E157*P157,2)</f>
        <v>0</v>
      </c>
      <c r="R157" s="145"/>
      <c r="S157" s="129"/>
      <c r="T157" s="130">
        <v>0</v>
      </c>
      <c r="U157" s="129">
        <f>ROUND(E157*T157,2)</f>
        <v>0</v>
      </c>
      <c r="V157" s="115"/>
      <c r="W157" s="115"/>
      <c r="X157" s="115"/>
      <c r="Y157" s="115"/>
      <c r="Z157" s="115"/>
      <c r="AA157" s="115"/>
      <c r="AB157" s="115"/>
      <c r="AC157" s="115"/>
      <c r="AD157" s="115"/>
      <c r="AE157" s="115" t="s">
        <v>84</v>
      </c>
      <c r="AF157" s="115"/>
      <c r="AG157" s="115"/>
      <c r="AH157" s="115"/>
      <c r="AI157" s="115"/>
      <c r="AJ157" s="115"/>
      <c r="AK157" s="115"/>
      <c r="AL157" s="115"/>
      <c r="AM157" s="115"/>
      <c r="AN157" s="115"/>
      <c r="AO157" s="115"/>
      <c r="AP157" s="115"/>
      <c r="AQ157" s="115"/>
      <c r="AR157" s="115"/>
      <c r="AS157" s="115"/>
      <c r="AT157" s="115"/>
      <c r="AU157" s="115"/>
      <c r="AV157" s="115"/>
      <c r="AW157" s="115"/>
      <c r="AX157" s="115"/>
      <c r="AY157" s="115"/>
      <c r="AZ157" s="115"/>
      <c r="BA157" s="115"/>
      <c r="BB157" s="115"/>
      <c r="BC157" s="115"/>
      <c r="BD157" s="115"/>
      <c r="BE157" s="115"/>
      <c r="BF157" s="115"/>
      <c r="BG157" s="115"/>
      <c r="BH157" s="115"/>
    </row>
    <row r="158" spans="1:60" ht="12.75" customHeight="1" outlineLevel="1" x14ac:dyDescent="0.2">
      <c r="A158" s="183"/>
      <c r="B158" s="163"/>
      <c r="C158" s="379" t="s">
        <v>704</v>
      </c>
      <c r="D158" s="379"/>
      <c r="E158" s="379"/>
      <c r="F158" s="164"/>
      <c r="G158" s="164"/>
      <c r="H158" s="165"/>
      <c r="I158" s="165"/>
      <c r="J158" s="165"/>
      <c r="K158" s="165"/>
      <c r="L158" s="165"/>
      <c r="M158" s="165"/>
      <c r="N158" s="209"/>
      <c r="O158" s="209"/>
      <c r="P158" s="209"/>
      <c r="Q158" s="214"/>
      <c r="R158" s="145"/>
      <c r="S158" s="129"/>
      <c r="T158" s="130"/>
      <c r="U158" s="129"/>
      <c r="V158" s="115"/>
      <c r="W158" s="115"/>
      <c r="X158" s="115"/>
      <c r="Y158" s="115"/>
      <c r="Z158" s="115"/>
      <c r="AA158" s="115"/>
      <c r="AB158" s="115"/>
      <c r="AC158" s="115"/>
      <c r="AD158" s="115"/>
      <c r="AE158" s="115" t="s">
        <v>82</v>
      </c>
      <c r="AF158" s="115"/>
      <c r="AG158" s="115"/>
      <c r="AH158" s="115"/>
      <c r="AI158" s="115"/>
      <c r="AJ158" s="115"/>
      <c r="AK158" s="115"/>
      <c r="AL158" s="115"/>
      <c r="AM158" s="115"/>
      <c r="AN158" s="115"/>
      <c r="AO158" s="115"/>
      <c r="AP158" s="115"/>
      <c r="AQ158" s="115"/>
      <c r="AR158" s="115"/>
      <c r="AS158" s="115"/>
      <c r="AT158" s="115"/>
      <c r="AU158" s="115"/>
      <c r="AV158" s="115"/>
      <c r="AW158" s="115"/>
      <c r="AX158" s="115"/>
      <c r="AY158" s="115"/>
      <c r="AZ158" s="115"/>
      <c r="BA158" s="123" t="str">
        <f>C158</f>
        <v>kompletní montáž a dodávka kuchyňské linky tvaru "L", délky 1,72+2,70 m</v>
      </c>
      <c r="BB158" s="115"/>
      <c r="BC158" s="115"/>
      <c r="BD158" s="115"/>
      <c r="BE158" s="115"/>
      <c r="BF158" s="115"/>
      <c r="BG158" s="115"/>
      <c r="BH158" s="115"/>
    </row>
    <row r="159" spans="1:60" ht="12" customHeight="1" outlineLevel="1" x14ac:dyDescent="0.2">
      <c r="A159" s="116"/>
      <c r="B159" s="162"/>
      <c r="C159" s="215" t="s">
        <v>705</v>
      </c>
      <c r="D159" s="216"/>
      <c r="E159" s="217">
        <v>1</v>
      </c>
      <c r="F159" s="137"/>
      <c r="G159" s="137"/>
      <c r="H159" s="137"/>
      <c r="I159" s="137"/>
      <c r="J159" s="137"/>
      <c r="K159" s="137"/>
      <c r="L159" s="137"/>
      <c r="M159" s="137"/>
      <c r="N159" s="218"/>
      <c r="O159" s="218"/>
      <c r="P159" s="218"/>
      <c r="Q159" s="208"/>
      <c r="R159" s="129"/>
      <c r="S159" s="129"/>
      <c r="T159" s="130"/>
      <c r="U159" s="129"/>
      <c r="V159" s="115"/>
      <c r="W159" s="115"/>
      <c r="X159" s="115"/>
      <c r="Y159" s="115"/>
      <c r="Z159" s="115"/>
      <c r="AA159" s="115"/>
      <c r="AB159" s="115"/>
      <c r="AC159" s="115"/>
      <c r="AD159" s="115"/>
      <c r="AE159" s="115"/>
      <c r="AF159" s="115"/>
      <c r="AG159" s="115"/>
      <c r="AH159" s="115"/>
      <c r="AI159" s="115"/>
      <c r="AJ159" s="115"/>
      <c r="AK159" s="115"/>
      <c r="AL159" s="115"/>
      <c r="AM159" s="115"/>
      <c r="AN159" s="115"/>
      <c r="AO159" s="115"/>
      <c r="AP159" s="115"/>
      <c r="AQ159" s="115"/>
      <c r="AR159" s="115"/>
      <c r="AS159" s="115"/>
      <c r="AT159" s="115"/>
      <c r="AU159" s="115"/>
      <c r="AV159" s="115"/>
      <c r="AW159" s="115"/>
      <c r="AX159" s="115"/>
      <c r="AY159" s="115"/>
      <c r="AZ159" s="115"/>
      <c r="BA159" s="115"/>
      <c r="BB159" s="115"/>
      <c r="BC159" s="115"/>
      <c r="BD159" s="115"/>
      <c r="BE159" s="115"/>
      <c r="BF159" s="115"/>
      <c r="BG159" s="115"/>
      <c r="BH159" s="115"/>
    </row>
    <row r="160" spans="1:60" ht="12" customHeight="1" outlineLevel="1" x14ac:dyDescent="0.2">
      <c r="A160" s="116"/>
      <c r="B160" s="162"/>
      <c r="C160" s="215" t="s">
        <v>706</v>
      </c>
      <c r="D160" s="216"/>
      <c r="E160" s="217"/>
      <c r="F160" s="137"/>
      <c r="G160" s="137"/>
      <c r="H160" s="137"/>
      <c r="I160" s="137"/>
      <c r="J160" s="137"/>
      <c r="K160" s="137"/>
      <c r="L160" s="137"/>
      <c r="M160" s="137"/>
      <c r="N160" s="218"/>
      <c r="O160" s="218"/>
      <c r="P160" s="218"/>
      <c r="Q160" s="208"/>
      <c r="R160" s="145"/>
      <c r="S160" s="129"/>
      <c r="T160" s="130"/>
      <c r="U160" s="129"/>
      <c r="V160" s="115"/>
      <c r="W160" s="115"/>
      <c r="X160" s="115"/>
      <c r="Y160" s="115"/>
      <c r="Z160" s="115"/>
      <c r="AA160" s="115"/>
      <c r="AB160" s="115"/>
      <c r="AC160" s="115"/>
      <c r="AD160" s="115"/>
      <c r="AE160" s="115"/>
      <c r="AF160" s="115"/>
      <c r="AG160" s="115"/>
      <c r="AH160" s="115"/>
      <c r="AI160" s="115"/>
      <c r="AJ160" s="115"/>
      <c r="AK160" s="115"/>
      <c r="AL160" s="115"/>
      <c r="AM160" s="115"/>
      <c r="AN160" s="115"/>
      <c r="AO160" s="115"/>
      <c r="AP160" s="115"/>
      <c r="AQ160" s="115"/>
      <c r="AR160" s="115"/>
      <c r="AS160" s="115"/>
      <c r="AT160" s="115"/>
      <c r="AU160" s="115"/>
      <c r="AV160" s="115"/>
      <c r="AW160" s="115"/>
      <c r="AX160" s="115"/>
      <c r="AY160" s="115"/>
      <c r="AZ160" s="115"/>
      <c r="BA160" s="115"/>
      <c r="BB160" s="115"/>
      <c r="BC160" s="115"/>
      <c r="BD160" s="115"/>
      <c r="BE160" s="115"/>
      <c r="BF160" s="115"/>
      <c r="BG160" s="115"/>
      <c r="BH160" s="115"/>
    </row>
    <row r="161" spans="1:60" ht="22.5" customHeight="1" outlineLevel="1" x14ac:dyDescent="0.2">
      <c r="A161" s="116"/>
      <c r="B161" s="162"/>
      <c r="C161" s="215" t="s">
        <v>707</v>
      </c>
      <c r="D161" s="216"/>
      <c r="E161" s="217"/>
      <c r="F161" s="137"/>
      <c r="G161" s="137"/>
      <c r="H161" s="137"/>
      <c r="I161" s="137"/>
      <c r="J161" s="137"/>
      <c r="K161" s="137"/>
      <c r="L161" s="137"/>
      <c r="M161" s="137"/>
      <c r="N161" s="218"/>
      <c r="O161" s="218"/>
      <c r="P161" s="218"/>
      <c r="Q161" s="208"/>
      <c r="R161" s="145"/>
      <c r="S161" s="129"/>
      <c r="T161" s="130"/>
      <c r="U161" s="129"/>
      <c r="V161" s="115"/>
      <c r="W161" s="115"/>
      <c r="X161" s="115"/>
      <c r="Y161" s="115"/>
      <c r="Z161" s="115"/>
      <c r="AA161" s="115"/>
      <c r="AB161" s="115"/>
      <c r="AC161" s="115"/>
      <c r="AD161" s="115"/>
      <c r="AE161" s="115"/>
      <c r="AF161" s="115"/>
      <c r="AG161" s="115"/>
      <c r="AH161" s="115"/>
      <c r="AI161" s="115"/>
      <c r="AJ161" s="115"/>
      <c r="AK161" s="115"/>
      <c r="AL161" s="115"/>
      <c r="AM161" s="115"/>
      <c r="AN161" s="115"/>
      <c r="AO161" s="115"/>
      <c r="AP161" s="115"/>
      <c r="AQ161" s="115"/>
      <c r="AR161" s="115"/>
      <c r="AS161" s="115"/>
      <c r="AT161" s="115"/>
      <c r="AU161" s="115"/>
      <c r="AV161" s="115"/>
      <c r="AW161" s="115"/>
      <c r="AX161" s="115"/>
      <c r="AY161" s="115"/>
      <c r="AZ161" s="115"/>
      <c r="BA161" s="115"/>
      <c r="BB161" s="115"/>
      <c r="BC161" s="115"/>
      <c r="BD161" s="115"/>
      <c r="BE161" s="115"/>
      <c r="BF161" s="115"/>
      <c r="BG161" s="115"/>
      <c r="BH161" s="115"/>
    </row>
    <row r="162" spans="1:60" ht="22.5" customHeight="1" outlineLevel="1" x14ac:dyDescent="0.2">
      <c r="A162" s="182">
        <v>37</v>
      </c>
      <c r="B162" s="156" t="s">
        <v>987</v>
      </c>
      <c r="C162" s="157" t="s">
        <v>988</v>
      </c>
      <c r="D162" s="158" t="s">
        <v>92</v>
      </c>
      <c r="E162" s="159">
        <f>SUM(E163:E163)</f>
        <v>1.1879999999999999</v>
      </c>
      <c r="F162" s="160">
        <v>0</v>
      </c>
      <c r="G162" s="161">
        <f>ROUND(E162*F162,2)</f>
        <v>0</v>
      </c>
      <c r="H162" s="161">
        <v>0</v>
      </c>
      <c r="I162" s="161">
        <f>ROUND(E162*H162,2)</f>
        <v>0</v>
      </c>
      <c r="J162" s="161">
        <v>2500</v>
      </c>
      <c r="K162" s="161">
        <f>ROUND(E162*J162,2)</f>
        <v>2970</v>
      </c>
      <c r="L162" s="161">
        <v>21</v>
      </c>
      <c r="M162" s="161">
        <f>G162*(1+L162/100)</f>
        <v>0</v>
      </c>
      <c r="N162" s="230">
        <v>2.964E-2</v>
      </c>
      <c r="O162" s="230">
        <f>ROUND(E162*N162,5)</f>
        <v>3.5209999999999998E-2</v>
      </c>
      <c r="P162" s="230">
        <v>0</v>
      </c>
      <c r="Q162" s="237">
        <f>ROUND(E162*P162,2)</f>
        <v>0</v>
      </c>
      <c r="R162" s="145"/>
      <c r="S162" s="129"/>
      <c r="T162" s="130">
        <v>0</v>
      </c>
      <c r="U162" s="129">
        <f>ROUND(E162*T162,2)</f>
        <v>0</v>
      </c>
      <c r="V162" s="115"/>
      <c r="W162" s="115"/>
      <c r="X162" s="115"/>
      <c r="Y162" s="115"/>
      <c r="Z162" s="115"/>
      <c r="AA162" s="115"/>
      <c r="AB162" s="115"/>
      <c r="AC162" s="115"/>
      <c r="AD162" s="115"/>
      <c r="AE162" s="115" t="s">
        <v>84</v>
      </c>
      <c r="AF162" s="115"/>
      <c r="AG162" s="115"/>
      <c r="AH162" s="115"/>
      <c r="AI162" s="115"/>
      <c r="AJ162" s="115"/>
      <c r="AK162" s="115"/>
      <c r="AL162" s="115"/>
      <c r="AM162" s="115"/>
      <c r="AN162" s="115"/>
      <c r="AO162" s="115"/>
      <c r="AP162" s="115"/>
      <c r="AQ162" s="115"/>
      <c r="AR162" s="115"/>
      <c r="AS162" s="115"/>
      <c r="AT162" s="115"/>
      <c r="AU162" s="115"/>
      <c r="AV162" s="115"/>
      <c r="AW162" s="115"/>
      <c r="AX162" s="115"/>
      <c r="AY162" s="115"/>
      <c r="AZ162" s="115"/>
      <c r="BA162" s="115"/>
      <c r="BB162" s="115"/>
      <c r="BC162" s="115"/>
      <c r="BD162" s="115"/>
      <c r="BE162" s="115"/>
      <c r="BF162" s="115"/>
      <c r="BG162" s="115"/>
      <c r="BH162" s="115"/>
    </row>
    <row r="163" spans="1:60" ht="12" customHeight="1" outlineLevel="1" x14ac:dyDescent="0.2">
      <c r="A163" s="116"/>
      <c r="B163" s="162"/>
      <c r="C163" s="215" t="s">
        <v>989</v>
      </c>
      <c r="D163" s="216"/>
      <c r="E163" s="217">
        <v>1.1879999999999999</v>
      </c>
      <c r="F163" s="137" t="s">
        <v>96</v>
      </c>
      <c r="G163" s="137"/>
      <c r="H163" s="137"/>
      <c r="I163" s="137"/>
      <c r="J163" s="137"/>
      <c r="K163" s="137"/>
      <c r="L163" s="137"/>
      <c r="M163" s="137"/>
      <c r="N163" s="218"/>
      <c r="O163" s="218"/>
      <c r="P163" s="218"/>
      <c r="Q163" s="208"/>
      <c r="R163" s="129"/>
      <c r="S163" s="129"/>
      <c r="T163" s="130"/>
      <c r="U163" s="129"/>
      <c r="V163" s="115"/>
      <c r="W163" s="115"/>
      <c r="X163" s="115"/>
      <c r="Y163" s="115"/>
      <c r="Z163" s="115"/>
      <c r="AA163" s="115"/>
      <c r="AB163" s="115"/>
      <c r="AC163" s="115"/>
      <c r="AD163" s="115"/>
      <c r="AE163" s="115"/>
      <c r="AF163" s="115"/>
      <c r="AG163" s="115"/>
      <c r="AH163" s="115"/>
      <c r="AI163" s="115"/>
      <c r="AJ163" s="115"/>
      <c r="AK163" s="115"/>
      <c r="AL163" s="115"/>
      <c r="AM163" s="115"/>
      <c r="AN163" s="115"/>
      <c r="AO163" s="115"/>
      <c r="AP163" s="115"/>
      <c r="AQ163" s="115"/>
      <c r="AR163" s="115"/>
      <c r="AS163" s="115"/>
      <c r="AT163" s="115"/>
      <c r="AU163" s="115"/>
      <c r="AV163" s="115"/>
      <c r="AW163" s="115"/>
      <c r="AX163" s="115"/>
      <c r="AY163" s="115"/>
      <c r="AZ163" s="115"/>
      <c r="BA163" s="115"/>
      <c r="BB163" s="115"/>
      <c r="BC163" s="115"/>
      <c r="BD163" s="115"/>
      <c r="BE163" s="115"/>
      <c r="BF163" s="115"/>
      <c r="BG163" s="115"/>
      <c r="BH163" s="115"/>
    </row>
    <row r="164" spans="1:60" ht="12.75" customHeight="1" outlineLevel="1" x14ac:dyDescent="0.2">
      <c r="A164" s="182">
        <v>38</v>
      </c>
      <c r="B164" s="156" t="s">
        <v>757</v>
      </c>
      <c r="C164" s="157" t="s">
        <v>853</v>
      </c>
      <c r="D164" s="158" t="s">
        <v>91</v>
      </c>
      <c r="E164" s="159">
        <f>SUM(E165:E165)</f>
        <v>0.40466000000000002</v>
      </c>
      <c r="F164" s="160">
        <v>0</v>
      </c>
      <c r="G164" s="161">
        <f>ROUND(E164*F164,2)</f>
        <v>0</v>
      </c>
      <c r="H164" s="161">
        <v>0</v>
      </c>
      <c r="I164" s="161">
        <f>ROUND(E164*H164,2)</f>
        <v>0</v>
      </c>
      <c r="J164" s="161">
        <v>2500</v>
      </c>
      <c r="K164" s="161">
        <f>ROUND(E164*J164,2)</f>
        <v>1011.65</v>
      </c>
      <c r="L164" s="161">
        <v>21</v>
      </c>
      <c r="M164" s="161">
        <f>G164*(1+L164/100)</f>
        <v>0</v>
      </c>
      <c r="N164" s="230">
        <v>0</v>
      </c>
      <c r="O164" s="230">
        <f>ROUND(E164*N164,5)</f>
        <v>0</v>
      </c>
      <c r="P164" s="230">
        <v>0</v>
      </c>
      <c r="Q164" s="237">
        <f>ROUND(E164*P164,2)</f>
        <v>0</v>
      </c>
      <c r="R164" s="145"/>
      <c r="S164" s="129"/>
      <c r="T164" s="130">
        <v>0</v>
      </c>
      <c r="U164" s="129">
        <f>ROUND(E164*T164,2)</f>
        <v>0</v>
      </c>
      <c r="V164" s="115"/>
      <c r="W164" s="115"/>
      <c r="X164" s="115"/>
      <c r="Y164" s="115"/>
      <c r="Z164" s="115"/>
      <c r="AA164" s="115"/>
      <c r="AB164" s="115"/>
      <c r="AC164" s="115"/>
      <c r="AD164" s="115"/>
      <c r="AE164" s="115" t="s">
        <v>84</v>
      </c>
      <c r="AF164" s="115"/>
      <c r="AG164" s="115"/>
      <c r="AH164" s="115"/>
      <c r="AI164" s="115"/>
      <c r="AJ164" s="115"/>
      <c r="AK164" s="115"/>
      <c r="AL164" s="115"/>
      <c r="AM164" s="115"/>
      <c r="AN164" s="115"/>
      <c r="AO164" s="115"/>
      <c r="AP164" s="115"/>
      <c r="AQ164" s="115"/>
      <c r="AR164" s="115"/>
      <c r="AS164" s="115"/>
      <c r="AT164" s="115"/>
      <c r="AU164" s="115"/>
      <c r="AV164" s="115"/>
      <c r="AW164" s="115"/>
      <c r="AX164" s="115"/>
      <c r="AY164" s="115"/>
      <c r="AZ164" s="115"/>
      <c r="BA164" s="115"/>
      <c r="BB164" s="115"/>
      <c r="BC164" s="115"/>
      <c r="BD164" s="115"/>
      <c r="BE164" s="115"/>
      <c r="BF164" s="115"/>
      <c r="BG164" s="115"/>
      <c r="BH164" s="115"/>
    </row>
    <row r="165" spans="1:60" ht="12" customHeight="1" outlineLevel="1" x14ac:dyDescent="0.2">
      <c r="A165" s="116"/>
      <c r="B165" s="162"/>
      <c r="C165" s="238">
        <f>SUM(O108)</f>
        <v>0.40466000000000002</v>
      </c>
      <c r="D165" s="216"/>
      <c r="E165" s="217">
        <f>SUM(C165)</f>
        <v>0.40466000000000002</v>
      </c>
      <c r="F165" s="137"/>
      <c r="G165" s="137"/>
      <c r="H165" s="137"/>
      <c r="I165" s="137"/>
      <c r="J165" s="137"/>
      <c r="K165" s="137"/>
      <c r="L165" s="137"/>
      <c r="M165" s="137"/>
      <c r="N165" s="218"/>
      <c r="O165" s="218"/>
      <c r="P165" s="218"/>
      <c r="Q165" s="208"/>
      <c r="R165" s="129"/>
      <c r="S165" s="129"/>
      <c r="T165" s="130"/>
      <c r="U165" s="129"/>
      <c r="V165" s="115"/>
      <c r="W165" s="115"/>
      <c r="X165" s="115"/>
      <c r="Y165" s="115"/>
      <c r="Z165" s="115"/>
      <c r="AA165" s="115"/>
      <c r="AB165" s="115"/>
      <c r="AC165" s="115"/>
      <c r="AD165" s="115"/>
      <c r="AE165" s="115"/>
      <c r="AF165" s="115"/>
      <c r="AG165" s="115"/>
      <c r="AH165" s="115"/>
      <c r="AI165" s="115"/>
      <c r="AJ165" s="115"/>
      <c r="AK165" s="115"/>
      <c r="AL165" s="115"/>
      <c r="AM165" s="115"/>
      <c r="AN165" s="115"/>
      <c r="AO165" s="115"/>
      <c r="AP165" s="115"/>
      <c r="AQ165" s="115"/>
      <c r="AR165" s="115"/>
      <c r="AS165" s="115"/>
      <c r="AT165" s="115"/>
      <c r="AU165" s="115"/>
      <c r="AV165" s="115"/>
      <c r="AW165" s="115"/>
      <c r="AX165" s="115"/>
      <c r="AY165" s="115"/>
      <c r="AZ165" s="115"/>
      <c r="BA165" s="115"/>
      <c r="BB165" s="115"/>
      <c r="BC165" s="115"/>
      <c r="BD165" s="115"/>
      <c r="BE165" s="115"/>
      <c r="BF165" s="115"/>
      <c r="BG165" s="115"/>
      <c r="BH165" s="115"/>
    </row>
    <row r="166" spans="1:60" x14ac:dyDescent="0.2">
      <c r="A166" s="122" t="s">
        <v>79</v>
      </c>
      <c r="B166" s="124" t="s">
        <v>854</v>
      </c>
      <c r="C166" s="125" t="s">
        <v>855</v>
      </c>
      <c r="D166" s="121"/>
      <c r="E166" s="126"/>
      <c r="F166" s="127"/>
      <c r="G166" s="127">
        <f>SUM(G167:G188)</f>
        <v>0</v>
      </c>
      <c r="H166" s="127"/>
      <c r="I166" s="127">
        <f>SUM(I286:I403)</f>
        <v>0</v>
      </c>
      <c r="J166" s="127"/>
      <c r="K166" s="127">
        <f>SUM(K286:K403)</f>
        <v>5759.32</v>
      </c>
      <c r="L166" s="127"/>
      <c r="M166" s="127">
        <f>SUM(M286:M403)</f>
        <v>0</v>
      </c>
      <c r="N166" s="142"/>
      <c r="O166" s="142">
        <f>SUM(O167:O186)</f>
        <v>0.42489000000000005</v>
      </c>
      <c r="P166" s="142"/>
      <c r="Q166" s="142">
        <f>SUM(Q167:Q186)</f>
        <v>0</v>
      </c>
      <c r="R166" s="127"/>
      <c r="S166" s="127"/>
      <c r="T166" s="128"/>
      <c r="U166" s="127">
        <f>SUM(U286:U403)</f>
        <v>6</v>
      </c>
      <c r="AE166" t="s">
        <v>80</v>
      </c>
    </row>
    <row r="167" spans="1:60" ht="12.75" customHeight="1" outlineLevel="1" x14ac:dyDescent="0.2">
      <c r="A167" s="182">
        <v>39</v>
      </c>
      <c r="B167" s="156" t="s">
        <v>864</v>
      </c>
      <c r="C167" s="157" t="s">
        <v>860</v>
      </c>
      <c r="D167" s="158" t="s">
        <v>92</v>
      </c>
      <c r="E167" s="159">
        <f>SUM(E168:E170)</f>
        <v>12.570000000000002</v>
      </c>
      <c r="F167" s="160">
        <v>0</v>
      </c>
      <c r="G167" s="161">
        <f>ROUND(E167*F167,2)</f>
        <v>0</v>
      </c>
      <c r="H167" s="161">
        <v>0</v>
      </c>
      <c r="I167" s="161">
        <f>ROUND(E167*H167,2)</f>
        <v>0</v>
      </c>
      <c r="J167" s="161">
        <v>2500</v>
      </c>
      <c r="K167" s="161">
        <f>ROUND(E167*J167,2)</f>
        <v>31425</v>
      </c>
      <c r="L167" s="161">
        <v>21</v>
      </c>
      <c r="M167" s="161">
        <f>G167*(1+L167/100)</f>
        <v>0</v>
      </c>
      <c r="N167" s="230">
        <v>0</v>
      </c>
      <c r="O167" s="230">
        <f>ROUND(E167*N167,5)</f>
        <v>0</v>
      </c>
      <c r="P167" s="230">
        <v>0</v>
      </c>
      <c r="Q167" s="237">
        <f>ROUND(E167*P167,2)</f>
        <v>0</v>
      </c>
      <c r="R167" s="145"/>
      <c r="S167" s="129"/>
      <c r="T167" s="130">
        <v>0</v>
      </c>
      <c r="U167" s="129">
        <f>ROUND(E167*T167,2)</f>
        <v>0</v>
      </c>
      <c r="V167" s="115"/>
      <c r="W167" s="115"/>
      <c r="X167" s="115"/>
      <c r="Y167" s="115"/>
      <c r="Z167" s="115"/>
      <c r="AA167" s="115"/>
      <c r="AB167" s="115"/>
      <c r="AC167" s="115"/>
      <c r="AD167" s="115"/>
      <c r="AE167" s="115" t="s">
        <v>84</v>
      </c>
      <c r="AF167" s="115"/>
      <c r="AG167" s="115"/>
      <c r="AH167" s="115"/>
      <c r="AI167" s="115"/>
      <c r="AJ167" s="115"/>
      <c r="AK167" s="115"/>
      <c r="AL167" s="115"/>
      <c r="AM167" s="115"/>
      <c r="AN167" s="115"/>
      <c r="AO167" s="115"/>
      <c r="AP167" s="115"/>
      <c r="AQ167" s="115"/>
      <c r="AR167" s="115"/>
      <c r="AS167" s="115"/>
      <c r="AT167" s="115"/>
      <c r="AU167" s="115"/>
      <c r="AV167" s="115"/>
      <c r="AW167" s="115"/>
      <c r="AX167" s="115"/>
      <c r="AY167" s="115"/>
      <c r="AZ167" s="115"/>
      <c r="BA167" s="115"/>
      <c r="BB167" s="115"/>
      <c r="BC167" s="115"/>
      <c r="BD167" s="115"/>
      <c r="BE167" s="115"/>
      <c r="BF167" s="115"/>
      <c r="BG167" s="115"/>
      <c r="BH167" s="115"/>
    </row>
    <row r="168" spans="1:60" ht="12" customHeight="1" outlineLevel="1" x14ac:dyDescent="0.2">
      <c r="A168" s="116"/>
      <c r="B168" s="162"/>
      <c r="C168" s="215" t="s">
        <v>861</v>
      </c>
      <c r="D168" s="216"/>
      <c r="E168" s="217">
        <v>6.03</v>
      </c>
      <c r="F168" s="137"/>
      <c r="G168" s="137"/>
      <c r="H168" s="137"/>
      <c r="I168" s="137"/>
      <c r="J168" s="137"/>
      <c r="K168" s="137"/>
      <c r="L168" s="137"/>
      <c r="M168" s="137"/>
      <c r="N168" s="218"/>
      <c r="O168" s="218"/>
      <c r="P168" s="218"/>
      <c r="Q168" s="208"/>
      <c r="R168" s="129"/>
      <c r="S168" s="129"/>
      <c r="T168" s="130"/>
      <c r="U168" s="129"/>
      <c r="V168" s="115"/>
      <c r="W168" s="115"/>
      <c r="X168" s="115"/>
      <c r="Y168" s="115"/>
      <c r="Z168" s="115"/>
      <c r="AA168" s="115"/>
      <c r="AB168" s="115"/>
      <c r="AC168" s="115"/>
      <c r="AD168" s="115"/>
      <c r="AE168" s="115"/>
      <c r="AF168" s="115"/>
      <c r="AG168" s="115"/>
      <c r="AH168" s="115"/>
      <c r="AI168" s="115"/>
      <c r="AJ168" s="115"/>
      <c r="AK168" s="115"/>
      <c r="AL168" s="115"/>
      <c r="AM168" s="115"/>
      <c r="AN168" s="115"/>
      <c r="AO168" s="115"/>
      <c r="AP168" s="115"/>
      <c r="AQ168" s="115"/>
      <c r="AR168" s="115"/>
      <c r="AS168" s="115"/>
      <c r="AT168" s="115"/>
      <c r="AU168" s="115"/>
      <c r="AV168" s="115"/>
      <c r="AW168" s="115"/>
      <c r="AX168" s="115"/>
      <c r="AY168" s="115"/>
      <c r="AZ168" s="115"/>
      <c r="BA168" s="115"/>
      <c r="BB168" s="115"/>
      <c r="BC168" s="115"/>
      <c r="BD168" s="115"/>
      <c r="BE168" s="115"/>
      <c r="BF168" s="115"/>
      <c r="BG168" s="115"/>
      <c r="BH168" s="115"/>
    </row>
    <row r="169" spans="1:60" ht="12" customHeight="1" outlineLevel="1" x14ac:dyDescent="0.2">
      <c r="A169" s="116"/>
      <c r="B169" s="162"/>
      <c r="C169" s="215" t="s">
        <v>858</v>
      </c>
      <c r="D169" s="216"/>
      <c r="E169" s="217">
        <v>5.32</v>
      </c>
      <c r="F169" s="137"/>
      <c r="G169" s="137"/>
      <c r="H169" s="137"/>
      <c r="I169" s="137"/>
      <c r="J169" s="137"/>
      <c r="K169" s="137"/>
      <c r="L169" s="137"/>
      <c r="M169" s="137"/>
      <c r="N169" s="218"/>
      <c r="O169" s="218"/>
      <c r="P169" s="218"/>
      <c r="Q169" s="208"/>
      <c r="R169" s="129"/>
      <c r="S169" s="129"/>
      <c r="T169" s="130"/>
      <c r="U169" s="129"/>
      <c r="V169" s="115"/>
      <c r="W169" s="115"/>
      <c r="X169" s="115"/>
      <c r="Y169" s="115"/>
      <c r="Z169" s="115"/>
      <c r="AA169" s="115"/>
      <c r="AB169" s="115"/>
      <c r="AC169" s="115"/>
      <c r="AD169" s="115"/>
      <c r="AE169" s="115"/>
      <c r="AF169" s="115"/>
      <c r="AG169" s="115"/>
      <c r="AH169" s="115"/>
      <c r="AI169" s="115"/>
      <c r="AJ169" s="115"/>
      <c r="AK169" s="115"/>
      <c r="AL169" s="115"/>
      <c r="AM169" s="115"/>
      <c r="AN169" s="115"/>
      <c r="AO169" s="115"/>
      <c r="AP169" s="115"/>
      <c r="AQ169" s="115"/>
      <c r="AR169" s="115"/>
      <c r="AS169" s="115"/>
      <c r="AT169" s="115"/>
      <c r="AU169" s="115"/>
      <c r="AV169" s="115"/>
      <c r="AW169" s="115"/>
      <c r="AX169" s="115"/>
      <c r="AY169" s="115"/>
      <c r="AZ169" s="115"/>
      <c r="BA169" s="115"/>
      <c r="BB169" s="115"/>
      <c r="BC169" s="115"/>
      <c r="BD169" s="115"/>
      <c r="BE169" s="115"/>
      <c r="BF169" s="115"/>
      <c r="BG169" s="115"/>
      <c r="BH169" s="115"/>
    </row>
    <row r="170" spans="1:60" ht="12" customHeight="1" outlineLevel="1" x14ac:dyDescent="0.2">
      <c r="A170" s="116"/>
      <c r="B170" s="162"/>
      <c r="C170" s="215" t="s">
        <v>862</v>
      </c>
      <c r="D170" s="216"/>
      <c r="E170" s="217">
        <v>1.22</v>
      </c>
      <c r="F170" s="137"/>
      <c r="G170" s="137"/>
      <c r="H170" s="137"/>
      <c r="I170" s="137"/>
      <c r="J170" s="137"/>
      <c r="K170" s="137"/>
      <c r="L170" s="137"/>
      <c r="M170" s="137"/>
      <c r="N170" s="218"/>
      <c r="O170" s="218"/>
      <c r="P170" s="218"/>
      <c r="Q170" s="208"/>
      <c r="R170" s="129"/>
      <c r="S170" s="129"/>
      <c r="T170" s="130"/>
      <c r="U170" s="129"/>
      <c r="V170" s="115"/>
      <c r="W170" s="115"/>
      <c r="X170" s="115"/>
      <c r="Y170" s="115"/>
      <c r="Z170" s="115"/>
      <c r="AA170" s="115"/>
      <c r="AB170" s="115"/>
      <c r="AC170" s="115"/>
      <c r="AD170" s="115"/>
      <c r="AE170" s="115"/>
      <c r="AF170" s="115"/>
      <c r="AG170" s="115"/>
      <c r="AH170" s="115"/>
      <c r="AI170" s="115"/>
      <c r="AJ170" s="115"/>
      <c r="AK170" s="115"/>
      <c r="AL170" s="115"/>
      <c r="AM170" s="115"/>
      <c r="AN170" s="115"/>
      <c r="AO170" s="115"/>
      <c r="AP170" s="115"/>
      <c r="AQ170" s="115"/>
      <c r="AR170" s="115"/>
      <c r="AS170" s="115"/>
      <c r="AT170" s="115"/>
      <c r="AU170" s="115"/>
      <c r="AV170" s="115"/>
      <c r="AW170" s="115"/>
      <c r="AX170" s="115"/>
      <c r="AY170" s="115"/>
      <c r="AZ170" s="115"/>
      <c r="BA170" s="115"/>
      <c r="BB170" s="115"/>
      <c r="BC170" s="115"/>
      <c r="BD170" s="115"/>
      <c r="BE170" s="115"/>
      <c r="BF170" s="115"/>
      <c r="BG170" s="115"/>
      <c r="BH170" s="115"/>
    </row>
    <row r="171" spans="1:60" ht="12.75" customHeight="1" outlineLevel="1" x14ac:dyDescent="0.2">
      <c r="A171" s="182">
        <v>40</v>
      </c>
      <c r="B171" s="156" t="s">
        <v>859</v>
      </c>
      <c r="C171" s="157" t="s">
        <v>863</v>
      </c>
      <c r="D171" s="158" t="s">
        <v>92</v>
      </c>
      <c r="E171" s="159">
        <f>SUM(E172:E172)</f>
        <v>12.57</v>
      </c>
      <c r="F171" s="160">
        <v>0</v>
      </c>
      <c r="G171" s="161">
        <f>ROUND(E171*F171,2)</f>
        <v>0</v>
      </c>
      <c r="H171" s="161">
        <v>0</v>
      </c>
      <c r="I171" s="161">
        <f>ROUND(E171*H171,2)</f>
        <v>0</v>
      </c>
      <c r="J171" s="161">
        <v>2500</v>
      </c>
      <c r="K171" s="161">
        <f>ROUND(E171*J171,2)</f>
        <v>31425</v>
      </c>
      <c r="L171" s="161">
        <v>21</v>
      </c>
      <c r="M171" s="161">
        <f>G171*(1+L171/100)</f>
        <v>0</v>
      </c>
      <c r="N171" s="230">
        <v>2.9999999999999997E-4</v>
      </c>
      <c r="O171" s="230">
        <f>ROUND(E171*N171,5)</f>
        <v>3.7699999999999999E-3</v>
      </c>
      <c r="P171" s="230">
        <v>0</v>
      </c>
      <c r="Q171" s="237">
        <f>ROUND(E171*P171,2)</f>
        <v>0</v>
      </c>
      <c r="R171" s="145"/>
      <c r="S171" s="129"/>
      <c r="T171" s="130">
        <v>0</v>
      </c>
      <c r="U171" s="129">
        <f>ROUND(E171*T171,2)</f>
        <v>0</v>
      </c>
      <c r="V171" s="115"/>
      <c r="W171" s="115"/>
      <c r="X171" s="115"/>
      <c r="Y171" s="115"/>
      <c r="Z171" s="115"/>
      <c r="AA171" s="115"/>
      <c r="AB171" s="115"/>
      <c r="AC171" s="115"/>
      <c r="AD171" s="115"/>
      <c r="AE171" s="115" t="s">
        <v>84</v>
      </c>
      <c r="AF171" s="115"/>
      <c r="AG171" s="115"/>
      <c r="AH171" s="115"/>
      <c r="AI171" s="115"/>
      <c r="AJ171" s="115"/>
      <c r="AK171" s="115"/>
      <c r="AL171" s="115"/>
      <c r="AM171" s="115"/>
      <c r="AN171" s="115"/>
      <c r="AO171" s="115"/>
      <c r="AP171" s="115"/>
      <c r="AQ171" s="115"/>
      <c r="AR171" s="115"/>
      <c r="AS171" s="115"/>
      <c r="AT171" s="115"/>
      <c r="AU171" s="115"/>
      <c r="AV171" s="115"/>
      <c r="AW171" s="115"/>
      <c r="AX171" s="115"/>
      <c r="AY171" s="115"/>
      <c r="AZ171" s="115"/>
      <c r="BA171" s="115"/>
      <c r="BB171" s="115"/>
      <c r="BC171" s="115"/>
      <c r="BD171" s="115"/>
      <c r="BE171" s="115"/>
      <c r="BF171" s="115"/>
      <c r="BG171" s="115"/>
      <c r="BH171" s="115"/>
    </row>
    <row r="172" spans="1:60" ht="12" customHeight="1" outlineLevel="1" x14ac:dyDescent="0.2">
      <c r="A172" s="116"/>
      <c r="B172" s="162"/>
      <c r="C172" s="215">
        <v>12.57</v>
      </c>
      <c r="D172" s="216"/>
      <c r="E172" s="217">
        <v>12.57</v>
      </c>
      <c r="F172" s="137"/>
      <c r="G172" s="137"/>
      <c r="H172" s="137"/>
      <c r="I172" s="137"/>
      <c r="J172" s="137"/>
      <c r="K172" s="137"/>
      <c r="L172" s="137"/>
      <c r="M172" s="137"/>
      <c r="N172" s="218"/>
      <c r="O172" s="218"/>
      <c r="P172" s="218"/>
      <c r="Q172" s="208"/>
      <c r="R172" s="129"/>
      <c r="S172" s="129"/>
      <c r="T172" s="130"/>
      <c r="U172" s="129"/>
      <c r="V172" s="115"/>
      <c r="W172" s="115"/>
      <c r="X172" s="115"/>
      <c r="Y172" s="115"/>
      <c r="Z172" s="115"/>
      <c r="AA172" s="115"/>
      <c r="AB172" s="115"/>
      <c r="AC172" s="115"/>
      <c r="AD172" s="115"/>
      <c r="AE172" s="115"/>
      <c r="AF172" s="115"/>
      <c r="AG172" s="115"/>
      <c r="AH172" s="115"/>
      <c r="AI172" s="115"/>
      <c r="AJ172" s="115"/>
      <c r="AK172" s="115"/>
      <c r="AL172" s="115"/>
      <c r="AM172" s="115"/>
      <c r="AN172" s="115"/>
      <c r="AO172" s="115"/>
      <c r="AP172" s="115"/>
      <c r="AQ172" s="115"/>
      <c r="AR172" s="115"/>
      <c r="AS172" s="115"/>
      <c r="AT172" s="115"/>
      <c r="AU172" s="115"/>
      <c r="AV172" s="115"/>
      <c r="AW172" s="115"/>
      <c r="AX172" s="115"/>
      <c r="AY172" s="115"/>
      <c r="AZ172" s="115"/>
      <c r="BA172" s="115"/>
      <c r="BB172" s="115"/>
      <c r="BC172" s="115"/>
      <c r="BD172" s="115"/>
      <c r="BE172" s="115"/>
      <c r="BF172" s="115"/>
      <c r="BG172" s="115"/>
      <c r="BH172" s="115"/>
    </row>
    <row r="173" spans="1:60" ht="12.75" customHeight="1" outlineLevel="1" x14ac:dyDescent="0.2">
      <c r="A173" s="182">
        <v>41</v>
      </c>
      <c r="B173" s="156" t="s">
        <v>856</v>
      </c>
      <c r="C173" s="157" t="s">
        <v>857</v>
      </c>
      <c r="D173" s="158" t="s">
        <v>92</v>
      </c>
      <c r="E173" s="159">
        <f>SUM(E174:E174)</f>
        <v>5.32</v>
      </c>
      <c r="F173" s="160">
        <v>0</v>
      </c>
      <c r="G173" s="161">
        <f>ROUND(E173*F173,2)</f>
        <v>0</v>
      </c>
      <c r="H173" s="161">
        <v>0</v>
      </c>
      <c r="I173" s="161">
        <f>ROUND(E173*H173,2)</f>
        <v>0</v>
      </c>
      <c r="J173" s="161">
        <v>2500</v>
      </c>
      <c r="K173" s="161">
        <f>ROUND(E173*J173,2)</f>
        <v>13300</v>
      </c>
      <c r="L173" s="161">
        <v>21</v>
      </c>
      <c r="M173" s="161">
        <f>G173*(1+L173/100)</f>
        <v>0</v>
      </c>
      <c r="N173" s="230">
        <v>0</v>
      </c>
      <c r="O173" s="230">
        <f>ROUND(E173*N173,5)</f>
        <v>0</v>
      </c>
      <c r="P173" s="230">
        <v>0</v>
      </c>
      <c r="Q173" s="237">
        <f>ROUND(E173*P173,2)</f>
        <v>0</v>
      </c>
      <c r="R173" s="145"/>
      <c r="S173" s="129"/>
      <c r="T173" s="130">
        <v>0</v>
      </c>
      <c r="U173" s="129">
        <f>ROUND(E173*T173,2)</f>
        <v>0</v>
      </c>
      <c r="V173" s="115"/>
      <c r="W173" s="115"/>
      <c r="X173" s="115"/>
      <c r="Y173" s="115"/>
      <c r="Z173" s="115"/>
      <c r="AA173" s="115"/>
      <c r="AB173" s="115"/>
      <c r="AC173" s="115"/>
      <c r="AD173" s="115"/>
      <c r="AE173" s="115" t="s">
        <v>84</v>
      </c>
      <c r="AF173" s="115"/>
      <c r="AG173" s="115"/>
      <c r="AH173" s="115"/>
      <c r="AI173" s="115"/>
      <c r="AJ173" s="115"/>
      <c r="AK173" s="115"/>
      <c r="AL173" s="115"/>
      <c r="AM173" s="115"/>
      <c r="AN173" s="115"/>
      <c r="AO173" s="115"/>
      <c r="AP173" s="115"/>
      <c r="AQ173" s="115"/>
      <c r="AR173" s="115"/>
      <c r="AS173" s="115"/>
      <c r="AT173" s="115"/>
      <c r="AU173" s="115"/>
      <c r="AV173" s="115"/>
      <c r="AW173" s="115"/>
      <c r="AX173" s="115"/>
      <c r="AY173" s="115"/>
      <c r="AZ173" s="115"/>
      <c r="BA173" s="115"/>
      <c r="BB173" s="115"/>
      <c r="BC173" s="115"/>
      <c r="BD173" s="115"/>
      <c r="BE173" s="115"/>
      <c r="BF173" s="115"/>
      <c r="BG173" s="115"/>
      <c r="BH173" s="115"/>
    </row>
    <row r="174" spans="1:60" ht="12" customHeight="1" outlineLevel="1" x14ac:dyDescent="0.2">
      <c r="A174" s="116"/>
      <c r="B174" s="162"/>
      <c r="C174" s="215" t="s">
        <v>858</v>
      </c>
      <c r="D174" s="216"/>
      <c r="E174" s="217">
        <v>5.32</v>
      </c>
      <c r="F174" s="137"/>
      <c r="G174" s="137"/>
      <c r="H174" s="137"/>
      <c r="I174" s="137"/>
      <c r="J174" s="137"/>
      <c r="K174" s="137"/>
      <c r="L174" s="137"/>
      <c r="M174" s="137"/>
      <c r="N174" s="218"/>
      <c r="O174" s="218"/>
      <c r="P174" s="218"/>
      <c r="Q174" s="208"/>
      <c r="R174" s="129"/>
      <c r="S174" s="129"/>
      <c r="T174" s="130"/>
      <c r="U174" s="129"/>
      <c r="V174" s="115"/>
      <c r="W174" s="115"/>
      <c r="X174" s="115"/>
      <c r="Y174" s="115"/>
      <c r="Z174" s="115"/>
      <c r="AA174" s="115"/>
      <c r="AB174" s="115"/>
      <c r="AC174" s="115"/>
      <c r="AD174" s="115"/>
      <c r="AE174" s="115"/>
      <c r="AF174" s="115"/>
      <c r="AG174" s="115"/>
      <c r="AH174" s="115"/>
      <c r="AI174" s="115"/>
      <c r="AJ174" s="115"/>
      <c r="AK174" s="115"/>
      <c r="AL174" s="115"/>
      <c r="AM174" s="115"/>
      <c r="AN174" s="115"/>
      <c r="AO174" s="115"/>
      <c r="AP174" s="115"/>
      <c r="AQ174" s="115"/>
      <c r="AR174" s="115"/>
      <c r="AS174" s="115"/>
      <c r="AT174" s="115"/>
      <c r="AU174" s="115"/>
      <c r="AV174" s="115"/>
      <c r="AW174" s="115"/>
      <c r="AX174" s="115"/>
      <c r="AY174" s="115"/>
      <c r="AZ174" s="115"/>
      <c r="BA174" s="115"/>
      <c r="BB174" s="115"/>
      <c r="BC174" s="115"/>
      <c r="BD174" s="115"/>
      <c r="BE174" s="115"/>
      <c r="BF174" s="115"/>
      <c r="BG174" s="115"/>
      <c r="BH174" s="115"/>
    </row>
    <row r="175" spans="1:60" ht="22.5" customHeight="1" outlineLevel="1" x14ac:dyDescent="0.2">
      <c r="A175" s="182">
        <v>42</v>
      </c>
      <c r="B175" s="156" t="s">
        <v>865</v>
      </c>
      <c r="C175" s="157" t="s">
        <v>866</v>
      </c>
      <c r="D175" s="158" t="s">
        <v>92</v>
      </c>
      <c r="E175" s="159">
        <f>SUM(E176:E177)</f>
        <v>6.54</v>
      </c>
      <c r="F175" s="160">
        <v>0</v>
      </c>
      <c r="G175" s="161">
        <f>ROUND(E175*F175,2)</f>
        <v>0</v>
      </c>
      <c r="H175" s="161">
        <v>0</v>
      </c>
      <c r="I175" s="161">
        <f>ROUND(E175*H175,2)</f>
        <v>0</v>
      </c>
      <c r="J175" s="161">
        <v>2500</v>
      </c>
      <c r="K175" s="161">
        <f>ROUND(E175*J175,2)</f>
        <v>16350</v>
      </c>
      <c r="L175" s="161">
        <v>21</v>
      </c>
      <c r="M175" s="161">
        <f>G175*(1+L175/100)</f>
        <v>0</v>
      </c>
      <c r="N175" s="230">
        <v>1.5E-3</v>
      </c>
      <c r="O175" s="230">
        <f>ROUND(E175*N175,5)</f>
        <v>9.8099999999999993E-3</v>
      </c>
      <c r="P175" s="230">
        <v>0</v>
      </c>
      <c r="Q175" s="237">
        <f>ROUND(E175*P175,2)</f>
        <v>0</v>
      </c>
      <c r="R175" s="145"/>
      <c r="S175" s="129"/>
      <c r="T175" s="130">
        <v>0</v>
      </c>
      <c r="U175" s="129">
        <f>ROUND(E175*T175,2)</f>
        <v>0</v>
      </c>
      <c r="V175" s="115"/>
      <c r="W175" s="115"/>
      <c r="X175" s="115"/>
      <c r="Y175" s="115"/>
      <c r="Z175" s="115"/>
      <c r="AA175" s="115"/>
      <c r="AB175" s="115"/>
      <c r="AC175" s="115"/>
      <c r="AD175" s="115"/>
      <c r="AE175" s="115" t="s">
        <v>84</v>
      </c>
      <c r="AF175" s="115"/>
      <c r="AG175" s="115"/>
      <c r="AH175" s="115"/>
      <c r="AI175" s="115"/>
      <c r="AJ175" s="115"/>
      <c r="AK175" s="115"/>
      <c r="AL175" s="115"/>
      <c r="AM175" s="115"/>
      <c r="AN175" s="115"/>
      <c r="AO175" s="115"/>
      <c r="AP175" s="115"/>
      <c r="AQ175" s="115"/>
      <c r="AR175" s="115"/>
      <c r="AS175" s="115"/>
      <c r="AT175" s="115"/>
      <c r="AU175" s="115"/>
      <c r="AV175" s="115"/>
      <c r="AW175" s="115"/>
      <c r="AX175" s="115"/>
      <c r="AY175" s="115"/>
      <c r="AZ175" s="115"/>
      <c r="BA175" s="115"/>
      <c r="BB175" s="115"/>
      <c r="BC175" s="115"/>
      <c r="BD175" s="115"/>
      <c r="BE175" s="115"/>
      <c r="BF175" s="115"/>
      <c r="BG175" s="115"/>
      <c r="BH175" s="115"/>
    </row>
    <row r="176" spans="1:60" ht="12" customHeight="1" outlineLevel="1" x14ac:dyDescent="0.2">
      <c r="A176" s="116"/>
      <c r="B176" s="162"/>
      <c r="C176" s="215" t="s">
        <v>858</v>
      </c>
      <c r="D176" s="216"/>
      <c r="E176" s="217">
        <v>5.32</v>
      </c>
      <c r="F176" s="137"/>
      <c r="G176" s="137"/>
      <c r="H176" s="137"/>
      <c r="I176" s="137"/>
      <c r="J176" s="137"/>
      <c r="K176" s="137"/>
      <c r="L176" s="137"/>
      <c r="M176" s="137"/>
      <c r="N176" s="218"/>
      <c r="O176" s="218"/>
      <c r="P176" s="218"/>
      <c r="Q176" s="208"/>
      <c r="R176" s="129"/>
      <c r="S176" s="129"/>
      <c r="T176" s="130"/>
      <c r="U176" s="129"/>
      <c r="V176" s="115"/>
      <c r="W176" s="115"/>
      <c r="X176" s="115"/>
      <c r="Y176" s="115"/>
      <c r="Z176" s="115"/>
      <c r="AA176" s="115"/>
      <c r="AB176" s="115"/>
      <c r="AC176" s="115"/>
      <c r="AD176" s="115"/>
      <c r="AE176" s="115"/>
      <c r="AF176" s="115"/>
      <c r="AG176" s="115"/>
      <c r="AH176" s="115"/>
      <c r="AI176" s="115"/>
      <c r="AJ176" s="115"/>
      <c r="AK176" s="115"/>
      <c r="AL176" s="115"/>
      <c r="AM176" s="115"/>
      <c r="AN176" s="115"/>
      <c r="AO176" s="115"/>
      <c r="AP176" s="115"/>
      <c r="AQ176" s="115"/>
      <c r="AR176" s="115"/>
      <c r="AS176" s="115"/>
      <c r="AT176" s="115"/>
      <c r="AU176" s="115"/>
      <c r="AV176" s="115"/>
      <c r="AW176" s="115"/>
      <c r="AX176" s="115"/>
      <c r="AY176" s="115"/>
      <c r="AZ176" s="115"/>
      <c r="BA176" s="115"/>
      <c r="BB176" s="115"/>
      <c r="BC176" s="115"/>
      <c r="BD176" s="115"/>
      <c r="BE176" s="115"/>
      <c r="BF176" s="115"/>
      <c r="BG176" s="115"/>
      <c r="BH176" s="115"/>
    </row>
    <row r="177" spans="1:60" ht="12" customHeight="1" outlineLevel="1" x14ac:dyDescent="0.2">
      <c r="A177" s="116"/>
      <c r="B177" s="162"/>
      <c r="C177" s="215" t="s">
        <v>862</v>
      </c>
      <c r="D177" s="216"/>
      <c r="E177" s="217">
        <v>1.22</v>
      </c>
      <c r="F177" s="137"/>
      <c r="G177" s="137"/>
      <c r="H177" s="137"/>
      <c r="I177" s="137"/>
      <c r="J177" s="137"/>
      <c r="K177" s="137"/>
      <c r="L177" s="137"/>
      <c r="M177" s="137"/>
      <c r="N177" s="218"/>
      <c r="O177" s="218"/>
      <c r="P177" s="218"/>
      <c r="Q177" s="208"/>
      <c r="R177" s="129"/>
      <c r="S177" s="129"/>
      <c r="T177" s="130"/>
      <c r="U177" s="129"/>
      <c r="V177" s="115"/>
      <c r="W177" s="115"/>
      <c r="X177" s="115"/>
      <c r="Y177" s="115"/>
      <c r="Z177" s="115"/>
      <c r="AA177" s="115"/>
      <c r="AB177" s="115"/>
      <c r="AC177" s="115"/>
      <c r="AD177" s="115"/>
      <c r="AE177" s="115"/>
      <c r="AF177" s="115"/>
      <c r="AG177" s="115"/>
      <c r="AH177" s="115"/>
      <c r="AI177" s="115"/>
      <c r="AJ177" s="115"/>
      <c r="AK177" s="115"/>
      <c r="AL177" s="115"/>
      <c r="AM177" s="115"/>
      <c r="AN177" s="115"/>
      <c r="AO177" s="115"/>
      <c r="AP177" s="115"/>
      <c r="AQ177" s="115"/>
      <c r="AR177" s="115"/>
      <c r="AS177" s="115"/>
      <c r="AT177" s="115"/>
      <c r="AU177" s="115"/>
      <c r="AV177" s="115"/>
      <c r="AW177" s="115"/>
      <c r="AX177" s="115"/>
      <c r="AY177" s="115"/>
      <c r="AZ177" s="115"/>
      <c r="BA177" s="115"/>
      <c r="BB177" s="115"/>
      <c r="BC177" s="115"/>
      <c r="BD177" s="115"/>
      <c r="BE177" s="115"/>
      <c r="BF177" s="115"/>
      <c r="BG177" s="115"/>
      <c r="BH177" s="115"/>
    </row>
    <row r="178" spans="1:60" ht="22.5" customHeight="1" outlineLevel="1" x14ac:dyDescent="0.2">
      <c r="A178" s="182">
        <v>43</v>
      </c>
      <c r="B178" s="156" t="s">
        <v>867</v>
      </c>
      <c r="C178" s="157" t="s">
        <v>868</v>
      </c>
      <c r="D178" s="158" t="s">
        <v>92</v>
      </c>
      <c r="E178" s="159">
        <f>SUM(E179:E181)</f>
        <v>12.570000000000002</v>
      </c>
      <c r="F178" s="160">
        <v>0</v>
      </c>
      <c r="G178" s="161">
        <f>ROUND(E178*F178,2)</f>
        <v>0</v>
      </c>
      <c r="H178" s="161">
        <v>0</v>
      </c>
      <c r="I178" s="161">
        <f>ROUND(E178*H178,2)</f>
        <v>0</v>
      </c>
      <c r="J178" s="161">
        <v>2500</v>
      </c>
      <c r="K178" s="161">
        <f>ROUND(E178*J178,2)</f>
        <v>31425</v>
      </c>
      <c r="L178" s="161">
        <v>21</v>
      </c>
      <c r="M178" s="161">
        <f>G178*(1+L178/100)</f>
        <v>0</v>
      </c>
      <c r="N178" s="230">
        <v>6.0000000000000001E-3</v>
      </c>
      <c r="O178" s="230">
        <f>ROUND(E178*N178,5)</f>
        <v>7.5420000000000001E-2</v>
      </c>
      <c r="P178" s="230">
        <v>0</v>
      </c>
      <c r="Q178" s="237">
        <f>ROUND(E178*P178,2)</f>
        <v>0</v>
      </c>
      <c r="R178" s="145"/>
      <c r="S178" s="129"/>
      <c r="T178" s="130">
        <v>0</v>
      </c>
      <c r="U178" s="129">
        <f>ROUND(E178*T178,2)</f>
        <v>0</v>
      </c>
      <c r="V178" s="115"/>
      <c r="W178" s="115"/>
      <c r="X178" s="115"/>
      <c r="Y178" s="115"/>
      <c r="Z178" s="115"/>
      <c r="AA178" s="115"/>
      <c r="AB178" s="115"/>
      <c r="AC178" s="115"/>
      <c r="AD178" s="115"/>
      <c r="AE178" s="115" t="s">
        <v>84</v>
      </c>
      <c r="AF178" s="115"/>
      <c r="AG178" s="115"/>
      <c r="AH178" s="115"/>
      <c r="AI178" s="115"/>
      <c r="AJ178" s="115"/>
      <c r="AK178" s="115"/>
      <c r="AL178" s="115"/>
      <c r="AM178" s="115"/>
      <c r="AN178" s="115"/>
      <c r="AO178" s="115"/>
      <c r="AP178" s="115"/>
      <c r="AQ178" s="115"/>
      <c r="AR178" s="115"/>
      <c r="AS178" s="115"/>
      <c r="AT178" s="115"/>
      <c r="AU178" s="115"/>
      <c r="AV178" s="115"/>
      <c r="AW178" s="115"/>
      <c r="AX178" s="115"/>
      <c r="AY178" s="115"/>
      <c r="AZ178" s="115"/>
      <c r="BA178" s="115"/>
      <c r="BB178" s="115"/>
      <c r="BC178" s="115"/>
      <c r="BD178" s="115"/>
      <c r="BE178" s="115"/>
      <c r="BF178" s="115"/>
      <c r="BG178" s="115"/>
      <c r="BH178" s="115"/>
    </row>
    <row r="179" spans="1:60" ht="12" customHeight="1" outlineLevel="1" x14ac:dyDescent="0.2">
      <c r="A179" s="116"/>
      <c r="B179" s="162"/>
      <c r="C179" s="215" t="s">
        <v>861</v>
      </c>
      <c r="D179" s="216"/>
      <c r="E179" s="217">
        <v>6.03</v>
      </c>
      <c r="F179" s="137"/>
      <c r="G179" s="137"/>
      <c r="H179" s="137"/>
      <c r="I179" s="137"/>
      <c r="J179" s="137"/>
      <c r="K179" s="137"/>
      <c r="L179" s="137"/>
      <c r="M179" s="137"/>
      <c r="N179" s="218"/>
      <c r="O179" s="218"/>
      <c r="P179" s="218"/>
      <c r="Q179" s="208"/>
      <c r="R179" s="129"/>
      <c r="S179" s="129"/>
      <c r="T179" s="130"/>
      <c r="U179" s="129"/>
      <c r="V179" s="115"/>
      <c r="W179" s="115"/>
      <c r="X179" s="115"/>
      <c r="Y179" s="115"/>
      <c r="Z179" s="115"/>
      <c r="AA179" s="115"/>
      <c r="AB179" s="115"/>
      <c r="AC179" s="115"/>
      <c r="AD179" s="115"/>
      <c r="AE179" s="115"/>
      <c r="AF179" s="115"/>
      <c r="AG179" s="115"/>
      <c r="AH179" s="115"/>
      <c r="AI179" s="115"/>
      <c r="AJ179" s="115"/>
      <c r="AK179" s="115"/>
      <c r="AL179" s="115"/>
      <c r="AM179" s="115"/>
      <c r="AN179" s="115"/>
      <c r="AO179" s="115"/>
      <c r="AP179" s="115"/>
      <c r="AQ179" s="115"/>
      <c r="AR179" s="115"/>
      <c r="AS179" s="115"/>
      <c r="AT179" s="115"/>
      <c r="AU179" s="115"/>
      <c r="AV179" s="115"/>
      <c r="AW179" s="115"/>
      <c r="AX179" s="115"/>
      <c r="AY179" s="115"/>
      <c r="AZ179" s="115"/>
      <c r="BA179" s="115"/>
      <c r="BB179" s="115"/>
      <c r="BC179" s="115"/>
      <c r="BD179" s="115"/>
      <c r="BE179" s="115"/>
      <c r="BF179" s="115"/>
      <c r="BG179" s="115"/>
      <c r="BH179" s="115"/>
    </row>
    <row r="180" spans="1:60" ht="12" customHeight="1" outlineLevel="1" x14ac:dyDescent="0.2">
      <c r="A180" s="116"/>
      <c r="B180" s="162"/>
      <c r="C180" s="215" t="s">
        <v>858</v>
      </c>
      <c r="D180" s="216"/>
      <c r="E180" s="217">
        <v>5.32</v>
      </c>
      <c r="F180" s="137"/>
      <c r="G180" s="137"/>
      <c r="H180" s="137"/>
      <c r="I180" s="137"/>
      <c r="J180" s="137"/>
      <c r="K180" s="137"/>
      <c r="L180" s="137"/>
      <c r="M180" s="137"/>
      <c r="N180" s="218"/>
      <c r="O180" s="218"/>
      <c r="P180" s="218"/>
      <c r="Q180" s="208"/>
      <c r="R180" s="129"/>
      <c r="S180" s="129"/>
      <c r="T180" s="130"/>
      <c r="U180" s="129"/>
      <c r="V180" s="115"/>
      <c r="W180" s="115"/>
      <c r="X180" s="115"/>
      <c r="Y180" s="115"/>
      <c r="Z180" s="115"/>
      <c r="AA180" s="115"/>
      <c r="AB180" s="115"/>
      <c r="AC180" s="115"/>
      <c r="AD180" s="115"/>
      <c r="AE180" s="115"/>
      <c r="AF180" s="115"/>
      <c r="AG180" s="115"/>
      <c r="AH180" s="115"/>
      <c r="AI180" s="115"/>
      <c r="AJ180" s="115"/>
      <c r="AK180" s="115"/>
      <c r="AL180" s="115"/>
      <c r="AM180" s="115"/>
      <c r="AN180" s="115"/>
      <c r="AO180" s="115"/>
      <c r="AP180" s="115"/>
      <c r="AQ180" s="115"/>
      <c r="AR180" s="115"/>
      <c r="AS180" s="115"/>
      <c r="AT180" s="115"/>
      <c r="AU180" s="115"/>
      <c r="AV180" s="115"/>
      <c r="AW180" s="115"/>
      <c r="AX180" s="115"/>
      <c r="AY180" s="115"/>
      <c r="AZ180" s="115"/>
      <c r="BA180" s="115"/>
      <c r="BB180" s="115"/>
      <c r="BC180" s="115"/>
      <c r="BD180" s="115"/>
      <c r="BE180" s="115"/>
      <c r="BF180" s="115"/>
      <c r="BG180" s="115"/>
      <c r="BH180" s="115"/>
    </row>
    <row r="181" spans="1:60" ht="12" customHeight="1" outlineLevel="1" x14ac:dyDescent="0.2">
      <c r="A181" s="116"/>
      <c r="B181" s="162"/>
      <c r="C181" s="215" t="s">
        <v>862</v>
      </c>
      <c r="D181" s="216"/>
      <c r="E181" s="217">
        <v>1.22</v>
      </c>
      <c r="F181" s="137"/>
      <c r="G181" s="137"/>
      <c r="H181" s="137"/>
      <c r="I181" s="137"/>
      <c r="J181" s="137"/>
      <c r="K181" s="137"/>
      <c r="L181" s="137"/>
      <c r="M181" s="137"/>
      <c r="N181" s="218"/>
      <c r="O181" s="218"/>
      <c r="P181" s="218"/>
      <c r="Q181" s="208"/>
      <c r="R181" s="129"/>
      <c r="S181" s="129"/>
      <c r="T181" s="130"/>
      <c r="U181" s="129"/>
      <c r="V181" s="115"/>
      <c r="W181" s="115"/>
      <c r="X181" s="115"/>
      <c r="Y181" s="115"/>
      <c r="Z181" s="115"/>
      <c r="AA181" s="115"/>
      <c r="AB181" s="115"/>
      <c r="AC181" s="115"/>
      <c r="AD181" s="115"/>
      <c r="AE181" s="115"/>
      <c r="AF181" s="115"/>
      <c r="AG181" s="115"/>
      <c r="AH181" s="115"/>
      <c r="AI181" s="115"/>
      <c r="AJ181" s="115"/>
      <c r="AK181" s="115"/>
      <c r="AL181" s="115"/>
      <c r="AM181" s="115"/>
      <c r="AN181" s="115"/>
      <c r="AO181" s="115"/>
      <c r="AP181" s="115"/>
      <c r="AQ181" s="115"/>
      <c r="AR181" s="115"/>
      <c r="AS181" s="115"/>
      <c r="AT181" s="115"/>
      <c r="AU181" s="115"/>
      <c r="AV181" s="115"/>
      <c r="AW181" s="115"/>
      <c r="AX181" s="115"/>
      <c r="AY181" s="115"/>
      <c r="AZ181" s="115"/>
      <c r="BA181" s="115"/>
      <c r="BB181" s="115"/>
      <c r="BC181" s="115"/>
      <c r="BD181" s="115"/>
      <c r="BE181" s="115"/>
      <c r="BF181" s="115"/>
      <c r="BG181" s="115"/>
      <c r="BH181" s="115"/>
    </row>
    <row r="182" spans="1:60" ht="22.5" customHeight="1" outlineLevel="1" x14ac:dyDescent="0.2">
      <c r="A182" s="226">
        <v>44</v>
      </c>
      <c r="B182" s="219" t="s">
        <v>872</v>
      </c>
      <c r="C182" s="220" t="s">
        <v>873</v>
      </c>
      <c r="D182" s="221" t="s">
        <v>92</v>
      </c>
      <c r="E182" s="222">
        <f>SUM(E183)</f>
        <v>13.827</v>
      </c>
      <c r="F182" s="223">
        <v>0</v>
      </c>
      <c r="G182" s="224">
        <f>E182*F182</f>
        <v>0</v>
      </c>
      <c r="H182" s="224">
        <v>0</v>
      </c>
      <c r="I182" s="224">
        <f>ROUND(E182*H182,2)</f>
        <v>0</v>
      </c>
      <c r="J182" s="224">
        <v>153.5</v>
      </c>
      <c r="K182" s="224">
        <f>ROUND(E182*J182,2)</f>
        <v>2122.44</v>
      </c>
      <c r="L182" s="224">
        <v>21</v>
      </c>
      <c r="M182" s="224">
        <f>G182*(1+L182/100)</f>
        <v>0</v>
      </c>
      <c r="N182" s="225">
        <v>2.1999999999999999E-2</v>
      </c>
      <c r="O182" s="225">
        <f>ROUND(E182*N182,5)</f>
        <v>0.30419000000000002</v>
      </c>
      <c r="P182" s="225">
        <v>0</v>
      </c>
      <c r="Q182" s="227">
        <f>ROUND(E182*P182,2)</f>
        <v>0</v>
      </c>
      <c r="R182" s="145"/>
      <c r="S182" s="129"/>
      <c r="T182" s="130"/>
      <c r="U182" s="129"/>
      <c r="V182" s="115"/>
      <c r="W182" s="115"/>
      <c r="X182" s="115"/>
      <c r="Y182" s="115"/>
      <c r="Z182" s="115"/>
      <c r="AA182" s="115"/>
      <c r="AB182" s="115"/>
      <c r="AC182" s="115"/>
      <c r="AD182" s="115"/>
      <c r="AE182" s="115"/>
      <c r="AF182" s="115"/>
      <c r="AG182" s="115"/>
      <c r="AH182" s="115"/>
      <c r="AI182" s="115"/>
      <c r="AJ182" s="115"/>
      <c r="AK182" s="115"/>
      <c r="AL182" s="115"/>
      <c r="AM182" s="115"/>
      <c r="AN182" s="115"/>
      <c r="AO182" s="115"/>
      <c r="AP182" s="115"/>
      <c r="AQ182" s="115"/>
      <c r="AR182" s="115"/>
      <c r="AS182" s="115"/>
      <c r="AT182" s="115"/>
      <c r="AU182" s="115"/>
      <c r="AV182" s="115"/>
      <c r="AW182" s="115"/>
      <c r="AX182" s="115"/>
      <c r="AY182" s="115"/>
      <c r="AZ182" s="115"/>
      <c r="BA182" s="115"/>
      <c r="BB182" s="115"/>
      <c r="BC182" s="115"/>
      <c r="BD182" s="115"/>
      <c r="BE182" s="115"/>
      <c r="BF182" s="115"/>
      <c r="BG182" s="115"/>
      <c r="BH182" s="115"/>
    </row>
    <row r="183" spans="1:60" ht="12" customHeight="1" outlineLevel="1" x14ac:dyDescent="0.2">
      <c r="A183" s="116"/>
      <c r="B183" s="162"/>
      <c r="C183" s="215" t="s">
        <v>874</v>
      </c>
      <c r="D183" s="216"/>
      <c r="E183" s="217">
        <v>13.827</v>
      </c>
      <c r="F183" s="137"/>
      <c r="G183" s="137"/>
      <c r="H183" s="137"/>
      <c r="I183" s="137"/>
      <c r="J183" s="137"/>
      <c r="K183" s="137"/>
      <c r="L183" s="137"/>
      <c r="M183" s="137"/>
      <c r="N183" s="218"/>
      <c r="O183" s="218"/>
      <c r="P183" s="218"/>
      <c r="Q183" s="208"/>
      <c r="R183" s="145"/>
      <c r="S183" s="129"/>
      <c r="T183" s="130"/>
      <c r="U183" s="129"/>
      <c r="V183" s="115"/>
      <c r="W183" s="115"/>
      <c r="X183" s="115"/>
      <c r="Y183" s="115"/>
      <c r="Z183" s="115"/>
      <c r="AA183" s="115"/>
      <c r="AB183" s="115"/>
      <c r="AC183" s="115"/>
      <c r="AD183" s="115"/>
      <c r="AE183" s="115"/>
      <c r="AF183" s="115"/>
      <c r="AG183" s="115"/>
      <c r="AH183" s="115"/>
      <c r="AI183" s="115"/>
      <c r="AJ183" s="115"/>
      <c r="AK183" s="115"/>
      <c r="AL183" s="115"/>
      <c r="AM183" s="115"/>
      <c r="AN183" s="115"/>
      <c r="AO183" s="115"/>
      <c r="AP183" s="115"/>
      <c r="AQ183" s="115"/>
      <c r="AR183" s="115"/>
      <c r="AS183" s="115"/>
      <c r="AT183" s="115"/>
      <c r="AU183" s="115"/>
      <c r="AV183" s="115"/>
      <c r="AW183" s="115"/>
      <c r="AX183" s="115"/>
      <c r="AY183" s="115"/>
      <c r="AZ183" s="115"/>
      <c r="BA183" s="115"/>
      <c r="BB183" s="115"/>
      <c r="BC183" s="115"/>
      <c r="BD183" s="115"/>
      <c r="BE183" s="115"/>
      <c r="BF183" s="115"/>
      <c r="BG183" s="115"/>
      <c r="BH183" s="115"/>
    </row>
    <row r="184" spans="1:60" ht="22.5" customHeight="1" outlineLevel="1" x14ac:dyDescent="0.2">
      <c r="A184" s="182">
        <v>45</v>
      </c>
      <c r="B184" s="156" t="s">
        <v>869</v>
      </c>
      <c r="C184" s="157" t="s">
        <v>870</v>
      </c>
      <c r="D184" s="158" t="s">
        <v>94</v>
      </c>
      <c r="E184" s="159">
        <f>SUM(E185:E187)</f>
        <v>28.543999999999997</v>
      </c>
      <c r="F184" s="160">
        <v>0</v>
      </c>
      <c r="G184" s="161">
        <f>ROUND(E184*F184,2)</f>
        <v>0</v>
      </c>
      <c r="H184" s="161">
        <v>0</v>
      </c>
      <c r="I184" s="161">
        <f>ROUND(E184*H184,2)</f>
        <v>0</v>
      </c>
      <c r="J184" s="161">
        <v>2500</v>
      </c>
      <c r="K184" s="161">
        <f>ROUND(E184*J184,2)</f>
        <v>71360</v>
      </c>
      <c r="L184" s="161">
        <v>21</v>
      </c>
      <c r="M184" s="161">
        <f>G184*(1+L184/100)</f>
        <v>0</v>
      </c>
      <c r="N184" s="230">
        <v>4.2999999999999999E-4</v>
      </c>
      <c r="O184" s="230">
        <f>ROUND(E184*N184,5)</f>
        <v>1.227E-2</v>
      </c>
      <c r="P184" s="230">
        <v>0</v>
      </c>
      <c r="Q184" s="237">
        <f>ROUND(E184*P184,2)</f>
        <v>0</v>
      </c>
      <c r="R184" s="145"/>
      <c r="S184" s="129"/>
      <c r="T184" s="130">
        <v>0</v>
      </c>
      <c r="U184" s="129">
        <f>ROUND(E184*T184,2)</f>
        <v>0</v>
      </c>
      <c r="V184" s="115"/>
      <c r="W184" s="115"/>
      <c r="X184" s="115"/>
      <c r="Y184" s="115"/>
      <c r="Z184" s="115"/>
      <c r="AA184" s="115"/>
      <c r="AB184" s="115"/>
      <c r="AC184" s="115"/>
      <c r="AD184" s="115"/>
      <c r="AE184" s="115" t="s">
        <v>84</v>
      </c>
      <c r="AF184" s="115"/>
      <c r="AG184" s="115"/>
      <c r="AH184" s="115"/>
      <c r="AI184" s="115"/>
      <c r="AJ184" s="115"/>
      <c r="AK184" s="115"/>
      <c r="AL184" s="115"/>
      <c r="AM184" s="115"/>
      <c r="AN184" s="115"/>
      <c r="AO184" s="115"/>
      <c r="AP184" s="115"/>
      <c r="AQ184" s="115"/>
      <c r="AR184" s="115"/>
      <c r="AS184" s="115"/>
      <c r="AT184" s="115"/>
      <c r="AU184" s="115"/>
      <c r="AV184" s="115"/>
      <c r="AW184" s="115"/>
      <c r="AX184" s="115"/>
      <c r="AY184" s="115"/>
      <c r="AZ184" s="115"/>
      <c r="BA184" s="115"/>
      <c r="BB184" s="115"/>
      <c r="BC184" s="115"/>
      <c r="BD184" s="115"/>
      <c r="BE184" s="115"/>
      <c r="BF184" s="115"/>
      <c r="BG184" s="115"/>
      <c r="BH184" s="115"/>
    </row>
    <row r="185" spans="1:60" ht="12" customHeight="1" outlineLevel="1" x14ac:dyDescent="0.2">
      <c r="A185" s="116"/>
      <c r="B185" s="162"/>
      <c r="C185" s="215" t="s">
        <v>871</v>
      </c>
      <c r="D185" s="216"/>
      <c r="E185" s="217">
        <v>8.92</v>
      </c>
      <c r="F185" s="137"/>
      <c r="G185" s="137"/>
      <c r="H185" s="137"/>
      <c r="I185" s="137"/>
      <c r="J185" s="137"/>
      <c r="K185" s="137"/>
      <c r="L185" s="137"/>
      <c r="M185" s="137"/>
      <c r="N185" s="218"/>
      <c r="O185" s="218"/>
      <c r="P185" s="218"/>
      <c r="Q185" s="208"/>
      <c r="R185" s="129"/>
      <c r="S185" s="129"/>
      <c r="T185" s="130"/>
      <c r="U185" s="129"/>
      <c r="V185" s="115"/>
      <c r="W185" s="115"/>
      <c r="X185" s="115"/>
      <c r="Y185" s="115"/>
      <c r="Z185" s="115"/>
      <c r="AA185" s="115"/>
      <c r="AB185" s="115"/>
      <c r="AC185" s="115"/>
      <c r="AD185" s="115"/>
      <c r="AE185" s="115"/>
      <c r="AF185" s="115"/>
      <c r="AG185" s="115"/>
      <c r="AH185" s="115"/>
      <c r="AI185" s="115"/>
      <c r="AJ185" s="115"/>
      <c r="AK185" s="115"/>
      <c r="AL185" s="115"/>
      <c r="AM185" s="115"/>
      <c r="AN185" s="115"/>
      <c r="AO185" s="115"/>
      <c r="AP185" s="115"/>
      <c r="AQ185" s="115"/>
      <c r="AR185" s="115"/>
      <c r="AS185" s="115"/>
      <c r="AT185" s="115"/>
      <c r="AU185" s="115"/>
      <c r="AV185" s="115"/>
      <c r="AW185" s="115"/>
      <c r="AX185" s="115"/>
      <c r="AY185" s="115"/>
      <c r="AZ185" s="115"/>
      <c r="BA185" s="115"/>
      <c r="BB185" s="115"/>
      <c r="BC185" s="115"/>
      <c r="BD185" s="115"/>
      <c r="BE185" s="115"/>
      <c r="BF185" s="115"/>
      <c r="BG185" s="115"/>
      <c r="BH185" s="115"/>
    </row>
    <row r="186" spans="1:60" ht="22.5" customHeight="1" outlineLevel="1" x14ac:dyDescent="0.2">
      <c r="A186" s="226">
        <v>46</v>
      </c>
      <c r="B186" s="219" t="s">
        <v>875</v>
      </c>
      <c r="C186" s="220" t="s">
        <v>876</v>
      </c>
      <c r="D186" s="221" t="s">
        <v>94</v>
      </c>
      <c r="E186" s="222">
        <f>SUM(E187)</f>
        <v>9.8119999999999994</v>
      </c>
      <c r="F186" s="223">
        <v>0</v>
      </c>
      <c r="G186" s="224">
        <f>E186*F186</f>
        <v>0</v>
      </c>
      <c r="H186" s="224">
        <v>0</v>
      </c>
      <c r="I186" s="224">
        <f>ROUND(E186*H186,2)</f>
        <v>0</v>
      </c>
      <c r="J186" s="224">
        <v>153.5</v>
      </c>
      <c r="K186" s="224">
        <f>ROUND(E186*J186,2)</f>
        <v>1506.14</v>
      </c>
      <c r="L186" s="224">
        <v>21</v>
      </c>
      <c r="M186" s="224">
        <f>G186*(1+L186/100)</f>
        <v>0</v>
      </c>
      <c r="N186" s="225">
        <v>1.98E-3</v>
      </c>
      <c r="O186" s="225">
        <f>ROUND(E186*N186,5)</f>
        <v>1.9429999999999999E-2</v>
      </c>
      <c r="P186" s="225">
        <v>0</v>
      </c>
      <c r="Q186" s="227">
        <f>ROUND(E186*P186,2)</f>
        <v>0</v>
      </c>
      <c r="R186" s="145"/>
      <c r="S186" s="129"/>
      <c r="T186" s="130"/>
      <c r="U186" s="129"/>
      <c r="V186" s="115"/>
      <c r="W186" s="115"/>
      <c r="X186" s="115"/>
      <c r="Y186" s="115"/>
      <c r="Z186" s="115"/>
      <c r="AA186" s="115"/>
      <c r="AB186" s="115"/>
      <c r="AC186" s="115"/>
      <c r="AD186" s="115"/>
      <c r="AE186" s="115"/>
      <c r="AF186" s="115"/>
      <c r="AG186" s="115"/>
      <c r="AH186" s="115"/>
      <c r="AI186" s="115"/>
      <c r="AJ186" s="115"/>
      <c r="AK186" s="115"/>
      <c r="AL186" s="115"/>
      <c r="AM186" s="115"/>
      <c r="AN186" s="115"/>
      <c r="AO186" s="115"/>
      <c r="AP186" s="115"/>
      <c r="AQ186" s="115"/>
      <c r="AR186" s="115"/>
      <c r="AS186" s="115"/>
      <c r="AT186" s="115"/>
      <c r="AU186" s="115"/>
      <c r="AV186" s="115"/>
      <c r="AW186" s="115"/>
      <c r="AX186" s="115"/>
      <c r="AY186" s="115"/>
      <c r="AZ186" s="115"/>
      <c r="BA186" s="115"/>
      <c r="BB186" s="115"/>
      <c r="BC186" s="115"/>
      <c r="BD186" s="115"/>
      <c r="BE186" s="115"/>
      <c r="BF186" s="115"/>
      <c r="BG186" s="115"/>
      <c r="BH186" s="115"/>
    </row>
    <row r="187" spans="1:60" ht="12" customHeight="1" outlineLevel="1" x14ac:dyDescent="0.2">
      <c r="A187" s="116"/>
      <c r="B187" s="162"/>
      <c r="C187" s="215" t="s">
        <v>877</v>
      </c>
      <c r="D187" s="216"/>
      <c r="E187" s="217">
        <v>9.8119999999999994</v>
      </c>
      <c r="F187" s="137"/>
      <c r="G187" s="137"/>
      <c r="H187" s="137"/>
      <c r="I187" s="137"/>
      <c r="J187" s="137"/>
      <c r="K187" s="137"/>
      <c r="L187" s="137"/>
      <c r="M187" s="137"/>
      <c r="N187" s="218"/>
      <c r="O187" s="218"/>
      <c r="P187" s="218"/>
      <c r="Q187" s="208"/>
      <c r="R187" s="145"/>
      <c r="S187" s="129"/>
      <c r="T187" s="130"/>
      <c r="U187" s="129"/>
      <c r="V187" s="115"/>
      <c r="W187" s="115"/>
      <c r="X187" s="115"/>
      <c r="Y187" s="115"/>
      <c r="Z187" s="115"/>
      <c r="AA187" s="115"/>
      <c r="AB187" s="115"/>
      <c r="AC187" s="115"/>
      <c r="AD187" s="115"/>
      <c r="AE187" s="115"/>
      <c r="AF187" s="115"/>
      <c r="AG187" s="115"/>
      <c r="AH187" s="115"/>
      <c r="AI187" s="115"/>
      <c r="AJ187" s="115"/>
      <c r="AK187" s="115"/>
      <c r="AL187" s="115"/>
      <c r="AM187" s="115"/>
      <c r="AN187" s="115"/>
      <c r="AO187" s="115"/>
      <c r="AP187" s="115"/>
      <c r="AQ187" s="115"/>
      <c r="AR187" s="115"/>
      <c r="AS187" s="115"/>
      <c r="AT187" s="115"/>
      <c r="AU187" s="115"/>
      <c r="AV187" s="115"/>
      <c r="AW187" s="115"/>
      <c r="AX187" s="115"/>
      <c r="AY187" s="115"/>
      <c r="AZ187" s="115"/>
      <c r="BA187" s="115"/>
      <c r="BB187" s="115"/>
      <c r="BC187" s="115"/>
      <c r="BD187" s="115"/>
      <c r="BE187" s="115"/>
      <c r="BF187" s="115"/>
      <c r="BG187" s="115"/>
      <c r="BH187" s="115"/>
    </row>
    <row r="188" spans="1:60" ht="22.5" customHeight="1" outlineLevel="1" x14ac:dyDescent="0.2">
      <c r="A188" s="182">
        <v>47</v>
      </c>
      <c r="B188" s="156" t="s">
        <v>878</v>
      </c>
      <c r="C188" s="157" t="s">
        <v>879</v>
      </c>
      <c r="D188" s="158" t="s">
        <v>91</v>
      </c>
      <c r="E188" s="159">
        <f>SUM(E189:E189)</f>
        <v>0.42489000000000005</v>
      </c>
      <c r="F188" s="160">
        <v>0</v>
      </c>
      <c r="G188" s="161">
        <f>ROUND(E188*F188,2)</f>
        <v>0</v>
      </c>
      <c r="H188" s="161">
        <v>0</v>
      </c>
      <c r="I188" s="161">
        <f>ROUND(E188*H188,2)</f>
        <v>0</v>
      </c>
      <c r="J188" s="161">
        <v>2500</v>
      </c>
      <c r="K188" s="161">
        <f>ROUND(E188*J188,2)</f>
        <v>1062.23</v>
      </c>
      <c r="L188" s="161">
        <v>21</v>
      </c>
      <c r="M188" s="161">
        <f>G188*(1+L188/100)</f>
        <v>0</v>
      </c>
      <c r="N188" s="230">
        <v>0</v>
      </c>
      <c r="O188" s="230">
        <f>ROUND(E188*N188,5)</f>
        <v>0</v>
      </c>
      <c r="P188" s="230">
        <v>0</v>
      </c>
      <c r="Q188" s="237">
        <f>ROUND(E188*P188,2)</f>
        <v>0</v>
      </c>
      <c r="R188" s="145"/>
      <c r="S188" s="129"/>
      <c r="T188" s="130">
        <v>0</v>
      </c>
      <c r="U188" s="129">
        <f>ROUND(E188*T188,2)</f>
        <v>0</v>
      </c>
      <c r="V188" s="115"/>
      <c r="W188" s="115"/>
      <c r="X188" s="115"/>
      <c r="Y188" s="115"/>
      <c r="Z188" s="115"/>
      <c r="AA188" s="115"/>
      <c r="AB188" s="115"/>
      <c r="AC188" s="115"/>
      <c r="AD188" s="115"/>
      <c r="AE188" s="115" t="s">
        <v>84</v>
      </c>
      <c r="AF188" s="115"/>
      <c r="AG188" s="115"/>
      <c r="AH188" s="115"/>
      <c r="AI188" s="115"/>
      <c r="AJ188" s="115"/>
      <c r="AK188" s="115"/>
      <c r="AL188" s="115"/>
      <c r="AM188" s="115"/>
      <c r="AN188" s="115"/>
      <c r="AO188" s="115"/>
      <c r="AP188" s="115"/>
      <c r="AQ188" s="115"/>
      <c r="AR188" s="115"/>
      <c r="AS188" s="115"/>
      <c r="AT188" s="115"/>
      <c r="AU188" s="115"/>
      <c r="AV188" s="115"/>
      <c r="AW188" s="115"/>
      <c r="AX188" s="115"/>
      <c r="AY188" s="115"/>
      <c r="AZ188" s="115"/>
      <c r="BA188" s="115"/>
      <c r="BB188" s="115"/>
      <c r="BC188" s="115"/>
      <c r="BD188" s="115"/>
      <c r="BE188" s="115"/>
      <c r="BF188" s="115"/>
      <c r="BG188" s="115"/>
      <c r="BH188" s="115"/>
    </row>
    <row r="189" spans="1:60" ht="12" customHeight="1" outlineLevel="1" x14ac:dyDescent="0.2">
      <c r="A189" s="116"/>
      <c r="B189" s="162"/>
      <c r="C189" s="238">
        <f>SUM(O166)</f>
        <v>0.42489000000000005</v>
      </c>
      <c r="D189" s="216"/>
      <c r="E189" s="217">
        <f>SUM(C189)</f>
        <v>0.42489000000000005</v>
      </c>
      <c r="F189" s="137"/>
      <c r="G189" s="137"/>
      <c r="H189" s="137"/>
      <c r="I189" s="137"/>
      <c r="J189" s="137"/>
      <c r="K189" s="137"/>
      <c r="L189" s="137"/>
      <c r="M189" s="137"/>
      <c r="N189" s="218"/>
      <c r="O189" s="218"/>
      <c r="P189" s="218"/>
      <c r="Q189" s="208"/>
      <c r="R189" s="129"/>
      <c r="S189" s="129"/>
      <c r="T189" s="130"/>
      <c r="U189" s="129"/>
      <c r="V189" s="115"/>
      <c r="W189" s="115"/>
      <c r="X189" s="115"/>
      <c r="Y189" s="115"/>
      <c r="Z189" s="115"/>
      <c r="AA189" s="115"/>
      <c r="AB189" s="115"/>
      <c r="AC189" s="115"/>
      <c r="AD189" s="115"/>
      <c r="AE189" s="115"/>
      <c r="AF189" s="115"/>
      <c r="AG189" s="115"/>
      <c r="AH189" s="115"/>
      <c r="AI189" s="115"/>
      <c r="AJ189" s="115"/>
      <c r="AK189" s="115"/>
      <c r="AL189" s="115"/>
      <c r="AM189" s="115"/>
      <c r="AN189" s="115"/>
      <c r="AO189" s="115"/>
      <c r="AP189" s="115"/>
      <c r="AQ189" s="115"/>
      <c r="AR189" s="115"/>
      <c r="AS189" s="115"/>
      <c r="AT189" s="115"/>
      <c r="AU189" s="115"/>
      <c r="AV189" s="115"/>
      <c r="AW189" s="115"/>
      <c r="AX189" s="115"/>
      <c r="AY189" s="115"/>
      <c r="AZ189" s="115"/>
      <c r="BA189" s="115"/>
      <c r="BB189" s="115"/>
      <c r="BC189" s="115"/>
      <c r="BD189" s="115"/>
      <c r="BE189" s="115"/>
      <c r="BF189" s="115"/>
      <c r="BG189" s="115"/>
      <c r="BH189" s="115"/>
    </row>
    <row r="190" spans="1:60" x14ac:dyDescent="0.2">
      <c r="A190" s="122" t="s">
        <v>79</v>
      </c>
      <c r="B190" s="124" t="s">
        <v>880</v>
      </c>
      <c r="C190" s="125" t="s">
        <v>881</v>
      </c>
      <c r="D190" s="121"/>
      <c r="E190" s="126"/>
      <c r="F190" s="127"/>
      <c r="G190" s="127">
        <f>SUM(G191:G218)</f>
        <v>0</v>
      </c>
      <c r="H190" s="127"/>
      <c r="I190" s="127">
        <f>SUM(I299:I442)</f>
        <v>0</v>
      </c>
      <c r="J190" s="127"/>
      <c r="K190" s="127">
        <f>SUM(K299:K442)</f>
        <v>0</v>
      </c>
      <c r="L190" s="127"/>
      <c r="M190" s="127">
        <f>SUM(M299:M442)</f>
        <v>0</v>
      </c>
      <c r="N190" s="142"/>
      <c r="O190" s="142">
        <f>SUM(O191:O216)</f>
        <v>0.44085999999999997</v>
      </c>
      <c r="P190" s="142"/>
      <c r="Q190" s="142">
        <f>SUM(Q191:Q216)</f>
        <v>0</v>
      </c>
      <c r="R190" s="127"/>
      <c r="S190" s="127"/>
      <c r="T190" s="128"/>
      <c r="U190" s="127">
        <f>SUM(U299:U442)</f>
        <v>0</v>
      </c>
      <c r="AE190" t="s">
        <v>80</v>
      </c>
    </row>
    <row r="191" spans="1:60" ht="12.75" customHeight="1" outlineLevel="1" x14ac:dyDescent="0.2">
      <c r="A191" s="182">
        <v>48</v>
      </c>
      <c r="B191" s="156" t="s">
        <v>882</v>
      </c>
      <c r="C191" s="157" t="s">
        <v>883</v>
      </c>
      <c r="D191" s="158" t="s">
        <v>92</v>
      </c>
      <c r="E191" s="159">
        <f>SUM(E192:E194)</f>
        <v>46.5</v>
      </c>
      <c r="F191" s="160">
        <v>0</v>
      </c>
      <c r="G191" s="161">
        <f>ROUND(E191*F191,2)</f>
        <v>0</v>
      </c>
      <c r="H191" s="161">
        <v>0</v>
      </c>
      <c r="I191" s="161">
        <f>ROUND(E191*H191,2)</f>
        <v>0</v>
      </c>
      <c r="J191" s="161">
        <v>2500</v>
      </c>
      <c r="K191" s="161">
        <f>ROUND(E191*J191,2)</f>
        <v>116250</v>
      </c>
      <c r="L191" s="161">
        <v>21</v>
      </c>
      <c r="M191" s="161">
        <f>G191*(1+L191/100)</f>
        <v>0</v>
      </c>
      <c r="N191" s="230">
        <v>0</v>
      </c>
      <c r="O191" s="230">
        <f>ROUND(E191*N191,5)</f>
        <v>0</v>
      </c>
      <c r="P191" s="230">
        <v>0</v>
      </c>
      <c r="Q191" s="237">
        <f>ROUND(E191*P191,2)</f>
        <v>0</v>
      </c>
      <c r="R191" s="145"/>
      <c r="S191" s="129"/>
      <c r="T191" s="130">
        <v>0</v>
      </c>
      <c r="U191" s="129">
        <f>ROUND(E191*T191,2)</f>
        <v>0</v>
      </c>
      <c r="V191" s="115"/>
      <c r="W191" s="115"/>
      <c r="X191" s="115"/>
      <c r="Y191" s="115"/>
      <c r="Z191" s="115"/>
      <c r="AA191" s="115"/>
      <c r="AB191" s="115"/>
      <c r="AC191" s="115"/>
      <c r="AD191" s="115"/>
      <c r="AE191" s="115" t="s">
        <v>84</v>
      </c>
      <c r="AF191" s="115"/>
      <c r="AG191" s="115"/>
      <c r="AH191" s="115"/>
      <c r="AI191" s="115"/>
      <c r="AJ191" s="115"/>
      <c r="AK191" s="115"/>
      <c r="AL191" s="115"/>
      <c r="AM191" s="115"/>
      <c r="AN191" s="115"/>
      <c r="AO191" s="115"/>
      <c r="AP191" s="115"/>
      <c r="AQ191" s="115"/>
      <c r="AR191" s="115"/>
      <c r="AS191" s="115"/>
      <c r="AT191" s="115"/>
      <c r="AU191" s="115"/>
      <c r="AV191" s="115"/>
      <c r="AW191" s="115"/>
      <c r="AX191" s="115"/>
      <c r="AY191" s="115"/>
      <c r="AZ191" s="115"/>
      <c r="BA191" s="115"/>
      <c r="BB191" s="115"/>
      <c r="BC191" s="115"/>
      <c r="BD191" s="115"/>
      <c r="BE191" s="115"/>
      <c r="BF191" s="115"/>
      <c r="BG191" s="115"/>
      <c r="BH191" s="115"/>
    </row>
    <row r="192" spans="1:60" ht="12" customHeight="1" outlineLevel="1" x14ac:dyDescent="0.2">
      <c r="A192" s="116"/>
      <c r="B192" s="162"/>
      <c r="C192" s="215" t="s">
        <v>886</v>
      </c>
      <c r="D192" s="216"/>
      <c r="E192" s="217">
        <v>10.44</v>
      </c>
      <c r="F192" s="137"/>
      <c r="G192" s="137"/>
      <c r="H192" s="137"/>
      <c r="I192" s="137"/>
      <c r="J192" s="137"/>
      <c r="K192" s="137"/>
      <c r="L192" s="137"/>
      <c r="M192" s="137"/>
      <c r="N192" s="218"/>
      <c r="O192" s="218"/>
      <c r="P192" s="218"/>
      <c r="Q192" s="208"/>
      <c r="R192" s="129"/>
      <c r="S192" s="129"/>
      <c r="T192" s="130"/>
      <c r="U192" s="129"/>
      <c r="V192" s="115"/>
      <c r="W192" s="115"/>
      <c r="X192" s="115"/>
      <c r="Y192" s="115"/>
      <c r="Z192" s="115"/>
      <c r="AA192" s="115"/>
      <c r="AB192" s="115"/>
      <c r="AC192" s="115"/>
      <c r="AD192" s="115"/>
      <c r="AE192" s="115"/>
      <c r="AF192" s="115"/>
      <c r="AG192" s="115"/>
      <c r="AH192" s="115"/>
      <c r="AI192" s="115"/>
      <c r="AJ192" s="115"/>
      <c r="AK192" s="115"/>
      <c r="AL192" s="115"/>
      <c r="AM192" s="115"/>
      <c r="AN192" s="115"/>
      <c r="AO192" s="115"/>
      <c r="AP192" s="115"/>
      <c r="AQ192" s="115"/>
      <c r="AR192" s="115"/>
      <c r="AS192" s="115"/>
      <c r="AT192" s="115"/>
      <c r="AU192" s="115"/>
      <c r="AV192" s="115"/>
      <c r="AW192" s="115"/>
      <c r="AX192" s="115"/>
      <c r="AY192" s="115"/>
      <c r="AZ192" s="115"/>
      <c r="BA192" s="115"/>
      <c r="BB192" s="115"/>
      <c r="BC192" s="115"/>
      <c r="BD192" s="115"/>
      <c r="BE192" s="115"/>
      <c r="BF192" s="115"/>
      <c r="BG192" s="115"/>
      <c r="BH192" s="115"/>
    </row>
    <row r="193" spans="1:60" ht="12" customHeight="1" outlineLevel="1" x14ac:dyDescent="0.2">
      <c r="A193" s="116"/>
      <c r="B193" s="162"/>
      <c r="C193" s="215" t="s">
        <v>885</v>
      </c>
      <c r="D193" s="216"/>
      <c r="E193" s="217">
        <v>23.23</v>
      </c>
      <c r="F193" s="137"/>
      <c r="G193" s="137"/>
      <c r="H193" s="137"/>
      <c r="I193" s="137"/>
      <c r="J193" s="137"/>
      <c r="K193" s="137"/>
      <c r="L193" s="137"/>
      <c r="M193" s="137"/>
      <c r="N193" s="218"/>
      <c r="O193" s="218"/>
      <c r="P193" s="218"/>
      <c r="Q193" s="208"/>
      <c r="R193" s="145"/>
      <c r="S193" s="129"/>
      <c r="T193" s="130"/>
      <c r="U193" s="129"/>
      <c r="V193" s="115"/>
      <c r="W193" s="115"/>
      <c r="X193" s="115"/>
      <c r="Y193" s="115"/>
      <c r="Z193" s="115"/>
      <c r="AA193" s="115"/>
      <c r="AB193" s="115"/>
      <c r="AC193" s="115"/>
      <c r="AD193" s="115"/>
      <c r="AE193" s="115"/>
      <c r="AF193" s="115"/>
      <c r="AG193" s="115"/>
      <c r="AH193" s="115"/>
      <c r="AI193" s="115"/>
      <c r="AJ193" s="115"/>
      <c r="AK193" s="115"/>
      <c r="AL193" s="115"/>
      <c r="AM193" s="115"/>
      <c r="AN193" s="115"/>
      <c r="AO193" s="115"/>
      <c r="AP193" s="115"/>
      <c r="AQ193" s="115"/>
      <c r="AR193" s="115"/>
      <c r="AS193" s="115"/>
      <c r="AT193" s="115"/>
      <c r="AU193" s="115"/>
      <c r="AV193" s="115"/>
      <c r="AW193" s="115"/>
      <c r="AX193" s="115"/>
      <c r="AY193" s="115"/>
      <c r="AZ193" s="115"/>
      <c r="BA193" s="115"/>
      <c r="BB193" s="115"/>
      <c r="BC193" s="115"/>
      <c r="BD193" s="115"/>
      <c r="BE193" s="115"/>
      <c r="BF193" s="115"/>
      <c r="BG193" s="115"/>
      <c r="BH193" s="115"/>
    </row>
    <row r="194" spans="1:60" ht="12" customHeight="1" outlineLevel="1" x14ac:dyDescent="0.2">
      <c r="A194" s="116"/>
      <c r="B194" s="162"/>
      <c r="C194" s="215" t="s">
        <v>884</v>
      </c>
      <c r="D194" s="216"/>
      <c r="E194" s="217">
        <v>12.83</v>
      </c>
      <c r="F194" s="137"/>
      <c r="G194" s="137"/>
      <c r="H194" s="137"/>
      <c r="I194" s="137"/>
      <c r="J194" s="137"/>
      <c r="K194" s="137"/>
      <c r="L194" s="137"/>
      <c r="M194" s="137"/>
      <c r="N194" s="218"/>
      <c r="O194" s="218"/>
      <c r="P194" s="218"/>
      <c r="Q194" s="208"/>
      <c r="R194" s="145"/>
      <c r="S194" s="129"/>
      <c r="T194" s="130"/>
      <c r="U194" s="129"/>
      <c r="V194" s="115"/>
      <c r="W194" s="115"/>
      <c r="X194" s="115"/>
      <c r="Y194" s="115"/>
      <c r="Z194" s="115"/>
      <c r="AA194" s="115"/>
      <c r="AB194" s="115"/>
      <c r="AC194" s="115"/>
      <c r="AD194" s="115"/>
      <c r="AE194" s="115"/>
      <c r="AF194" s="115"/>
      <c r="AG194" s="115"/>
      <c r="AH194" s="115"/>
      <c r="AI194" s="115"/>
      <c r="AJ194" s="115"/>
      <c r="AK194" s="115"/>
      <c r="AL194" s="115"/>
      <c r="AM194" s="115"/>
      <c r="AN194" s="115"/>
      <c r="AO194" s="115"/>
      <c r="AP194" s="115"/>
      <c r="AQ194" s="115"/>
      <c r="AR194" s="115"/>
      <c r="AS194" s="115"/>
      <c r="AT194" s="115"/>
      <c r="AU194" s="115"/>
      <c r="AV194" s="115"/>
      <c r="AW194" s="115"/>
      <c r="AX194" s="115"/>
      <c r="AY194" s="115"/>
      <c r="AZ194" s="115"/>
      <c r="BA194" s="115"/>
      <c r="BB194" s="115"/>
      <c r="BC194" s="115"/>
      <c r="BD194" s="115"/>
      <c r="BE194" s="115"/>
      <c r="BF194" s="115"/>
      <c r="BG194" s="115"/>
      <c r="BH194" s="115"/>
    </row>
    <row r="195" spans="1:60" ht="12.75" customHeight="1" outlineLevel="1" x14ac:dyDescent="0.2">
      <c r="A195" s="182">
        <v>49</v>
      </c>
      <c r="B195" s="156" t="s">
        <v>887</v>
      </c>
      <c r="C195" s="157" t="s">
        <v>888</v>
      </c>
      <c r="D195" s="158" t="s">
        <v>94</v>
      </c>
      <c r="E195" s="159">
        <f>SUM(E196:E198)</f>
        <v>39.92</v>
      </c>
      <c r="F195" s="160">
        <v>0</v>
      </c>
      <c r="G195" s="161">
        <f>ROUND(E195*F195,2)</f>
        <v>0</v>
      </c>
      <c r="H195" s="161">
        <v>0</v>
      </c>
      <c r="I195" s="161">
        <f>ROUND(E195*H195,2)</f>
        <v>0</v>
      </c>
      <c r="J195" s="161">
        <v>2500</v>
      </c>
      <c r="K195" s="161">
        <f>ROUND(E195*J195,2)</f>
        <v>99800</v>
      </c>
      <c r="L195" s="161">
        <v>21</v>
      </c>
      <c r="M195" s="161">
        <f>G195*(1+L195/100)</f>
        <v>0</v>
      </c>
      <c r="N195" s="230">
        <v>0</v>
      </c>
      <c r="O195" s="230">
        <f>ROUND(E195*N195,5)</f>
        <v>0</v>
      </c>
      <c r="P195" s="230">
        <v>0</v>
      </c>
      <c r="Q195" s="237">
        <f>ROUND(E195*P195,2)</f>
        <v>0</v>
      </c>
      <c r="R195" s="145"/>
      <c r="S195" s="129"/>
      <c r="T195" s="130">
        <v>0</v>
      </c>
      <c r="U195" s="129">
        <f>ROUND(E195*T195,2)</f>
        <v>0</v>
      </c>
      <c r="V195" s="115"/>
      <c r="W195" s="115"/>
      <c r="X195" s="115"/>
      <c r="Y195" s="115"/>
      <c r="Z195" s="115"/>
      <c r="AA195" s="115"/>
      <c r="AB195" s="115"/>
      <c r="AC195" s="115"/>
      <c r="AD195" s="115"/>
      <c r="AE195" s="115" t="s">
        <v>84</v>
      </c>
      <c r="AF195" s="115"/>
      <c r="AG195" s="115"/>
      <c r="AH195" s="115"/>
      <c r="AI195" s="115"/>
      <c r="AJ195" s="115"/>
      <c r="AK195" s="115"/>
      <c r="AL195" s="115"/>
      <c r="AM195" s="115"/>
      <c r="AN195" s="115"/>
      <c r="AO195" s="115"/>
      <c r="AP195" s="115"/>
      <c r="AQ195" s="115"/>
      <c r="AR195" s="115"/>
      <c r="AS195" s="115"/>
      <c r="AT195" s="115"/>
      <c r="AU195" s="115"/>
      <c r="AV195" s="115"/>
      <c r="AW195" s="115"/>
      <c r="AX195" s="115"/>
      <c r="AY195" s="115"/>
      <c r="AZ195" s="115"/>
      <c r="BA195" s="115"/>
      <c r="BB195" s="115"/>
      <c r="BC195" s="115"/>
      <c r="BD195" s="115"/>
      <c r="BE195" s="115"/>
      <c r="BF195" s="115"/>
      <c r="BG195" s="115"/>
      <c r="BH195" s="115"/>
    </row>
    <row r="196" spans="1:60" ht="12" customHeight="1" outlineLevel="1" x14ac:dyDescent="0.2">
      <c r="A196" s="116"/>
      <c r="B196" s="162"/>
      <c r="C196" s="215" t="s">
        <v>889</v>
      </c>
      <c r="D196" s="216"/>
      <c r="E196" s="217">
        <v>11.9</v>
      </c>
      <c r="F196" s="137"/>
      <c r="G196" s="137"/>
      <c r="H196" s="137"/>
      <c r="I196" s="137"/>
      <c r="J196" s="137"/>
      <c r="K196" s="137"/>
      <c r="L196" s="137"/>
      <c r="M196" s="137"/>
      <c r="N196" s="218"/>
      <c r="O196" s="218"/>
      <c r="P196" s="218"/>
      <c r="Q196" s="208"/>
      <c r="R196" s="129"/>
      <c r="S196" s="129"/>
      <c r="T196" s="130"/>
      <c r="U196" s="129"/>
      <c r="V196" s="115"/>
      <c r="W196" s="115"/>
      <c r="X196" s="115"/>
      <c r="Y196" s="115"/>
      <c r="Z196" s="115"/>
      <c r="AA196" s="115"/>
      <c r="AB196" s="115"/>
      <c r="AC196" s="115"/>
      <c r="AD196" s="115"/>
      <c r="AE196" s="115"/>
      <c r="AF196" s="115"/>
      <c r="AG196" s="115"/>
      <c r="AH196" s="115"/>
      <c r="AI196" s="115"/>
      <c r="AJ196" s="115"/>
      <c r="AK196" s="115"/>
      <c r="AL196" s="115"/>
      <c r="AM196" s="115"/>
      <c r="AN196" s="115"/>
      <c r="AO196" s="115"/>
      <c r="AP196" s="115"/>
      <c r="AQ196" s="115"/>
      <c r="AR196" s="115"/>
      <c r="AS196" s="115"/>
      <c r="AT196" s="115"/>
      <c r="AU196" s="115"/>
      <c r="AV196" s="115"/>
      <c r="AW196" s="115"/>
      <c r="AX196" s="115"/>
      <c r="AY196" s="115"/>
      <c r="AZ196" s="115"/>
      <c r="BA196" s="115"/>
      <c r="BB196" s="115"/>
      <c r="BC196" s="115"/>
      <c r="BD196" s="115"/>
      <c r="BE196" s="115"/>
      <c r="BF196" s="115"/>
      <c r="BG196" s="115"/>
      <c r="BH196" s="115"/>
    </row>
    <row r="197" spans="1:60" ht="12" customHeight="1" outlineLevel="1" x14ac:dyDescent="0.2">
      <c r="A197" s="116"/>
      <c r="B197" s="162"/>
      <c r="C197" s="215" t="s">
        <v>890</v>
      </c>
      <c r="D197" s="216"/>
      <c r="E197" s="217">
        <v>14.16</v>
      </c>
      <c r="F197" s="137"/>
      <c r="G197" s="137"/>
      <c r="H197" s="137"/>
      <c r="I197" s="137"/>
      <c r="J197" s="137"/>
      <c r="K197" s="137"/>
      <c r="L197" s="137"/>
      <c r="M197" s="137"/>
      <c r="N197" s="218"/>
      <c r="O197" s="218"/>
      <c r="P197" s="218"/>
      <c r="Q197" s="208"/>
      <c r="R197" s="145"/>
      <c r="S197" s="129"/>
      <c r="T197" s="130"/>
      <c r="U197" s="129"/>
      <c r="V197" s="115"/>
      <c r="W197" s="115"/>
      <c r="X197" s="115"/>
      <c r="Y197" s="115"/>
      <c r="Z197" s="115"/>
      <c r="AA197" s="115"/>
      <c r="AB197" s="115"/>
      <c r="AC197" s="115"/>
      <c r="AD197" s="115"/>
      <c r="AE197" s="115"/>
      <c r="AF197" s="115"/>
      <c r="AG197" s="115"/>
      <c r="AH197" s="115"/>
      <c r="AI197" s="115"/>
      <c r="AJ197" s="115"/>
      <c r="AK197" s="115"/>
      <c r="AL197" s="115"/>
      <c r="AM197" s="115"/>
      <c r="AN197" s="115"/>
      <c r="AO197" s="115"/>
      <c r="AP197" s="115"/>
      <c r="AQ197" s="115"/>
      <c r="AR197" s="115"/>
      <c r="AS197" s="115"/>
      <c r="AT197" s="115"/>
      <c r="AU197" s="115"/>
      <c r="AV197" s="115"/>
      <c r="AW197" s="115"/>
      <c r="AX197" s="115"/>
      <c r="AY197" s="115"/>
      <c r="AZ197" s="115"/>
      <c r="BA197" s="115"/>
      <c r="BB197" s="115"/>
      <c r="BC197" s="115"/>
      <c r="BD197" s="115"/>
      <c r="BE197" s="115"/>
      <c r="BF197" s="115"/>
      <c r="BG197" s="115"/>
      <c r="BH197" s="115"/>
    </row>
    <row r="198" spans="1:60" ht="12" customHeight="1" outlineLevel="1" x14ac:dyDescent="0.2">
      <c r="A198" s="116"/>
      <c r="B198" s="162"/>
      <c r="C198" s="215" t="s">
        <v>891</v>
      </c>
      <c r="D198" s="216"/>
      <c r="E198" s="217">
        <v>13.86</v>
      </c>
      <c r="F198" s="137"/>
      <c r="G198" s="137"/>
      <c r="H198" s="137"/>
      <c r="I198" s="137"/>
      <c r="J198" s="137"/>
      <c r="K198" s="137"/>
      <c r="L198" s="137"/>
      <c r="M198" s="137"/>
      <c r="N198" s="218"/>
      <c r="O198" s="218"/>
      <c r="P198" s="218"/>
      <c r="Q198" s="208"/>
      <c r="R198" s="145"/>
      <c r="S198" s="129"/>
      <c r="T198" s="130"/>
      <c r="U198" s="129"/>
      <c r="V198" s="115"/>
      <c r="W198" s="115"/>
      <c r="X198" s="115"/>
      <c r="Y198" s="115"/>
      <c r="Z198" s="115"/>
      <c r="AA198" s="115"/>
      <c r="AB198" s="115"/>
      <c r="AC198" s="115"/>
      <c r="AD198" s="115"/>
      <c r="AE198" s="115"/>
      <c r="AF198" s="115"/>
      <c r="AG198" s="115"/>
      <c r="AH198" s="115"/>
      <c r="AI198" s="115"/>
      <c r="AJ198" s="115"/>
      <c r="AK198" s="115"/>
      <c r="AL198" s="115"/>
      <c r="AM198" s="115"/>
      <c r="AN198" s="115"/>
      <c r="AO198" s="115"/>
      <c r="AP198" s="115"/>
      <c r="AQ198" s="115"/>
      <c r="AR198" s="115"/>
      <c r="AS198" s="115"/>
      <c r="AT198" s="115"/>
      <c r="AU198" s="115"/>
      <c r="AV198" s="115"/>
      <c r="AW198" s="115"/>
      <c r="AX198" s="115"/>
      <c r="AY198" s="115"/>
      <c r="AZ198" s="115"/>
      <c r="BA198" s="115"/>
      <c r="BB198" s="115"/>
      <c r="BC198" s="115"/>
      <c r="BD198" s="115"/>
      <c r="BE198" s="115"/>
      <c r="BF198" s="115"/>
      <c r="BG198" s="115"/>
      <c r="BH198" s="115"/>
    </row>
    <row r="199" spans="1:60" ht="12.75" customHeight="1" outlineLevel="1" x14ac:dyDescent="0.2">
      <c r="A199" s="226">
        <v>50</v>
      </c>
      <c r="B199" s="219" t="s">
        <v>905</v>
      </c>
      <c r="C199" s="220" t="s">
        <v>906</v>
      </c>
      <c r="D199" s="221" t="s">
        <v>94</v>
      </c>
      <c r="E199" s="222">
        <f>SUM(E201)</f>
        <v>43.911999999999999</v>
      </c>
      <c r="F199" s="223">
        <v>0</v>
      </c>
      <c r="G199" s="224">
        <f>E199*F199</f>
        <v>0</v>
      </c>
      <c r="H199" s="224">
        <v>0</v>
      </c>
      <c r="I199" s="224">
        <f>ROUND(E199*H199,2)</f>
        <v>0</v>
      </c>
      <c r="J199" s="224">
        <v>153.5</v>
      </c>
      <c r="K199" s="224">
        <f>ROUND(E199*J199,2)</f>
        <v>6740.49</v>
      </c>
      <c r="L199" s="224">
        <v>21</v>
      </c>
      <c r="M199" s="224">
        <f>G199*(1+L199/100)</f>
        <v>0</v>
      </c>
      <c r="N199" s="225">
        <v>2.2000000000000001E-4</v>
      </c>
      <c r="O199" s="225">
        <f>ROUND(E199*N199,5)</f>
        <v>9.6600000000000002E-3</v>
      </c>
      <c r="P199" s="225">
        <v>0</v>
      </c>
      <c r="Q199" s="227">
        <f>ROUND(E199*P199,2)</f>
        <v>0</v>
      </c>
      <c r="R199" s="145"/>
      <c r="S199" s="129"/>
      <c r="T199" s="130"/>
      <c r="U199" s="129"/>
      <c r="V199" s="115"/>
      <c r="W199" s="115"/>
      <c r="X199" s="115"/>
      <c r="Y199" s="115"/>
      <c r="Z199" s="115"/>
      <c r="AA199" s="115"/>
      <c r="AB199" s="115"/>
      <c r="AC199" s="115"/>
      <c r="AD199" s="115"/>
      <c r="AE199" s="115"/>
      <c r="AF199" s="115"/>
      <c r="AG199" s="115"/>
      <c r="AH199" s="115"/>
      <c r="AI199" s="115"/>
      <c r="AJ199" s="115"/>
      <c r="AK199" s="115"/>
      <c r="AL199" s="115"/>
      <c r="AM199" s="115"/>
      <c r="AN199" s="115"/>
      <c r="AO199" s="115"/>
      <c r="AP199" s="115"/>
      <c r="AQ199" s="115"/>
      <c r="AR199" s="115"/>
      <c r="AS199" s="115"/>
      <c r="AT199" s="115"/>
      <c r="AU199" s="115"/>
      <c r="AV199" s="115"/>
      <c r="AW199" s="115"/>
      <c r="AX199" s="115"/>
      <c r="AY199" s="115"/>
      <c r="AZ199" s="115"/>
      <c r="BA199" s="115"/>
      <c r="BB199" s="115"/>
      <c r="BC199" s="115"/>
      <c r="BD199" s="115"/>
      <c r="BE199" s="115"/>
      <c r="BF199" s="115"/>
      <c r="BG199" s="115"/>
      <c r="BH199" s="115"/>
    </row>
    <row r="200" spans="1:60" ht="12.75" customHeight="1" outlineLevel="1" x14ac:dyDescent="0.2">
      <c r="A200" s="183"/>
      <c r="B200" s="163"/>
      <c r="C200" s="379" t="s">
        <v>908</v>
      </c>
      <c r="D200" s="379"/>
      <c r="E200" s="379"/>
      <c r="F200" s="164"/>
      <c r="G200" s="164"/>
      <c r="H200" s="165"/>
      <c r="I200" s="165"/>
      <c r="J200" s="165"/>
      <c r="K200" s="165"/>
      <c r="L200" s="165"/>
      <c r="M200" s="165"/>
      <c r="N200" s="209"/>
      <c r="O200" s="209"/>
      <c r="P200" s="209"/>
      <c r="Q200" s="214"/>
      <c r="R200" s="145"/>
      <c r="S200" s="129"/>
      <c r="T200" s="130"/>
      <c r="U200" s="129"/>
      <c r="V200" s="115"/>
      <c r="W200" s="115"/>
      <c r="X200" s="115"/>
      <c r="Y200" s="115"/>
      <c r="Z200" s="115"/>
      <c r="AA200" s="115"/>
      <c r="AB200" s="115"/>
      <c r="AC200" s="115"/>
      <c r="AD200" s="115"/>
      <c r="AE200" s="115" t="s">
        <v>82</v>
      </c>
      <c r="AF200" s="115"/>
      <c r="AG200" s="115"/>
      <c r="AH200" s="115"/>
      <c r="AI200" s="115"/>
      <c r="AJ200" s="115"/>
      <c r="AK200" s="115"/>
      <c r="AL200" s="115"/>
      <c r="AM200" s="115"/>
      <c r="AN200" s="115"/>
      <c r="AO200" s="115"/>
      <c r="AP200" s="115"/>
      <c r="AQ200" s="115"/>
      <c r="AR200" s="115"/>
      <c r="AS200" s="115"/>
      <c r="AT200" s="115"/>
      <c r="AU200" s="115"/>
      <c r="AV200" s="115"/>
      <c r="AW200" s="115"/>
      <c r="AX200" s="115"/>
      <c r="AY200" s="115"/>
      <c r="AZ200" s="115"/>
      <c r="BA200" s="123" t="str">
        <f>C200</f>
        <v>včetně vnitřních a vnějších rohů, spojek, koncovek</v>
      </c>
      <c r="BB200" s="115"/>
      <c r="BC200" s="115"/>
      <c r="BD200" s="115"/>
      <c r="BE200" s="115"/>
      <c r="BF200" s="115"/>
      <c r="BG200" s="115"/>
      <c r="BH200" s="115"/>
    </row>
    <row r="201" spans="1:60" ht="12" customHeight="1" outlineLevel="1" x14ac:dyDescent="0.2">
      <c r="A201" s="116"/>
      <c r="B201" s="162"/>
      <c r="C201" s="215" t="s">
        <v>907</v>
      </c>
      <c r="D201" s="216"/>
      <c r="E201" s="217">
        <v>43.911999999999999</v>
      </c>
      <c r="F201" s="137"/>
      <c r="G201" s="137"/>
      <c r="H201" s="137"/>
      <c r="I201" s="137"/>
      <c r="J201" s="137"/>
      <c r="K201" s="137"/>
      <c r="L201" s="137"/>
      <c r="M201" s="137"/>
      <c r="N201" s="218"/>
      <c r="O201" s="218"/>
      <c r="P201" s="218"/>
      <c r="Q201" s="208"/>
      <c r="R201" s="145"/>
      <c r="S201" s="129"/>
      <c r="T201" s="130"/>
      <c r="U201" s="129"/>
      <c r="V201" s="115"/>
      <c r="W201" s="115"/>
      <c r="X201" s="115"/>
      <c r="Y201" s="115"/>
      <c r="Z201" s="115"/>
      <c r="AA201" s="115"/>
      <c r="AB201" s="115"/>
      <c r="AC201" s="115"/>
      <c r="AD201" s="115"/>
      <c r="AE201" s="115"/>
      <c r="AF201" s="115"/>
      <c r="AG201" s="115"/>
      <c r="AH201" s="115"/>
      <c r="AI201" s="115"/>
      <c r="AJ201" s="115"/>
      <c r="AK201" s="115"/>
      <c r="AL201" s="115"/>
      <c r="AM201" s="115"/>
      <c r="AN201" s="115"/>
      <c r="AO201" s="115"/>
      <c r="AP201" s="115"/>
      <c r="AQ201" s="115"/>
      <c r="AR201" s="115"/>
      <c r="AS201" s="115"/>
      <c r="AT201" s="115"/>
      <c r="AU201" s="115"/>
      <c r="AV201" s="115"/>
      <c r="AW201" s="115"/>
      <c r="AX201" s="115"/>
      <c r="AY201" s="115"/>
      <c r="AZ201" s="115"/>
      <c r="BA201" s="115"/>
      <c r="BB201" s="115"/>
      <c r="BC201" s="115"/>
      <c r="BD201" s="115"/>
      <c r="BE201" s="115"/>
      <c r="BF201" s="115"/>
      <c r="BG201" s="115"/>
      <c r="BH201" s="115"/>
    </row>
    <row r="202" spans="1:60" ht="12.75" customHeight="1" outlineLevel="1" x14ac:dyDescent="0.2">
      <c r="A202" s="182">
        <v>51</v>
      </c>
      <c r="B202" s="156" t="s">
        <v>892</v>
      </c>
      <c r="C202" s="157" t="s">
        <v>893</v>
      </c>
      <c r="D202" s="158" t="s">
        <v>94</v>
      </c>
      <c r="E202" s="159">
        <f>SUM(E203:E203)</f>
        <v>3.2</v>
      </c>
      <c r="F202" s="160">
        <v>0</v>
      </c>
      <c r="G202" s="161">
        <f>ROUND(E202*F202,2)</f>
        <v>0</v>
      </c>
      <c r="H202" s="161">
        <v>0</v>
      </c>
      <c r="I202" s="161">
        <f>ROUND(E202*H202,2)</f>
        <v>0</v>
      </c>
      <c r="J202" s="161">
        <v>2500</v>
      </c>
      <c r="K202" s="161">
        <f>ROUND(E202*J202,2)</f>
        <v>8000</v>
      </c>
      <c r="L202" s="161">
        <v>21</v>
      </c>
      <c r="M202" s="161">
        <f>G202*(1+L202/100)</f>
        <v>0</v>
      </c>
      <c r="N202" s="230">
        <v>4.0000000000000003E-5</v>
      </c>
      <c r="O202" s="230">
        <f>ROUND(E202*N202,5)</f>
        <v>1.2999999999999999E-4</v>
      </c>
      <c r="P202" s="230">
        <v>0</v>
      </c>
      <c r="Q202" s="237">
        <f>ROUND(E202*P202,2)</f>
        <v>0</v>
      </c>
      <c r="R202" s="145"/>
      <c r="S202" s="129"/>
      <c r="T202" s="130">
        <v>0</v>
      </c>
      <c r="U202" s="129">
        <f>ROUND(E202*T202,2)</f>
        <v>0</v>
      </c>
      <c r="V202" s="115"/>
      <c r="W202" s="115"/>
      <c r="X202" s="115"/>
      <c r="Y202" s="115"/>
      <c r="Z202" s="115"/>
      <c r="AA202" s="115"/>
      <c r="AB202" s="115"/>
      <c r="AC202" s="115"/>
      <c r="AD202" s="115"/>
      <c r="AE202" s="115" t="s">
        <v>84</v>
      </c>
      <c r="AF202" s="115"/>
      <c r="AG202" s="115"/>
      <c r="AH202" s="115"/>
      <c r="AI202" s="115"/>
      <c r="AJ202" s="115"/>
      <c r="AK202" s="115"/>
      <c r="AL202" s="115"/>
      <c r="AM202" s="115"/>
      <c r="AN202" s="115"/>
      <c r="AO202" s="115"/>
      <c r="AP202" s="115"/>
      <c r="AQ202" s="115"/>
      <c r="AR202" s="115"/>
      <c r="AS202" s="115"/>
      <c r="AT202" s="115"/>
      <c r="AU202" s="115"/>
      <c r="AV202" s="115"/>
      <c r="AW202" s="115"/>
      <c r="AX202" s="115"/>
      <c r="AY202" s="115"/>
      <c r="AZ202" s="115"/>
      <c r="BA202" s="115"/>
      <c r="BB202" s="115"/>
      <c r="BC202" s="115"/>
      <c r="BD202" s="115"/>
      <c r="BE202" s="115"/>
      <c r="BF202" s="115"/>
      <c r="BG202" s="115"/>
      <c r="BH202" s="115"/>
    </row>
    <row r="203" spans="1:60" ht="12" customHeight="1" outlineLevel="1" x14ac:dyDescent="0.2">
      <c r="A203" s="116"/>
      <c r="B203" s="162"/>
      <c r="C203" s="215" t="s">
        <v>894</v>
      </c>
      <c r="D203" s="216"/>
      <c r="E203" s="217">
        <v>3.2</v>
      </c>
      <c r="F203" s="137"/>
      <c r="G203" s="137"/>
      <c r="H203" s="137"/>
      <c r="I203" s="137"/>
      <c r="J203" s="137"/>
      <c r="K203" s="137"/>
      <c r="L203" s="137"/>
      <c r="M203" s="137"/>
      <c r="N203" s="218"/>
      <c r="O203" s="218"/>
      <c r="P203" s="218"/>
      <c r="Q203" s="208"/>
      <c r="R203" s="129"/>
      <c r="S203" s="129"/>
      <c r="T203" s="130"/>
      <c r="U203" s="129"/>
      <c r="V203" s="115"/>
      <c r="W203" s="115"/>
      <c r="X203" s="115"/>
      <c r="Y203" s="115"/>
      <c r="Z203" s="115"/>
      <c r="AA203" s="115"/>
      <c r="AB203" s="115"/>
      <c r="AC203" s="115"/>
      <c r="AD203" s="115"/>
      <c r="AE203" s="115"/>
      <c r="AF203" s="115"/>
      <c r="AG203" s="115"/>
      <c r="AH203" s="115"/>
      <c r="AI203" s="115"/>
      <c r="AJ203" s="115"/>
      <c r="AK203" s="115"/>
      <c r="AL203" s="115"/>
      <c r="AM203" s="115"/>
      <c r="AN203" s="115"/>
      <c r="AO203" s="115"/>
      <c r="AP203" s="115"/>
      <c r="AQ203" s="115"/>
      <c r="AR203" s="115"/>
      <c r="AS203" s="115"/>
      <c r="AT203" s="115"/>
      <c r="AU203" s="115"/>
      <c r="AV203" s="115"/>
      <c r="AW203" s="115"/>
      <c r="AX203" s="115"/>
      <c r="AY203" s="115"/>
      <c r="AZ203" s="115"/>
      <c r="BA203" s="115"/>
      <c r="BB203" s="115"/>
      <c r="BC203" s="115"/>
      <c r="BD203" s="115"/>
      <c r="BE203" s="115"/>
      <c r="BF203" s="115"/>
      <c r="BG203" s="115"/>
      <c r="BH203" s="115"/>
    </row>
    <row r="204" spans="1:60" ht="12.75" customHeight="1" outlineLevel="1" x14ac:dyDescent="0.2">
      <c r="A204" s="226">
        <v>52</v>
      </c>
      <c r="B204" s="219" t="s">
        <v>910</v>
      </c>
      <c r="C204" s="220" t="s">
        <v>909</v>
      </c>
      <c r="D204" s="221" t="s">
        <v>94</v>
      </c>
      <c r="E204" s="222">
        <f>SUM(E205)</f>
        <v>3.52</v>
      </c>
      <c r="F204" s="223">
        <v>0</v>
      </c>
      <c r="G204" s="224">
        <f>E204*F204</f>
        <v>0</v>
      </c>
      <c r="H204" s="224">
        <v>0</v>
      </c>
      <c r="I204" s="224">
        <f>ROUND(E204*H204,2)</f>
        <v>0</v>
      </c>
      <c r="J204" s="224">
        <v>153.5</v>
      </c>
      <c r="K204" s="224">
        <f>ROUND(E204*J204,2)</f>
        <v>540.32000000000005</v>
      </c>
      <c r="L204" s="224">
        <v>21</v>
      </c>
      <c r="M204" s="224">
        <f>G204*(1+L204/100)</f>
        <v>0</v>
      </c>
      <c r="N204" s="225">
        <v>4.0000000000000002E-4</v>
      </c>
      <c r="O204" s="225">
        <f>ROUND(E204*N204,5)</f>
        <v>1.41E-3</v>
      </c>
      <c r="P204" s="225">
        <v>0</v>
      </c>
      <c r="Q204" s="227">
        <f>ROUND(E204*P204,2)</f>
        <v>0</v>
      </c>
      <c r="R204" s="145"/>
      <c r="S204" s="129"/>
      <c r="T204" s="130"/>
      <c r="U204" s="129"/>
      <c r="V204" s="115"/>
      <c r="W204" s="115"/>
      <c r="X204" s="115"/>
      <c r="Y204" s="115"/>
      <c r="Z204" s="115"/>
      <c r="AA204" s="115"/>
      <c r="AB204" s="115"/>
      <c r="AC204" s="115"/>
      <c r="AD204" s="115"/>
      <c r="AE204" s="115"/>
      <c r="AF204" s="115"/>
      <c r="AG204" s="115"/>
      <c r="AH204" s="115"/>
      <c r="AI204" s="115"/>
      <c r="AJ204" s="115"/>
      <c r="AK204" s="115"/>
      <c r="AL204" s="115"/>
      <c r="AM204" s="115"/>
      <c r="AN204" s="115"/>
      <c r="AO204" s="115"/>
      <c r="AP204" s="115"/>
      <c r="AQ204" s="115"/>
      <c r="AR204" s="115"/>
      <c r="AS204" s="115"/>
      <c r="AT204" s="115"/>
      <c r="AU204" s="115"/>
      <c r="AV204" s="115"/>
      <c r="AW204" s="115"/>
      <c r="AX204" s="115"/>
      <c r="AY204" s="115"/>
      <c r="AZ204" s="115"/>
      <c r="BA204" s="115"/>
      <c r="BB204" s="115"/>
      <c r="BC204" s="115"/>
      <c r="BD204" s="115"/>
      <c r="BE204" s="115"/>
      <c r="BF204" s="115"/>
      <c r="BG204" s="115"/>
      <c r="BH204" s="115"/>
    </row>
    <row r="205" spans="1:60" ht="12" customHeight="1" outlineLevel="1" x14ac:dyDescent="0.2">
      <c r="A205" s="116"/>
      <c r="B205" s="162"/>
      <c r="C205" s="215" t="s">
        <v>911</v>
      </c>
      <c r="D205" s="216"/>
      <c r="E205" s="217">
        <v>3.52</v>
      </c>
      <c r="F205" s="137"/>
      <c r="G205" s="137"/>
      <c r="H205" s="137"/>
      <c r="I205" s="137"/>
      <c r="J205" s="137"/>
      <c r="K205" s="137"/>
      <c r="L205" s="137"/>
      <c r="M205" s="137"/>
      <c r="N205" s="218"/>
      <c r="O205" s="218"/>
      <c r="P205" s="218"/>
      <c r="Q205" s="208"/>
      <c r="R205" s="145"/>
      <c r="S205" s="129"/>
      <c r="T205" s="130"/>
      <c r="U205" s="129"/>
      <c r="V205" s="115"/>
      <c r="W205" s="115"/>
      <c r="X205" s="115"/>
      <c r="Y205" s="115"/>
      <c r="Z205" s="115"/>
      <c r="AA205" s="115"/>
      <c r="AB205" s="115"/>
      <c r="AC205" s="115"/>
      <c r="AD205" s="115"/>
      <c r="AE205" s="115"/>
      <c r="AF205" s="115"/>
      <c r="AG205" s="115"/>
      <c r="AH205" s="115"/>
      <c r="AI205" s="115"/>
      <c r="AJ205" s="115"/>
      <c r="AK205" s="115"/>
      <c r="AL205" s="115"/>
      <c r="AM205" s="115"/>
      <c r="AN205" s="115"/>
      <c r="AO205" s="115"/>
      <c r="AP205" s="115"/>
      <c r="AQ205" s="115"/>
      <c r="AR205" s="115"/>
      <c r="AS205" s="115"/>
      <c r="AT205" s="115"/>
      <c r="AU205" s="115"/>
      <c r="AV205" s="115"/>
      <c r="AW205" s="115"/>
      <c r="AX205" s="115"/>
      <c r="AY205" s="115"/>
      <c r="AZ205" s="115"/>
      <c r="BA205" s="115"/>
      <c r="BB205" s="115"/>
      <c r="BC205" s="115"/>
      <c r="BD205" s="115"/>
      <c r="BE205" s="115"/>
      <c r="BF205" s="115"/>
      <c r="BG205" s="115"/>
      <c r="BH205" s="115"/>
    </row>
    <row r="206" spans="1:60" ht="22.5" customHeight="1" outlineLevel="1" x14ac:dyDescent="0.2">
      <c r="A206" s="182">
        <v>53</v>
      </c>
      <c r="B206" s="156" t="s">
        <v>895</v>
      </c>
      <c r="C206" s="157" t="s">
        <v>896</v>
      </c>
      <c r="D206" s="158" t="s">
        <v>92</v>
      </c>
      <c r="E206" s="159">
        <f>SUM(E207:E209)</f>
        <v>46.5</v>
      </c>
      <c r="F206" s="160">
        <v>0</v>
      </c>
      <c r="G206" s="161">
        <f>ROUND(E206*F206,2)</f>
        <v>0</v>
      </c>
      <c r="H206" s="161">
        <v>0</v>
      </c>
      <c r="I206" s="161">
        <f>ROUND(E206*H206,2)</f>
        <v>0</v>
      </c>
      <c r="J206" s="161">
        <v>2500</v>
      </c>
      <c r="K206" s="161">
        <f>ROUND(E206*J206,2)</f>
        <v>116250</v>
      </c>
      <c r="L206" s="161">
        <v>21</v>
      </c>
      <c r="M206" s="161">
        <f>G206*(1+L206/100)</f>
        <v>0</v>
      </c>
      <c r="N206" s="230">
        <v>0</v>
      </c>
      <c r="O206" s="230">
        <f>ROUND(E206*N206,5)</f>
        <v>0</v>
      </c>
      <c r="P206" s="230">
        <v>0</v>
      </c>
      <c r="Q206" s="237">
        <f>ROUND(E206*P206,2)</f>
        <v>0</v>
      </c>
      <c r="R206" s="145"/>
      <c r="S206" s="129"/>
      <c r="T206" s="130">
        <v>0</v>
      </c>
      <c r="U206" s="129">
        <f>ROUND(E206*T206,2)</f>
        <v>0</v>
      </c>
      <c r="V206" s="115"/>
      <c r="W206" s="115"/>
      <c r="X206" s="115"/>
      <c r="Y206" s="115"/>
      <c r="Z206" s="115"/>
      <c r="AA206" s="115"/>
      <c r="AB206" s="115"/>
      <c r="AC206" s="115"/>
      <c r="AD206" s="115"/>
      <c r="AE206" s="115" t="s">
        <v>84</v>
      </c>
      <c r="AF206" s="115"/>
      <c r="AG206" s="115"/>
      <c r="AH206" s="115"/>
      <c r="AI206" s="115"/>
      <c r="AJ206" s="115"/>
      <c r="AK206" s="115"/>
      <c r="AL206" s="115"/>
      <c r="AM206" s="115"/>
      <c r="AN206" s="115"/>
      <c r="AO206" s="115"/>
      <c r="AP206" s="115"/>
      <c r="AQ206" s="115"/>
      <c r="AR206" s="115"/>
      <c r="AS206" s="115"/>
      <c r="AT206" s="115"/>
      <c r="AU206" s="115"/>
      <c r="AV206" s="115"/>
      <c r="AW206" s="115"/>
      <c r="AX206" s="115"/>
      <c r="AY206" s="115"/>
      <c r="AZ206" s="115"/>
      <c r="BA206" s="115"/>
      <c r="BB206" s="115"/>
      <c r="BC206" s="115"/>
      <c r="BD206" s="115"/>
      <c r="BE206" s="115"/>
      <c r="BF206" s="115"/>
      <c r="BG206" s="115"/>
      <c r="BH206" s="115"/>
    </row>
    <row r="207" spans="1:60" ht="12" customHeight="1" outlineLevel="1" x14ac:dyDescent="0.2">
      <c r="A207" s="116"/>
      <c r="B207" s="162"/>
      <c r="C207" s="215" t="s">
        <v>886</v>
      </c>
      <c r="D207" s="216"/>
      <c r="E207" s="217">
        <v>10.44</v>
      </c>
      <c r="F207" s="137"/>
      <c r="G207" s="137"/>
      <c r="H207" s="137"/>
      <c r="I207" s="137"/>
      <c r="J207" s="137"/>
      <c r="K207" s="137"/>
      <c r="L207" s="137"/>
      <c r="M207" s="137"/>
      <c r="N207" s="218"/>
      <c r="O207" s="218"/>
      <c r="P207" s="218"/>
      <c r="Q207" s="208"/>
      <c r="R207" s="129"/>
      <c r="S207" s="129"/>
      <c r="T207" s="130"/>
      <c r="U207" s="129"/>
      <c r="V207" s="115"/>
      <c r="W207" s="115"/>
      <c r="X207" s="115"/>
      <c r="Y207" s="115"/>
      <c r="Z207" s="115"/>
      <c r="AA207" s="115"/>
      <c r="AB207" s="115"/>
      <c r="AC207" s="115"/>
      <c r="AD207" s="115"/>
      <c r="AE207" s="115"/>
      <c r="AF207" s="115"/>
      <c r="AG207" s="115"/>
      <c r="AH207" s="115"/>
      <c r="AI207" s="115"/>
      <c r="AJ207" s="115"/>
      <c r="AK207" s="115"/>
      <c r="AL207" s="115"/>
      <c r="AM207" s="115"/>
      <c r="AN207" s="115"/>
      <c r="AO207" s="115"/>
      <c r="AP207" s="115"/>
      <c r="AQ207" s="115"/>
      <c r="AR207" s="115"/>
      <c r="AS207" s="115"/>
      <c r="AT207" s="115"/>
      <c r="AU207" s="115"/>
      <c r="AV207" s="115"/>
      <c r="AW207" s="115"/>
      <c r="AX207" s="115"/>
      <c r="AY207" s="115"/>
      <c r="AZ207" s="115"/>
      <c r="BA207" s="115"/>
      <c r="BB207" s="115"/>
      <c r="BC207" s="115"/>
      <c r="BD207" s="115"/>
      <c r="BE207" s="115"/>
      <c r="BF207" s="115"/>
      <c r="BG207" s="115"/>
      <c r="BH207" s="115"/>
    </row>
    <row r="208" spans="1:60" ht="12" customHeight="1" outlineLevel="1" x14ac:dyDescent="0.2">
      <c r="A208" s="116"/>
      <c r="B208" s="162"/>
      <c r="C208" s="215" t="s">
        <v>885</v>
      </c>
      <c r="D208" s="216"/>
      <c r="E208" s="217">
        <v>23.23</v>
      </c>
      <c r="F208" s="137"/>
      <c r="G208" s="137"/>
      <c r="H208" s="137"/>
      <c r="I208" s="137"/>
      <c r="J208" s="137"/>
      <c r="K208" s="137"/>
      <c r="L208" s="137"/>
      <c r="M208" s="137"/>
      <c r="N208" s="218"/>
      <c r="O208" s="218"/>
      <c r="P208" s="218"/>
      <c r="Q208" s="208"/>
      <c r="R208" s="145"/>
      <c r="S208" s="129"/>
      <c r="T208" s="130"/>
      <c r="U208" s="129"/>
      <c r="V208" s="115"/>
      <c r="W208" s="115"/>
      <c r="X208" s="115"/>
      <c r="Y208" s="115"/>
      <c r="Z208" s="115"/>
      <c r="AA208" s="115"/>
      <c r="AB208" s="115"/>
      <c r="AC208" s="115"/>
      <c r="AD208" s="115"/>
      <c r="AE208" s="115"/>
      <c r="AF208" s="115"/>
      <c r="AG208" s="115"/>
      <c r="AH208" s="115"/>
      <c r="AI208" s="115"/>
      <c r="AJ208" s="115"/>
      <c r="AK208" s="115"/>
      <c r="AL208" s="115"/>
      <c r="AM208" s="115"/>
      <c r="AN208" s="115"/>
      <c r="AO208" s="115"/>
      <c r="AP208" s="115"/>
      <c r="AQ208" s="115"/>
      <c r="AR208" s="115"/>
      <c r="AS208" s="115"/>
      <c r="AT208" s="115"/>
      <c r="AU208" s="115"/>
      <c r="AV208" s="115"/>
      <c r="AW208" s="115"/>
      <c r="AX208" s="115"/>
      <c r="AY208" s="115"/>
      <c r="AZ208" s="115"/>
      <c r="BA208" s="115"/>
      <c r="BB208" s="115"/>
      <c r="BC208" s="115"/>
      <c r="BD208" s="115"/>
      <c r="BE208" s="115"/>
      <c r="BF208" s="115"/>
      <c r="BG208" s="115"/>
      <c r="BH208" s="115"/>
    </row>
    <row r="209" spans="1:60" ht="12" customHeight="1" outlineLevel="1" x14ac:dyDescent="0.2">
      <c r="A209" s="116"/>
      <c r="B209" s="162"/>
      <c r="C209" s="215" t="s">
        <v>884</v>
      </c>
      <c r="D209" s="216"/>
      <c r="E209" s="217">
        <v>12.83</v>
      </c>
      <c r="F209" s="137"/>
      <c r="G209" s="137"/>
      <c r="H209" s="137"/>
      <c r="I209" s="137"/>
      <c r="J209" s="137"/>
      <c r="K209" s="137"/>
      <c r="L209" s="137"/>
      <c r="M209" s="137"/>
      <c r="N209" s="218"/>
      <c r="O209" s="218"/>
      <c r="P209" s="218"/>
      <c r="Q209" s="208"/>
      <c r="R209" s="145"/>
      <c r="S209" s="129"/>
      <c r="T209" s="130"/>
      <c r="U209" s="129"/>
      <c r="V209" s="115"/>
      <c r="W209" s="115"/>
      <c r="X209" s="115"/>
      <c r="Y209" s="115"/>
      <c r="Z209" s="115"/>
      <c r="AA209" s="115"/>
      <c r="AB209" s="115"/>
      <c r="AC209" s="115"/>
      <c r="AD209" s="115"/>
      <c r="AE209" s="115"/>
      <c r="AF209" s="115"/>
      <c r="AG209" s="115"/>
      <c r="AH209" s="115"/>
      <c r="AI209" s="115"/>
      <c r="AJ209" s="115"/>
      <c r="AK209" s="115"/>
      <c r="AL209" s="115"/>
      <c r="AM209" s="115"/>
      <c r="AN209" s="115"/>
      <c r="AO209" s="115"/>
      <c r="AP209" s="115"/>
      <c r="AQ209" s="115"/>
      <c r="AR209" s="115"/>
      <c r="AS209" s="115"/>
      <c r="AT209" s="115"/>
      <c r="AU209" s="115"/>
      <c r="AV209" s="115"/>
      <c r="AW209" s="115"/>
      <c r="AX209" s="115"/>
      <c r="AY209" s="115"/>
      <c r="AZ209" s="115"/>
      <c r="BA209" s="115"/>
      <c r="BB209" s="115"/>
      <c r="BC209" s="115"/>
      <c r="BD209" s="115"/>
      <c r="BE209" s="115"/>
      <c r="BF209" s="115"/>
      <c r="BG209" s="115"/>
      <c r="BH209" s="115"/>
    </row>
    <row r="210" spans="1:60" ht="34.5" customHeight="1" outlineLevel="1" x14ac:dyDescent="0.2">
      <c r="A210" s="226">
        <v>54</v>
      </c>
      <c r="B210" s="219" t="s">
        <v>900</v>
      </c>
      <c r="C210" s="220" t="s">
        <v>902</v>
      </c>
      <c r="D210" s="221" t="s">
        <v>92</v>
      </c>
      <c r="E210" s="222">
        <f>SUM(E211)</f>
        <v>51.15</v>
      </c>
      <c r="F210" s="223">
        <v>0</v>
      </c>
      <c r="G210" s="224">
        <f>E210*F210</f>
        <v>0</v>
      </c>
      <c r="H210" s="224">
        <v>0</v>
      </c>
      <c r="I210" s="224">
        <f>ROUND(E210*H210,2)</f>
        <v>0</v>
      </c>
      <c r="J210" s="224">
        <v>153.5</v>
      </c>
      <c r="K210" s="224">
        <f>ROUND(E210*J210,2)</f>
        <v>7851.53</v>
      </c>
      <c r="L210" s="224">
        <v>21</v>
      </c>
      <c r="M210" s="224">
        <f>G210*(1+L210/100)</f>
        <v>0</v>
      </c>
      <c r="N210" s="225">
        <v>8.0000000000000002E-3</v>
      </c>
      <c r="O210" s="225">
        <f>ROUND(E210*N210,5)</f>
        <v>0.40920000000000001</v>
      </c>
      <c r="P210" s="225">
        <v>0</v>
      </c>
      <c r="Q210" s="227">
        <f>ROUND(E210*P210,2)</f>
        <v>0</v>
      </c>
      <c r="R210" s="145"/>
      <c r="S210" s="129"/>
      <c r="T210" s="130"/>
      <c r="U210" s="129"/>
      <c r="V210" s="115"/>
      <c r="W210" s="115"/>
      <c r="X210" s="115"/>
      <c r="Y210" s="115"/>
      <c r="Z210" s="115"/>
      <c r="AA210" s="115"/>
      <c r="AB210" s="115"/>
      <c r="AC210" s="115"/>
      <c r="AD210" s="115"/>
      <c r="AE210" s="115"/>
      <c r="AF210" s="115"/>
      <c r="AG210" s="115"/>
      <c r="AH210" s="115"/>
      <c r="AI210" s="115"/>
      <c r="AJ210" s="115"/>
      <c r="AK210" s="115"/>
      <c r="AL210" s="115"/>
      <c r="AM210" s="115"/>
      <c r="AN210" s="115"/>
      <c r="AO210" s="115"/>
      <c r="AP210" s="115"/>
      <c r="AQ210" s="115"/>
      <c r="AR210" s="115"/>
      <c r="AS210" s="115"/>
      <c r="AT210" s="115"/>
      <c r="AU210" s="115"/>
      <c r="AV210" s="115"/>
      <c r="AW210" s="115"/>
      <c r="AX210" s="115"/>
      <c r="AY210" s="115"/>
      <c r="AZ210" s="115"/>
      <c r="BA210" s="115"/>
      <c r="BB210" s="115"/>
      <c r="BC210" s="115"/>
      <c r="BD210" s="115"/>
      <c r="BE210" s="115"/>
      <c r="BF210" s="115"/>
      <c r="BG210" s="115"/>
      <c r="BH210" s="115"/>
    </row>
    <row r="211" spans="1:60" ht="12.75" customHeight="1" outlineLevel="1" x14ac:dyDescent="0.2">
      <c r="A211" s="116"/>
      <c r="B211" s="162"/>
      <c r="C211" s="215" t="s">
        <v>901</v>
      </c>
      <c r="D211" s="216"/>
      <c r="E211" s="217">
        <v>51.15</v>
      </c>
      <c r="F211" s="137"/>
      <c r="G211" s="137"/>
      <c r="H211" s="137"/>
      <c r="I211" s="137"/>
      <c r="J211" s="137"/>
      <c r="K211" s="137"/>
      <c r="L211" s="137"/>
      <c r="M211" s="137"/>
      <c r="N211" s="218"/>
      <c r="O211" s="218"/>
      <c r="P211" s="218"/>
      <c r="Q211" s="208"/>
      <c r="R211" s="145"/>
      <c r="S211" s="129"/>
      <c r="T211" s="130"/>
      <c r="U211" s="129"/>
      <c r="V211" s="115"/>
      <c r="W211" s="115"/>
      <c r="X211" s="115"/>
      <c r="Y211" s="115"/>
      <c r="Z211" s="115"/>
      <c r="AA211" s="115"/>
      <c r="AB211" s="115"/>
      <c r="AC211" s="115"/>
      <c r="AD211" s="115"/>
      <c r="AE211" s="115"/>
      <c r="AF211" s="115"/>
      <c r="AG211" s="115"/>
      <c r="AH211" s="115"/>
      <c r="AI211" s="115"/>
      <c r="AJ211" s="115"/>
      <c r="AK211" s="115"/>
      <c r="AL211" s="115"/>
      <c r="AM211" s="115"/>
      <c r="AN211" s="115"/>
      <c r="AO211" s="115"/>
      <c r="AP211" s="115"/>
      <c r="AQ211" s="115"/>
      <c r="AR211" s="115"/>
      <c r="AS211" s="115"/>
      <c r="AT211" s="115"/>
      <c r="AU211" s="115"/>
      <c r="AV211" s="115"/>
      <c r="AW211" s="115"/>
      <c r="AX211" s="115"/>
      <c r="AY211" s="115"/>
      <c r="AZ211" s="115"/>
      <c r="BA211" s="115"/>
      <c r="BB211" s="115"/>
      <c r="BC211" s="115"/>
      <c r="BD211" s="115"/>
      <c r="BE211" s="115"/>
      <c r="BF211" s="115"/>
      <c r="BG211" s="115"/>
      <c r="BH211" s="115"/>
    </row>
    <row r="212" spans="1:60" ht="22.5" customHeight="1" outlineLevel="1" x14ac:dyDescent="0.2">
      <c r="A212" s="182">
        <v>55</v>
      </c>
      <c r="B212" s="156" t="s">
        <v>897</v>
      </c>
      <c r="C212" s="157" t="s">
        <v>898</v>
      </c>
      <c r="D212" s="158" t="s">
        <v>92</v>
      </c>
      <c r="E212" s="159">
        <f>SUM(E213:E215)</f>
        <v>46.5</v>
      </c>
      <c r="F212" s="160">
        <v>0</v>
      </c>
      <c r="G212" s="161">
        <f>ROUND(E212*F212,2)</f>
        <v>0</v>
      </c>
      <c r="H212" s="161">
        <v>0</v>
      </c>
      <c r="I212" s="161">
        <f>ROUND(E212*H212,2)</f>
        <v>0</v>
      </c>
      <c r="J212" s="161">
        <v>2500</v>
      </c>
      <c r="K212" s="161">
        <f>ROUND(E212*J212,2)</f>
        <v>116250</v>
      </c>
      <c r="L212" s="161">
        <v>21</v>
      </c>
      <c r="M212" s="161">
        <f>G212*(1+L212/100)</f>
        <v>0</v>
      </c>
      <c r="N212" s="230">
        <v>0</v>
      </c>
      <c r="O212" s="230">
        <f>ROUND(E212*N212,5)</f>
        <v>0</v>
      </c>
      <c r="P212" s="230">
        <v>0</v>
      </c>
      <c r="Q212" s="237">
        <f>ROUND(E212*P212,2)</f>
        <v>0</v>
      </c>
      <c r="R212" s="145"/>
      <c r="S212" s="129"/>
      <c r="T212" s="130">
        <v>0</v>
      </c>
      <c r="U212" s="129">
        <f>ROUND(E212*T212,2)</f>
        <v>0</v>
      </c>
      <c r="V212" s="115"/>
      <c r="W212" s="115"/>
      <c r="X212" s="115"/>
      <c r="Y212" s="115"/>
      <c r="Z212" s="115"/>
      <c r="AA212" s="115"/>
      <c r="AB212" s="115"/>
      <c r="AC212" s="115"/>
      <c r="AD212" s="115"/>
      <c r="AE212" s="115" t="s">
        <v>84</v>
      </c>
      <c r="AF212" s="115"/>
      <c r="AG212" s="115"/>
      <c r="AH212" s="115"/>
      <c r="AI212" s="115"/>
      <c r="AJ212" s="115"/>
      <c r="AK212" s="115"/>
      <c r="AL212" s="115"/>
      <c r="AM212" s="115"/>
      <c r="AN212" s="115"/>
      <c r="AO212" s="115"/>
      <c r="AP212" s="115"/>
      <c r="AQ212" s="115"/>
      <c r="AR212" s="115"/>
      <c r="AS212" s="115"/>
      <c r="AT212" s="115"/>
      <c r="AU212" s="115"/>
      <c r="AV212" s="115"/>
      <c r="AW212" s="115"/>
      <c r="AX212" s="115"/>
      <c r="AY212" s="115"/>
      <c r="AZ212" s="115"/>
      <c r="BA212" s="115"/>
      <c r="BB212" s="115"/>
      <c r="BC212" s="115"/>
      <c r="BD212" s="115"/>
      <c r="BE212" s="115"/>
      <c r="BF212" s="115"/>
      <c r="BG212" s="115"/>
      <c r="BH212" s="115"/>
    </row>
    <row r="213" spans="1:60" ht="12" customHeight="1" outlineLevel="1" x14ac:dyDescent="0.2">
      <c r="A213" s="116"/>
      <c r="B213" s="162"/>
      <c r="C213" s="215" t="s">
        <v>886</v>
      </c>
      <c r="D213" s="216"/>
      <c r="E213" s="217">
        <v>10.44</v>
      </c>
      <c r="F213" s="137"/>
      <c r="G213" s="137"/>
      <c r="H213" s="137"/>
      <c r="I213" s="137"/>
      <c r="J213" s="137"/>
      <c r="K213" s="137"/>
      <c r="L213" s="137"/>
      <c r="M213" s="137"/>
      <c r="N213" s="218"/>
      <c r="O213" s="218"/>
      <c r="P213" s="218"/>
      <c r="Q213" s="208"/>
      <c r="R213" s="129"/>
      <c r="S213" s="129"/>
      <c r="T213" s="130"/>
      <c r="U213" s="129"/>
      <c r="V213" s="115"/>
      <c r="W213" s="115"/>
      <c r="X213" s="115"/>
      <c r="Y213" s="115"/>
      <c r="Z213" s="115"/>
      <c r="AA213" s="115"/>
      <c r="AB213" s="115"/>
      <c r="AC213" s="115"/>
      <c r="AD213" s="115"/>
      <c r="AE213" s="115"/>
      <c r="AF213" s="115"/>
      <c r="AG213" s="115"/>
      <c r="AH213" s="115"/>
      <c r="AI213" s="115"/>
      <c r="AJ213" s="115"/>
      <c r="AK213" s="115"/>
      <c r="AL213" s="115"/>
      <c r="AM213" s="115"/>
      <c r="AN213" s="115"/>
      <c r="AO213" s="115"/>
      <c r="AP213" s="115"/>
      <c r="AQ213" s="115"/>
      <c r="AR213" s="115"/>
      <c r="AS213" s="115"/>
      <c r="AT213" s="115"/>
      <c r="AU213" s="115"/>
      <c r="AV213" s="115"/>
      <c r="AW213" s="115"/>
      <c r="AX213" s="115"/>
      <c r="AY213" s="115"/>
      <c r="AZ213" s="115"/>
      <c r="BA213" s="115"/>
      <c r="BB213" s="115"/>
      <c r="BC213" s="115"/>
      <c r="BD213" s="115"/>
      <c r="BE213" s="115"/>
      <c r="BF213" s="115"/>
      <c r="BG213" s="115"/>
      <c r="BH213" s="115"/>
    </row>
    <row r="214" spans="1:60" ht="12" customHeight="1" outlineLevel="1" x14ac:dyDescent="0.2">
      <c r="A214" s="116"/>
      <c r="B214" s="162"/>
      <c r="C214" s="215" t="s">
        <v>885</v>
      </c>
      <c r="D214" s="216"/>
      <c r="E214" s="217">
        <v>23.23</v>
      </c>
      <c r="F214" s="137"/>
      <c r="G214" s="137"/>
      <c r="H214" s="137"/>
      <c r="I214" s="137"/>
      <c r="J214" s="137"/>
      <c r="K214" s="137"/>
      <c r="L214" s="137"/>
      <c r="M214" s="137"/>
      <c r="N214" s="218"/>
      <c r="O214" s="218"/>
      <c r="P214" s="218"/>
      <c r="Q214" s="208"/>
      <c r="R214" s="145"/>
      <c r="S214" s="129"/>
      <c r="T214" s="130"/>
      <c r="U214" s="129"/>
      <c r="V214" s="115"/>
      <c r="W214" s="115"/>
      <c r="X214" s="115"/>
      <c r="Y214" s="115"/>
      <c r="Z214" s="115"/>
      <c r="AA214" s="115"/>
      <c r="AB214" s="115"/>
      <c r="AC214" s="115"/>
      <c r="AD214" s="115"/>
      <c r="AE214" s="115"/>
      <c r="AF214" s="115"/>
      <c r="AG214" s="115"/>
      <c r="AH214" s="115"/>
      <c r="AI214" s="115"/>
      <c r="AJ214" s="115"/>
      <c r="AK214" s="115"/>
      <c r="AL214" s="115"/>
      <c r="AM214" s="115"/>
      <c r="AN214" s="115"/>
      <c r="AO214" s="115"/>
      <c r="AP214" s="115"/>
      <c r="AQ214" s="115"/>
      <c r="AR214" s="115"/>
      <c r="AS214" s="115"/>
      <c r="AT214" s="115"/>
      <c r="AU214" s="115"/>
      <c r="AV214" s="115"/>
      <c r="AW214" s="115"/>
      <c r="AX214" s="115"/>
      <c r="AY214" s="115"/>
      <c r="AZ214" s="115"/>
      <c r="BA214" s="115"/>
      <c r="BB214" s="115"/>
      <c r="BC214" s="115"/>
      <c r="BD214" s="115"/>
      <c r="BE214" s="115"/>
      <c r="BF214" s="115"/>
      <c r="BG214" s="115"/>
      <c r="BH214" s="115"/>
    </row>
    <row r="215" spans="1:60" ht="12" customHeight="1" outlineLevel="1" x14ac:dyDescent="0.2">
      <c r="A215" s="116"/>
      <c r="B215" s="162"/>
      <c r="C215" s="215" t="s">
        <v>884</v>
      </c>
      <c r="D215" s="216"/>
      <c r="E215" s="217">
        <v>12.83</v>
      </c>
      <c r="F215" s="137"/>
      <c r="G215" s="137"/>
      <c r="H215" s="137"/>
      <c r="I215" s="137"/>
      <c r="J215" s="137"/>
      <c r="K215" s="137"/>
      <c r="L215" s="137"/>
      <c r="M215" s="137"/>
      <c r="N215" s="218"/>
      <c r="O215" s="218"/>
      <c r="P215" s="218"/>
      <c r="Q215" s="208"/>
      <c r="R215" s="145"/>
      <c r="S215" s="129"/>
      <c r="T215" s="130"/>
      <c r="U215" s="129"/>
      <c r="V215" s="115"/>
      <c r="W215" s="115"/>
      <c r="X215" s="115"/>
      <c r="Y215" s="115"/>
      <c r="Z215" s="115"/>
      <c r="AA215" s="115"/>
      <c r="AB215" s="115"/>
      <c r="AC215" s="115"/>
      <c r="AD215" s="115"/>
      <c r="AE215" s="115"/>
      <c r="AF215" s="115"/>
      <c r="AG215" s="115"/>
      <c r="AH215" s="115"/>
      <c r="AI215" s="115"/>
      <c r="AJ215" s="115"/>
      <c r="AK215" s="115"/>
      <c r="AL215" s="115"/>
      <c r="AM215" s="115"/>
      <c r="AN215" s="115"/>
      <c r="AO215" s="115"/>
      <c r="AP215" s="115"/>
      <c r="AQ215" s="115"/>
      <c r="AR215" s="115"/>
      <c r="AS215" s="115"/>
      <c r="AT215" s="115"/>
      <c r="AU215" s="115"/>
      <c r="AV215" s="115"/>
      <c r="AW215" s="115"/>
      <c r="AX215" s="115"/>
      <c r="AY215" s="115"/>
      <c r="AZ215" s="115"/>
      <c r="BA215" s="115"/>
      <c r="BB215" s="115"/>
      <c r="BC215" s="115"/>
      <c r="BD215" s="115"/>
      <c r="BE215" s="115"/>
      <c r="BF215" s="115"/>
      <c r="BG215" s="115"/>
      <c r="BH215" s="115"/>
    </row>
    <row r="216" spans="1:60" ht="12.75" customHeight="1" outlineLevel="1" x14ac:dyDescent="0.2">
      <c r="A216" s="226">
        <v>56</v>
      </c>
      <c r="B216" s="219" t="s">
        <v>903</v>
      </c>
      <c r="C216" s="220" t="s">
        <v>904</v>
      </c>
      <c r="D216" s="221" t="s">
        <v>92</v>
      </c>
      <c r="E216" s="222">
        <f>SUM(E217)</f>
        <v>51.15</v>
      </c>
      <c r="F216" s="223">
        <v>0</v>
      </c>
      <c r="G216" s="224">
        <f>E216*F216</f>
        <v>0</v>
      </c>
      <c r="H216" s="224">
        <v>0</v>
      </c>
      <c r="I216" s="224">
        <f>ROUND(E216*H216,2)</f>
        <v>0</v>
      </c>
      <c r="J216" s="224">
        <v>153.5</v>
      </c>
      <c r="K216" s="224">
        <f>ROUND(E216*J216,2)</f>
        <v>7851.53</v>
      </c>
      <c r="L216" s="224">
        <v>21</v>
      </c>
      <c r="M216" s="224">
        <f>G216*(1+L216/100)</f>
        <v>0</v>
      </c>
      <c r="N216" s="225">
        <v>4.0000000000000002E-4</v>
      </c>
      <c r="O216" s="225">
        <f>ROUND(E216*N216,5)</f>
        <v>2.0459999999999999E-2</v>
      </c>
      <c r="P216" s="225">
        <v>0</v>
      </c>
      <c r="Q216" s="227">
        <f>ROUND(E216*P216,2)</f>
        <v>0</v>
      </c>
      <c r="R216" s="145"/>
      <c r="S216" s="129"/>
      <c r="T216" s="130"/>
      <c r="U216" s="129"/>
      <c r="V216" s="115"/>
      <c r="W216" s="115"/>
      <c r="X216" s="115"/>
      <c r="Y216" s="115"/>
      <c r="Z216" s="115"/>
      <c r="AA216" s="115"/>
      <c r="AB216" s="115"/>
      <c r="AC216" s="115"/>
      <c r="AD216" s="115"/>
      <c r="AE216" s="115"/>
      <c r="AF216" s="115"/>
      <c r="AG216" s="115"/>
      <c r="AH216" s="115"/>
      <c r="AI216" s="115"/>
      <c r="AJ216" s="115"/>
      <c r="AK216" s="115"/>
      <c r="AL216" s="115"/>
      <c r="AM216" s="115"/>
      <c r="AN216" s="115"/>
      <c r="AO216" s="115"/>
      <c r="AP216" s="115"/>
      <c r="AQ216" s="115"/>
      <c r="AR216" s="115"/>
      <c r="AS216" s="115"/>
      <c r="AT216" s="115"/>
      <c r="AU216" s="115"/>
      <c r="AV216" s="115"/>
      <c r="AW216" s="115"/>
      <c r="AX216" s="115"/>
      <c r="AY216" s="115"/>
      <c r="AZ216" s="115"/>
      <c r="BA216" s="115"/>
      <c r="BB216" s="115"/>
      <c r="BC216" s="115"/>
      <c r="BD216" s="115"/>
      <c r="BE216" s="115"/>
      <c r="BF216" s="115"/>
      <c r="BG216" s="115"/>
      <c r="BH216" s="115"/>
    </row>
    <row r="217" spans="1:60" ht="12" customHeight="1" outlineLevel="1" x14ac:dyDescent="0.2">
      <c r="A217" s="116"/>
      <c r="B217" s="162"/>
      <c r="C217" s="215" t="s">
        <v>901</v>
      </c>
      <c r="D217" s="216"/>
      <c r="E217" s="217">
        <v>51.15</v>
      </c>
      <c r="F217" s="137"/>
      <c r="G217" s="137"/>
      <c r="H217" s="137"/>
      <c r="I217" s="137"/>
      <c r="J217" s="137"/>
      <c r="K217" s="137"/>
      <c r="L217" s="137"/>
      <c r="M217" s="137"/>
      <c r="N217" s="218"/>
      <c r="O217" s="218"/>
      <c r="P217" s="218"/>
      <c r="Q217" s="208"/>
      <c r="R217" s="145"/>
      <c r="S217" s="129"/>
      <c r="T217" s="130"/>
      <c r="U217" s="129"/>
      <c r="V217" s="115"/>
      <c r="W217" s="115"/>
      <c r="X217" s="115"/>
      <c r="Y217" s="115"/>
      <c r="Z217" s="115"/>
      <c r="AA217" s="115"/>
      <c r="AB217" s="115"/>
      <c r="AC217" s="115"/>
      <c r="AD217" s="115"/>
      <c r="AE217" s="115"/>
      <c r="AF217" s="115"/>
      <c r="AG217" s="115"/>
      <c r="AH217" s="115"/>
      <c r="AI217" s="115"/>
      <c r="AJ217" s="115"/>
      <c r="AK217" s="115"/>
      <c r="AL217" s="115"/>
      <c r="AM217" s="115"/>
      <c r="AN217" s="115"/>
      <c r="AO217" s="115"/>
      <c r="AP217" s="115"/>
      <c r="AQ217" s="115"/>
      <c r="AR217" s="115"/>
      <c r="AS217" s="115"/>
      <c r="AT217" s="115"/>
      <c r="AU217" s="115"/>
      <c r="AV217" s="115"/>
      <c r="AW217" s="115"/>
      <c r="AX217" s="115"/>
      <c r="AY217" s="115"/>
      <c r="AZ217" s="115"/>
      <c r="BA217" s="115"/>
      <c r="BB217" s="115"/>
      <c r="BC217" s="115"/>
      <c r="BD217" s="115"/>
      <c r="BE217" s="115"/>
      <c r="BF217" s="115"/>
      <c r="BG217" s="115"/>
      <c r="BH217" s="115"/>
    </row>
    <row r="218" spans="1:60" ht="22.5" customHeight="1" outlineLevel="1" x14ac:dyDescent="0.2">
      <c r="A218" s="182">
        <v>57</v>
      </c>
      <c r="B218" s="156" t="s">
        <v>144</v>
      </c>
      <c r="C218" s="157" t="s">
        <v>899</v>
      </c>
      <c r="D218" s="158" t="s">
        <v>91</v>
      </c>
      <c r="E218" s="159">
        <f>SUM(E219:E219)</f>
        <v>0.44085999999999997</v>
      </c>
      <c r="F218" s="160">
        <v>0</v>
      </c>
      <c r="G218" s="161">
        <f>ROUND(E218*F218,2)</f>
        <v>0</v>
      </c>
      <c r="H218" s="161">
        <v>0</v>
      </c>
      <c r="I218" s="161">
        <f>ROUND(E218*H218,2)</f>
        <v>0</v>
      </c>
      <c r="J218" s="161">
        <v>2500</v>
      </c>
      <c r="K218" s="161">
        <f>ROUND(E218*J218,2)</f>
        <v>1102.1500000000001</v>
      </c>
      <c r="L218" s="161">
        <v>21</v>
      </c>
      <c r="M218" s="161">
        <f>G218*(1+L218/100)</f>
        <v>0</v>
      </c>
      <c r="N218" s="230">
        <v>0</v>
      </c>
      <c r="O218" s="230">
        <f>ROUND(E218*N218,5)</f>
        <v>0</v>
      </c>
      <c r="P218" s="230">
        <v>0</v>
      </c>
      <c r="Q218" s="237">
        <f>ROUND(E218*P218,2)</f>
        <v>0</v>
      </c>
      <c r="R218" s="145"/>
      <c r="S218" s="129"/>
      <c r="T218" s="130">
        <v>0</v>
      </c>
      <c r="U218" s="129">
        <f>ROUND(E218*T218,2)</f>
        <v>0</v>
      </c>
      <c r="V218" s="115"/>
      <c r="W218" s="115"/>
      <c r="X218" s="115"/>
      <c r="Y218" s="115"/>
      <c r="Z218" s="115"/>
      <c r="AA218" s="115"/>
      <c r="AB218" s="115"/>
      <c r="AC218" s="115"/>
      <c r="AD218" s="115"/>
      <c r="AE218" s="115" t="s">
        <v>84</v>
      </c>
      <c r="AF218" s="115"/>
      <c r="AG218" s="115"/>
      <c r="AH218" s="115"/>
      <c r="AI218" s="115"/>
      <c r="AJ218" s="115"/>
      <c r="AK218" s="115"/>
      <c r="AL218" s="115"/>
      <c r="AM218" s="115"/>
      <c r="AN218" s="115"/>
      <c r="AO218" s="115"/>
      <c r="AP218" s="115"/>
      <c r="AQ218" s="115"/>
      <c r="AR218" s="115"/>
      <c r="AS218" s="115"/>
      <c r="AT218" s="115"/>
      <c r="AU218" s="115"/>
      <c r="AV218" s="115"/>
      <c r="AW218" s="115"/>
      <c r="AX218" s="115"/>
      <c r="AY218" s="115"/>
      <c r="AZ218" s="115"/>
      <c r="BA218" s="115"/>
      <c r="BB218" s="115"/>
      <c r="BC218" s="115"/>
      <c r="BD218" s="115"/>
      <c r="BE218" s="115"/>
      <c r="BF218" s="115"/>
      <c r="BG218" s="115"/>
      <c r="BH218" s="115"/>
    </row>
    <row r="219" spans="1:60" ht="12" customHeight="1" outlineLevel="1" x14ac:dyDescent="0.2">
      <c r="A219" s="116"/>
      <c r="B219" s="162"/>
      <c r="C219" s="238">
        <f>SUM(O190)</f>
        <v>0.44085999999999997</v>
      </c>
      <c r="D219" s="216"/>
      <c r="E219" s="217">
        <f>SUM(C219)</f>
        <v>0.44085999999999997</v>
      </c>
      <c r="F219" s="137"/>
      <c r="G219" s="137"/>
      <c r="H219" s="137"/>
      <c r="I219" s="137"/>
      <c r="J219" s="137"/>
      <c r="K219" s="137"/>
      <c r="L219" s="137"/>
      <c r="M219" s="137"/>
      <c r="N219" s="218"/>
      <c r="O219" s="218"/>
      <c r="P219" s="218"/>
      <c r="Q219" s="208"/>
      <c r="R219" s="129"/>
      <c r="S219" s="129"/>
      <c r="T219" s="130"/>
      <c r="U219" s="129"/>
      <c r="V219" s="115"/>
      <c r="W219" s="115"/>
      <c r="X219" s="115"/>
      <c r="Y219" s="115"/>
      <c r="Z219" s="115"/>
      <c r="AA219" s="115"/>
      <c r="AB219" s="115"/>
      <c r="AC219" s="115"/>
      <c r="AD219" s="115"/>
      <c r="AE219" s="115"/>
      <c r="AF219" s="115"/>
      <c r="AG219" s="115"/>
      <c r="AH219" s="115"/>
      <c r="AI219" s="115"/>
      <c r="AJ219" s="115"/>
      <c r="AK219" s="115"/>
      <c r="AL219" s="115"/>
      <c r="AM219" s="115"/>
      <c r="AN219" s="115"/>
      <c r="AO219" s="115"/>
      <c r="AP219" s="115"/>
      <c r="AQ219" s="115"/>
      <c r="AR219" s="115"/>
      <c r="AS219" s="115"/>
      <c r="AT219" s="115"/>
      <c r="AU219" s="115"/>
      <c r="AV219" s="115"/>
      <c r="AW219" s="115"/>
      <c r="AX219" s="115"/>
      <c r="AY219" s="115"/>
      <c r="AZ219" s="115"/>
      <c r="BA219" s="115"/>
      <c r="BB219" s="115"/>
      <c r="BC219" s="115"/>
      <c r="BD219" s="115"/>
      <c r="BE219" s="115"/>
      <c r="BF219" s="115"/>
      <c r="BG219" s="115"/>
      <c r="BH219" s="115"/>
    </row>
    <row r="220" spans="1:60" x14ac:dyDescent="0.2">
      <c r="A220" s="122" t="s">
        <v>79</v>
      </c>
      <c r="B220" s="124" t="s">
        <v>738</v>
      </c>
      <c r="C220" s="125" t="s">
        <v>739</v>
      </c>
      <c r="D220" s="121"/>
      <c r="E220" s="126"/>
      <c r="F220" s="127"/>
      <c r="G220" s="127">
        <f>SUM(G221:G246)</f>
        <v>0</v>
      </c>
      <c r="H220" s="127"/>
      <c r="I220" s="127">
        <f>SUM(I221:I306)</f>
        <v>0</v>
      </c>
      <c r="J220" s="127"/>
      <c r="K220" s="127">
        <f>SUM(K221:K306)</f>
        <v>922235.58000000007</v>
      </c>
      <c r="L220" s="127"/>
      <c r="M220" s="127">
        <f>SUM(M221:M306)</f>
        <v>0</v>
      </c>
      <c r="N220" s="142"/>
      <c r="O220" s="142">
        <f>SUM(O221:O243)</f>
        <v>0.70539000000000007</v>
      </c>
      <c r="P220" s="142"/>
      <c r="Q220" s="142">
        <f>SUM(Q221:Q244)</f>
        <v>0</v>
      </c>
      <c r="R220" s="127"/>
      <c r="S220" s="127"/>
      <c r="T220" s="128"/>
      <c r="U220" s="127">
        <f>SUM(U221:U306)</f>
        <v>954.73</v>
      </c>
      <c r="AE220" t="s">
        <v>80</v>
      </c>
    </row>
    <row r="221" spans="1:60" ht="12.75" customHeight="1" outlineLevel="1" x14ac:dyDescent="0.2">
      <c r="A221" s="180">
        <v>58</v>
      </c>
      <c r="B221" s="173" t="s">
        <v>912</v>
      </c>
      <c r="C221" s="174" t="s">
        <v>913</v>
      </c>
      <c r="D221" s="175" t="s">
        <v>92</v>
      </c>
      <c r="E221" s="176">
        <f>SUM(E222:E224)</f>
        <v>26.815999999999999</v>
      </c>
      <c r="F221" s="177">
        <v>0</v>
      </c>
      <c r="G221" s="178">
        <f>E221*F221</f>
        <v>0</v>
      </c>
      <c r="H221" s="178">
        <v>0</v>
      </c>
      <c r="I221" s="178">
        <f>ROUND(E221*H221,2)</f>
        <v>0</v>
      </c>
      <c r="J221" s="178">
        <v>153.5</v>
      </c>
      <c r="K221" s="178">
        <f>ROUND(E221*J221,2)</f>
        <v>4116.26</v>
      </c>
      <c r="L221" s="178">
        <v>21</v>
      </c>
      <c r="M221" s="178">
        <f>G221*(1+L221/100)</f>
        <v>0</v>
      </c>
      <c r="N221" s="229">
        <v>2.9999999999999997E-4</v>
      </c>
      <c r="O221" s="229">
        <f>ROUND(E221*N221,5)</f>
        <v>8.0400000000000003E-3</v>
      </c>
      <c r="P221" s="229">
        <v>0</v>
      </c>
      <c r="Q221" s="236">
        <f>ROUND(E221*P221,2)</f>
        <v>0</v>
      </c>
      <c r="R221" s="129"/>
      <c r="S221" s="129"/>
      <c r="T221" s="130">
        <v>0.16</v>
      </c>
      <c r="U221" s="129">
        <f>ROUND(E221*T221,2)</f>
        <v>4.29</v>
      </c>
      <c r="V221" s="115"/>
      <c r="W221" s="115"/>
      <c r="X221" s="115"/>
      <c r="Y221" s="115"/>
      <c r="Z221" s="115"/>
      <c r="AA221" s="115"/>
      <c r="AB221" s="115"/>
      <c r="AC221" s="115"/>
      <c r="AD221" s="115"/>
      <c r="AE221" s="115" t="s">
        <v>89</v>
      </c>
      <c r="AF221" s="115"/>
      <c r="AG221" s="115"/>
      <c r="AH221" s="115"/>
      <c r="AI221" s="115"/>
      <c r="AJ221" s="115"/>
      <c r="AK221" s="115"/>
      <c r="AL221" s="115"/>
      <c r="AM221" s="115"/>
      <c r="AN221" s="115"/>
      <c r="AO221" s="115"/>
      <c r="AP221" s="115"/>
      <c r="AQ221" s="115"/>
      <c r="AR221" s="115"/>
      <c r="AS221" s="115"/>
      <c r="AT221" s="115"/>
      <c r="AU221" s="115"/>
      <c r="AV221" s="115"/>
      <c r="AW221" s="115"/>
      <c r="AX221" s="115"/>
      <c r="AY221" s="115"/>
      <c r="AZ221" s="115"/>
      <c r="BA221" s="115"/>
      <c r="BB221" s="115"/>
      <c r="BC221" s="115"/>
      <c r="BD221" s="115"/>
      <c r="BE221" s="115"/>
      <c r="BF221" s="115"/>
      <c r="BG221" s="115"/>
      <c r="BH221" s="115"/>
    </row>
    <row r="222" spans="1:60" outlineLevel="1" x14ac:dyDescent="0.2">
      <c r="A222" s="184"/>
      <c r="B222" s="162"/>
      <c r="C222" s="215" t="s">
        <v>915</v>
      </c>
      <c r="D222" s="216"/>
      <c r="E222" s="217">
        <v>18.920000000000002</v>
      </c>
      <c r="F222" s="137"/>
      <c r="G222" s="137"/>
      <c r="H222" s="137"/>
      <c r="I222" s="137"/>
      <c r="J222" s="137"/>
      <c r="K222" s="137"/>
      <c r="L222" s="137"/>
      <c r="M222" s="137"/>
      <c r="N222" s="218"/>
      <c r="O222" s="218"/>
      <c r="P222" s="218"/>
      <c r="Q222" s="208"/>
      <c r="R222" s="129"/>
      <c r="S222" s="129"/>
      <c r="T222" s="130"/>
      <c r="U222" s="129"/>
      <c r="V222" s="115"/>
      <c r="W222" s="115"/>
      <c r="X222" s="115"/>
      <c r="Y222" s="115"/>
      <c r="Z222" s="115"/>
      <c r="AA222" s="115"/>
      <c r="AB222" s="115"/>
      <c r="AC222" s="115"/>
      <c r="AD222" s="115"/>
      <c r="AE222" s="115" t="s">
        <v>90</v>
      </c>
      <c r="AF222" s="115">
        <v>0</v>
      </c>
      <c r="AG222" s="115"/>
      <c r="AH222" s="115"/>
      <c r="AI222" s="115"/>
      <c r="AJ222" s="115"/>
      <c r="AK222" s="115"/>
      <c r="AL222" s="115"/>
      <c r="AM222" s="115"/>
      <c r="AN222" s="115"/>
      <c r="AO222" s="115"/>
      <c r="AP222" s="115"/>
      <c r="AQ222" s="115"/>
      <c r="AR222" s="115"/>
      <c r="AS222" s="115"/>
      <c r="AT222" s="115"/>
      <c r="AU222" s="115"/>
      <c r="AV222" s="115"/>
      <c r="AW222" s="115"/>
      <c r="AX222" s="115"/>
      <c r="AY222" s="115"/>
      <c r="AZ222" s="115"/>
      <c r="BA222" s="115"/>
      <c r="BB222" s="115"/>
      <c r="BC222" s="115"/>
      <c r="BD222" s="115"/>
      <c r="BE222" s="115"/>
      <c r="BF222" s="115"/>
      <c r="BG222" s="115"/>
      <c r="BH222" s="115"/>
    </row>
    <row r="223" spans="1:60" outlineLevel="1" x14ac:dyDescent="0.2">
      <c r="A223" s="184"/>
      <c r="B223" s="162"/>
      <c r="C223" s="215" t="s">
        <v>914</v>
      </c>
      <c r="D223" s="216"/>
      <c r="E223" s="217">
        <v>6.1440000000000001</v>
      </c>
      <c r="F223" s="137"/>
      <c r="G223" s="137"/>
      <c r="H223" s="137"/>
      <c r="I223" s="137"/>
      <c r="J223" s="137"/>
      <c r="K223" s="137"/>
      <c r="L223" s="137"/>
      <c r="M223" s="137"/>
      <c r="N223" s="218"/>
      <c r="O223" s="218"/>
      <c r="P223" s="218"/>
      <c r="Q223" s="208"/>
      <c r="R223" s="129"/>
      <c r="S223" s="129"/>
      <c r="T223" s="130"/>
      <c r="U223" s="129"/>
      <c r="V223" s="115"/>
      <c r="W223" s="115"/>
      <c r="X223" s="115"/>
      <c r="Y223" s="115"/>
      <c r="Z223" s="115"/>
      <c r="AA223" s="115"/>
      <c r="AB223" s="115"/>
      <c r="AC223" s="115"/>
      <c r="AD223" s="115"/>
      <c r="AE223" s="115"/>
      <c r="AF223" s="115"/>
      <c r="AG223" s="115"/>
      <c r="AH223" s="115"/>
      <c r="AI223" s="115"/>
      <c r="AJ223" s="115"/>
      <c r="AK223" s="115"/>
      <c r="AL223" s="115"/>
      <c r="AM223" s="115"/>
      <c r="AN223" s="115"/>
      <c r="AO223" s="115"/>
      <c r="AP223" s="115"/>
      <c r="AQ223" s="115"/>
      <c r="AR223" s="115"/>
      <c r="AS223" s="115"/>
      <c r="AT223" s="115"/>
      <c r="AU223" s="115"/>
      <c r="AV223" s="115"/>
      <c r="AW223" s="115"/>
      <c r="AX223" s="115"/>
      <c r="AY223" s="115"/>
      <c r="AZ223" s="115"/>
      <c r="BA223" s="115"/>
      <c r="BB223" s="115"/>
      <c r="BC223" s="115"/>
      <c r="BD223" s="115"/>
      <c r="BE223" s="115"/>
      <c r="BF223" s="115"/>
      <c r="BG223" s="115"/>
      <c r="BH223" s="115"/>
    </row>
    <row r="224" spans="1:60" outlineLevel="1" x14ac:dyDescent="0.2">
      <c r="A224" s="184"/>
      <c r="B224" s="162"/>
      <c r="C224" s="215" t="s">
        <v>939</v>
      </c>
      <c r="D224" s="216"/>
      <c r="E224" s="217">
        <v>1.752</v>
      </c>
      <c r="F224" s="137"/>
      <c r="G224" s="137"/>
      <c r="H224" s="137"/>
      <c r="I224" s="137"/>
      <c r="J224" s="137"/>
      <c r="K224" s="137"/>
      <c r="L224" s="137"/>
      <c r="M224" s="137"/>
      <c r="N224" s="218"/>
      <c r="O224" s="218"/>
      <c r="P224" s="218"/>
      <c r="Q224" s="208"/>
      <c r="R224" s="129"/>
      <c r="S224" s="129"/>
      <c r="T224" s="130"/>
      <c r="U224" s="129"/>
      <c r="V224" s="115"/>
      <c r="W224" s="115"/>
      <c r="X224" s="115"/>
      <c r="Y224" s="115"/>
      <c r="Z224" s="115"/>
      <c r="AA224" s="115"/>
      <c r="AB224" s="115"/>
      <c r="AC224" s="115"/>
      <c r="AD224" s="115"/>
      <c r="AE224" s="115"/>
      <c r="AF224" s="115"/>
      <c r="AG224" s="115"/>
      <c r="AH224" s="115"/>
      <c r="AI224" s="115"/>
      <c r="AJ224" s="115"/>
      <c r="AK224" s="115"/>
      <c r="AL224" s="115"/>
      <c r="AM224" s="115"/>
      <c r="AN224" s="115"/>
      <c r="AO224" s="115"/>
      <c r="AP224" s="115"/>
      <c r="AQ224" s="115"/>
      <c r="AR224" s="115"/>
      <c r="AS224" s="115"/>
      <c r="AT224" s="115"/>
      <c r="AU224" s="115"/>
      <c r="AV224" s="115"/>
      <c r="AW224" s="115"/>
      <c r="AX224" s="115"/>
      <c r="AY224" s="115"/>
      <c r="AZ224" s="115"/>
      <c r="BA224" s="115"/>
      <c r="BB224" s="115"/>
      <c r="BC224" s="115"/>
      <c r="BD224" s="115"/>
      <c r="BE224" s="115"/>
      <c r="BF224" s="115"/>
      <c r="BG224" s="115"/>
      <c r="BH224" s="115"/>
    </row>
    <row r="225" spans="1:60" ht="22.5" customHeight="1" outlineLevel="1" x14ac:dyDescent="0.2">
      <c r="A225" s="182">
        <v>59</v>
      </c>
      <c r="B225" s="156" t="s">
        <v>916</v>
      </c>
      <c r="C225" s="157" t="s">
        <v>917</v>
      </c>
      <c r="D225" s="158" t="s">
        <v>92</v>
      </c>
      <c r="E225" s="159">
        <f>SUM(E226:E227)</f>
        <v>8.3730000000000011</v>
      </c>
      <c r="F225" s="160">
        <v>0</v>
      </c>
      <c r="G225" s="161">
        <f>E225*F225</f>
        <v>0</v>
      </c>
      <c r="H225" s="161">
        <v>0</v>
      </c>
      <c r="I225" s="161">
        <f>ROUND(E225*H225,2)</f>
        <v>0</v>
      </c>
      <c r="J225" s="161">
        <v>153.5</v>
      </c>
      <c r="K225" s="161">
        <f>ROUND(E225*J225,2)</f>
        <v>1285.26</v>
      </c>
      <c r="L225" s="161">
        <v>21</v>
      </c>
      <c r="M225" s="161">
        <f>G225*(1+L225/100)</f>
        <v>0</v>
      </c>
      <c r="N225" s="230">
        <v>1.5E-3</v>
      </c>
      <c r="O225" s="230">
        <f>ROUND(E225*N225,5)</f>
        <v>1.256E-2</v>
      </c>
      <c r="P225" s="230">
        <v>0</v>
      </c>
      <c r="Q225" s="237">
        <f>ROUND(E225*P225,2)</f>
        <v>0</v>
      </c>
      <c r="R225" s="129"/>
      <c r="S225" s="129"/>
      <c r="T225" s="130">
        <v>0.16</v>
      </c>
      <c r="U225" s="129">
        <f>ROUND(E225*T225,2)</f>
        <v>1.34</v>
      </c>
      <c r="V225" s="115"/>
      <c r="W225" s="115"/>
      <c r="X225" s="115"/>
      <c r="Y225" s="115"/>
      <c r="Z225" s="115"/>
      <c r="AA225" s="115"/>
      <c r="AB225" s="115"/>
      <c r="AC225" s="115"/>
      <c r="AD225" s="115"/>
      <c r="AE225" s="115" t="s">
        <v>89</v>
      </c>
      <c r="AF225" s="115"/>
      <c r="AG225" s="115"/>
      <c r="AH225" s="115"/>
      <c r="AI225" s="115"/>
      <c r="AJ225" s="115"/>
      <c r="AK225" s="115"/>
      <c r="AL225" s="115"/>
      <c r="AM225" s="115"/>
      <c r="AN225" s="115"/>
      <c r="AO225" s="115"/>
      <c r="AP225" s="115"/>
      <c r="AQ225" s="115"/>
      <c r="AR225" s="115"/>
      <c r="AS225" s="115"/>
      <c r="AT225" s="115"/>
      <c r="AU225" s="115"/>
      <c r="AV225" s="115"/>
      <c r="AW225" s="115"/>
      <c r="AX225" s="115"/>
      <c r="AY225" s="115"/>
      <c r="AZ225" s="115"/>
      <c r="BA225" s="115"/>
      <c r="BB225" s="115"/>
      <c r="BC225" s="115"/>
      <c r="BD225" s="115"/>
      <c r="BE225" s="115"/>
      <c r="BF225" s="115"/>
      <c r="BG225" s="115"/>
      <c r="BH225" s="115"/>
    </row>
    <row r="226" spans="1:60" outlineLevel="1" x14ac:dyDescent="0.2">
      <c r="A226" s="184"/>
      <c r="B226" s="162"/>
      <c r="C226" s="215" t="s">
        <v>919</v>
      </c>
      <c r="D226" s="216"/>
      <c r="E226" s="217">
        <v>6.33</v>
      </c>
      <c r="F226" s="137"/>
      <c r="G226" s="137"/>
      <c r="H226" s="137"/>
      <c r="I226" s="137"/>
      <c r="J226" s="137"/>
      <c r="K226" s="137"/>
      <c r="L226" s="137"/>
      <c r="M226" s="137"/>
      <c r="N226" s="218"/>
      <c r="O226" s="218"/>
      <c r="P226" s="218"/>
      <c r="Q226" s="208"/>
      <c r="R226" s="129"/>
      <c r="S226" s="129"/>
      <c r="T226" s="130"/>
      <c r="U226" s="129"/>
      <c r="V226" s="115"/>
      <c r="W226" s="115"/>
      <c r="X226" s="115"/>
      <c r="Y226" s="115"/>
      <c r="Z226" s="115"/>
      <c r="AA226" s="115"/>
      <c r="AB226" s="115"/>
      <c r="AC226" s="115"/>
      <c r="AD226" s="115"/>
      <c r="AE226" s="115" t="s">
        <v>90</v>
      </c>
      <c r="AF226" s="115">
        <v>0</v>
      </c>
      <c r="AG226" s="115"/>
      <c r="AH226" s="115"/>
      <c r="AI226" s="115"/>
      <c r="AJ226" s="115"/>
      <c r="AK226" s="115"/>
      <c r="AL226" s="115"/>
      <c r="AM226" s="115"/>
      <c r="AN226" s="115"/>
      <c r="AO226" s="115"/>
      <c r="AP226" s="115"/>
      <c r="AQ226" s="115"/>
      <c r="AR226" s="115"/>
      <c r="AS226" s="115"/>
      <c r="AT226" s="115"/>
      <c r="AU226" s="115"/>
      <c r="AV226" s="115"/>
      <c r="AW226" s="115"/>
      <c r="AX226" s="115"/>
      <c r="AY226" s="115"/>
      <c r="AZ226" s="115"/>
      <c r="BA226" s="115"/>
      <c r="BB226" s="115"/>
      <c r="BC226" s="115"/>
      <c r="BD226" s="115"/>
      <c r="BE226" s="115"/>
      <c r="BF226" s="115"/>
      <c r="BG226" s="115"/>
      <c r="BH226" s="115"/>
    </row>
    <row r="227" spans="1:60" outlineLevel="1" x14ac:dyDescent="0.2">
      <c r="A227" s="184"/>
      <c r="B227" s="162"/>
      <c r="C227" s="215" t="s">
        <v>918</v>
      </c>
      <c r="D227" s="216"/>
      <c r="E227" s="217">
        <v>2.0430000000000001</v>
      </c>
      <c r="F227" s="137"/>
      <c r="G227" s="137"/>
      <c r="H227" s="137"/>
      <c r="I227" s="137"/>
      <c r="J227" s="137"/>
      <c r="K227" s="137"/>
      <c r="L227" s="137"/>
      <c r="M227" s="137"/>
      <c r="N227" s="218"/>
      <c r="O227" s="218"/>
      <c r="P227" s="218"/>
      <c r="Q227" s="208"/>
      <c r="R227" s="129"/>
      <c r="S227" s="129"/>
      <c r="T227" s="130"/>
      <c r="U227" s="129"/>
      <c r="V227" s="115"/>
      <c r="W227" s="115"/>
      <c r="X227" s="115"/>
      <c r="Y227" s="115"/>
      <c r="Z227" s="115"/>
      <c r="AA227" s="115"/>
      <c r="AB227" s="115"/>
      <c r="AC227" s="115"/>
      <c r="AD227" s="115"/>
      <c r="AE227" s="115"/>
      <c r="AF227" s="115"/>
      <c r="AG227" s="115"/>
      <c r="AH227" s="115"/>
      <c r="AI227" s="115"/>
      <c r="AJ227" s="115"/>
      <c r="AK227" s="115"/>
      <c r="AL227" s="115"/>
      <c r="AM227" s="115"/>
      <c r="AN227" s="115"/>
      <c r="AO227" s="115"/>
      <c r="AP227" s="115"/>
      <c r="AQ227" s="115"/>
      <c r="AR227" s="115"/>
      <c r="AS227" s="115"/>
      <c r="AT227" s="115"/>
      <c r="AU227" s="115"/>
      <c r="AV227" s="115"/>
      <c r="AW227" s="115"/>
      <c r="AX227" s="115"/>
      <c r="AY227" s="115"/>
      <c r="AZ227" s="115"/>
      <c r="BA227" s="115"/>
      <c r="BB227" s="115"/>
      <c r="BC227" s="115"/>
      <c r="BD227" s="115"/>
      <c r="BE227" s="115"/>
      <c r="BF227" s="115"/>
      <c r="BG227" s="115"/>
      <c r="BH227" s="115"/>
    </row>
    <row r="228" spans="1:60" ht="22.5" customHeight="1" outlineLevel="1" x14ac:dyDescent="0.2">
      <c r="A228" s="182">
        <v>60</v>
      </c>
      <c r="B228" s="156" t="s">
        <v>740</v>
      </c>
      <c r="C228" s="157" t="s">
        <v>741</v>
      </c>
      <c r="D228" s="158" t="s">
        <v>92</v>
      </c>
      <c r="E228" s="159">
        <f>SUM(E229:E231)</f>
        <v>26.815999999999999</v>
      </c>
      <c r="F228" s="160">
        <v>0</v>
      </c>
      <c r="G228" s="161">
        <f>E228*F228</f>
        <v>0</v>
      </c>
      <c r="H228" s="161">
        <v>0</v>
      </c>
      <c r="I228" s="161">
        <f>ROUND(E228*H228,2)</f>
        <v>0</v>
      </c>
      <c r="J228" s="161">
        <v>153.5</v>
      </c>
      <c r="K228" s="161">
        <f>ROUND(E228*J228,2)</f>
        <v>4116.26</v>
      </c>
      <c r="L228" s="161">
        <v>21</v>
      </c>
      <c r="M228" s="161">
        <f>G228*(1+L228/100)</f>
        <v>0</v>
      </c>
      <c r="N228" s="230">
        <v>5.3E-3</v>
      </c>
      <c r="O228" s="230">
        <f>ROUND(E228*N228,5)</f>
        <v>0.14212</v>
      </c>
      <c r="P228" s="230">
        <v>0</v>
      </c>
      <c r="Q228" s="237">
        <f>ROUND(E228*P228,2)</f>
        <v>0</v>
      </c>
      <c r="R228" s="129"/>
      <c r="S228" s="129"/>
      <c r="T228" s="130">
        <v>0.16</v>
      </c>
      <c r="U228" s="129">
        <f>ROUND(E228*T228,2)</f>
        <v>4.29</v>
      </c>
      <c r="V228" s="115"/>
      <c r="W228" s="115"/>
      <c r="X228" s="115"/>
      <c r="Y228" s="115"/>
      <c r="Z228" s="115"/>
      <c r="AA228" s="115"/>
      <c r="AB228" s="115"/>
      <c r="AC228" s="115"/>
      <c r="AD228" s="115"/>
      <c r="AE228" s="115" t="s">
        <v>89</v>
      </c>
      <c r="AF228" s="115"/>
      <c r="AG228" s="115"/>
      <c r="AH228" s="115"/>
      <c r="AI228" s="115"/>
      <c r="AJ228" s="115"/>
      <c r="AK228" s="115"/>
      <c r="AL228" s="115"/>
      <c r="AM228" s="115"/>
      <c r="AN228" s="115"/>
      <c r="AO228" s="115"/>
      <c r="AP228" s="115"/>
      <c r="AQ228" s="115"/>
      <c r="AR228" s="115"/>
      <c r="AS228" s="115"/>
      <c r="AT228" s="115"/>
      <c r="AU228" s="115"/>
      <c r="AV228" s="115"/>
      <c r="AW228" s="115"/>
      <c r="AX228" s="115"/>
      <c r="AY228" s="115"/>
      <c r="AZ228" s="115"/>
      <c r="BA228" s="115"/>
      <c r="BB228" s="115"/>
      <c r="BC228" s="115"/>
      <c r="BD228" s="115"/>
      <c r="BE228" s="115"/>
      <c r="BF228" s="115"/>
      <c r="BG228" s="115"/>
      <c r="BH228" s="115"/>
    </row>
    <row r="229" spans="1:60" outlineLevel="1" x14ac:dyDescent="0.2">
      <c r="A229" s="184"/>
      <c r="B229" s="162"/>
      <c r="C229" s="215" t="s">
        <v>915</v>
      </c>
      <c r="D229" s="216"/>
      <c r="E229" s="217">
        <v>18.920000000000002</v>
      </c>
      <c r="F229" s="137"/>
      <c r="G229" s="137"/>
      <c r="H229" s="137"/>
      <c r="I229" s="137"/>
      <c r="J229" s="137"/>
      <c r="K229" s="137"/>
      <c r="L229" s="137"/>
      <c r="M229" s="137"/>
      <c r="N229" s="218"/>
      <c r="O229" s="218"/>
      <c r="P229" s="218"/>
      <c r="Q229" s="208"/>
      <c r="R229" s="129"/>
      <c r="S229" s="129"/>
      <c r="T229" s="130"/>
      <c r="U229" s="129"/>
      <c r="V229" s="115"/>
      <c r="W229" s="115"/>
      <c r="X229" s="115"/>
      <c r="Y229" s="115"/>
      <c r="Z229" s="115"/>
      <c r="AA229" s="115"/>
      <c r="AB229" s="115"/>
      <c r="AC229" s="115"/>
      <c r="AD229" s="115"/>
      <c r="AE229" s="115" t="s">
        <v>90</v>
      </c>
      <c r="AF229" s="115">
        <v>0</v>
      </c>
      <c r="AG229" s="115"/>
      <c r="AH229" s="115"/>
      <c r="AI229" s="115"/>
      <c r="AJ229" s="115"/>
      <c r="AK229" s="115"/>
      <c r="AL229" s="115"/>
      <c r="AM229" s="115"/>
      <c r="AN229" s="115"/>
      <c r="AO229" s="115"/>
      <c r="AP229" s="115"/>
      <c r="AQ229" s="115"/>
      <c r="AR229" s="115"/>
      <c r="AS229" s="115"/>
      <c r="AT229" s="115"/>
      <c r="AU229" s="115"/>
      <c r="AV229" s="115"/>
      <c r="AW229" s="115"/>
      <c r="AX229" s="115"/>
      <c r="AY229" s="115"/>
      <c r="AZ229" s="115"/>
      <c r="BA229" s="115"/>
      <c r="BB229" s="115"/>
      <c r="BC229" s="115"/>
      <c r="BD229" s="115"/>
      <c r="BE229" s="115"/>
      <c r="BF229" s="115"/>
      <c r="BG229" s="115"/>
      <c r="BH229" s="115"/>
    </row>
    <row r="230" spans="1:60" outlineLevel="1" x14ac:dyDescent="0.2">
      <c r="A230" s="184"/>
      <c r="B230" s="162"/>
      <c r="C230" s="215" t="s">
        <v>914</v>
      </c>
      <c r="D230" s="216"/>
      <c r="E230" s="217">
        <v>6.1440000000000001</v>
      </c>
      <c r="F230" s="137"/>
      <c r="G230" s="137"/>
      <c r="H230" s="137"/>
      <c r="I230" s="137"/>
      <c r="J230" s="137"/>
      <c r="K230" s="137"/>
      <c r="L230" s="137"/>
      <c r="M230" s="137"/>
      <c r="N230" s="218"/>
      <c r="O230" s="218"/>
      <c r="P230" s="218"/>
      <c r="Q230" s="208"/>
      <c r="R230" s="129"/>
      <c r="S230" s="129"/>
      <c r="T230" s="130"/>
      <c r="U230" s="129"/>
      <c r="V230" s="115"/>
      <c r="W230" s="115"/>
      <c r="X230" s="115"/>
      <c r="Y230" s="115"/>
      <c r="Z230" s="115"/>
      <c r="AA230" s="115"/>
      <c r="AB230" s="115"/>
      <c r="AC230" s="115"/>
      <c r="AD230" s="115"/>
      <c r="AE230" s="115"/>
      <c r="AF230" s="115"/>
      <c r="AG230" s="115"/>
      <c r="AH230" s="115"/>
      <c r="AI230" s="115"/>
      <c r="AJ230" s="115"/>
      <c r="AK230" s="115"/>
      <c r="AL230" s="115"/>
      <c r="AM230" s="115"/>
      <c r="AN230" s="115"/>
      <c r="AO230" s="115"/>
      <c r="AP230" s="115"/>
      <c r="AQ230" s="115"/>
      <c r="AR230" s="115"/>
      <c r="AS230" s="115"/>
      <c r="AT230" s="115"/>
      <c r="AU230" s="115"/>
      <c r="AV230" s="115"/>
      <c r="AW230" s="115"/>
      <c r="AX230" s="115"/>
      <c r="AY230" s="115"/>
      <c r="AZ230" s="115"/>
      <c r="BA230" s="115"/>
      <c r="BB230" s="115"/>
      <c r="BC230" s="115"/>
      <c r="BD230" s="115"/>
      <c r="BE230" s="115"/>
      <c r="BF230" s="115"/>
      <c r="BG230" s="115"/>
      <c r="BH230" s="115"/>
    </row>
    <row r="231" spans="1:60" outlineLevel="1" x14ac:dyDescent="0.2">
      <c r="A231" s="184"/>
      <c r="B231" s="162"/>
      <c r="C231" s="215" t="s">
        <v>939</v>
      </c>
      <c r="D231" s="216"/>
      <c r="E231" s="217">
        <v>1.752</v>
      </c>
      <c r="F231" s="137"/>
      <c r="G231" s="137"/>
      <c r="H231" s="137"/>
      <c r="I231" s="137"/>
      <c r="J231" s="137"/>
      <c r="K231" s="137"/>
      <c r="L231" s="137"/>
      <c r="M231" s="137"/>
      <c r="N231" s="218"/>
      <c r="O231" s="218"/>
      <c r="P231" s="218"/>
      <c r="Q231" s="208"/>
      <c r="R231" s="129"/>
      <c r="S231" s="129"/>
      <c r="T231" s="130"/>
      <c r="U231" s="129"/>
      <c r="V231" s="115"/>
      <c r="W231" s="115"/>
      <c r="X231" s="115"/>
      <c r="Y231" s="115"/>
      <c r="Z231" s="115"/>
      <c r="AA231" s="115"/>
      <c r="AB231" s="115"/>
      <c r="AC231" s="115"/>
      <c r="AD231" s="115"/>
      <c r="AE231" s="115"/>
      <c r="AF231" s="115"/>
      <c r="AG231" s="115"/>
      <c r="AH231" s="115"/>
      <c r="AI231" s="115"/>
      <c r="AJ231" s="115"/>
      <c r="AK231" s="115"/>
      <c r="AL231" s="115"/>
      <c r="AM231" s="115"/>
      <c r="AN231" s="115"/>
      <c r="AO231" s="115"/>
      <c r="AP231" s="115"/>
      <c r="AQ231" s="115"/>
      <c r="AR231" s="115"/>
      <c r="AS231" s="115"/>
      <c r="AT231" s="115"/>
      <c r="AU231" s="115"/>
      <c r="AV231" s="115"/>
      <c r="AW231" s="115"/>
      <c r="AX231" s="115"/>
      <c r="AY231" s="115"/>
      <c r="AZ231" s="115"/>
      <c r="BA231" s="115"/>
      <c r="BB231" s="115"/>
      <c r="BC231" s="115"/>
      <c r="BD231" s="115"/>
      <c r="BE231" s="115"/>
      <c r="BF231" s="115"/>
      <c r="BG231" s="115"/>
      <c r="BH231" s="115"/>
    </row>
    <row r="232" spans="1:60" ht="22.5" outlineLevel="1" x14ac:dyDescent="0.2">
      <c r="A232" s="226">
        <v>61</v>
      </c>
      <c r="B232" s="219" t="s">
        <v>920</v>
      </c>
      <c r="C232" s="220" t="s">
        <v>921</v>
      </c>
      <c r="D232" s="221" t="s">
        <v>92</v>
      </c>
      <c r="E232" s="222">
        <f>SUM(E233)</f>
        <v>30.256799999999998</v>
      </c>
      <c r="F232" s="223">
        <v>0</v>
      </c>
      <c r="G232" s="224">
        <f>E232*F232</f>
        <v>0</v>
      </c>
      <c r="H232" s="224">
        <v>0</v>
      </c>
      <c r="I232" s="224">
        <f>ROUND(E232*H232,2)</f>
        <v>0</v>
      </c>
      <c r="J232" s="224">
        <v>153.5</v>
      </c>
      <c r="K232" s="224">
        <f>ROUND(E232*J232,2)</f>
        <v>4644.42</v>
      </c>
      <c r="L232" s="224">
        <v>21</v>
      </c>
      <c r="M232" s="224">
        <f>G232*(1+L232/100)</f>
        <v>0</v>
      </c>
      <c r="N232" s="225">
        <v>1.771E-2</v>
      </c>
      <c r="O232" s="225">
        <f>ROUND(E232*N232,5)</f>
        <v>0.53585000000000005</v>
      </c>
      <c r="P232" s="225">
        <v>0</v>
      </c>
      <c r="Q232" s="227">
        <f>ROUND(E232*P232,2)</f>
        <v>0</v>
      </c>
      <c r="R232" s="145"/>
      <c r="S232" s="129"/>
      <c r="T232" s="130"/>
      <c r="U232" s="129"/>
      <c r="V232" s="115"/>
      <c r="W232" s="115"/>
      <c r="X232" s="115"/>
      <c r="Y232" s="115"/>
      <c r="Z232" s="115"/>
      <c r="AA232" s="115"/>
      <c r="AB232" s="115"/>
      <c r="AC232" s="115"/>
      <c r="AD232" s="115"/>
      <c r="AE232" s="115"/>
      <c r="AF232" s="115"/>
      <c r="AG232" s="115"/>
      <c r="AH232" s="115"/>
      <c r="AI232" s="115"/>
      <c r="AJ232" s="115"/>
      <c r="AK232" s="115"/>
      <c r="AL232" s="115"/>
      <c r="AM232" s="115"/>
      <c r="AN232" s="115"/>
      <c r="AO232" s="115"/>
      <c r="AP232" s="115"/>
      <c r="AQ232" s="115"/>
      <c r="AR232" s="115"/>
      <c r="AS232" s="115"/>
      <c r="AT232" s="115"/>
      <c r="AU232" s="115"/>
      <c r="AV232" s="115"/>
      <c r="AW232" s="115"/>
      <c r="AX232" s="115"/>
      <c r="AY232" s="115"/>
      <c r="AZ232" s="115"/>
      <c r="BA232" s="115"/>
      <c r="BB232" s="115"/>
      <c r="BC232" s="115"/>
      <c r="BD232" s="115"/>
      <c r="BE232" s="115"/>
      <c r="BF232" s="115"/>
      <c r="BG232" s="115"/>
      <c r="BH232" s="115"/>
    </row>
    <row r="233" spans="1:60" ht="12" customHeight="1" outlineLevel="1" x14ac:dyDescent="0.2">
      <c r="A233" s="116"/>
      <c r="B233" s="162"/>
      <c r="C233" s="215" t="s">
        <v>940</v>
      </c>
      <c r="D233" s="216"/>
      <c r="E233" s="217">
        <v>30.256799999999998</v>
      </c>
      <c r="F233" s="137"/>
      <c r="G233" s="137"/>
      <c r="H233" s="137"/>
      <c r="I233" s="137"/>
      <c r="J233" s="137"/>
      <c r="K233" s="137"/>
      <c r="L233" s="137"/>
      <c r="M233" s="137"/>
      <c r="N233" s="218"/>
      <c r="O233" s="218"/>
      <c r="P233" s="218"/>
      <c r="Q233" s="208"/>
      <c r="R233" s="129"/>
      <c r="S233" s="129"/>
      <c r="T233" s="130"/>
      <c r="U233" s="129"/>
      <c r="V233" s="115"/>
      <c r="W233" s="115"/>
      <c r="X233" s="115"/>
      <c r="Y233" s="115"/>
      <c r="Z233" s="115"/>
      <c r="AA233" s="115"/>
      <c r="AB233" s="115"/>
      <c r="AC233" s="115"/>
      <c r="AD233" s="115"/>
      <c r="AE233" s="115"/>
      <c r="AF233" s="115"/>
      <c r="AG233" s="115"/>
      <c r="AH233" s="115"/>
      <c r="AI233" s="115"/>
      <c r="AJ233" s="115"/>
      <c r="AK233" s="115"/>
      <c r="AL233" s="115"/>
      <c r="AM233" s="115"/>
      <c r="AN233" s="115"/>
      <c r="AO233" s="115"/>
      <c r="AP233" s="115"/>
      <c r="AQ233" s="115"/>
      <c r="AR233" s="115"/>
      <c r="AS233" s="115"/>
      <c r="AT233" s="115"/>
      <c r="AU233" s="115"/>
      <c r="AV233" s="115"/>
      <c r="AW233" s="115"/>
      <c r="AX233" s="115"/>
      <c r="AY233" s="115"/>
      <c r="AZ233" s="115"/>
      <c r="BA233" s="115"/>
      <c r="BB233" s="115"/>
      <c r="BC233" s="115"/>
      <c r="BD233" s="115"/>
      <c r="BE233" s="115"/>
      <c r="BF233" s="115"/>
      <c r="BG233" s="115"/>
      <c r="BH233" s="115"/>
    </row>
    <row r="234" spans="1:60" ht="22.5" customHeight="1" outlineLevel="1" x14ac:dyDescent="0.2">
      <c r="A234" s="182">
        <v>62</v>
      </c>
      <c r="B234" s="156" t="s">
        <v>930</v>
      </c>
      <c r="C234" s="157" t="s">
        <v>931</v>
      </c>
      <c r="D234" s="158" t="s">
        <v>94</v>
      </c>
      <c r="E234" s="159">
        <f>SUM(E235:E236)</f>
        <v>8.09</v>
      </c>
      <c r="F234" s="160">
        <v>0</v>
      </c>
      <c r="G234" s="161">
        <f>E234*F234</f>
        <v>0</v>
      </c>
      <c r="H234" s="161">
        <v>0</v>
      </c>
      <c r="I234" s="161">
        <f>ROUND(E234*H234,2)</f>
        <v>0</v>
      </c>
      <c r="J234" s="161">
        <v>153.5</v>
      </c>
      <c r="K234" s="161">
        <f>ROUND(E234*J234,2)</f>
        <v>1241.82</v>
      </c>
      <c r="L234" s="161">
        <v>21</v>
      </c>
      <c r="M234" s="161">
        <f>G234*(1+L234/100)</f>
        <v>0</v>
      </c>
      <c r="N234" s="230">
        <v>1.8000000000000001E-4</v>
      </c>
      <c r="O234" s="230">
        <f>ROUND(E234*N234,5)</f>
        <v>1.4599999999999999E-3</v>
      </c>
      <c r="P234" s="230">
        <v>0</v>
      </c>
      <c r="Q234" s="237">
        <f>ROUND(E234*P234,2)</f>
        <v>0</v>
      </c>
      <c r="R234" s="129"/>
      <c r="S234" s="129"/>
      <c r="T234" s="130">
        <v>0.16</v>
      </c>
      <c r="U234" s="129">
        <f>ROUND(E234*T234,2)</f>
        <v>1.29</v>
      </c>
      <c r="V234" s="115"/>
      <c r="W234" s="115"/>
      <c r="X234" s="115"/>
      <c r="Y234" s="115"/>
      <c r="Z234" s="115"/>
      <c r="AA234" s="115"/>
      <c r="AB234" s="115"/>
      <c r="AC234" s="115"/>
      <c r="AD234" s="115"/>
      <c r="AE234" s="115" t="s">
        <v>89</v>
      </c>
      <c r="AF234" s="115"/>
      <c r="AG234" s="115"/>
      <c r="AH234" s="115"/>
      <c r="AI234" s="115"/>
      <c r="AJ234" s="115"/>
      <c r="AK234" s="115"/>
      <c r="AL234" s="115"/>
      <c r="AM234" s="115"/>
      <c r="AN234" s="115"/>
      <c r="AO234" s="115"/>
      <c r="AP234" s="115"/>
      <c r="AQ234" s="115"/>
      <c r="AR234" s="115"/>
      <c r="AS234" s="115"/>
      <c r="AT234" s="115"/>
      <c r="AU234" s="115"/>
      <c r="AV234" s="115"/>
      <c r="AW234" s="115"/>
      <c r="AX234" s="115"/>
      <c r="AY234" s="115"/>
      <c r="AZ234" s="115"/>
      <c r="BA234" s="115"/>
      <c r="BB234" s="115"/>
      <c r="BC234" s="115"/>
      <c r="BD234" s="115"/>
      <c r="BE234" s="115"/>
      <c r="BF234" s="115"/>
      <c r="BG234" s="115"/>
      <c r="BH234" s="115"/>
    </row>
    <row r="235" spans="1:60" outlineLevel="1" x14ac:dyDescent="0.2">
      <c r="A235" s="184"/>
      <c r="B235" s="162"/>
      <c r="C235" s="215" t="s">
        <v>923</v>
      </c>
      <c r="D235" s="216"/>
      <c r="E235" s="217">
        <v>5.6</v>
      </c>
      <c r="F235" s="137"/>
      <c r="G235" s="137"/>
      <c r="H235" s="137"/>
      <c r="I235" s="137"/>
      <c r="J235" s="137"/>
      <c r="K235" s="137"/>
      <c r="L235" s="137"/>
      <c r="M235" s="137"/>
      <c r="N235" s="218"/>
      <c r="O235" s="218"/>
      <c r="P235" s="218"/>
      <c r="Q235" s="208"/>
      <c r="R235" s="129"/>
      <c r="S235" s="129"/>
      <c r="T235" s="130"/>
      <c r="U235" s="129"/>
      <c r="V235" s="115"/>
      <c r="W235" s="115"/>
      <c r="X235" s="115"/>
      <c r="Y235" s="115"/>
      <c r="Z235" s="115"/>
      <c r="AA235" s="115"/>
      <c r="AB235" s="115"/>
      <c r="AC235" s="115"/>
      <c r="AD235" s="115"/>
      <c r="AE235" s="115" t="s">
        <v>90</v>
      </c>
      <c r="AF235" s="115">
        <v>0</v>
      </c>
      <c r="AG235" s="115"/>
      <c r="AH235" s="115"/>
      <c r="AI235" s="115"/>
      <c r="AJ235" s="115"/>
      <c r="AK235" s="115"/>
      <c r="AL235" s="115"/>
      <c r="AM235" s="115"/>
      <c r="AN235" s="115"/>
      <c r="AO235" s="115"/>
      <c r="AP235" s="115"/>
      <c r="AQ235" s="115"/>
      <c r="AR235" s="115"/>
      <c r="AS235" s="115"/>
      <c r="AT235" s="115"/>
      <c r="AU235" s="115"/>
      <c r="AV235" s="115"/>
      <c r="AW235" s="115"/>
      <c r="AX235" s="115"/>
      <c r="AY235" s="115"/>
      <c r="AZ235" s="115"/>
      <c r="BA235" s="115"/>
      <c r="BB235" s="115"/>
      <c r="BC235" s="115"/>
      <c r="BD235" s="115"/>
      <c r="BE235" s="115"/>
      <c r="BF235" s="115"/>
      <c r="BG235" s="115"/>
      <c r="BH235" s="115"/>
    </row>
    <row r="236" spans="1:60" outlineLevel="1" x14ac:dyDescent="0.2">
      <c r="A236" s="184"/>
      <c r="B236" s="162"/>
      <c r="C236" s="215" t="s">
        <v>922</v>
      </c>
      <c r="D236" s="216"/>
      <c r="E236" s="217">
        <v>2.4900000000000002</v>
      </c>
      <c r="F236" s="137"/>
      <c r="G236" s="137"/>
      <c r="H236" s="137"/>
      <c r="I236" s="137"/>
      <c r="J236" s="137"/>
      <c r="K236" s="137"/>
      <c r="L236" s="137"/>
      <c r="M236" s="137"/>
      <c r="N236" s="218"/>
      <c r="O236" s="218"/>
      <c r="P236" s="218"/>
      <c r="Q236" s="208"/>
      <c r="R236" s="129"/>
      <c r="S236" s="129"/>
      <c r="T236" s="130"/>
      <c r="U236" s="129"/>
      <c r="V236" s="115"/>
      <c r="W236" s="115"/>
      <c r="X236" s="115"/>
      <c r="Y236" s="115"/>
      <c r="Z236" s="115"/>
      <c r="AA236" s="115"/>
      <c r="AB236" s="115"/>
      <c r="AC236" s="115"/>
      <c r="AD236" s="115"/>
      <c r="AE236" s="115"/>
      <c r="AF236" s="115"/>
      <c r="AG236" s="115"/>
      <c r="AH236" s="115"/>
      <c r="AI236" s="115"/>
      <c r="AJ236" s="115"/>
      <c r="AK236" s="115"/>
      <c r="AL236" s="115"/>
      <c r="AM236" s="115"/>
      <c r="AN236" s="115"/>
      <c r="AO236" s="115"/>
      <c r="AP236" s="115"/>
      <c r="AQ236" s="115"/>
      <c r="AR236" s="115"/>
      <c r="AS236" s="115"/>
      <c r="AT236" s="115"/>
      <c r="AU236" s="115"/>
      <c r="AV236" s="115"/>
      <c r="AW236" s="115"/>
      <c r="AX236" s="115"/>
      <c r="AY236" s="115"/>
      <c r="AZ236" s="115"/>
      <c r="BA236" s="115"/>
      <c r="BB236" s="115"/>
      <c r="BC236" s="115"/>
      <c r="BD236" s="115"/>
      <c r="BE236" s="115"/>
      <c r="BF236" s="115"/>
      <c r="BG236" s="115"/>
      <c r="BH236" s="115"/>
    </row>
    <row r="237" spans="1:60" outlineLevel="1" x14ac:dyDescent="0.2">
      <c r="A237" s="226">
        <v>63</v>
      </c>
      <c r="B237" s="219" t="s">
        <v>927</v>
      </c>
      <c r="C237" s="220" t="s">
        <v>928</v>
      </c>
      <c r="D237" s="221" t="s">
        <v>94</v>
      </c>
      <c r="E237" s="222">
        <f>SUM(E238)</f>
        <v>8.4945000000000004</v>
      </c>
      <c r="F237" s="223">
        <v>0</v>
      </c>
      <c r="G237" s="224">
        <f>E237*F237</f>
        <v>0</v>
      </c>
      <c r="H237" s="224">
        <v>0</v>
      </c>
      <c r="I237" s="224">
        <f>ROUND(E237*H237,2)</f>
        <v>0</v>
      </c>
      <c r="J237" s="224">
        <v>153.5</v>
      </c>
      <c r="K237" s="224">
        <f>ROUND(E237*J237,2)</f>
        <v>1303.9100000000001</v>
      </c>
      <c r="L237" s="224">
        <v>21</v>
      </c>
      <c r="M237" s="224">
        <f>G237*(1+L237/100)</f>
        <v>0</v>
      </c>
      <c r="N237" s="225">
        <v>2.9999999999999997E-4</v>
      </c>
      <c r="O237" s="225">
        <f>ROUND(E237*N237,5)</f>
        <v>2.5500000000000002E-3</v>
      </c>
      <c r="P237" s="225">
        <v>0</v>
      </c>
      <c r="Q237" s="227">
        <f>ROUND(E237*P237,2)</f>
        <v>0</v>
      </c>
      <c r="R237" s="145"/>
      <c r="S237" s="129"/>
      <c r="T237" s="130"/>
      <c r="U237" s="129"/>
      <c r="V237" s="115"/>
      <c r="W237" s="115"/>
      <c r="X237" s="115"/>
      <c r="Y237" s="115"/>
      <c r="Z237" s="115"/>
      <c r="AA237" s="115"/>
      <c r="AB237" s="115"/>
      <c r="AC237" s="115"/>
      <c r="AD237" s="115"/>
      <c r="AE237" s="115"/>
      <c r="AF237" s="115"/>
      <c r="AG237" s="115"/>
      <c r="AH237" s="115"/>
      <c r="AI237" s="115"/>
      <c r="AJ237" s="115"/>
      <c r="AK237" s="115"/>
      <c r="AL237" s="115"/>
      <c r="AM237" s="115"/>
      <c r="AN237" s="115"/>
      <c r="AO237" s="115"/>
      <c r="AP237" s="115"/>
      <c r="AQ237" s="115"/>
      <c r="AR237" s="115"/>
      <c r="AS237" s="115"/>
      <c r="AT237" s="115"/>
      <c r="AU237" s="115"/>
      <c r="AV237" s="115"/>
      <c r="AW237" s="115"/>
      <c r="AX237" s="115"/>
      <c r="AY237" s="115"/>
      <c r="AZ237" s="115"/>
      <c r="BA237" s="115"/>
      <c r="BB237" s="115"/>
      <c r="BC237" s="115"/>
      <c r="BD237" s="115"/>
      <c r="BE237" s="115"/>
      <c r="BF237" s="115"/>
      <c r="BG237" s="115"/>
      <c r="BH237" s="115"/>
    </row>
    <row r="238" spans="1:60" ht="12" customHeight="1" outlineLevel="1" x14ac:dyDescent="0.2">
      <c r="A238" s="116"/>
      <c r="B238" s="162"/>
      <c r="C238" s="215" t="s">
        <v>929</v>
      </c>
      <c r="D238" s="216"/>
      <c r="E238" s="217">
        <v>8.4945000000000004</v>
      </c>
      <c r="F238" s="137"/>
      <c r="G238" s="137"/>
      <c r="H238" s="137"/>
      <c r="I238" s="137"/>
      <c r="J238" s="137"/>
      <c r="K238" s="137"/>
      <c r="L238" s="137"/>
      <c r="M238" s="137"/>
      <c r="N238" s="218"/>
      <c r="O238" s="218"/>
      <c r="P238" s="218"/>
      <c r="Q238" s="208"/>
      <c r="R238" s="129"/>
      <c r="S238" s="129"/>
      <c r="T238" s="130"/>
      <c r="U238" s="129"/>
      <c r="V238" s="115"/>
      <c r="W238" s="115"/>
      <c r="X238" s="115"/>
      <c r="Y238" s="115"/>
      <c r="Z238" s="115"/>
      <c r="AA238" s="115"/>
      <c r="AB238" s="115"/>
      <c r="AC238" s="115"/>
      <c r="AD238" s="115"/>
      <c r="AE238" s="115"/>
      <c r="AF238" s="115"/>
      <c r="AG238" s="115"/>
      <c r="AH238" s="115"/>
      <c r="AI238" s="115"/>
      <c r="AJ238" s="115"/>
      <c r="AK238" s="115"/>
      <c r="AL238" s="115"/>
      <c r="AM238" s="115"/>
      <c r="AN238" s="115"/>
      <c r="AO238" s="115"/>
      <c r="AP238" s="115"/>
      <c r="AQ238" s="115"/>
      <c r="AR238" s="115"/>
      <c r="AS238" s="115"/>
      <c r="AT238" s="115"/>
      <c r="AU238" s="115"/>
      <c r="AV238" s="115"/>
      <c r="AW238" s="115"/>
      <c r="AX238" s="115"/>
      <c r="AY238" s="115"/>
      <c r="AZ238" s="115"/>
      <c r="BA238" s="115"/>
      <c r="BB238" s="115"/>
      <c r="BC238" s="115"/>
      <c r="BD238" s="115"/>
      <c r="BE238" s="115"/>
      <c r="BF238" s="115"/>
      <c r="BG238" s="115"/>
      <c r="BH238" s="115"/>
    </row>
    <row r="239" spans="1:60" ht="22.5" customHeight="1" outlineLevel="1" x14ac:dyDescent="0.2">
      <c r="A239" s="182">
        <v>64</v>
      </c>
      <c r="B239" s="156" t="s">
        <v>924</v>
      </c>
      <c r="C239" s="157" t="s">
        <v>925</v>
      </c>
      <c r="D239" s="158" t="s">
        <v>94</v>
      </c>
      <c r="E239" s="159">
        <f>SUM(E240:E240)</f>
        <v>2.2999999999999998</v>
      </c>
      <c r="F239" s="160">
        <v>0</v>
      </c>
      <c r="G239" s="161">
        <f>E239*F239</f>
        <v>0</v>
      </c>
      <c r="H239" s="161">
        <v>0</v>
      </c>
      <c r="I239" s="161">
        <f>ROUND(E239*H239,2)</f>
        <v>0</v>
      </c>
      <c r="J239" s="161">
        <v>153.5</v>
      </c>
      <c r="K239" s="161">
        <f>ROUND(E239*J239,2)</f>
        <v>353.05</v>
      </c>
      <c r="L239" s="161">
        <v>21</v>
      </c>
      <c r="M239" s="161">
        <f>G239*(1+L239/100)</f>
        <v>0</v>
      </c>
      <c r="N239" s="230">
        <v>2.0000000000000001E-4</v>
      </c>
      <c r="O239" s="230">
        <f>ROUND(E239*N239,5)</f>
        <v>4.6000000000000001E-4</v>
      </c>
      <c r="P239" s="230">
        <v>0</v>
      </c>
      <c r="Q239" s="237">
        <f>ROUND(E239*P239,2)</f>
        <v>0</v>
      </c>
      <c r="R239" s="129"/>
      <c r="S239" s="129"/>
      <c r="T239" s="130">
        <v>0.16</v>
      </c>
      <c r="U239" s="129">
        <f>ROUND(E239*T239,2)</f>
        <v>0.37</v>
      </c>
      <c r="V239" s="115"/>
      <c r="W239" s="115"/>
      <c r="X239" s="115"/>
      <c r="Y239" s="115"/>
      <c r="Z239" s="115"/>
      <c r="AA239" s="115"/>
      <c r="AB239" s="115"/>
      <c r="AC239" s="115"/>
      <c r="AD239" s="115"/>
      <c r="AE239" s="115" t="s">
        <v>89</v>
      </c>
      <c r="AF239" s="115"/>
      <c r="AG239" s="115"/>
      <c r="AH239" s="115"/>
      <c r="AI239" s="115"/>
      <c r="AJ239" s="115"/>
      <c r="AK239" s="115"/>
      <c r="AL239" s="115"/>
      <c r="AM239" s="115"/>
      <c r="AN239" s="115"/>
      <c r="AO239" s="115"/>
      <c r="AP239" s="115"/>
      <c r="AQ239" s="115"/>
      <c r="AR239" s="115"/>
      <c r="AS239" s="115"/>
      <c r="AT239" s="115"/>
      <c r="AU239" s="115"/>
      <c r="AV239" s="115"/>
      <c r="AW239" s="115"/>
      <c r="AX239" s="115"/>
      <c r="AY239" s="115"/>
      <c r="AZ239" s="115"/>
      <c r="BA239" s="115"/>
      <c r="BB239" s="115"/>
      <c r="BC239" s="115"/>
      <c r="BD239" s="115"/>
      <c r="BE239" s="115"/>
      <c r="BF239" s="115"/>
      <c r="BG239" s="115"/>
      <c r="BH239" s="115"/>
    </row>
    <row r="240" spans="1:60" outlineLevel="1" x14ac:dyDescent="0.2">
      <c r="A240" s="184"/>
      <c r="B240" s="162"/>
      <c r="C240" s="215" t="s">
        <v>926</v>
      </c>
      <c r="D240" s="216"/>
      <c r="E240" s="217">
        <v>2.2999999999999998</v>
      </c>
      <c r="F240" s="137"/>
      <c r="G240" s="137"/>
      <c r="H240" s="137"/>
      <c r="I240" s="137"/>
      <c r="J240" s="137"/>
      <c r="K240" s="137"/>
      <c r="L240" s="137"/>
      <c r="M240" s="137"/>
      <c r="N240" s="218"/>
      <c r="O240" s="218"/>
      <c r="P240" s="218"/>
      <c r="Q240" s="208"/>
      <c r="R240" s="129"/>
      <c r="S240" s="129"/>
      <c r="T240" s="130"/>
      <c r="U240" s="129"/>
      <c r="V240" s="115"/>
      <c r="W240" s="115"/>
      <c r="X240" s="115"/>
      <c r="Y240" s="115"/>
      <c r="Z240" s="115"/>
      <c r="AA240" s="115"/>
      <c r="AB240" s="115"/>
      <c r="AC240" s="115"/>
      <c r="AD240" s="115"/>
      <c r="AE240" s="115" t="s">
        <v>90</v>
      </c>
      <c r="AF240" s="115">
        <v>0</v>
      </c>
      <c r="AG240" s="115"/>
      <c r="AH240" s="115"/>
      <c r="AI240" s="115"/>
      <c r="AJ240" s="115"/>
      <c r="AK240" s="115"/>
      <c r="AL240" s="115"/>
      <c r="AM240" s="115"/>
      <c r="AN240" s="115"/>
      <c r="AO240" s="115"/>
      <c r="AP240" s="115"/>
      <c r="AQ240" s="115"/>
      <c r="AR240" s="115"/>
      <c r="AS240" s="115"/>
      <c r="AT240" s="115"/>
      <c r="AU240" s="115"/>
      <c r="AV240" s="115"/>
      <c r="AW240" s="115"/>
      <c r="AX240" s="115"/>
      <c r="AY240" s="115"/>
      <c r="AZ240" s="115"/>
      <c r="BA240" s="115"/>
      <c r="BB240" s="115"/>
      <c r="BC240" s="115"/>
      <c r="BD240" s="115"/>
      <c r="BE240" s="115"/>
      <c r="BF240" s="115"/>
      <c r="BG240" s="115"/>
      <c r="BH240" s="115"/>
    </row>
    <row r="241" spans="1:60" outlineLevel="1" x14ac:dyDescent="0.2">
      <c r="A241" s="226">
        <v>65</v>
      </c>
      <c r="B241" s="219" t="s">
        <v>932</v>
      </c>
      <c r="C241" s="220" t="s">
        <v>933</v>
      </c>
      <c r="D241" s="221" t="s">
        <v>94</v>
      </c>
      <c r="E241" s="222">
        <f>SUM(E242)</f>
        <v>2.415</v>
      </c>
      <c r="F241" s="223">
        <v>0</v>
      </c>
      <c r="G241" s="224">
        <f>E241*F241</f>
        <v>0</v>
      </c>
      <c r="H241" s="224">
        <v>0</v>
      </c>
      <c r="I241" s="224">
        <f>ROUND(E241*H241,2)</f>
        <v>0</v>
      </c>
      <c r="J241" s="224">
        <v>153.5</v>
      </c>
      <c r="K241" s="224">
        <f>ROUND(E241*J241,2)</f>
        <v>370.7</v>
      </c>
      <c r="L241" s="224">
        <v>21</v>
      </c>
      <c r="M241" s="224">
        <f>G241*(1+L241/100)</f>
        <v>0</v>
      </c>
      <c r="N241" s="225">
        <v>3.5E-4</v>
      </c>
      <c r="O241" s="225">
        <f>ROUND(E241*N241,5)</f>
        <v>8.4999999999999995E-4</v>
      </c>
      <c r="P241" s="225">
        <v>0</v>
      </c>
      <c r="Q241" s="227">
        <f>ROUND(E241*P241,2)</f>
        <v>0</v>
      </c>
      <c r="R241" s="145"/>
      <c r="S241" s="129"/>
      <c r="T241" s="130"/>
      <c r="U241" s="129"/>
      <c r="V241" s="115"/>
      <c r="W241" s="115"/>
      <c r="X241" s="115"/>
      <c r="Y241" s="115"/>
      <c r="Z241" s="115"/>
      <c r="AA241" s="115"/>
      <c r="AB241" s="115"/>
      <c r="AC241" s="115"/>
      <c r="AD241" s="115"/>
      <c r="AE241" s="115"/>
      <c r="AF241" s="115"/>
      <c r="AG241" s="115"/>
      <c r="AH241" s="115"/>
      <c r="AI241" s="115"/>
      <c r="AJ241" s="115"/>
      <c r="AK241" s="115"/>
      <c r="AL241" s="115"/>
      <c r="AM241" s="115"/>
      <c r="AN241" s="115"/>
      <c r="AO241" s="115"/>
      <c r="AP241" s="115"/>
      <c r="AQ241" s="115"/>
      <c r="AR241" s="115"/>
      <c r="AS241" s="115"/>
      <c r="AT241" s="115"/>
      <c r="AU241" s="115"/>
      <c r="AV241" s="115"/>
      <c r="AW241" s="115"/>
      <c r="AX241" s="115"/>
      <c r="AY241" s="115"/>
      <c r="AZ241" s="115"/>
      <c r="BA241" s="115"/>
      <c r="BB241" s="115"/>
      <c r="BC241" s="115"/>
      <c r="BD241" s="115"/>
      <c r="BE241" s="115"/>
      <c r="BF241" s="115"/>
      <c r="BG241" s="115"/>
      <c r="BH241" s="115"/>
    </row>
    <row r="242" spans="1:60" ht="12" customHeight="1" outlineLevel="1" x14ac:dyDescent="0.2">
      <c r="A242" s="116"/>
      <c r="B242" s="162"/>
      <c r="C242" s="215" t="s">
        <v>934</v>
      </c>
      <c r="D242" s="216"/>
      <c r="E242" s="217">
        <v>2.415</v>
      </c>
      <c r="F242" s="137"/>
      <c r="G242" s="137"/>
      <c r="H242" s="137"/>
      <c r="I242" s="137"/>
      <c r="J242" s="137"/>
      <c r="K242" s="137"/>
      <c r="L242" s="137"/>
      <c r="M242" s="137"/>
      <c r="N242" s="218"/>
      <c r="O242" s="218"/>
      <c r="P242" s="218"/>
      <c r="Q242" s="208"/>
      <c r="R242" s="129"/>
      <c r="S242" s="129"/>
      <c r="T242" s="130"/>
      <c r="U242" s="129"/>
      <c r="V242" s="115"/>
      <c r="W242" s="115"/>
      <c r="X242" s="115"/>
      <c r="Y242" s="115"/>
      <c r="Z242" s="115"/>
      <c r="AA242" s="115"/>
      <c r="AB242" s="115"/>
      <c r="AC242" s="115"/>
      <c r="AD242" s="115"/>
      <c r="AE242" s="115"/>
      <c r="AF242" s="115"/>
      <c r="AG242" s="115"/>
      <c r="AH242" s="115"/>
      <c r="AI242" s="115"/>
      <c r="AJ242" s="115"/>
      <c r="AK242" s="115"/>
      <c r="AL242" s="115"/>
      <c r="AM242" s="115"/>
      <c r="AN242" s="115"/>
      <c r="AO242" s="115"/>
      <c r="AP242" s="115"/>
      <c r="AQ242" s="115"/>
      <c r="AR242" s="115"/>
      <c r="AS242" s="115"/>
      <c r="AT242" s="115"/>
      <c r="AU242" s="115"/>
      <c r="AV242" s="115"/>
      <c r="AW242" s="115"/>
      <c r="AX242" s="115"/>
      <c r="AY242" s="115"/>
      <c r="AZ242" s="115"/>
      <c r="BA242" s="115"/>
      <c r="BB242" s="115"/>
      <c r="BC242" s="115"/>
      <c r="BD242" s="115"/>
      <c r="BE242" s="115"/>
      <c r="BF242" s="115"/>
      <c r="BG242" s="115"/>
      <c r="BH242" s="115"/>
    </row>
    <row r="243" spans="1:60" ht="12.75" customHeight="1" outlineLevel="1" x14ac:dyDescent="0.2">
      <c r="A243" s="182">
        <v>66</v>
      </c>
      <c r="B243" s="156" t="s">
        <v>935</v>
      </c>
      <c r="C243" s="157" t="s">
        <v>936</v>
      </c>
      <c r="D243" s="158" t="s">
        <v>94</v>
      </c>
      <c r="E243" s="159">
        <f>SUM(E244:E245)</f>
        <v>16.64</v>
      </c>
      <c r="F243" s="160">
        <v>0</v>
      </c>
      <c r="G243" s="161">
        <f>E243*F243</f>
        <v>0</v>
      </c>
      <c r="H243" s="161">
        <v>0</v>
      </c>
      <c r="I243" s="161">
        <f>ROUND(E243*H243,2)</f>
        <v>0</v>
      </c>
      <c r="J243" s="161">
        <v>153.5</v>
      </c>
      <c r="K243" s="161">
        <f>ROUND(E243*J243,2)</f>
        <v>2554.2399999999998</v>
      </c>
      <c r="L243" s="161">
        <v>21</v>
      </c>
      <c r="M243" s="161">
        <f>G243*(1+L243/100)</f>
        <v>0</v>
      </c>
      <c r="N243" s="230">
        <v>9.0000000000000006E-5</v>
      </c>
      <c r="O243" s="230">
        <f>ROUND(E243*N243,5)</f>
        <v>1.5E-3</v>
      </c>
      <c r="P243" s="230">
        <v>0</v>
      </c>
      <c r="Q243" s="237">
        <f>ROUND(E243*P243,2)</f>
        <v>0</v>
      </c>
      <c r="R243" s="129"/>
      <c r="S243" s="129"/>
      <c r="T243" s="130">
        <v>0.16</v>
      </c>
      <c r="U243" s="129">
        <f>ROUND(E243*T243,2)</f>
        <v>2.66</v>
      </c>
      <c r="V243" s="115"/>
      <c r="W243" s="115"/>
      <c r="X243" s="115"/>
      <c r="Y243" s="115"/>
      <c r="Z243" s="115"/>
      <c r="AA243" s="115"/>
      <c r="AB243" s="115"/>
      <c r="AC243" s="115"/>
      <c r="AD243" s="115"/>
      <c r="AE243" s="115" t="s">
        <v>89</v>
      </c>
      <c r="AF243" s="115"/>
      <c r="AG243" s="115"/>
      <c r="AH243" s="115"/>
      <c r="AI243" s="115"/>
      <c r="AJ243" s="115"/>
      <c r="AK243" s="115"/>
      <c r="AL243" s="115"/>
      <c r="AM243" s="115"/>
      <c r="AN243" s="115"/>
      <c r="AO243" s="115"/>
      <c r="AP243" s="115"/>
      <c r="AQ243" s="115"/>
      <c r="AR243" s="115"/>
      <c r="AS243" s="115"/>
      <c r="AT243" s="115"/>
      <c r="AU243" s="115"/>
      <c r="AV243" s="115"/>
      <c r="AW243" s="115"/>
      <c r="AX243" s="115"/>
      <c r="AY243" s="115"/>
      <c r="AZ243" s="115"/>
      <c r="BA243" s="115"/>
      <c r="BB243" s="115"/>
      <c r="BC243" s="115"/>
      <c r="BD243" s="115"/>
      <c r="BE243" s="115"/>
      <c r="BF243" s="115"/>
      <c r="BG243" s="115"/>
      <c r="BH243" s="115"/>
    </row>
    <row r="244" spans="1:60" outlineLevel="1" x14ac:dyDescent="0.2">
      <c r="A244" s="184"/>
      <c r="B244" s="162"/>
      <c r="C244" s="215" t="s">
        <v>937</v>
      </c>
      <c r="D244" s="216"/>
      <c r="E244" s="217">
        <v>11.3</v>
      </c>
      <c r="F244" s="137"/>
      <c r="G244" s="137"/>
      <c r="H244" s="137"/>
      <c r="I244" s="137"/>
      <c r="J244" s="137"/>
      <c r="K244" s="137"/>
      <c r="L244" s="137"/>
      <c r="M244" s="137"/>
      <c r="N244" s="218"/>
      <c r="O244" s="218"/>
      <c r="P244" s="218"/>
      <c r="Q244" s="208"/>
      <c r="R244" s="129"/>
      <c r="S244" s="129"/>
      <c r="T244" s="130"/>
      <c r="U244" s="129"/>
      <c r="V244" s="115"/>
      <c r="W244" s="115"/>
      <c r="X244" s="115"/>
      <c r="Y244" s="115"/>
      <c r="Z244" s="115"/>
      <c r="AA244" s="115"/>
      <c r="AB244" s="115"/>
      <c r="AC244" s="115"/>
      <c r="AD244" s="115"/>
      <c r="AE244" s="115" t="s">
        <v>90</v>
      </c>
      <c r="AF244" s="115">
        <v>0</v>
      </c>
      <c r="AG244" s="115"/>
      <c r="AH244" s="115"/>
      <c r="AI244" s="115"/>
      <c r="AJ244" s="115"/>
      <c r="AK244" s="115"/>
      <c r="AL244" s="115"/>
      <c r="AM244" s="115"/>
      <c r="AN244" s="115"/>
      <c r="AO244" s="115"/>
      <c r="AP244" s="115"/>
      <c r="AQ244" s="115"/>
      <c r="AR244" s="115"/>
      <c r="AS244" s="115"/>
      <c r="AT244" s="115"/>
      <c r="AU244" s="115"/>
      <c r="AV244" s="115"/>
      <c r="AW244" s="115"/>
      <c r="AX244" s="115"/>
      <c r="AY244" s="115"/>
      <c r="AZ244" s="115"/>
      <c r="BA244" s="115"/>
      <c r="BB244" s="115"/>
      <c r="BC244" s="115"/>
      <c r="BD244" s="115"/>
      <c r="BE244" s="115"/>
      <c r="BF244" s="115"/>
      <c r="BG244" s="115"/>
      <c r="BH244" s="115"/>
    </row>
    <row r="245" spans="1:60" outlineLevel="1" x14ac:dyDescent="0.2">
      <c r="A245" s="184"/>
      <c r="B245" s="162"/>
      <c r="C245" s="215" t="s">
        <v>938</v>
      </c>
      <c r="D245" s="216"/>
      <c r="E245" s="217">
        <v>5.34</v>
      </c>
      <c r="F245" s="137"/>
      <c r="G245" s="137"/>
      <c r="H245" s="137"/>
      <c r="I245" s="137"/>
      <c r="J245" s="137"/>
      <c r="K245" s="137"/>
      <c r="L245" s="137"/>
      <c r="M245" s="137"/>
      <c r="N245" s="218"/>
      <c r="O245" s="218"/>
      <c r="P245" s="218"/>
      <c r="Q245" s="208"/>
      <c r="R245" s="129"/>
      <c r="S245" s="129"/>
      <c r="T245" s="130"/>
      <c r="U245" s="129"/>
      <c r="V245" s="115"/>
      <c r="W245" s="115"/>
      <c r="X245" s="115"/>
      <c r="Y245" s="115"/>
      <c r="Z245" s="115"/>
      <c r="AA245" s="115"/>
      <c r="AB245" s="115"/>
      <c r="AC245" s="115"/>
      <c r="AD245" s="115"/>
      <c r="AE245" s="115"/>
      <c r="AF245" s="115"/>
      <c r="AG245" s="115"/>
      <c r="AH245" s="115"/>
      <c r="AI245" s="115"/>
      <c r="AJ245" s="115"/>
      <c r="AK245" s="115"/>
      <c r="AL245" s="115"/>
      <c r="AM245" s="115"/>
      <c r="AN245" s="115"/>
      <c r="AO245" s="115"/>
      <c r="AP245" s="115"/>
      <c r="AQ245" s="115"/>
      <c r="AR245" s="115"/>
      <c r="AS245" s="115"/>
      <c r="AT245" s="115"/>
      <c r="AU245" s="115"/>
      <c r="AV245" s="115"/>
      <c r="AW245" s="115"/>
      <c r="AX245" s="115"/>
      <c r="AY245" s="115"/>
      <c r="AZ245" s="115"/>
      <c r="BA245" s="115"/>
      <c r="BB245" s="115"/>
      <c r="BC245" s="115"/>
      <c r="BD245" s="115"/>
      <c r="BE245" s="115"/>
      <c r="BF245" s="115"/>
      <c r="BG245" s="115"/>
      <c r="BH245" s="115"/>
    </row>
    <row r="246" spans="1:60" ht="22.5" customHeight="1" outlineLevel="1" x14ac:dyDescent="0.2">
      <c r="A246" s="182">
        <v>67</v>
      </c>
      <c r="B246" s="156" t="s">
        <v>750</v>
      </c>
      <c r="C246" s="157" t="s">
        <v>751</v>
      </c>
      <c r="D246" s="158" t="s">
        <v>91</v>
      </c>
      <c r="E246" s="159">
        <f>SUM(E247:E247)</f>
        <v>0.70539000000000007</v>
      </c>
      <c r="F246" s="160">
        <v>0</v>
      </c>
      <c r="G246" s="161">
        <f>E246*F246</f>
        <v>0</v>
      </c>
      <c r="H246" s="161">
        <v>0</v>
      </c>
      <c r="I246" s="161">
        <f>ROUND(E246*H246,2)</f>
        <v>0</v>
      </c>
      <c r="J246" s="161">
        <v>153.5</v>
      </c>
      <c r="K246" s="161">
        <f>ROUND(E246*J246,2)</f>
        <v>108.28</v>
      </c>
      <c r="L246" s="161">
        <v>21</v>
      </c>
      <c r="M246" s="161">
        <f>G246*(1+L246/100)</f>
        <v>0</v>
      </c>
      <c r="N246" s="230">
        <v>0</v>
      </c>
      <c r="O246" s="230">
        <f>ROUND(E246*N246,5)</f>
        <v>0</v>
      </c>
      <c r="P246" s="230">
        <v>0</v>
      </c>
      <c r="Q246" s="237">
        <f>ROUND(E246*P246,2)</f>
        <v>0</v>
      </c>
      <c r="R246" s="129"/>
      <c r="S246" s="129"/>
      <c r="T246" s="130">
        <v>0.16</v>
      </c>
      <c r="U246" s="129">
        <f>ROUND(E246*T246,2)</f>
        <v>0.11</v>
      </c>
      <c r="V246" s="115"/>
      <c r="W246" s="115"/>
      <c r="X246" s="115"/>
      <c r="Y246" s="115"/>
      <c r="Z246" s="115"/>
      <c r="AA246" s="115"/>
      <c r="AB246" s="115"/>
      <c r="AC246" s="115"/>
      <c r="AD246" s="115"/>
      <c r="AE246" s="115" t="s">
        <v>89</v>
      </c>
      <c r="AF246" s="115"/>
      <c r="AG246" s="115"/>
      <c r="AH246" s="115"/>
      <c r="AI246" s="115"/>
      <c r="AJ246" s="115"/>
      <c r="AK246" s="115"/>
      <c r="AL246" s="115"/>
      <c r="AM246" s="115"/>
      <c r="AN246" s="115"/>
      <c r="AO246" s="115"/>
      <c r="AP246" s="115"/>
      <c r="AQ246" s="115"/>
      <c r="AR246" s="115"/>
      <c r="AS246" s="115"/>
      <c r="AT246" s="115"/>
      <c r="AU246" s="115"/>
      <c r="AV246" s="115"/>
      <c r="AW246" s="115"/>
      <c r="AX246" s="115"/>
      <c r="AY246" s="115"/>
      <c r="AZ246" s="115"/>
      <c r="BA246" s="115"/>
      <c r="BB246" s="115"/>
      <c r="BC246" s="115"/>
      <c r="BD246" s="115"/>
      <c r="BE246" s="115"/>
      <c r="BF246" s="115"/>
      <c r="BG246" s="115"/>
      <c r="BH246" s="115"/>
    </row>
    <row r="247" spans="1:60" outlineLevel="1" x14ac:dyDescent="0.2">
      <c r="A247" s="244"/>
      <c r="B247" s="197"/>
      <c r="C247" s="246">
        <f>SUM(O220)</f>
        <v>0.70539000000000007</v>
      </c>
      <c r="D247" s="211"/>
      <c r="E247" s="212">
        <f>SUM(C247)</f>
        <v>0.70539000000000007</v>
      </c>
      <c r="F247" s="200"/>
      <c r="G247" s="200"/>
      <c r="H247" s="200"/>
      <c r="I247" s="200"/>
      <c r="J247" s="200"/>
      <c r="K247" s="200"/>
      <c r="L247" s="200"/>
      <c r="M247" s="200"/>
      <c r="N247" s="213"/>
      <c r="O247" s="213"/>
      <c r="P247" s="213"/>
      <c r="Q247" s="245"/>
      <c r="R247" s="129"/>
      <c r="S247" s="129"/>
      <c r="T247" s="130"/>
      <c r="U247" s="129"/>
      <c r="V247" s="115"/>
      <c r="W247" s="115"/>
      <c r="X247" s="115"/>
      <c r="Y247" s="115"/>
      <c r="Z247" s="115"/>
      <c r="AA247" s="115"/>
      <c r="AB247" s="115"/>
      <c r="AC247" s="115"/>
      <c r="AD247" s="115"/>
      <c r="AE247" s="115" t="s">
        <v>90</v>
      </c>
      <c r="AF247" s="115">
        <v>0</v>
      </c>
      <c r="AG247" s="115"/>
      <c r="AH247" s="115"/>
      <c r="AI247" s="115"/>
      <c r="AJ247" s="115"/>
      <c r="AK247" s="115"/>
      <c r="AL247" s="115"/>
      <c r="AM247" s="115"/>
      <c r="AN247" s="115"/>
      <c r="AO247" s="115"/>
      <c r="AP247" s="115"/>
      <c r="AQ247" s="115"/>
      <c r="AR247" s="115"/>
      <c r="AS247" s="115"/>
      <c r="AT247" s="115"/>
      <c r="AU247" s="115"/>
      <c r="AV247" s="115"/>
      <c r="AW247" s="115"/>
      <c r="AX247" s="115"/>
      <c r="AY247" s="115"/>
      <c r="AZ247" s="115"/>
      <c r="BA247" s="115"/>
      <c r="BB247" s="115"/>
      <c r="BC247" s="115"/>
      <c r="BD247" s="115"/>
      <c r="BE247" s="115"/>
      <c r="BF247" s="115"/>
      <c r="BG247" s="115"/>
      <c r="BH247" s="115"/>
    </row>
    <row r="248" spans="1:60" x14ac:dyDescent="0.2">
      <c r="A248" s="122" t="s">
        <v>79</v>
      </c>
      <c r="B248" s="124" t="s">
        <v>152</v>
      </c>
      <c r="C248" s="125" t="s">
        <v>153</v>
      </c>
      <c r="D248" s="121"/>
      <c r="E248" s="126"/>
      <c r="F248" s="127"/>
      <c r="G248" s="127">
        <f>SUM(G249:G255)</f>
        <v>0</v>
      </c>
      <c r="H248" s="127"/>
      <c r="I248" s="127">
        <f>SUM(I249:I322)</f>
        <v>0</v>
      </c>
      <c r="J248" s="127"/>
      <c r="K248" s="127">
        <f>SUM(K249:K322)</f>
        <v>451070.68999999994</v>
      </c>
      <c r="L248" s="127"/>
      <c r="M248" s="127">
        <f>SUM(M249:M322)</f>
        <v>0</v>
      </c>
      <c r="N248" s="142"/>
      <c r="O248" s="142">
        <f>SUM(O249:O255)</f>
        <v>1.49E-3</v>
      </c>
      <c r="P248" s="142"/>
      <c r="Q248" s="142">
        <f>SUM(Q249:Q255)</f>
        <v>0</v>
      </c>
      <c r="R248" s="127"/>
      <c r="S248" s="127"/>
      <c r="T248" s="128"/>
      <c r="U248" s="127">
        <f>SUM(U249:U322)</f>
        <v>470.19</v>
      </c>
      <c r="AE248" t="s">
        <v>80</v>
      </c>
    </row>
    <row r="249" spans="1:60" ht="22.5" customHeight="1" outlineLevel="1" x14ac:dyDescent="0.2">
      <c r="A249" s="180">
        <v>68</v>
      </c>
      <c r="B249" s="173" t="s">
        <v>942</v>
      </c>
      <c r="C249" s="174" t="s">
        <v>943</v>
      </c>
      <c r="D249" s="175" t="s">
        <v>92</v>
      </c>
      <c r="E249" s="176">
        <f>SUM(E251:E251)</f>
        <v>4.66</v>
      </c>
      <c r="F249" s="177">
        <v>0</v>
      </c>
      <c r="G249" s="178">
        <f>E249*F249</f>
        <v>0</v>
      </c>
      <c r="H249" s="178">
        <v>0</v>
      </c>
      <c r="I249" s="178">
        <f>ROUND(E249*H249,2)</f>
        <v>0</v>
      </c>
      <c r="J249" s="178">
        <v>153.5</v>
      </c>
      <c r="K249" s="178">
        <f>ROUND(E249*J249,2)</f>
        <v>715.31</v>
      </c>
      <c r="L249" s="178">
        <v>21</v>
      </c>
      <c r="M249" s="178">
        <f>G249*(1+L249/100)</f>
        <v>0</v>
      </c>
      <c r="N249" s="229">
        <v>6.0000000000000002E-5</v>
      </c>
      <c r="O249" s="229">
        <f>ROUND(E249*N249,5)</f>
        <v>2.7999999999999998E-4</v>
      </c>
      <c r="P249" s="229">
        <v>0</v>
      </c>
      <c r="Q249" s="236">
        <f>ROUND(E249*P249,2)</f>
        <v>0</v>
      </c>
      <c r="R249" s="129"/>
      <c r="S249" s="129"/>
      <c r="T249" s="130">
        <v>0.16</v>
      </c>
      <c r="U249" s="129">
        <f>ROUND(E249*T249,2)</f>
        <v>0.75</v>
      </c>
      <c r="V249" s="115"/>
      <c r="W249" s="115"/>
      <c r="X249" s="115"/>
      <c r="Y249" s="115"/>
      <c r="Z249" s="115"/>
      <c r="AA249" s="115"/>
      <c r="AB249" s="115"/>
      <c r="AC249" s="115"/>
      <c r="AD249" s="115"/>
      <c r="AE249" s="115" t="s">
        <v>89</v>
      </c>
      <c r="AF249" s="115"/>
      <c r="AG249" s="115"/>
      <c r="AH249" s="115"/>
      <c r="AI249" s="115"/>
      <c r="AJ249" s="115"/>
      <c r="AK249" s="115"/>
      <c r="AL249" s="115"/>
      <c r="AM249" s="115"/>
      <c r="AN249" s="115"/>
      <c r="AO249" s="115"/>
      <c r="AP249" s="115"/>
      <c r="AQ249" s="115"/>
      <c r="AR249" s="115"/>
      <c r="AS249" s="115"/>
      <c r="AT249" s="115"/>
      <c r="AU249" s="115"/>
      <c r="AV249" s="115"/>
      <c r="AW249" s="115"/>
      <c r="AX249" s="115"/>
      <c r="AY249" s="115"/>
      <c r="AZ249" s="115"/>
      <c r="BA249" s="115"/>
      <c r="BB249" s="115"/>
      <c r="BC249" s="115"/>
      <c r="BD249" s="115"/>
      <c r="BE249" s="115"/>
      <c r="BF249" s="115"/>
      <c r="BG249" s="115"/>
      <c r="BH249" s="115"/>
    </row>
    <row r="250" spans="1:60" outlineLevel="1" x14ac:dyDescent="0.2">
      <c r="A250" s="116"/>
      <c r="B250" s="162"/>
      <c r="C250" s="379" t="s">
        <v>944</v>
      </c>
      <c r="D250" s="379"/>
      <c r="E250" s="379"/>
      <c r="F250" s="379"/>
      <c r="G250" s="149"/>
      <c r="H250" s="137"/>
      <c r="I250" s="137"/>
      <c r="J250" s="137"/>
      <c r="K250" s="137"/>
      <c r="L250" s="137"/>
      <c r="M250" s="137"/>
      <c r="N250" s="218"/>
      <c r="O250" s="218"/>
      <c r="P250" s="218"/>
      <c r="Q250" s="208"/>
      <c r="R250" s="129"/>
      <c r="S250" s="129"/>
      <c r="T250" s="130"/>
      <c r="U250" s="129"/>
      <c r="V250" s="115"/>
      <c r="W250" s="115"/>
      <c r="X250" s="115"/>
      <c r="Y250" s="115"/>
      <c r="Z250" s="115"/>
      <c r="AA250" s="115"/>
      <c r="AB250" s="115"/>
      <c r="AC250" s="115"/>
      <c r="AD250" s="115"/>
      <c r="AE250" s="115" t="s">
        <v>82</v>
      </c>
      <c r="AF250" s="115"/>
      <c r="AG250" s="115"/>
      <c r="AH250" s="115"/>
      <c r="AI250" s="115"/>
      <c r="AJ250" s="115"/>
      <c r="AK250" s="115"/>
      <c r="AL250" s="115"/>
      <c r="AM250" s="115"/>
      <c r="AN250" s="115"/>
      <c r="AO250" s="115"/>
      <c r="AP250" s="115"/>
      <c r="AQ250" s="115"/>
      <c r="AR250" s="115"/>
      <c r="AS250" s="115"/>
      <c r="AT250" s="115"/>
      <c r="AU250" s="115"/>
      <c r="AV250" s="115"/>
      <c r="AW250" s="115"/>
      <c r="AX250" s="115"/>
      <c r="AY250" s="115"/>
      <c r="AZ250" s="115"/>
      <c r="BA250" s="123" t="str">
        <f>C250</f>
        <v>odstranění nátěrů ze zárubní v 1.PP</v>
      </c>
      <c r="BB250" s="115"/>
      <c r="BC250" s="115"/>
      <c r="BD250" s="115"/>
      <c r="BE250" s="115"/>
      <c r="BF250" s="115"/>
      <c r="BG250" s="115"/>
      <c r="BH250" s="115"/>
    </row>
    <row r="251" spans="1:60" outlineLevel="1" x14ac:dyDescent="0.2">
      <c r="A251" s="116"/>
      <c r="B251" s="162"/>
      <c r="C251" s="215" t="s">
        <v>945</v>
      </c>
      <c r="D251" s="216"/>
      <c r="E251" s="217">
        <v>4.66</v>
      </c>
      <c r="F251" s="137"/>
      <c r="G251" s="137"/>
      <c r="H251" s="137"/>
      <c r="I251" s="137"/>
      <c r="J251" s="137"/>
      <c r="K251" s="137"/>
      <c r="L251" s="137"/>
      <c r="M251" s="137"/>
      <c r="N251" s="218"/>
      <c r="O251" s="218"/>
      <c r="P251" s="218"/>
      <c r="Q251" s="208"/>
      <c r="R251" s="129"/>
      <c r="S251" s="129"/>
      <c r="T251" s="130"/>
      <c r="U251" s="129"/>
      <c r="V251" s="115"/>
      <c r="W251" s="115"/>
      <c r="X251" s="115"/>
      <c r="Y251" s="115"/>
      <c r="Z251" s="115"/>
      <c r="AA251" s="115"/>
      <c r="AB251" s="115"/>
      <c r="AC251" s="115"/>
      <c r="AD251" s="115"/>
      <c r="AE251" s="115" t="s">
        <v>90</v>
      </c>
      <c r="AF251" s="115">
        <v>0</v>
      </c>
      <c r="AG251" s="115"/>
      <c r="AH251" s="115"/>
      <c r="AI251" s="115"/>
      <c r="AJ251" s="115"/>
      <c r="AK251" s="115"/>
      <c r="AL251" s="115"/>
      <c r="AM251" s="115"/>
      <c r="AN251" s="115"/>
      <c r="AO251" s="115"/>
      <c r="AP251" s="115"/>
      <c r="AQ251" s="115"/>
      <c r="AR251" s="115"/>
      <c r="AS251" s="115"/>
      <c r="AT251" s="115"/>
      <c r="AU251" s="115"/>
      <c r="AV251" s="115"/>
      <c r="AW251" s="115"/>
      <c r="AX251" s="115"/>
      <c r="AY251" s="115"/>
      <c r="AZ251" s="115"/>
      <c r="BA251" s="115"/>
      <c r="BB251" s="115"/>
      <c r="BC251" s="115"/>
      <c r="BD251" s="115"/>
      <c r="BE251" s="115"/>
      <c r="BF251" s="115"/>
      <c r="BG251" s="115"/>
      <c r="BH251" s="115"/>
    </row>
    <row r="252" spans="1:60" ht="22.5" customHeight="1" outlineLevel="1" x14ac:dyDescent="0.2">
      <c r="A252" s="182">
        <v>69</v>
      </c>
      <c r="B252" s="156" t="s">
        <v>946</v>
      </c>
      <c r="C252" s="157" t="s">
        <v>947</v>
      </c>
      <c r="D252" s="158" t="s">
        <v>92</v>
      </c>
      <c r="E252" s="159">
        <f>SUM(E254:E254)</f>
        <v>4.66</v>
      </c>
      <c r="F252" s="160">
        <v>0</v>
      </c>
      <c r="G252" s="161">
        <f>E252*F252</f>
        <v>0</v>
      </c>
      <c r="H252" s="161">
        <v>0</v>
      </c>
      <c r="I252" s="161">
        <f>ROUND(E252*H252,2)</f>
        <v>0</v>
      </c>
      <c r="J252" s="161">
        <v>153.5</v>
      </c>
      <c r="K252" s="161">
        <f>ROUND(E252*J252,2)</f>
        <v>715.31</v>
      </c>
      <c r="L252" s="161">
        <v>21</v>
      </c>
      <c r="M252" s="161">
        <f>G252*(1+L252/100)</f>
        <v>0</v>
      </c>
      <c r="N252" s="230">
        <v>1.3999999999999999E-4</v>
      </c>
      <c r="O252" s="230">
        <f>ROUND(E252*N252,5)</f>
        <v>6.4999999999999997E-4</v>
      </c>
      <c r="P252" s="230">
        <v>0</v>
      </c>
      <c r="Q252" s="237">
        <f>ROUND(E252*P252,2)</f>
        <v>0</v>
      </c>
      <c r="R252" s="129"/>
      <c r="S252" s="129"/>
      <c r="T252" s="130">
        <v>0.16</v>
      </c>
      <c r="U252" s="129">
        <f>ROUND(E252*T252,2)</f>
        <v>0.75</v>
      </c>
      <c r="V252" s="115"/>
      <c r="W252" s="115"/>
      <c r="X252" s="115"/>
      <c r="Y252" s="115"/>
      <c r="Z252" s="115"/>
      <c r="AA252" s="115"/>
      <c r="AB252" s="115"/>
      <c r="AC252" s="115"/>
      <c r="AD252" s="115"/>
      <c r="AE252" s="115" t="s">
        <v>89</v>
      </c>
      <c r="AF252" s="115"/>
      <c r="AG252" s="115"/>
      <c r="AH252" s="115"/>
      <c r="AI252" s="115"/>
      <c r="AJ252" s="115"/>
      <c r="AK252" s="115"/>
      <c r="AL252" s="115"/>
      <c r="AM252" s="115"/>
      <c r="AN252" s="115"/>
      <c r="AO252" s="115"/>
      <c r="AP252" s="115"/>
      <c r="AQ252" s="115"/>
      <c r="AR252" s="115"/>
      <c r="AS252" s="115"/>
      <c r="AT252" s="115"/>
      <c r="AU252" s="115"/>
      <c r="AV252" s="115"/>
      <c r="AW252" s="115"/>
      <c r="AX252" s="115"/>
      <c r="AY252" s="115"/>
      <c r="AZ252" s="115"/>
      <c r="BA252" s="115"/>
      <c r="BB252" s="115"/>
      <c r="BC252" s="115"/>
      <c r="BD252" s="115"/>
      <c r="BE252" s="115"/>
      <c r="BF252" s="115"/>
      <c r="BG252" s="115"/>
      <c r="BH252" s="115"/>
    </row>
    <row r="253" spans="1:60" outlineLevel="1" x14ac:dyDescent="0.2">
      <c r="A253" s="116"/>
      <c r="B253" s="162"/>
      <c r="C253" s="379" t="s">
        <v>948</v>
      </c>
      <c r="D253" s="379"/>
      <c r="E253" s="379"/>
      <c r="F253" s="379"/>
      <c r="G253" s="149"/>
      <c r="H253" s="137"/>
      <c r="I253" s="137"/>
      <c r="J253" s="137"/>
      <c r="K253" s="137"/>
      <c r="L253" s="137"/>
      <c r="M253" s="137"/>
      <c r="N253" s="218"/>
      <c r="O253" s="218"/>
      <c r="P253" s="218"/>
      <c r="Q253" s="208"/>
      <c r="R253" s="129"/>
      <c r="S253" s="129"/>
      <c r="T253" s="130"/>
      <c r="U253" s="129"/>
      <c r="V253" s="115"/>
      <c r="W253" s="115"/>
      <c r="X253" s="115"/>
      <c r="Y253" s="115"/>
      <c r="Z253" s="115"/>
      <c r="AA253" s="115"/>
      <c r="AB253" s="115"/>
      <c r="AC253" s="115"/>
      <c r="AD253" s="115"/>
      <c r="AE253" s="115" t="s">
        <v>82</v>
      </c>
      <c r="AF253" s="115"/>
      <c r="AG253" s="115"/>
      <c r="AH253" s="115"/>
      <c r="AI253" s="115"/>
      <c r="AJ253" s="115"/>
      <c r="AK253" s="115"/>
      <c r="AL253" s="115"/>
      <c r="AM253" s="115"/>
      <c r="AN253" s="115"/>
      <c r="AO253" s="115"/>
      <c r="AP253" s="115"/>
      <c r="AQ253" s="115"/>
      <c r="AR253" s="115"/>
      <c r="AS253" s="115"/>
      <c r="AT253" s="115"/>
      <c r="AU253" s="115"/>
      <c r="AV253" s="115"/>
      <c r="AW253" s="115"/>
      <c r="AX253" s="115"/>
      <c r="AY253" s="115"/>
      <c r="AZ253" s="115"/>
      <c r="BA253" s="123" t="str">
        <f>C253</f>
        <v>základní nátěr zárubní v 1.PP</v>
      </c>
      <c r="BB253" s="115"/>
      <c r="BC253" s="115"/>
      <c r="BD253" s="115"/>
      <c r="BE253" s="115"/>
      <c r="BF253" s="115"/>
      <c r="BG253" s="115"/>
      <c r="BH253" s="115"/>
    </row>
    <row r="254" spans="1:60" outlineLevel="1" x14ac:dyDescent="0.2">
      <c r="A254" s="116"/>
      <c r="B254" s="162"/>
      <c r="C254" s="215" t="s">
        <v>945</v>
      </c>
      <c r="D254" s="216"/>
      <c r="E254" s="217">
        <v>4.66</v>
      </c>
      <c r="F254" s="137"/>
      <c r="G254" s="137"/>
      <c r="H254" s="137"/>
      <c r="I254" s="137"/>
      <c r="J254" s="137"/>
      <c r="K254" s="137"/>
      <c r="L254" s="137"/>
      <c r="M254" s="137"/>
      <c r="N254" s="218"/>
      <c r="O254" s="218"/>
      <c r="P254" s="218"/>
      <c r="Q254" s="208"/>
      <c r="R254" s="129"/>
      <c r="S254" s="129"/>
      <c r="T254" s="130"/>
      <c r="U254" s="129"/>
      <c r="V254" s="115"/>
      <c r="W254" s="115"/>
      <c r="X254" s="115"/>
      <c r="Y254" s="115"/>
      <c r="Z254" s="115"/>
      <c r="AA254" s="115"/>
      <c r="AB254" s="115"/>
      <c r="AC254" s="115"/>
      <c r="AD254" s="115"/>
      <c r="AE254" s="115" t="s">
        <v>90</v>
      </c>
      <c r="AF254" s="115">
        <v>0</v>
      </c>
      <c r="AG254" s="115"/>
      <c r="AH254" s="115"/>
      <c r="AI254" s="115"/>
      <c r="AJ254" s="115"/>
      <c r="AK254" s="115"/>
      <c r="AL254" s="115"/>
      <c r="AM254" s="115"/>
      <c r="AN254" s="115"/>
      <c r="AO254" s="115"/>
      <c r="AP254" s="115"/>
      <c r="AQ254" s="115"/>
      <c r="AR254" s="115"/>
      <c r="AS254" s="115"/>
      <c r="AT254" s="115"/>
      <c r="AU254" s="115"/>
      <c r="AV254" s="115"/>
      <c r="AW254" s="115"/>
      <c r="AX254" s="115"/>
      <c r="AY254" s="115"/>
      <c r="AZ254" s="115"/>
      <c r="BA254" s="115"/>
      <c r="BB254" s="115"/>
      <c r="BC254" s="115"/>
      <c r="BD254" s="115"/>
      <c r="BE254" s="115"/>
      <c r="BF254" s="115"/>
      <c r="BG254" s="115"/>
      <c r="BH254" s="115"/>
    </row>
    <row r="255" spans="1:60" ht="22.5" customHeight="1" outlineLevel="1" x14ac:dyDescent="0.2">
      <c r="A255" s="182">
        <v>70</v>
      </c>
      <c r="B255" s="156" t="s">
        <v>949</v>
      </c>
      <c r="C255" s="157" t="s">
        <v>950</v>
      </c>
      <c r="D255" s="158" t="s">
        <v>92</v>
      </c>
      <c r="E255" s="159">
        <f>SUM(E257:E257)</f>
        <v>4.66</v>
      </c>
      <c r="F255" s="160">
        <v>0</v>
      </c>
      <c r="G255" s="161">
        <f>E255*F255</f>
        <v>0</v>
      </c>
      <c r="H255" s="161">
        <v>0</v>
      </c>
      <c r="I255" s="161">
        <f>ROUND(E255*H255,2)</f>
        <v>0</v>
      </c>
      <c r="J255" s="161">
        <v>153.5</v>
      </c>
      <c r="K255" s="161">
        <f>ROUND(E255*J255,2)</f>
        <v>715.31</v>
      </c>
      <c r="L255" s="161">
        <v>21</v>
      </c>
      <c r="M255" s="161">
        <f>G255*(1+L255/100)</f>
        <v>0</v>
      </c>
      <c r="N255" s="230">
        <v>1.2E-4</v>
      </c>
      <c r="O255" s="230">
        <f>ROUND(E255*N255,5)</f>
        <v>5.5999999999999995E-4</v>
      </c>
      <c r="P255" s="230">
        <v>0</v>
      </c>
      <c r="Q255" s="237">
        <f>ROUND(E255*P255,2)</f>
        <v>0</v>
      </c>
      <c r="R255" s="129"/>
      <c r="S255" s="129"/>
      <c r="T255" s="130">
        <v>0.16</v>
      </c>
      <c r="U255" s="129">
        <f>ROUND(E255*T255,2)</f>
        <v>0.75</v>
      </c>
      <c r="V255" s="115"/>
      <c r="W255" s="115"/>
      <c r="X255" s="115"/>
      <c r="Y255" s="115"/>
      <c r="Z255" s="115"/>
      <c r="AA255" s="115"/>
      <c r="AB255" s="115"/>
      <c r="AC255" s="115"/>
      <c r="AD255" s="115"/>
      <c r="AE255" s="115" t="s">
        <v>89</v>
      </c>
      <c r="AF255" s="115"/>
      <c r="AG255" s="115"/>
      <c r="AH255" s="115"/>
      <c r="AI255" s="115"/>
      <c r="AJ255" s="115"/>
      <c r="AK255" s="115"/>
      <c r="AL255" s="115"/>
      <c r="AM255" s="115"/>
      <c r="AN255" s="115"/>
      <c r="AO255" s="115"/>
      <c r="AP255" s="115"/>
      <c r="AQ255" s="115"/>
      <c r="AR255" s="115"/>
      <c r="AS255" s="115"/>
      <c r="AT255" s="115"/>
      <c r="AU255" s="115"/>
      <c r="AV255" s="115"/>
      <c r="AW255" s="115"/>
      <c r="AX255" s="115"/>
      <c r="AY255" s="115"/>
      <c r="AZ255" s="115"/>
      <c r="BA255" s="115"/>
      <c r="BB255" s="115"/>
      <c r="BC255" s="115"/>
      <c r="BD255" s="115"/>
      <c r="BE255" s="115"/>
      <c r="BF255" s="115"/>
      <c r="BG255" s="115"/>
      <c r="BH255" s="115"/>
    </row>
    <row r="256" spans="1:60" outlineLevel="1" x14ac:dyDescent="0.2">
      <c r="A256" s="116"/>
      <c r="B256" s="162"/>
      <c r="C256" s="379" t="s">
        <v>951</v>
      </c>
      <c r="D256" s="379"/>
      <c r="E256" s="379"/>
      <c r="F256" s="379"/>
      <c r="G256" s="149"/>
      <c r="H256" s="137"/>
      <c r="I256" s="137"/>
      <c r="J256" s="137"/>
      <c r="K256" s="137"/>
      <c r="L256" s="137"/>
      <c r="M256" s="137"/>
      <c r="N256" s="218"/>
      <c r="O256" s="218"/>
      <c r="P256" s="218"/>
      <c r="Q256" s="208"/>
      <c r="R256" s="129"/>
      <c r="S256" s="129"/>
      <c r="T256" s="130"/>
      <c r="U256" s="129"/>
      <c r="V256" s="115"/>
      <c r="W256" s="115"/>
      <c r="X256" s="115"/>
      <c r="Y256" s="115"/>
      <c r="Z256" s="115"/>
      <c r="AA256" s="115"/>
      <c r="AB256" s="115"/>
      <c r="AC256" s="115"/>
      <c r="AD256" s="115"/>
      <c r="AE256" s="115" t="s">
        <v>82</v>
      </c>
      <c r="AF256" s="115"/>
      <c r="AG256" s="115"/>
      <c r="AH256" s="115"/>
      <c r="AI256" s="115"/>
      <c r="AJ256" s="115"/>
      <c r="AK256" s="115"/>
      <c r="AL256" s="115"/>
      <c r="AM256" s="115"/>
      <c r="AN256" s="115"/>
      <c r="AO256" s="115"/>
      <c r="AP256" s="115"/>
      <c r="AQ256" s="115"/>
      <c r="AR256" s="115"/>
      <c r="AS256" s="115"/>
      <c r="AT256" s="115"/>
      <c r="AU256" s="115"/>
      <c r="AV256" s="115"/>
      <c r="AW256" s="115"/>
      <c r="AX256" s="115"/>
      <c r="AY256" s="115"/>
      <c r="AZ256" s="115"/>
      <c r="BA256" s="123" t="str">
        <f>C256</f>
        <v>krycí nátěr zárubní v 1.PP</v>
      </c>
      <c r="BB256" s="115"/>
      <c r="BC256" s="115"/>
      <c r="BD256" s="115"/>
      <c r="BE256" s="115"/>
      <c r="BF256" s="115"/>
      <c r="BG256" s="115"/>
      <c r="BH256" s="115"/>
    </row>
    <row r="257" spans="1:60" outlineLevel="1" x14ac:dyDescent="0.2">
      <c r="A257" s="116"/>
      <c r="B257" s="162"/>
      <c r="C257" s="215" t="s">
        <v>945</v>
      </c>
      <c r="D257" s="216"/>
      <c r="E257" s="217">
        <v>4.66</v>
      </c>
      <c r="F257" s="137"/>
      <c r="G257" s="137"/>
      <c r="H257" s="137"/>
      <c r="I257" s="137"/>
      <c r="J257" s="137"/>
      <c r="K257" s="137"/>
      <c r="L257" s="137"/>
      <c r="M257" s="137"/>
      <c r="N257" s="218"/>
      <c r="O257" s="218"/>
      <c r="P257" s="218"/>
      <c r="Q257" s="208"/>
      <c r="R257" s="129"/>
      <c r="S257" s="129"/>
      <c r="T257" s="130"/>
      <c r="U257" s="129"/>
      <c r="V257" s="115"/>
      <c r="W257" s="115"/>
      <c r="X257" s="115"/>
      <c r="Y257" s="115"/>
      <c r="Z257" s="115"/>
      <c r="AA257" s="115"/>
      <c r="AB257" s="115"/>
      <c r="AC257" s="115"/>
      <c r="AD257" s="115"/>
      <c r="AE257" s="115" t="s">
        <v>90</v>
      </c>
      <c r="AF257" s="115">
        <v>0</v>
      </c>
      <c r="AG257" s="115"/>
      <c r="AH257" s="115"/>
      <c r="AI257" s="115"/>
      <c r="AJ257" s="115"/>
      <c r="AK257" s="115"/>
      <c r="AL257" s="115"/>
      <c r="AM257" s="115"/>
      <c r="AN257" s="115"/>
      <c r="AO257" s="115"/>
      <c r="AP257" s="115"/>
      <c r="AQ257" s="115"/>
      <c r="AR257" s="115"/>
      <c r="AS257" s="115"/>
      <c r="AT257" s="115"/>
      <c r="AU257" s="115"/>
      <c r="AV257" s="115"/>
      <c r="AW257" s="115"/>
      <c r="AX257" s="115"/>
      <c r="AY257" s="115"/>
      <c r="AZ257" s="115"/>
      <c r="BA257" s="115"/>
      <c r="BB257" s="115"/>
      <c r="BC257" s="115"/>
      <c r="BD257" s="115"/>
      <c r="BE257" s="115"/>
      <c r="BF257" s="115"/>
      <c r="BG257" s="115"/>
      <c r="BH257" s="115"/>
    </row>
    <row r="258" spans="1:60" x14ac:dyDescent="0.2">
      <c r="A258" s="122" t="s">
        <v>79</v>
      </c>
      <c r="B258" s="124" t="s">
        <v>997</v>
      </c>
      <c r="C258" s="125" t="s">
        <v>998</v>
      </c>
      <c r="D258" s="121"/>
      <c r="E258" s="126"/>
      <c r="F258" s="127"/>
      <c r="G258" s="127">
        <f>SUM(G259:G284)</f>
        <v>0</v>
      </c>
      <c r="H258" s="127"/>
      <c r="I258" s="127">
        <f>SUM(I259:I332)</f>
        <v>0</v>
      </c>
      <c r="J258" s="127"/>
      <c r="K258" s="127">
        <f>SUM(K259:K332)</f>
        <v>224462.38</v>
      </c>
      <c r="L258" s="127"/>
      <c r="M258" s="127">
        <f>SUM(M259:M332)</f>
        <v>0</v>
      </c>
      <c r="N258" s="142"/>
      <c r="O258" s="142">
        <f>SUM(O259:O284)</f>
        <v>0.16166</v>
      </c>
      <c r="P258" s="142"/>
      <c r="Q258" s="142">
        <f>SUM(Q259:Q284)</f>
        <v>5.1900000000000002E-3</v>
      </c>
      <c r="R258" s="127"/>
      <c r="S258" s="127"/>
      <c r="T258" s="128"/>
      <c r="U258" s="127">
        <f>SUM(U259:U332)</f>
        <v>233.97</v>
      </c>
      <c r="AE258" t="s">
        <v>80</v>
      </c>
    </row>
    <row r="259" spans="1:60" ht="22.5" customHeight="1" outlineLevel="1" x14ac:dyDescent="0.2">
      <c r="A259" s="180">
        <v>71</v>
      </c>
      <c r="B259" s="173" t="s">
        <v>953</v>
      </c>
      <c r="C259" s="174" t="s">
        <v>952</v>
      </c>
      <c r="D259" s="175" t="s">
        <v>92</v>
      </c>
      <c r="E259" s="176">
        <f>SUM(E260:E274)</f>
        <v>557.43480000000011</v>
      </c>
      <c r="F259" s="177">
        <v>0</v>
      </c>
      <c r="G259" s="178">
        <f>E259*F259</f>
        <v>0</v>
      </c>
      <c r="H259" s="178">
        <v>0</v>
      </c>
      <c r="I259" s="178">
        <f>ROUND(E259*H259,2)</f>
        <v>0</v>
      </c>
      <c r="J259" s="178">
        <v>153.5</v>
      </c>
      <c r="K259" s="178">
        <f>ROUND(E259*J259,2)</f>
        <v>85566.24</v>
      </c>
      <c r="L259" s="178">
        <v>21</v>
      </c>
      <c r="M259" s="178">
        <f>G259*(1+L259/100)</f>
        <v>0</v>
      </c>
      <c r="N259" s="229">
        <v>0</v>
      </c>
      <c r="O259" s="229">
        <f>ROUND(E259*N259,5)</f>
        <v>0</v>
      </c>
      <c r="P259" s="229">
        <v>0</v>
      </c>
      <c r="Q259" s="236">
        <f>ROUND(E259*P259,2)</f>
        <v>0</v>
      </c>
      <c r="R259" s="129"/>
      <c r="S259" s="129"/>
      <c r="T259" s="130">
        <v>0.16</v>
      </c>
      <c r="U259" s="129">
        <f>ROUND(E259*T259,2)</f>
        <v>89.19</v>
      </c>
      <c r="V259" s="115"/>
      <c r="W259" s="115"/>
      <c r="X259" s="115"/>
      <c r="Y259" s="115"/>
      <c r="Z259" s="115"/>
      <c r="AA259" s="115"/>
      <c r="AB259" s="115"/>
      <c r="AC259" s="115"/>
      <c r="AD259" s="115"/>
      <c r="AE259" s="115" t="s">
        <v>89</v>
      </c>
      <c r="AF259" s="115"/>
      <c r="AG259" s="115"/>
      <c r="AH259" s="115"/>
      <c r="AI259" s="115"/>
      <c r="AJ259" s="115"/>
      <c r="AK259" s="115"/>
      <c r="AL259" s="115"/>
      <c r="AM259" s="115"/>
      <c r="AN259" s="115"/>
      <c r="AO259" s="115"/>
      <c r="AP259" s="115"/>
      <c r="AQ259" s="115"/>
      <c r="AR259" s="115"/>
      <c r="AS259" s="115"/>
      <c r="AT259" s="115"/>
      <c r="AU259" s="115"/>
      <c r="AV259" s="115"/>
      <c r="AW259" s="115"/>
      <c r="AX259" s="115"/>
      <c r="AY259" s="115"/>
      <c r="AZ259" s="115"/>
      <c r="BA259" s="115"/>
      <c r="BB259" s="115"/>
      <c r="BC259" s="115"/>
      <c r="BD259" s="115"/>
      <c r="BE259" s="115"/>
      <c r="BF259" s="115"/>
      <c r="BG259" s="115"/>
      <c r="BH259" s="115"/>
    </row>
    <row r="260" spans="1:60" outlineLevel="1" x14ac:dyDescent="0.2">
      <c r="A260" s="116"/>
      <c r="B260" s="162"/>
      <c r="C260" s="215" t="s">
        <v>954</v>
      </c>
      <c r="D260" s="216"/>
      <c r="E260" s="217">
        <v>40.128</v>
      </c>
      <c r="F260" s="137"/>
      <c r="G260" s="137"/>
      <c r="H260" s="137"/>
      <c r="I260" s="137"/>
      <c r="J260" s="137"/>
      <c r="K260" s="137"/>
      <c r="L260" s="137"/>
      <c r="M260" s="137"/>
      <c r="N260" s="218"/>
      <c r="O260" s="218"/>
      <c r="P260" s="218"/>
      <c r="Q260" s="208"/>
      <c r="R260" s="129"/>
      <c r="S260" s="129"/>
      <c r="T260" s="130"/>
      <c r="U260" s="129"/>
      <c r="V260" s="115"/>
      <c r="W260" s="115"/>
      <c r="X260" s="115"/>
      <c r="Y260" s="115"/>
      <c r="Z260" s="115"/>
      <c r="AA260" s="115"/>
      <c r="AB260" s="115"/>
      <c r="AC260" s="115"/>
      <c r="AD260" s="115"/>
      <c r="AE260" s="115" t="s">
        <v>90</v>
      </c>
      <c r="AF260" s="115">
        <v>0</v>
      </c>
      <c r="AG260" s="115"/>
      <c r="AH260" s="115"/>
      <c r="AI260" s="115"/>
      <c r="AJ260" s="115"/>
      <c r="AK260" s="115"/>
      <c r="AL260" s="115"/>
      <c r="AM260" s="115"/>
      <c r="AN260" s="115"/>
      <c r="AO260" s="115"/>
      <c r="AP260" s="115"/>
      <c r="AQ260" s="115"/>
      <c r="AR260" s="115"/>
      <c r="AS260" s="115"/>
      <c r="AT260" s="115"/>
      <c r="AU260" s="115"/>
      <c r="AV260" s="115"/>
      <c r="AW260" s="115"/>
      <c r="AX260" s="115"/>
      <c r="AY260" s="115"/>
      <c r="AZ260" s="115"/>
      <c r="BA260" s="115"/>
      <c r="BB260" s="115"/>
      <c r="BC260" s="115"/>
      <c r="BD260" s="115"/>
      <c r="BE260" s="115"/>
      <c r="BF260" s="115"/>
      <c r="BG260" s="115"/>
      <c r="BH260" s="115"/>
    </row>
    <row r="261" spans="1:60" outlineLevel="1" x14ac:dyDescent="0.2">
      <c r="A261" s="116"/>
      <c r="B261" s="162"/>
      <c r="C261" s="215" t="s">
        <v>955</v>
      </c>
      <c r="D261" s="216"/>
      <c r="E261" s="217">
        <v>17.425999999999998</v>
      </c>
      <c r="F261" s="137"/>
      <c r="G261" s="137"/>
      <c r="H261" s="137"/>
      <c r="I261" s="137"/>
      <c r="J261" s="137"/>
      <c r="K261" s="137"/>
      <c r="L261" s="137"/>
      <c r="M261" s="137"/>
      <c r="N261" s="218"/>
      <c r="O261" s="218"/>
      <c r="P261" s="218"/>
      <c r="Q261" s="208"/>
      <c r="R261" s="145"/>
      <c r="S261" s="129"/>
      <c r="T261" s="130"/>
      <c r="U261" s="129"/>
      <c r="V261" s="115"/>
      <c r="W261" s="115"/>
      <c r="X261" s="115"/>
      <c r="Y261" s="115"/>
      <c r="Z261" s="115"/>
      <c r="AA261" s="115"/>
      <c r="AB261" s="115"/>
      <c r="AC261" s="115"/>
      <c r="AD261" s="115"/>
      <c r="AE261" s="115"/>
      <c r="AF261" s="115"/>
      <c r="AG261" s="115"/>
      <c r="AH261" s="115"/>
      <c r="AI261" s="115"/>
      <c r="AJ261" s="115"/>
      <c r="AK261" s="115"/>
      <c r="AL261" s="115"/>
      <c r="AM261" s="115"/>
      <c r="AN261" s="115"/>
      <c r="AO261" s="115"/>
      <c r="AP261" s="115"/>
      <c r="AQ261" s="115"/>
      <c r="AR261" s="115"/>
      <c r="AS261" s="115"/>
      <c r="AT261" s="115"/>
      <c r="AU261" s="115"/>
      <c r="AV261" s="115"/>
      <c r="AW261" s="115"/>
      <c r="AX261" s="115"/>
      <c r="AY261" s="115"/>
      <c r="AZ261" s="115"/>
      <c r="BA261" s="115"/>
      <c r="BB261" s="115"/>
      <c r="BC261" s="115"/>
      <c r="BD261" s="115"/>
      <c r="BE261" s="115"/>
      <c r="BF261" s="115"/>
      <c r="BG261" s="115"/>
      <c r="BH261" s="115"/>
    </row>
    <row r="262" spans="1:60" outlineLevel="1" x14ac:dyDescent="0.2">
      <c r="A262" s="116"/>
      <c r="B262" s="162"/>
      <c r="C262" s="215" t="s">
        <v>964</v>
      </c>
      <c r="D262" s="216"/>
      <c r="E262" s="217">
        <v>24.86</v>
      </c>
      <c r="F262" s="137"/>
      <c r="G262" s="137"/>
      <c r="H262" s="137"/>
      <c r="I262" s="137"/>
      <c r="J262" s="137"/>
      <c r="K262" s="137"/>
      <c r="L262" s="137"/>
      <c r="M262" s="137"/>
      <c r="N262" s="218"/>
      <c r="O262" s="218"/>
      <c r="P262" s="218"/>
      <c r="Q262" s="208"/>
      <c r="R262" s="145"/>
      <c r="S262" s="129"/>
      <c r="T262" s="130"/>
      <c r="U262" s="129"/>
      <c r="V262" s="115"/>
      <c r="W262" s="115"/>
      <c r="X262" s="115"/>
      <c r="Y262" s="115"/>
      <c r="Z262" s="115"/>
      <c r="AA262" s="115"/>
      <c r="AB262" s="115"/>
      <c r="AC262" s="115"/>
      <c r="AD262" s="115"/>
      <c r="AE262" s="115"/>
      <c r="AF262" s="115"/>
      <c r="AG262" s="115"/>
      <c r="AH262" s="115"/>
      <c r="AI262" s="115"/>
      <c r="AJ262" s="115"/>
      <c r="AK262" s="115"/>
      <c r="AL262" s="115"/>
      <c r="AM262" s="115"/>
      <c r="AN262" s="115"/>
      <c r="AO262" s="115"/>
      <c r="AP262" s="115"/>
      <c r="AQ262" s="115"/>
      <c r="AR262" s="115"/>
      <c r="AS262" s="115"/>
      <c r="AT262" s="115"/>
      <c r="AU262" s="115"/>
      <c r="AV262" s="115"/>
      <c r="AW262" s="115"/>
      <c r="AX262" s="115"/>
      <c r="AY262" s="115"/>
      <c r="AZ262" s="115"/>
      <c r="BA262" s="115"/>
      <c r="BB262" s="115"/>
      <c r="BC262" s="115"/>
      <c r="BD262" s="115"/>
      <c r="BE262" s="115"/>
      <c r="BF262" s="115"/>
      <c r="BG262" s="115"/>
      <c r="BH262" s="115"/>
    </row>
    <row r="263" spans="1:60" outlineLevel="1" x14ac:dyDescent="0.2">
      <c r="A263" s="116"/>
      <c r="B263" s="162"/>
      <c r="C263" s="215" t="s">
        <v>956</v>
      </c>
      <c r="D263" s="216"/>
      <c r="E263" s="217">
        <v>49.884</v>
      </c>
      <c r="F263" s="137"/>
      <c r="G263" s="137"/>
      <c r="H263" s="137"/>
      <c r="I263" s="137"/>
      <c r="J263" s="137"/>
      <c r="K263" s="137"/>
      <c r="L263" s="137"/>
      <c r="M263" s="137"/>
      <c r="N263" s="218"/>
      <c r="O263" s="218"/>
      <c r="P263" s="218"/>
      <c r="Q263" s="208"/>
      <c r="R263" s="145"/>
      <c r="S263" s="129"/>
      <c r="T263" s="130"/>
      <c r="U263" s="129"/>
      <c r="V263" s="115"/>
      <c r="W263" s="115"/>
      <c r="X263" s="115"/>
      <c r="Y263" s="115"/>
      <c r="Z263" s="115"/>
      <c r="AA263" s="115"/>
      <c r="AB263" s="115"/>
      <c r="AC263" s="115"/>
      <c r="AD263" s="115"/>
      <c r="AE263" s="115"/>
      <c r="AF263" s="115"/>
      <c r="AG263" s="115"/>
      <c r="AH263" s="115"/>
      <c r="AI263" s="115"/>
      <c r="AJ263" s="115"/>
      <c r="AK263" s="115"/>
      <c r="AL263" s="115"/>
      <c r="AM263" s="115"/>
      <c r="AN263" s="115"/>
      <c r="AO263" s="115"/>
      <c r="AP263" s="115"/>
      <c r="AQ263" s="115"/>
      <c r="AR263" s="115"/>
      <c r="AS263" s="115"/>
      <c r="AT263" s="115"/>
      <c r="AU263" s="115"/>
      <c r="AV263" s="115"/>
      <c r="AW263" s="115"/>
      <c r="AX263" s="115"/>
      <c r="AY263" s="115"/>
      <c r="AZ263" s="115"/>
      <c r="BA263" s="115"/>
      <c r="BB263" s="115"/>
      <c r="BC263" s="115"/>
      <c r="BD263" s="115"/>
      <c r="BE263" s="115"/>
      <c r="BF263" s="115"/>
      <c r="BG263" s="115"/>
      <c r="BH263" s="115"/>
    </row>
    <row r="264" spans="1:60" outlineLevel="1" x14ac:dyDescent="0.2">
      <c r="A264" s="116"/>
      <c r="B264" s="162"/>
      <c r="C264" s="215" t="s">
        <v>957</v>
      </c>
      <c r="D264" s="216"/>
      <c r="E264" s="217">
        <v>40.292000000000002</v>
      </c>
      <c r="F264" s="137"/>
      <c r="G264" s="137"/>
      <c r="H264" s="137"/>
      <c r="I264" s="137"/>
      <c r="J264" s="137"/>
      <c r="K264" s="137"/>
      <c r="L264" s="137"/>
      <c r="M264" s="137"/>
      <c r="N264" s="218"/>
      <c r="O264" s="218"/>
      <c r="P264" s="218"/>
      <c r="Q264" s="208"/>
      <c r="R264" s="145"/>
      <c r="S264" s="129"/>
      <c r="T264" s="130"/>
      <c r="U264" s="129"/>
      <c r="V264" s="115"/>
      <c r="W264" s="115"/>
      <c r="X264" s="115"/>
      <c r="Y264" s="115"/>
      <c r="Z264" s="115"/>
      <c r="AA264" s="115"/>
      <c r="AB264" s="115"/>
      <c r="AC264" s="115"/>
      <c r="AD264" s="115"/>
      <c r="AE264" s="115"/>
      <c r="AF264" s="115"/>
      <c r="AG264" s="115"/>
      <c r="AH264" s="115"/>
      <c r="AI264" s="115"/>
      <c r="AJ264" s="115"/>
      <c r="AK264" s="115"/>
      <c r="AL264" s="115"/>
      <c r="AM264" s="115"/>
      <c r="AN264" s="115"/>
      <c r="AO264" s="115"/>
      <c r="AP264" s="115"/>
      <c r="AQ264" s="115"/>
      <c r="AR264" s="115"/>
      <c r="AS264" s="115"/>
      <c r="AT264" s="115"/>
      <c r="AU264" s="115"/>
      <c r="AV264" s="115"/>
      <c r="AW264" s="115"/>
      <c r="AX264" s="115"/>
      <c r="AY264" s="115"/>
      <c r="AZ264" s="115"/>
      <c r="BA264" s="115"/>
      <c r="BB264" s="115"/>
      <c r="BC264" s="115"/>
      <c r="BD264" s="115"/>
      <c r="BE264" s="115"/>
      <c r="BF264" s="115"/>
      <c r="BG264" s="115"/>
      <c r="BH264" s="115"/>
    </row>
    <row r="265" spans="1:60" outlineLevel="1" x14ac:dyDescent="0.2">
      <c r="A265" s="116"/>
      <c r="B265" s="162"/>
      <c r="C265" s="215" t="s">
        <v>958</v>
      </c>
      <c r="D265" s="216"/>
      <c r="E265" s="217">
        <v>64.236000000000004</v>
      </c>
      <c r="F265" s="137"/>
      <c r="G265" s="137"/>
      <c r="H265" s="137"/>
      <c r="I265" s="137"/>
      <c r="J265" s="137"/>
      <c r="K265" s="137"/>
      <c r="L265" s="137"/>
      <c r="M265" s="137"/>
      <c r="N265" s="218"/>
      <c r="O265" s="218"/>
      <c r="P265" s="218"/>
      <c r="Q265" s="208"/>
      <c r="R265" s="145"/>
      <c r="S265" s="129"/>
      <c r="T265" s="130"/>
      <c r="U265" s="129"/>
      <c r="V265" s="115"/>
      <c r="W265" s="115"/>
      <c r="X265" s="115"/>
      <c r="Y265" s="115"/>
      <c r="Z265" s="115"/>
      <c r="AA265" s="115"/>
      <c r="AB265" s="115"/>
      <c r="AC265" s="115"/>
      <c r="AD265" s="115"/>
      <c r="AE265" s="115"/>
      <c r="AF265" s="115"/>
      <c r="AG265" s="115"/>
      <c r="AH265" s="115"/>
      <c r="AI265" s="115"/>
      <c r="AJ265" s="115"/>
      <c r="AK265" s="115"/>
      <c r="AL265" s="115"/>
      <c r="AM265" s="115"/>
      <c r="AN265" s="115"/>
      <c r="AO265" s="115"/>
      <c r="AP265" s="115"/>
      <c r="AQ265" s="115"/>
      <c r="AR265" s="115"/>
      <c r="AS265" s="115"/>
      <c r="AT265" s="115"/>
      <c r="AU265" s="115"/>
      <c r="AV265" s="115"/>
      <c r="AW265" s="115"/>
      <c r="AX265" s="115"/>
      <c r="AY265" s="115"/>
      <c r="AZ265" s="115"/>
      <c r="BA265" s="115"/>
      <c r="BB265" s="115"/>
      <c r="BC265" s="115"/>
      <c r="BD265" s="115"/>
      <c r="BE265" s="115"/>
      <c r="BF265" s="115"/>
      <c r="BG265" s="115"/>
      <c r="BH265" s="115"/>
    </row>
    <row r="266" spans="1:60" outlineLevel="1" x14ac:dyDescent="0.2">
      <c r="A266" s="116"/>
      <c r="B266" s="162"/>
      <c r="C266" s="215" t="s">
        <v>959</v>
      </c>
      <c r="D266" s="216"/>
      <c r="E266" s="217">
        <v>40.450800000000001</v>
      </c>
      <c r="F266" s="137"/>
      <c r="G266" s="137"/>
      <c r="H266" s="137"/>
      <c r="I266" s="137"/>
      <c r="J266" s="137"/>
      <c r="K266" s="137"/>
      <c r="L266" s="137"/>
      <c r="M266" s="137"/>
      <c r="N266" s="218"/>
      <c r="O266" s="218"/>
      <c r="P266" s="218"/>
      <c r="Q266" s="208"/>
      <c r="R266" s="145"/>
      <c r="S266" s="129"/>
      <c r="T266" s="130"/>
      <c r="U266" s="129"/>
      <c r="V266" s="115"/>
      <c r="W266" s="115"/>
      <c r="X266" s="115"/>
      <c r="Y266" s="115"/>
      <c r="Z266" s="115"/>
      <c r="AA266" s="115"/>
      <c r="AB266" s="115"/>
      <c r="AC266" s="115"/>
      <c r="AD266" s="115"/>
      <c r="AE266" s="115"/>
      <c r="AF266" s="115"/>
      <c r="AG266" s="115"/>
      <c r="AH266" s="115"/>
      <c r="AI266" s="115"/>
      <c r="AJ266" s="115"/>
      <c r="AK266" s="115"/>
      <c r="AL266" s="115"/>
      <c r="AM266" s="115"/>
      <c r="AN266" s="115"/>
      <c r="AO266" s="115"/>
      <c r="AP266" s="115"/>
      <c r="AQ266" s="115"/>
      <c r="AR266" s="115"/>
      <c r="AS266" s="115"/>
      <c r="AT266" s="115"/>
      <c r="AU266" s="115"/>
      <c r="AV266" s="115"/>
      <c r="AW266" s="115"/>
      <c r="AX266" s="115"/>
      <c r="AY266" s="115"/>
      <c r="AZ266" s="115"/>
      <c r="BA266" s="115"/>
      <c r="BB266" s="115"/>
      <c r="BC266" s="115"/>
      <c r="BD266" s="115"/>
      <c r="BE266" s="115"/>
      <c r="BF266" s="115"/>
      <c r="BG266" s="115"/>
      <c r="BH266" s="115"/>
    </row>
    <row r="267" spans="1:60" outlineLevel="1" x14ac:dyDescent="0.2">
      <c r="A267" s="116"/>
      <c r="B267" s="162"/>
      <c r="C267" s="215" t="s">
        <v>960</v>
      </c>
      <c r="D267" s="216"/>
      <c r="E267" s="217">
        <v>36.736400000000003</v>
      </c>
      <c r="F267" s="137"/>
      <c r="G267" s="137"/>
      <c r="H267" s="137"/>
      <c r="I267" s="137"/>
      <c r="J267" s="137"/>
      <c r="K267" s="137"/>
      <c r="L267" s="137"/>
      <c r="M267" s="137"/>
      <c r="N267" s="218"/>
      <c r="O267" s="218"/>
      <c r="P267" s="218"/>
      <c r="Q267" s="208"/>
      <c r="R267" s="145"/>
      <c r="S267" s="129"/>
      <c r="T267" s="130"/>
      <c r="U267" s="129"/>
      <c r="V267" s="115"/>
      <c r="W267" s="115"/>
      <c r="X267" s="115"/>
      <c r="Y267" s="115"/>
      <c r="Z267" s="115"/>
      <c r="AA267" s="115"/>
      <c r="AB267" s="115"/>
      <c r="AC267" s="115"/>
      <c r="AD267" s="115"/>
      <c r="AE267" s="115"/>
      <c r="AF267" s="115"/>
      <c r="AG267" s="115"/>
      <c r="AH267" s="115"/>
      <c r="AI267" s="115"/>
      <c r="AJ267" s="115"/>
      <c r="AK267" s="115"/>
      <c r="AL267" s="115"/>
      <c r="AM267" s="115"/>
      <c r="AN267" s="115"/>
      <c r="AO267" s="115"/>
      <c r="AP267" s="115"/>
      <c r="AQ267" s="115"/>
      <c r="AR267" s="115"/>
      <c r="AS267" s="115"/>
      <c r="AT267" s="115"/>
      <c r="AU267" s="115"/>
      <c r="AV267" s="115"/>
      <c r="AW267" s="115"/>
      <c r="AX267" s="115"/>
      <c r="AY267" s="115"/>
      <c r="AZ267" s="115"/>
      <c r="BA267" s="115"/>
      <c r="BB267" s="115"/>
      <c r="BC267" s="115"/>
      <c r="BD267" s="115"/>
      <c r="BE267" s="115"/>
      <c r="BF267" s="115"/>
      <c r="BG267" s="115"/>
      <c r="BH267" s="115"/>
    </row>
    <row r="268" spans="1:60" outlineLevel="1" x14ac:dyDescent="0.2">
      <c r="A268" s="116"/>
      <c r="B268" s="162"/>
      <c r="C268" s="215" t="s">
        <v>961</v>
      </c>
      <c r="D268" s="216"/>
      <c r="E268" s="217">
        <v>9.2260000000000009</v>
      </c>
      <c r="F268" s="137"/>
      <c r="G268" s="137"/>
      <c r="H268" s="137"/>
      <c r="I268" s="137"/>
      <c r="J268" s="137"/>
      <c r="K268" s="137"/>
      <c r="L268" s="137"/>
      <c r="M268" s="137"/>
      <c r="N268" s="218"/>
      <c r="O268" s="218"/>
      <c r="P268" s="218"/>
      <c r="Q268" s="208"/>
      <c r="R268" s="145"/>
      <c r="S268" s="129"/>
      <c r="T268" s="130"/>
      <c r="U268" s="129"/>
      <c r="V268" s="115"/>
      <c r="W268" s="115"/>
      <c r="X268" s="115"/>
      <c r="Y268" s="115"/>
      <c r="Z268" s="115"/>
      <c r="AA268" s="115"/>
      <c r="AB268" s="115"/>
      <c r="AC268" s="115"/>
      <c r="AD268" s="115"/>
      <c r="AE268" s="115"/>
      <c r="AF268" s="115"/>
      <c r="AG268" s="115"/>
      <c r="AH268" s="115"/>
      <c r="AI268" s="115"/>
      <c r="AJ268" s="115"/>
      <c r="AK268" s="115"/>
      <c r="AL268" s="115"/>
      <c r="AM268" s="115"/>
      <c r="AN268" s="115"/>
      <c r="AO268" s="115"/>
      <c r="AP268" s="115"/>
      <c r="AQ268" s="115"/>
      <c r="AR268" s="115"/>
      <c r="AS268" s="115"/>
      <c r="AT268" s="115"/>
      <c r="AU268" s="115"/>
      <c r="AV268" s="115"/>
      <c r="AW268" s="115"/>
      <c r="AX268" s="115"/>
      <c r="AY268" s="115"/>
      <c r="AZ268" s="115"/>
      <c r="BA268" s="115"/>
      <c r="BB268" s="115"/>
      <c r="BC268" s="115"/>
      <c r="BD268" s="115"/>
      <c r="BE268" s="115"/>
      <c r="BF268" s="115"/>
      <c r="BG268" s="115"/>
      <c r="BH268" s="115"/>
    </row>
    <row r="269" spans="1:60" outlineLevel="1" x14ac:dyDescent="0.2">
      <c r="A269" s="116"/>
      <c r="B269" s="162"/>
      <c r="C269" s="215" t="s">
        <v>962</v>
      </c>
      <c r="D269" s="216"/>
      <c r="E269" s="217">
        <v>5.7488000000000001</v>
      </c>
      <c r="F269" s="137"/>
      <c r="G269" s="137"/>
      <c r="H269" s="137"/>
      <c r="I269" s="137"/>
      <c r="J269" s="137"/>
      <c r="K269" s="137"/>
      <c r="L269" s="137"/>
      <c r="M269" s="137"/>
      <c r="N269" s="218"/>
      <c r="O269" s="218"/>
      <c r="P269" s="218"/>
      <c r="Q269" s="208"/>
      <c r="R269" s="145"/>
      <c r="S269" s="129"/>
      <c r="T269" s="130"/>
      <c r="U269" s="129"/>
      <c r="V269" s="115"/>
      <c r="W269" s="115"/>
      <c r="X269" s="115"/>
      <c r="Y269" s="115"/>
      <c r="Z269" s="115"/>
      <c r="AA269" s="115"/>
      <c r="AB269" s="115"/>
      <c r="AC269" s="115"/>
      <c r="AD269" s="115"/>
      <c r="AE269" s="115"/>
      <c r="AF269" s="115"/>
      <c r="AG269" s="115"/>
      <c r="AH269" s="115"/>
      <c r="AI269" s="115"/>
      <c r="AJ269" s="115"/>
      <c r="AK269" s="115"/>
      <c r="AL269" s="115"/>
      <c r="AM269" s="115"/>
      <c r="AN269" s="115"/>
      <c r="AO269" s="115"/>
      <c r="AP269" s="115"/>
      <c r="AQ269" s="115"/>
      <c r="AR269" s="115"/>
      <c r="AS269" s="115"/>
      <c r="AT269" s="115"/>
      <c r="AU269" s="115"/>
      <c r="AV269" s="115"/>
      <c r="AW269" s="115"/>
      <c r="AX269" s="115"/>
      <c r="AY269" s="115"/>
      <c r="AZ269" s="115"/>
      <c r="BA269" s="115"/>
      <c r="BB269" s="115"/>
      <c r="BC269" s="115"/>
      <c r="BD269" s="115"/>
      <c r="BE269" s="115"/>
      <c r="BF269" s="115"/>
      <c r="BG269" s="115"/>
      <c r="BH269" s="115"/>
    </row>
    <row r="270" spans="1:60" outlineLevel="1" x14ac:dyDescent="0.2">
      <c r="A270" s="116"/>
      <c r="B270" s="162"/>
      <c r="C270" s="215" t="s">
        <v>963</v>
      </c>
      <c r="D270" s="216"/>
      <c r="E270" s="217">
        <v>44.5</v>
      </c>
      <c r="F270" s="137"/>
      <c r="G270" s="137"/>
      <c r="H270" s="137"/>
      <c r="I270" s="137"/>
      <c r="J270" s="137"/>
      <c r="K270" s="137"/>
      <c r="L270" s="137"/>
      <c r="M270" s="137"/>
      <c r="N270" s="218"/>
      <c r="O270" s="218"/>
      <c r="P270" s="218"/>
      <c r="Q270" s="208"/>
      <c r="R270" s="145"/>
      <c r="S270" s="129"/>
      <c r="T270" s="130"/>
      <c r="U270" s="129"/>
      <c r="V270" s="115"/>
      <c r="W270" s="115"/>
      <c r="X270" s="115"/>
      <c r="Y270" s="115"/>
      <c r="Z270" s="115"/>
      <c r="AA270" s="115"/>
      <c r="AB270" s="115"/>
      <c r="AC270" s="115"/>
      <c r="AD270" s="115"/>
      <c r="AE270" s="115"/>
      <c r="AF270" s="115"/>
      <c r="AG270" s="115"/>
      <c r="AH270" s="115"/>
      <c r="AI270" s="115"/>
      <c r="AJ270" s="115"/>
      <c r="AK270" s="115"/>
      <c r="AL270" s="115"/>
      <c r="AM270" s="115"/>
      <c r="AN270" s="115"/>
      <c r="AO270" s="115"/>
      <c r="AP270" s="115"/>
      <c r="AQ270" s="115"/>
      <c r="AR270" s="115"/>
      <c r="AS270" s="115"/>
      <c r="AT270" s="115"/>
      <c r="AU270" s="115"/>
      <c r="AV270" s="115"/>
      <c r="AW270" s="115"/>
      <c r="AX270" s="115"/>
      <c r="AY270" s="115"/>
      <c r="AZ270" s="115"/>
      <c r="BA270" s="115"/>
      <c r="BB270" s="115"/>
      <c r="BC270" s="115"/>
      <c r="BD270" s="115"/>
      <c r="BE270" s="115"/>
      <c r="BF270" s="115"/>
      <c r="BG270" s="115"/>
      <c r="BH270" s="115"/>
    </row>
    <row r="271" spans="1:60" outlineLevel="1" x14ac:dyDescent="0.2">
      <c r="A271" s="116"/>
      <c r="B271" s="162"/>
      <c r="C271" s="215" t="s">
        <v>965</v>
      </c>
      <c r="D271" s="216"/>
      <c r="E271" s="217">
        <v>74.267600000000002</v>
      </c>
      <c r="F271" s="137"/>
      <c r="G271" s="137"/>
      <c r="H271" s="137"/>
      <c r="I271" s="137"/>
      <c r="J271" s="137"/>
      <c r="K271" s="137"/>
      <c r="L271" s="137"/>
      <c r="M271" s="137"/>
      <c r="N271" s="218"/>
      <c r="O271" s="218"/>
      <c r="P271" s="218"/>
      <c r="Q271" s="208"/>
      <c r="R271" s="145"/>
      <c r="S271" s="129"/>
      <c r="T271" s="130"/>
      <c r="U271" s="129"/>
      <c r="V271" s="115"/>
      <c r="W271" s="115"/>
      <c r="X271" s="115"/>
      <c r="Y271" s="115"/>
      <c r="Z271" s="115"/>
      <c r="AA271" s="115"/>
      <c r="AB271" s="115"/>
      <c r="AC271" s="115"/>
      <c r="AD271" s="115"/>
      <c r="AE271" s="115"/>
      <c r="AF271" s="115"/>
      <c r="AG271" s="115"/>
      <c r="AH271" s="115"/>
      <c r="AI271" s="115"/>
      <c r="AJ271" s="115"/>
      <c r="AK271" s="115"/>
      <c r="AL271" s="115"/>
      <c r="AM271" s="115"/>
      <c r="AN271" s="115"/>
      <c r="AO271" s="115"/>
      <c r="AP271" s="115"/>
      <c r="AQ271" s="115"/>
      <c r="AR271" s="115"/>
      <c r="AS271" s="115"/>
      <c r="AT271" s="115"/>
      <c r="AU271" s="115"/>
      <c r="AV271" s="115"/>
      <c r="AW271" s="115"/>
      <c r="AX271" s="115"/>
      <c r="AY271" s="115"/>
      <c r="AZ271" s="115"/>
      <c r="BA271" s="115"/>
      <c r="BB271" s="115"/>
      <c r="BC271" s="115"/>
      <c r="BD271" s="115"/>
      <c r="BE271" s="115"/>
      <c r="BF271" s="115"/>
      <c r="BG271" s="115"/>
      <c r="BH271" s="115"/>
    </row>
    <row r="272" spans="1:60" outlineLevel="1" x14ac:dyDescent="0.2">
      <c r="A272" s="116"/>
      <c r="B272" s="162"/>
      <c r="C272" s="215" t="s">
        <v>966</v>
      </c>
      <c r="D272" s="216"/>
      <c r="E272" s="217">
        <v>51.239199999999997</v>
      </c>
      <c r="F272" s="137"/>
      <c r="G272" s="137"/>
      <c r="H272" s="137"/>
      <c r="I272" s="137"/>
      <c r="J272" s="137"/>
      <c r="K272" s="137"/>
      <c r="L272" s="137"/>
      <c r="M272" s="137"/>
      <c r="N272" s="218"/>
      <c r="O272" s="218"/>
      <c r="P272" s="218"/>
      <c r="Q272" s="208"/>
      <c r="R272" s="145"/>
      <c r="S272" s="129"/>
      <c r="T272" s="130"/>
      <c r="U272" s="129"/>
      <c r="V272" s="115"/>
      <c r="W272" s="115"/>
      <c r="X272" s="115"/>
      <c r="Y272" s="115"/>
      <c r="Z272" s="115"/>
      <c r="AA272" s="115"/>
      <c r="AB272" s="115"/>
      <c r="AC272" s="115"/>
      <c r="AD272" s="115"/>
      <c r="AE272" s="115"/>
      <c r="AF272" s="115"/>
      <c r="AG272" s="115"/>
      <c r="AH272" s="115"/>
      <c r="AI272" s="115"/>
      <c r="AJ272" s="115"/>
      <c r="AK272" s="115"/>
      <c r="AL272" s="115"/>
      <c r="AM272" s="115"/>
      <c r="AN272" s="115"/>
      <c r="AO272" s="115"/>
      <c r="AP272" s="115"/>
      <c r="AQ272" s="115"/>
      <c r="AR272" s="115"/>
      <c r="AS272" s="115"/>
      <c r="AT272" s="115"/>
      <c r="AU272" s="115"/>
      <c r="AV272" s="115"/>
      <c r="AW272" s="115"/>
      <c r="AX272" s="115"/>
      <c r="AY272" s="115"/>
      <c r="AZ272" s="115"/>
      <c r="BA272" s="115"/>
      <c r="BB272" s="115"/>
      <c r="BC272" s="115"/>
      <c r="BD272" s="115"/>
      <c r="BE272" s="115"/>
      <c r="BF272" s="115"/>
      <c r="BG272" s="115"/>
      <c r="BH272" s="115"/>
    </row>
    <row r="273" spans="1:60" outlineLevel="1" x14ac:dyDescent="0.2">
      <c r="A273" s="116"/>
      <c r="B273" s="162"/>
      <c r="C273" s="215" t="s">
        <v>967</v>
      </c>
      <c r="D273" s="216"/>
      <c r="E273" s="217">
        <v>44.908000000000001</v>
      </c>
      <c r="F273" s="137"/>
      <c r="G273" s="137"/>
      <c r="H273" s="137"/>
      <c r="I273" s="137"/>
      <c r="J273" s="137"/>
      <c r="K273" s="137"/>
      <c r="L273" s="137"/>
      <c r="M273" s="137"/>
      <c r="N273" s="218"/>
      <c r="O273" s="218"/>
      <c r="P273" s="218"/>
      <c r="Q273" s="208"/>
      <c r="R273" s="145"/>
      <c r="S273" s="129"/>
      <c r="T273" s="130"/>
      <c r="U273" s="129"/>
      <c r="V273" s="115"/>
      <c r="W273" s="115"/>
      <c r="X273" s="115"/>
      <c r="Y273" s="115"/>
      <c r="Z273" s="115"/>
      <c r="AA273" s="115"/>
      <c r="AB273" s="115"/>
      <c r="AC273" s="115"/>
      <c r="AD273" s="115"/>
      <c r="AE273" s="115"/>
      <c r="AF273" s="115"/>
      <c r="AG273" s="115"/>
      <c r="AH273" s="115"/>
      <c r="AI273" s="115"/>
      <c r="AJ273" s="115"/>
      <c r="AK273" s="115"/>
      <c r="AL273" s="115"/>
      <c r="AM273" s="115"/>
      <c r="AN273" s="115"/>
      <c r="AO273" s="115"/>
      <c r="AP273" s="115"/>
      <c r="AQ273" s="115"/>
      <c r="AR273" s="115"/>
      <c r="AS273" s="115"/>
      <c r="AT273" s="115"/>
      <c r="AU273" s="115"/>
      <c r="AV273" s="115"/>
      <c r="AW273" s="115"/>
      <c r="AX273" s="115"/>
      <c r="AY273" s="115"/>
      <c r="AZ273" s="115"/>
      <c r="BA273" s="115"/>
      <c r="BB273" s="115"/>
      <c r="BC273" s="115"/>
      <c r="BD273" s="115"/>
      <c r="BE273" s="115"/>
      <c r="BF273" s="115"/>
      <c r="BG273" s="115"/>
      <c r="BH273" s="115"/>
    </row>
    <row r="274" spans="1:60" outlineLevel="1" x14ac:dyDescent="0.2">
      <c r="A274" s="116"/>
      <c r="B274" s="162"/>
      <c r="C274" s="215" t="s">
        <v>968</v>
      </c>
      <c r="D274" s="216"/>
      <c r="E274" s="217">
        <v>13.532</v>
      </c>
      <c r="F274" s="137"/>
      <c r="G274" s="137"/>
      <c r="H274" s="137"/>
      <c r="I274" s="137"/>
      <c r="J274" s="137"/>
      <c r="K274" s="137"/>
      <c r="L274" s="137"/>
      <c r="M274" s="137"/>
      <c r="N274" s="218"/>
      <c r="O274" s="218"/>
      <c r="P274" s="218"/>
      <c r="Q274" s="208"/>
      <c r="R274" s="145"/>
      <c r="S274" s="129"/>
      <c r="T274" s="130"/>
      <c r="U274" s="129"/>
      <c r="V274" s="115"/>
      <c r="W274" s="115"/>
      <c r="X274" s="115"/>
      <c r="Y274" s="115"/>
      <c r="Z274" s="115"/>
      <c r="AA274" s="115"/>
      <c r="AB274" s="115"/>
      <c r="AC274" s="115"/>
      <c r="AD274" s="115"/>
      <c r="AE274" s="115"/>
      <c r="AF274" s="115"/>
      <c r="AG274" s="115"/>
      <c r="AH274" s="115"/>
      <c r="AI274" s="115"/>
      <c r="AJ274" s="115"/>
      <c r="AK274" s="115"/>
      <c r="AL274" s="115"/>
      <c r="AM274" s="115"/>
      <c r="AN274" s="115"/>
      <c r="AO274" s="115"/>
      <c r="AP274" s="115"/>
      <c r="AQ274" s="115"/>
      <c r="AR274" s="115"/>
      <c r="AS274" s="115"/>
      <c r="AT274" s="115"/>
      <c r="AU274" s="115"/>
      <c r="AV274" s="115"/>
      <c r="AW274" s="115"/>
      <c r="AX274" s="115"/>
      <c r="AY274" s="115"/>
      <c r="AZ274" s="115"/>
      <c r="BA274" s="115"/>
      <c r="BB274" s="115"/>
      <c r="BC274" s="115"/>
      <c r="BD274" s="115"/>
      <c r="BE274" s="115"/>
      <c r="BF274" s="115"/>
      <c r="BG274" s="115"/>
      <c r="BH274" s="115"/>
    </row>
    <row r="275" spans="1:60" ht="12.75" customHeight="1" outlineLevel="1" x14ac:dyDescent="0.2">
      <c r="A275" s="182">
        <v>72</v>
      </c>
      <c r="B275" s="156" t="s">
        <v>971</v>
      </c>
      <c r="C275" s="157" t="s">
        <v>972</v>
      </c>
      <c r="D275" s="158" t="s">
        <v>92</v>
      </c>
      <c r="E275" s="159">
        <f>SUM(E276:E276)</f>
        <v>137.05000000000001</v>
      </c>
      <c r="F275" s="160">
        <v>0</v>
      </c>
      <c r="G275" s="161">
        <f>E275*F275</f>
        <v>0</v>
      </c>
      <c r="H275" s="161">
        <v>0</v>
      </c>
      <c r="I275" s="161">
        <f>ROUND(E275*H275,2)</f>
        <v>0</v>
      </c>
      <c r="J275" s="161">
        <v>153.5</v>
      </c>
      <c r="K275" s="161">
        <f>ROUND(E275*J275,2)</f>
        <v>21037.18</v>
      </c>
      <c r="L275" s="161">
        <v>21</v>
      </c>
      <c r="M275" s="161">
        <f>G275*(1+L275/100)</f>
        <v>0</v>
      </c>
      <c r="N275" s="230">
        <v>0</v>
      </c>
      <c r="O275" s="230">
        <f>ROUND(E275*N275,5)</f>
        <v>0</v>
      </c>
      <c r="P275" s="230">
        <v>3.0000000000000001E-5</v>
      </c>
      <c r="Q275" s="237">
        <f>ROUND(E275*P275,2)</f>
        <v>0</v>
      </c>
      <c r="R275" s="129"/>
      <c r="S275" s="129"/>
      <c r="T275" s="130">
        <v>0.16</v>
      </c>
      <c r="U275" s="129">
        <f>ROUND(E275*T275,2)</f>
        <v>21.93</v>
      </c>
      <c r="V275" s="115"/>
      <c r="W275" s="115"/>
      <c r="X275" s="115"/>
      <c r="Y275" s="115"/>
      <c r="Z275" s="115"/>
      <c r="AA275" s="115"/>
      <c r="AB275" s="115"/>
      <c r="AC275" s="115"/>
      <c r="AD275" s="115"/>
      <c r="AE275" s="115" t="s">
        <v>89</v>
      </c>
      <c r="AF275" s="115"/>
      <c r="AG275" s="115"/>
      <c r="AH275" s="115"/>
      <c r="AI275" s="115"/>
      <c r="AJ275" s="115"/>
      <c r="AK275" s="115"/>
      <c r="AL275" s="115"/>
      <c r="AM275" s="115"/>
      <c r="AN275" s="115"/>
      <c r="AO275" s="115"/>
      <c r="AP275" s="115"/>
      <c r="AQ275" s="115"/>
      <c r="AR275" s="115"/>
      <c r="AS275" s="115"/>
      <c r="AT275" s="115"/>
      <c r="AU275" s="115"/>
      <c r="AV275" s="115"/>
      <c r="AW275" s="115"/>
      <c r="AX275" s="115"/>
      <c r="AY275" s="115"/>
      <c r="AZ275" s="115"/>
      <c r="BA275" s="115"/>
      <c r="BB275" s="115"/>
      <c r="BC275" s="115"/>
      <c r="BD275" s="115"/>
      <c r="BE275" s="115"/>
      <c r="BF275" s="115"/>
      <c r="BG275" s="115"/>
      <c r="BH275" s="115"/>
    </row>
    <row r="276" spans="1:60" outlineLevel="1" x14ac:dyDescent="0.2">
      <c r="A276" s="116"/>
      <c r="B276" s="162"/>
      <c r="C276" s="215" t="s">
        <v>973</v>
      </c>
      <c r="D276" s="216"/>
      <c r="E276" s="217">
        <v>137.05000000000001</v>
      </c>
      <c r="F276" s="137"/>
      <c r="G276" s="137"/>
      <c r="H276" s="137"/>
      <c r="I276" s="137"/>
      <c r="J276" s="137"/>
      <c r="K276" s="137"/>
      <c r="L276" s="137"/>
      <c r="M276" s="137"/>
      <c r="N276" s="218"/>
      <c r="O276" s="218"/>
      <c r="P276" s="218"/>
      <c r="Q276" s="208"/>
      <c r="R276" s="145"/>
      <c r="S276" s="129"/>
      <c r="T276" s="130"/>
      <c r="U276" s="129"/>
      <c r="V276" s="115"/>
      <c r="W276" s="115"/>
      <c r="X276" s="115"/>
      <c r="Y276" s="115"/>
      <c r="Z276" s="115"/>
      <c r="AA276" s="115"/>
      <c r="AB276" s="115"/>
      <c r="AC276" s="115"/>
      <c r="AD276" s="115"/>
      <c r="AE276" s="115"/>
      <c r="AF276" s="115"/>
      <c r="AG276" s="115"/>
      <c r="AH276" s="115"/>
      <c r="AI276" s="115"/>
      <c r="AJ276" s="115"/>
      <c r="AK276" s="115"/>
      <c r="AL276" s="115"/>
      <c r="AM276" s="115"/>
      <c r="AN276" s="115"/>
      <c r="AO276" s="115"/>
      <c r="AP276" s="115"/>
      <c r="AQ276" s="115"/>
      <c r="AR276" s="115"/>
      <c r="AS276" s="115"/>
      <c r="AT276" s="115"/>
      <c r="AU276" s="115"/>
      <c r="AV276" s="115"/>
      <c r="AW276" s="115"/>
      <c r="AX276" s="115"/>
      <c r="AY276" s="115"/>
      <c r="AZ276" s="115"/>
      <c r="BA276" s="115"/>
      <c r="BB276" s="115"/>
      <c r="BC276" s="115"/>
      <c r="BD276" s="115"/>
      <c r="BE276" s="115"/>
      <c r="BF276" s="115"/>
      <c r="BG276" s="115"/>
      <c r="BH276" s="115"/>
    </row>
    <row r="277" spans="1:60" ht="12.75" customHeight="1" outlineLevel="1" x14ac:dyDescent="0.2">
      <c r="A277" s="182">
        <v>73</v>
      </c>
      <c r="B277" s="156" t="s">
        <v>974</v>
      </c>
      <c r="C277" s="157" t="s">
        <v>975</v>
      </c>
      <c r="D277" s="158" t="s">
        <v>92</v>
      </c>
      <c r="E277" s="159">
        <f>SUM(E278:E283)</f>
        <v>172.85599999999999</v>
      </c>
      <c r="F277" s="160">
        <v>0</v>
      </c>
      <c r="G277" s="161">
        <f>E277*F277</f>
        <v>0</v>
      </c>
      <c r="H277" s="161">
        <v>0</v>
      </c>
      <c r="I277" s="161">
        <f>ROUND(E277*H277,2)</f>
        <v>0</v>
      </c>
      <c r="J277" s="161">
        <v>153.5</v>
      </c>
      <c r="K277" s="161">
        <f>ROUND(E277*J277,2)</f>
        <v>26533.4</v>
      </c>
      <c r="L277" s="161">
        <v>21</v>
      </c>
      <c r="M277" s="161">
        <f>G277*(1+L277/100)</f>
        <v>0</v>
      </c>
      <c r="N277" s="230">
        <v>0</v>
      </c>
      <c r="O277" s="230">
        <f>ROUND(E277*N277,5)</f>
        <v>0</v>
      </c>
      <c r="P277" s="230">
        <v>3.0000000000000001E-5</v>
      </c>
      <c r="Q277" s="237">
        <f>ROUND(E277*P277,5)</f>
        <v>5.1900000000000002E-3</v>
      </c>
      <c r="R277" s="129"/>
      <c r="S277" s="129"/>
      <c r="T277" s="130">
        <v>0.16</v>
      </c>
      <c r="U277" s="129">
        <f>ROUND(E277*T277,2)</f>
        <v>27.66</v>
      </c>
      <c r="V277" s="115"/>
      <c r="W277" s="115"/>
      <c r="X277" s="115"/>
      <c r="Y277" s="115"/>
      <c r="Z277" s="115"/>
      <c r="AA277" s="115"/>
      <c r="AB277" s="115"/>
      <c r="AC277" s="115"/>
      <c r="AD277" s="115"/>
      <c r="AE277" s="115" t="s">
        <v>89</v>
      </c>
      <c r="AF277" s="115"/>
      <c r="AG277" s="115"/>
      <c r="AH277" s="115"/>
      <c r="AI277" s="115"/>
      <c r="AJ277" s="115"/>
      <c r="AK277" s="115"/>
      <c r="AL277" s="115"/>
      <c r="AM277" s="115"/>
      <c r="AN277" s="115"/>
      <c r="AO277" s="115"/>
      <c r="AP277" s="115"/>
      <c r="AQ277" s="115"/>
      <c r="AR277" s="115"/>
      <c r="AS277" s="115"/>
      <c r="AT277" s="115"/>
      <c r="AU277" s="115"/>
      <c r="AV277" s="115"/>
      <c r="AW277" s="115"/>
      <c r="AX277" s="115"/>
      <c r="AY277" s="115"/>
      <c r="AZ277" s="115"/>
      <c r="BA277" s="115"/>
      <c r="BB277" s="115"/>
      <c r="BC277" s="115"/>
      <c r="BD277" s="115"/>
      <c r="BE277" s="115"/>
      <c r="BF277" s="115"/>
      <c r="BG277" s="115"/>
      <c r="BH277" s="115"/>
    </row>
    <row r="278" spans="1:60" outlineLevel="1" x14ac:dyDescent="0.2">
      <c r="A278" s="116"/>
      <c r="B278" s="162"/>
      <c r="C278" s="215" t="s">
        <v>976</v>
      </c>
      <c r="D278" s="216"/>
      <c r="E278" s="217">
        <v>31.748000000000001</v>
      </c>
      <c r="F278" s="137"/>
      <c r="G278" s="137"/>
      <c r="H278" s="137"/>
      <c r="I278" s="137"/>
      <c r="J278" s="137"/>
      <c r="K278" s="137"/>
      <c r="L278" s="137"/>
      <c r="M278" s="137"/>
      <c r="N278" s="218"/>
      <c r="O278" s="218"/>
      <c r="P278" s="218"/>
      <c r="Q278" s="208"/>
      <c r="R278" s="129"/>
      <c r="S278" s="129"/>
      <c r="T278" s="130"/>
      <c r="U278" s="129"/>
      <c r="V278" s="115"/>
      <c r="W278" s="115"/>
      <c r="X278" s="115"/>
      <c r="Y278" s="115"/>
      <c r="Z278" s="115"/>
      <c r="AA278" s="115"/>
      <c r="AB278" s="115"/>
      <c r="AC278" s="115"/>
      <c r="AD278" s="115"/>
      <c r="AE278" s="115" t="s">
        <v>90</v>
      </c>
      <c r="AF278" s="115">
        <v>0</v>
      </c>
      <c r="AG278" s="115"/>
      <c r="AH278" s="115"/>
      <c r="AI278" s="115"/>
      <c r="AJ278" s="115"/>
      <c r="AK278" s="115"/>
      <c r="AL278" s="115"/>
      <c r="AM278" s="115"/>
      <c r="AN278" s="115"/>
      <c r="AO278" s="115"/>
      <c r="AP278" s="115"/>
      <c r="AQ278" s="115"/>
      <c r="AR278" s="115"/>
      <c r="AS278" s="115"/>
      <c r="AT278" s="115"/>
      <c r="AU278" s="115"/>
      <c r="AV278" s="115"/>
      <c r="AW278" s="115"/>
      <c r="AX278" s="115"/>
      <c r="AY278" s="115"/>
      <c r="AZ278" s="115"/>
      <c r="BA278" s="115"/>
      <c r="BB278" s="115"/>
      <c r="BC278" s="115"/>
      <c r="BD278" s="115"/>
      <c r="BE278" s="115"/>
      <c r="BF278" s="115"/>
      <c r="BG278" s="115"/>
      <c r="BH278" s="115"/>
    </row>
    <row r="279" spans="1:60" outlineLevel="1" x14ac:dyDescent="0.2">
      <c r="A279" s="116"/>
      <c r="B279" s="162"/>
      <c r="C279" s="215" t="s">
        <v>977</v>
      </c>
      <c r="D279" s="216"/>
      <c r="E279" s="217">
        <v>14.916</v>
      </c>
      <c r="F279" s="137"/>
      <c r="G279" s="137"/>
      <c r="H279" s="137"/>
      <c r="I279" s="137"/>
      <c r="J279" s="137"/>
      <c r="K279" s="137"/>
      <c r="L279" s="137"/>
      <c r="M279" s="137"/>
      <c r="N279" s="218"/>
      <c r="O279" s="218"/>
      <c r="P279" s="218"/>
      <c r="Q279" s="208"/>
      <c r="R279" s="145"/>
      <c r="S279" s="129"/>
      <c r="T279" s="130"/>
      <c r="U279" s="129"/>
      <c r="V279" s="115"/>
      <c r="W279" s="115"/>
      <c r="X279" s="115"/>
      <c r="Y279" s="115"/>
      <c r="Z279" s="115"/>
      <c r="AA279" s="115"/>
      <c r="AB279" s="115"/>
      <c r="AC279" s="115"/>
      <c r="AD279" s="115"/>
      <c r="AE279" s="115"/>
      <c r="AF279" s="115"/>
      <c r="AG279" s="115"/>
      <c r="AH279" s="115"/>
      <c r="AI279" s="115"/>
      <c r="AJ279" s="115"/>
      <c r="AK279" s="115"/>
      <c r="AL279" s="115"/>
      <c r="AM279" s="115"/>
      <c r="AN279" s="115"/>
      <c r="AO279" s="115"/>
      <c r="AP279" s="115"/>
      <c r="AQ279" s="115"/>
      <c r="AR279" s="115"/>
      <c r="AS279" s="115"/>
      <c r="AT279" s="115"/>
      <c r="AU279" s="115"/>
      <c r="AV279" s="115"/>
      <c r="AW279" s="115"/>
      <c r="AX279" s="115"/>
      <c r="AY279" s="115"/>
      <c r="AZ279" s="115"/>
      <c r="BA279" s="115"/>
      <c r="BB279" s="115"/>
      <c r="BC279" s="115"/>
      <c r="BD279" s="115"/>
      <c r="BE279" s="115"/>
      <c r="BF279" s="115"/>
      <c r="BG279" s="115"/>
      <c r="BH279" s="115"/>
    </row>
    <row r="280" spans="1:60" outlineLevel="1" x14ac:dyDescent="0.2">
      <c r="A280" s="116"/>
      <c r="B280" s="162"/>
      <c r="C280" s="215" t="s">
        <v>978</v>
      </c>
      <c r="D280" s="216"/>
      <c r="E280" s="217">
        <v>19.8</v>
      </c>
      <c r="F280" s="137"/>
      <c r="G280" s="137"/>
      <c r="H280" s="137"/>
      <c r="I280" s="137"/>
      <c r="J280" s="137"/>
      <c r="K280" s="137"/>
      <c r="L280" s="137"/>
      <c r="M280" s="137"/>
      <c r="N280" s="218"/>
      <c r="O280" s="218"/>
      <c r="P280" s="218"/>
      <c r="Q280" s="208"/>
      <c r="R280" s="145"/>
      <c r="S280" s="129"/>
      <c r="T280" s="130"/>
      <c r="U280" s="129"/>
      <c r="V280" s="115"/>
      <c r="W280" s="115"/>
      <c r="X280" s="115"/>
      <c r="Y280" s="115"/>
      <c r="Z280" s="115"/>
      <c r="AA280" s="115"/>
      <c r="AB280" s="115"/>
      <c r="AC280" s="115"/>
      <c r="AD280" s="115"/>
      <c r="AE280" s="115"/>
      <c r="AF280" s="115"/>
      <c r="AG280" s="115"/>
      <c r="AH280" s="115"/>
      <c r="AI280" s="115"/>
      <c r="AJ280" s="115"/>
      <c r="AK280" s="115"/>
      <c r="AL280" s="115"/>
      <c r="AM280" s="115"/>
      <c r="AN280" s="115"/>
      <c r="AO280" s="115"/>
      <c r="AP280" s="115"/>
      <c r="AQ280" s="115"/>
      <c r="AR280" s="115"/>
      <c r="AS280" s="115"/>
      <c r="AT280" s="115"/>
      <c r="AU280" s="115"/>
      <c r="AV280" s="115"/>
      <c r="AW280" s="115"/>
      <c r="AX280" s="115"/>
      <c r="AY280" s="115"/>
      <c r="AZ280" s="115"/>
      <c r="BA280" s="115"/>
      <c r="BB280" s="115"/>
      <c r="BC280" s="115"/>
      <c r="BD280" s="115"/>
      <c r="BE280" s="115"/>
      <c r="BF280" s="115"/>
      <c r="BG280" s="115"/>
      <c r="BH280" s="115"/>
    </row>
    <row r="281" spans="1:60" outlineLevel="1" x14ac:dyDescent="0.2">
      <c r="A281" s="116"/>
      <c r="B281" s="162"/>
      <c r="C281" s="215" t="s">
        <v>979</v>
      </c>
      <c r="D281" s="216"/>
      <c r="E281" s="217">
        <v>35.024000000000001</v>
      </c>
      <c r="F281" s="137"/>
      <c r="G281" s="137"/>
      <c r="H281" s="137"/>
      <c r="I281" s="137"/>
      <c r="J281" s="137"/>
      <c r="K281" s="137"/>
      <c r="L281" s="137"/>
      <c r="M281" s="137"/>
      <c r="N281" s="218"/>
      <c r="O281" s="218"/>
      <c r="P281" s="218"/>
      <c r="Q281" s="208"/>
      <c r="R281" s="145"/>
      <c r="S281" s="129"/>
      <c r="T281" s="130"/>
      <c r="U281" s="129"/>
      <c r="V281" s="115"/>
      <c r="W281" s="115"/>
      <c r="X281" s="115"/>
      <c r="Y281" s="115"/>
      <c r="Z281" s="115"/>
      <c r="AA281" s="115"/>
      <c r="AB281" s="115"/>
      <c r="AC281" s="115"/>
      <c r="AD281" s="115"/>
      <c r="AE281" s="115"/>
      <c r="AF281" s="115"/>
      <c r="AG281" s="115"/>
      <c r="AH281" s="115"/>
      <c r="AI281" s="115"/>
      <c r="AJ281" s="115"/>
      <c r="AK281" s="115"/>
      <c r="AL281" s="115"/>
      <c r="AM281" s="115"/>
      <c r="AN281" s="115"/>
      <c r="AO281" s="115"/>
      <c r="AP281" s="115"/>
      <c r="AQ281" s="115"/>
      <c r="AR281" s="115"/>
      <c r="AS281" s="115"/>
      <c r="AT281" s="115"/>
      <c r="AU281" s="115"/>
      <c r="AV281" s="115"/>
      <c r="AW281" s="115"/>
      <c r="AX281" s="115"/>
      <c r="AY281" s="115"/>
      <c r="AZ281" s="115"/>
      <c r="BA281" s="115"/>
      <c r="BB281" s="115"/>
      <c r="BC281" s="115"/>
      <c r="BD281" s="115"/>
      <c r="BE281" s="115"/>
      <c r="BF281" s="115"/>
      <c r="BG281" s="115"/>
      <c r="BH281" s="115"/>
    </row>
    <row r="282" spans="1:60" outlineLevel="1" x14ac:dyDescent="0.2">
      <c r="A282" s="116"/>
      <c r="B282" s="162"/>
      <c r="C282" s="215" t="s">
        <v>980</v>
      </c>
      <c r="D282" s="216"/>
      <c r="E282" s="217">
        <v>29.391999999999999</v>
      </c>
      <c r="F282" s="137"/>
      <c r="G282" s="137"/>
      <c r="H282" s="137"/>
      <c r="I282" s="137"/>
      <c r="J282" s="137"/>
      <c r="K282" s="137"/>
      <c r="L282" s="137"/>
      <c r="M282" s="137"/>
      <c r="N282" s="218"/>
      <c r="O282" s="218"/>
      <c r="P282" s="218"/>
      <c r="Q282" s="208"/>
      <c r="R282" s="145"/>
      <c r="S282" s="129"/>
      <c r="T282" s="130"/>
      <c r="U282" s="129"/>
      <c r="V282" s="115"/>
      <c r="W282" s="115"/>
      <c r="X282" s="115"/>
      <c r="Y282" s="115"/>
      <c r="Z282" s="115"/>
      <c r="AA282" s="115"/>
      <c r="AB282" s="115"/>
      <c r="AC282" s="115"/>
      <c r="AD282" s="115"/>
      <c r="AE282" s="115"/>
      <c r="AF282" s="115"/>
      <c r="AG282" s="115"/>
      <c r="AH282" s="115"/>
      <c r="AI282" s="115"/>
      <c r="AJ282" s="115"/>
      <c r="AK282" s="115"/>
      <c r="AL282" s="115"/>
      <c r="AM282" s="115"/>
      <c r="AN282" s="115"/>
      <c r="AO282" s="115"/>
      <c r="AP282" s="115"/>
      <c r="AQ282" s="115"/>
      <c r="AR282" s="115"/>
      <c r="AS282" s="115"/>
      <c r="AT282" s="115"/>
      <c r="AU282" s="115"/>
      <c r="AV282" s="115"/>
      <c r="AW282" s="115"/>
      <c r="AX282" s="115"/>
      <c r="AY282" s="115"/>
      <c r="AZ282" s="115"/>
      <c r="BA282" s="115"/>
      <c r="BB282" s="115"/>
      <c r="BC282" s="115"/>
      <c r="BD282" s="115"/>
      <c r="BE282" s="115"/>
      <c r="BF282" s="115"/>
      <c r="BG282" s="115"/>
      <c r="BH282" s="115"/>
    </row>
    <row r="283" spans="1:60" outlineLevel="1" x14ac:dyDescent="0.2">
      <c r="A283" s="116"/>
      <c r="B283" s="162"/>
      <c r="C283" s="215" t="s">
        <v>981</v>
      </c>
      <c r="D283" s="216"/>
      <c r="E283" s="217">
        <v>41.975999999999999</v>
      </c>
      <c r="F283" s="137"/>
      <c r="G283" s="137"/>
      <c r="H283" s="137"/>
      <c r="I283" s="137"/>
      <c r="J283" s="137"/>
      <c r="K283" s="137"/>
      <c r="L283" s="137"/>
      <c r="M283" s="137"/>
      <c r="N283" s="218"/>
      <c r="O283" s="218"/>
      <c r="P283" s="218"/>
      <c r="Q283" s="208"/>
      <c r="R283" s="145"/>
      <c r="S283" s="129"/>
      <c r="T283" s="130"/>
      <c r="U283" s="129"/>
      <c r="V283" s="115"/>
      <c r="W283" s="115"/>
      <c r="X283" s="115"/>
      <c r="Y283" s="115"/>
      <c r="Z283" s="115"/>
      <c r="AA283" s="115"/>
      <c r="AB283" s="115"/>
      <c r="AC283" s="115"/>
      <c r="AD283" s="115"/>
      <c r="AE283" s="115"/>
      <c r="AF283" s="115"/>
      <c r="AG283" s="115"/>
      <c r="AH283" s="115"/>
      <c r="AI283" s="115"/>
      <c r="AJ283" s="115"/>
      <c r="AK283" s="115"/>
      <c r="AL283" s="115"/>
      <c r="AM283" s="115"/>
      <c r="AN283" s="115"/>
      <c r="AO283" s="115"/>
      <c r="AP283" s="115"/>
      <c r="AQ283" s="115"/>
      <c r="AR283" s="115"/>
      <c r="AS283" s="115"/>
      <c r="AT283" s="115"/>
      <c r="AU283" s="115"/>
      <c r="AV283" s="115"/>
      <c r="AW283" s="115"/>
      <c r="AX283" s="115"/>
      <c r="AY283" s="115"/>
      <c r="AZ283" s="115"/>
      <c r="BA283" s="115"/>
      <c r="BB283" s="115"/>
      <c r="BC283" s="115"/>
      <c r="BD283" s="115"/>
      <c r="BE283" s="115"/>
      <c r="BF283" s="115"/>
      <c r="BG283" s="115"/>
      <c r="BH283" s="115"/>
    </row>
    <row r="284" spans="1:60" ht="22.5" customHeight="1" outlineLevel="1" x14ac:dyDescent="0.2">
      <c r="A284" s="182">
        <v>74</v>
      </c>
      <c r="B284" s="156" t="s">
        <v>969</v>
      </c>
      <c r="C284" s="157" t="s">
        <v>970</v>
      </c>
      <c r="D284" s="158" t="s">
        <v>92</v>
      </c>
      <c r="E284" s="159">
        <f>SUM(E285:E285)</f>
        <v>557.43480000000011</v>
      </c>
      <c r="F284" s="160">
        <v>0</v>
      </c>
      <c r="G284" s="161">
        <f>E284*F284</f>
        <v>0</v>
      </c>
      <c r="H284" s="161">
        <v>0</v>
      </c>
      <c r="I284" s="161">
        <f>ROUND(E284*H284,2)</f>
        <v>0</v>
      </c>
      <c r="J284" s="161">
        <v>153.5</v>
      </c>
      <c r="K284" s="161">
        <f>ROUND(E284*J284,2)</f>
        <v>85566.24</v>
      </c>
      <c r="L284" s="161">
        <v>21</v>
      </c>
      <c r="M284" s="161">
        <f>G284*(1+L284/100)</f>
        <v>0</v>
      </c>
      <c r="N284" s="230">
        <v>2.9E-4</v>
      </c>
      <c r="O284" s="230">
        <f>ROUND(E284*N284,5)</f>
        <v>0.16166</v>
      </c>
      <c r="P284" s="230">
        <v>0</v>
      </c>
      <c r="Q284" s="237">
        <f>ROUND(E284*P284,2)</f>
        <v>0</v>
      </c>
      <c r="R284" s="129"/>
      <c r="S284" s="129"/>
      <c r="T284" s="130">
        <v>0.16</v>
      </c>
      <c r="U284" s="129">
        <f>ROUND(E284*T284,2)</f>
        <v>89.19</v>
      </c>
      <c r="V284" s="115"/>
      <c r="W284" s="115"/>
      <c r="X284" s="115"/>
      <c r="Y284" s="115"/>
      <c r="Z284" s="115"/>
      <c r="AA284" s="115"/>
      <c r="AB284" s="115"/>
      <c r="AC284" s="115"/>
      <c r="AD284" s="115"/>
      <c r="AE284" s="115" t="s">
        <v>89</v>
      </c>
      <c r="AF284" s="115"/>
      <c r="AG284" s="115"/>
      <c r="AH284" s="115"/>
      <c r="AI284" s="115"/>
      <c r="AJ284" s="115"/>
      <c r="AK284" s="115"/>
      <c r="AL284" s="115"/>
      <c r="AM284" s="115"/>
      <c r="AN284" s="115"/>
      <c r="AO284" s="115"/>
      <c r="AP284" s="115"/>
      <c r="AQ284" s="115"/>
      <c r="AR284" s="115"/>
      <c r="AS284" s="115"/>
      <c r="AT284" s="115"/>
      <c r="AU284" s="115"/>
      <c r="AV284" s="115"/>
      <c r="AW284" s="115"/>
      <c r="AX284" s="115"/>
      <c r="AY284" s="115"/>
      <c r="AZ284" s="115"/>
      <c r="BA284" s="115"/>
      <c r="BB284" s="115"/>
      <c r="BC284" s="115"/>
      <c r="BD284" s="115"/>
      <c r="BE284" s="115"/>
      <c r="BF284" s="115"/>
      <c r="BG284" s="115"/>
      <c r="BH284" s="115"/>
    </row>
    <row r="285" spans="1:60" outlineLevel="1" x14ac:dyDescent="0.2">
      <c r="A285" s="196"/>
      <c r="B285" s="197"/>
      <c r="C285" s="266">
        <f>SUM(E259)</f>
        <v>557.43480000000011</v>
      </c>
      <c r="D285" s="211"/>
      <c r="E285" s="212">
        <f>SUM(C285)</f>
        <v>557.43480000000011</v>
      </c>
      <c r="F285" s="200"/>
      <c r="G285" s="200"/>
      <c r="H285" s="200"/>
      <c r="I285" s="200"/>
      <c r="J285" s="200"/>
      <c r="K285" s="200"/>
      <c r="L285" s="200"/>
      <c r="M285" s="200"/>
      <c r="N285" s="213"/>
      <c r="O285" s="213"/>
      <c r="P285" s="213"/>
      <c r="Q285" s="245"/>
      <c r="R285" s="129"/>
      <c r="S285" s="129"/>
      <c r="T285" s="130"/>
      <c r="U285" s="129"/>
      <c r="V285" s="115"/>
      <c r="W285" s="115"/>
      <c r="X285" s="115"/>
      <c r="Y285" s="115"/>
      <c r="Z285" s="115"/>
      <c r="AA285" s="115"/>
      <c r="AB285" s="115"/>
      <c r="AC285" s="115"/>
      <c r="AD285" s="115"/>
      <c r="AE285" s="115" t="s">
        <v>90</v>
      </c>
      <c r="AF285" s="115">
        <v>0</v>
      </c>
      <c r="AG285" s="115"/>
      <c r="AH285" s="115"/>
      <c r="AI285" s="115"/>
      <c r="AJ285" s="115"/>
      <c r="AK285" s="115"/>
      <c r="AL285" s="115"/>
      <c r="AM285" s="115"/>
      <c r="AN285" s="115"/>
      <c r="AO285" s="115"/>
      <c r="AP285" s="115"/>
      <c r="AQ285" s="115"/>
      <c r="AR285" s="115"/>
      <c r="AS285" s="115"/>
      <c r="AT285" s="115"/>
      <c r="AU285" s="115"/>
      <c r="AV285" s="115"/>
      <c r="AW285" s="115"/>
      <c r="AX285" s="115"/>
      <c r="AY285" s="115"/>
      <c r="AZ285" s="115"/>
      <c r="BA285" s="115"/>
      <c r="BB285" s="115"/>
      <c r="BC285" s="115"/>
      <c r="BD285" s="115"/>
      <c r="BE285" s="115"/>
      <c r="BF285" s="115"/>
      <c r="BG285" s="115"/>
      <c r="BH285" s="115"/>
    </row>
    <row r="286" spans="1:60" x14ac:dyDescent="0.2">
      <c r="A286" s="122" t="s">
        <v>79</v>
      </c>
      <c r="B286" s="124" t="s">
        <v>776</v>
      </c>
      <c r="C286" s="125" t="s">
        <v>777</v>
      </c>
      <c r="D286" s="121"/>
      <c r="E286" s="126"/>
      <c r="F286" s="127"/>
      <c r="G286" s="127">
        <f>SUM(G287)</f>
        <v>0</v>
      </c>
      <c r="H286" s="127"/>
      <c r="I286" s="127">
        <f>SUM(I287:I339)</f>
        <v>0</v>
      </c>
      <c r="J286" s="127"/>
      <c r="K286" s="127">
        <f>SUM(K287:K339)</f>
        <v>2879.66</v>
      </c>
      <c r="L286" s="127"/>
      <c r="M286" s="127">
        <f>SUM(M287:M339)</f>
        <v>0</v>
      </c>
      <c r="N286" s="142"/>
      <c r="O286" s="142">
        <f>SUM(O287:O290)</f>
        <v>0</v>
      </c>
      <c r="P286" s="142"/>
      <c r="Q286" s="142">
        <f>SUM(Q287:Q290)</f>
        <v>0</v>
      </c>
      <c r="R286" s="127"/>
      <c r="S286" s="127"/>
      <c r="T286" s="128"/>
      <c r="U286" s="127">
        <f>SUM(U287:U339)</f>
        <v>3</v>
      </c>
      <c r="AE286" t="s">
        <v>80</v>
      </c>
    </row>
    <row r="287" spans="1:60" ht="12.75" customHeight="1" outlineLevel="1" x14ac:dyDescent="0.2">
      <c r="A287" s="180">
        <v>75</v>
      </c>
      <c r="B287" s="173" t="s">
        <v>982</v>
      </c>
      <c r="C287" s="174" t="s">
        <v>983</v>
      </c>
      <c r="D287" s="175" t="s">
        <v>94</v>
      </c>
      <c r="E287" s="176">
        <f>SUM(E290:E290)</f>
        <v>18.760000000000002</v>
      </c>
      <c r="F287" s="177">
        <v>0</v>
      </c>
      <c r="G287" s="178">
        <f>E287*F287</f>
        <v>0</v>
      </c>
      <c r="H287" s="178">
        <v>0</v>
      </c>
      <c r="I287" s="178">
        <f>ROUND(E287*H287,2)</f>
        <v>0</v>
      </c>
      <c r="J287" s="178">
        <v>153.5</v>
      </c>
      <c r="K287" s="178">
        <f>ROUND(E287*J287,2)</f>
        <v>2879.66</v>
      </c>
      <c r="L287" s="178">
        <v>21</v>
      </c>
      <c r="M287" s="178">
        <f>G287*(1+L287/100)</f>
        <v>0</v>
      </c>
      <c r="N287" s="229">
        <v>0</v>
      </c>
      <c r="O287" s="229">
        <f>ROUND(E287*N287,5)</f>
        <v>0</v>
      </c>
      <c r="P287" s="229">
        <v>0</v>
      </c>
      <c r="Q287" s="236">
        <f>ROUND(E287*P287,2)</f>
        <v>0</v>
      </c>
      <c r="R287" s="129"/>
      <c r="S287" s="129"/>
      <c r="T287" s="130">
        <v>0.16</v>
      </c>
      <c r="U287" s="129">
        <f>ROUND(E287*T287,2)</f>
        <v>3</v>
      </c>
      <c r="V287" s="115"/>
      <c r="W287" s="115"/>
      <c r="X287" s="115"/>
      <c r="Y287" s="115"/>
      <c r="Z287" s="115"/>
      <c r="AA287" s="115"/>
      <c r="AB287" s="115"/>
      <c r="AC287" s="115"/>
      <c r="AD287" s="115"/>
      <c r="AE287" s="115" t="s">
        <v>89</v>
      </c>
      <c r="AF287" s="115"/>
      <c r="AG287" s="115"/>
      <c r="AH287" s="115"/>
      <c r="AI287" s="115"/>
      <c r="AJ287" s="115"/>
      <c r="AK287" s="115"/>
      <c r="AL287" s="115"/>
      <c r="AM287" s="115"/>
      <c r="AN287" s="115"/>
      <c r="AO287" s="115"/>
      <c r="AP287" s="115"/>
      <c r="AQ287" s="115"/>
      <c r="AR287" s="115"/>
      <c r="AS287" s="115"/>
      <c r="AT287" s="115"/>
      <c r="AU287" s="115"/>
      <c r="AV287" s="115"/>
      <c r="AW287" s="115"/>
      <c r="AX287" s="115"/>
      <c r="AY287" s="115"/>
      <c r="AZ287" s="115"/>
      <c r="BA287" s="115"/>
      <c r="BB287" s="115"/>
      <c r="BC287" s="115"/>
      <c r="BD287" s="115"/>
      <c r="BE287" s="115"/>
      <c r="BF287" s="115"/>
      <c r="BG287" s="115"/>
      <c r="BH287" s="115"/>
    </row>
    <row r="288" spans="1:60" outlineLevel="1" x14ac:dyDescent="0.2">
      <c r="A288" s="116"/>
      <c r="B288" s="162"/>
      <c r="C288" s="379" t="s">
        <v>984</v>
      </c>
      <c r="D288" s="379"/>
      <c r="E288" s="379"/>
      <c r="F288" s="379"/>
      <c r="G288" s="149"/>
      <c r="H288" s="137"/>
      <c r="I288" s="137"/>
      <c r="J288" s="137"/>
      <c r="K288" s="137"/>
      <c r="L288" s="137"/>
      <c r="M288" s="137"/>
      <c r="N288" s="218"/>
      <c r="O288" s="218"/>
      <c r="P288" s="218"/>
      <c r="Q288" s="208"/>
      <c r="R288" s="129"/>
      <c r="S288" s="129"/>
      <c r="T288" s="130"/>
      <c r="U288" s="129"/>
      <c r="V288" s="115"/>
      <c r="W288" s="115"/>
      <c r="X288" s="115"/>
      <c r="Y288" s="115"/>
      <c r="Z288" s="115"/>
      <c r="AA288" s="115"/>
      <c r="AB288" s="115"/>
      <c r="AC288" s="115"/>
      <c r="AD288" s="115"/>
      <c r="AE288" s="115" t="s">
        <v>82</v>
      </c>
      <c r="AF288" s="115"/>
      <c r="AG288" s="115"/>
      <c r="AH288" s="115"/>
      <c r="AI288" s="115"/>
      <c r="AJ288" s="115"/>
      <c r="AK288" s="115"/>
      <c r="AL288" s="115"/>
      <c r="AM288" s="115"/>
      <c r="AN288" s="115"/>
      <c r="AO288" s="115"/>
      <c r="AP288" s="115"/>
      <c r="AQ288" s="115"/>
      <c r="AR288" s="115"/>
      <c r="AS288" s="115"/>
      <c r="AT288" s="115"/>
      <c r="AU288" s="115"/>
      <c r="AV288" s="115"/>
      <c r="AW288" s="115"/>
      <c r="AX288" s="115"/>
      <c r="AY288" s="115"/>
      <c r="AZ288" s="115"/>
      <c r="BA288" s="123" t="str">
        <f>C288</f>
        <v>kompletní provedení zemních prací pro uložení (výměnu) ležaté kanalizace v 1.PP</v>
      </c>
      <c r="BB288" s="115"/>
      <c r="BC288" s="115"/>
      <c r="BD288" s="115"/>
      <c r="BE288" s="115"/>
      <c r="BF288" s="115"/>
      <c r="BG288" s="115"/>
      <c r="BH288" s="115"/>
    </row>
    <row r="289" spans="1:60" ht="36.75" customHeight="1" outlineLevel="1" x14ac:dyDescent="0.2">
      <c r="A289" s="116"/>
      <c r="B289" s="162"/>
      <c r="C289" s="379" t="s">
        <v>985</v>
      </c>
      <c r="D289" s="379"/>
      <c r="E289" s="379"/>
      <c r="F289" s="379"/>
      <c r="G289" s="149"/>
      <c r="H289" s="137"/>
      <c r="I289" s="137"/>
      <c r="J289" s="137"/>
      <c r="K289" s="137"/>
      <c r="L289" s="137"/>
      <c r="M289" s="137"/>
      <c r="N289" s="218"/>
      <c r="O289" s="218"/>
      <c r="P289" s="218"/>
      <c r="Q289" s="208"/>
      <c r="R289" s="129"/>
      <c r="S289" s="129"/>
      <c r="T289" s="130"/>
      <c r="U289" s="129"/>
      <c r="V289" s="115"/>
      <c r="W289" s="115"/>
      <c r="X289" s="115"/>
      <c r="Y289" s="115"/>
      <c r="Z289" s="115"/>
      <c r="AA289" s="115"/>
      <c r="AB289" s="115"/>
      <c r="AC289" s="115"/>
      <c r="AD289" s="115"/>
      <c r="AE289" s="115" t="s">
        <v>82</v>
      </c>
      <c r="AF289" s="115"/>
      <c r="AG289" s="115"/>
      <c r="AH289" s="115"/>
      <c r="AI289" s="115"/>
      <c r="AJ289" s="115"/>
      <c r="AK289" s="115"/>
      <c r="AL289" s="115"/>
      <c r="AM289" s="115"/>
      <c r="AN289" s="115"/>
      <c r="AO289" s="115"/>
      <c r="AP289" s="115"/>
      <c r="AQ289" s="115"/>
      <c r="AR289" s="115"/>
      <c r="AS289" s="115"/>
      <c r="AT289" s="115"/>
      <c r="AU289" s="115"/>
      <c r="AV289" s="115"/>
      <c r="AW289" s="115"/>
      <c r="AX289" s="115"/>
      <c r="AY289" s="115"/>
      <c r="AZ289" s="115"/>
      <c r="BA289" s="123" t="str">
        <f>C289</f>
        <v>rýha šířky 300 mm, vyříznutí ve stávající betonové mazanině, hloubka ručního kopání do 600 mm, obsyp a zásyp potrubí ručně, opětovné zabetonování podlahy s vložením hydroizolace v místě rýhy a včetně jednoho průrazu základového pasu tl. 600 mm</v>
      </c>
      <c r="BB289" s="115"/>
      <c r="BC289" s="115"/>
      <c r="BD289" s="115"/>
      <c r="BE289" s="115"/>
      <c r="BF289" s="115"/>
      <c r="BG289" s="115"/>
      <c r="BH289" s="115"/>
    </row>
    <row r="290" spans="1:60" outlineLevel="1" x14ac:dyDescent="0.2">
      <c r="A290" s="136"/>
      <c r="B290" s="202"/>
      <c r="C290" s="239">
        <v>18.760000000000002</v>
      </c>
      <c r="D290" s="240"/>
      <c r="E290" s="241">
        <v>18.760000000000002</v>
      </c>
      <c r="F290" s="203"/>
      <c r="G290" s="203"/>
      <c r="H290" s="203"/>
      <c r="I290" s="203"/>
      <c r="J290" s="203"/>
      <c r="K290" s="203"/>
      <c r="L290" s="203"/>
      <c r="M290" s="203"/>
      <c r="N290" s="242"/>
      <c r="O290" s="242"/>
      <c r="P290" s="242"/>
      <c r="Q290" s="243"/>
      <c r="R290" s="129"/>
      <c r="S290" s="129"/>
      <c r="T290" s="130"/>
      <c r="U290" s="129"/>
      <c r="V290" s="115"/>
      <c r="W290" s="115"/>
      <c r="X290" s="115"/>
      <c r="Y290" s="115"/>
      <c r="Z290" s="115"/>
      <c r="AA290" s="115"/>
      <c r="AB290" s="115"/>
      <c r="AC290" s="115"/>
      <c r="AD290" s="115"/>
      <c r="AE290" s="115" t="s">
        <v>90</v>
      </c>
      <c r="AF290" s="115">
        <v>0</v>
      </c>
      <c r="AG290" s="115"/>
      <c r="AH290" s="115"/>
      <c r="AI290" s="115"/>
      <c r="AJ290" s="115"/>
      <c r="AK290" s="115"/>
      <c r="AL290" s="115"/>
      <c r="AM290" s="115"/>
      <c r="AN290" s="115"/>
      <c r="AO290" s="115"/>
      <c r="AP290" s="115"/>
      <c r="AQ290" s="115"/>
      <c r="AR290" s="115"/>
      <c r="AS290" s="115"/>
      <c r="AT290" s="115"/>
      <c r="AU290" s="115"/>
      <c r="AV290" s="115"/>
      <c r="AW290" s="115"/>
      <c r="AX290" s="115"/>
      <c r="AY290" s="115"/>
      <c r="AZ290" s="115"/>
      <c r="BA290" s="115"/>
      <c r="BB290" s="115"/>
      <c r="BC290" s="115"/>
      <c r="BD290" s="115"/>
      <c r="BE290" s="115"/>
      <c r="BF290" s="115"/>
      <c r="BG290" s="115"/>
      <c r="BH290" s="115"/>
    </row>
    <row r="291" spans="1:60" x14ac:dyDescent="0.2">
      <c r="C291" s="134"/>
      <c r="D291" s="11"/>
      <c r="AE291" t="s">
        <v>87</v>
      </c>
    </row>
    <row r="292" spans="1:60" x14ac:dyDescent="0.2">
      <c r="B292" s="85" t="s">
        <v>95</v>
      </c>
      <c r="D292" s="11"/>
      <c r="G292" s="135">
        <f>SUM(G7+G17+G57+G60+G108+G166+G190+G220+G248+G258+G286)</f>
        <v>0</v>
      </c>
    </row>
    <row r="293" spans="1:60" x14ac:dyDescent="0.2">
      <c r="D293" s="11"/>
    </row>
    <row r="294" spans="1:60" x14ac:dyDescent="0.2">
      <c r="D294" s="11"/>
    </row>
    <row r="295" spans="1:60" x14ac:dyDescent="0.2">
      <c r="D295" s="11"/>
    </row>
    <row r="296" spans="1:60" x14ac:dyDescent="0.2">
      <c r="D296" s="11"/>
    </row>
    <row r="297" spans="1:60" x14ac:dyDescent="0.2">
      <c r="D297" s="11"/>
    </row>
    <row r="298" spans="1:60" x14ac:dyDescent="0.2">
      <c r="D298" s="11"/>
    </row>
    <row r="299" spans="1:60" x14ac:dyDescent="0.2">
      <c r="D299" s="11"/>
    </row>
    <row r="300" spans="1:60" x14ac:dyDescent="0.2">
      <c r="D300" s="11"/>
    </row>
    <row r="301" spans="1:60" x14ac:dyDescent="0.2">
      <c r="D301" s="11"/>
    </row>
    <row r="302" spans="1:60" x14ac:dyDescent="0.2">
      <c r="D302" s="11"/>
    </row>
    <row r="303" spans="1:60" x14ac:dyDescent="0.2">
      <c r="D303" s="11"/>
    </row>
    <row r="304" spans="1:60" x14ac:dyDescent="0.2">
      <c r="D304" s="11"/>
    </row>
    <row r="305" spans="4:4" x14ac:dyDescent="0.2">
      <c r="D305" s="11"/>
    </row>
    <row r="306" spans="4:4" x14ac:dyDescent="0.2">
      <c r="D306" s="11"/>
    </row>
    <row r="307" spans="4:4" x14ac:dyDescent="0.2">
      <c r="D307" s="11"/>
    </row>
    <row r="308" spans="4:4" x14ac:dyDescent="0.2">
      <c r="D308" s="11"/>
    </row>
    <row r="309" spans="4:4" x14ac:dyDescent="0.2">
      <c r="D309" s="11"/>
    </row>
    <row r="310" spans="4:4" x14ac:dyDescent="0.2">
      <c r="D310" s="11"/>
    </row>
    <row r="311" spans="4:4" x14ac:dyDescent="0.2">
      <c r="D311" s="11"/>
    </row>
    <row r="312" spans="4:4" x14ac:dyDescent="0.2">
      <c r="D312" s="11"/>
    </row>
    <row r="313" spans="4:4" x14ac:dyDescent="0.2">
      <c r="D313" s="11"/>
    </row>
    <row r="314" spans="4:4" x14ac:dyDescent="0.2">
      <c r="D314" s="11"/>
    </row>
    <row r="315" spans="4:4" x14ac:dyDescent="0.2">
      <c r="D315" s="11"/>
    </row>
    <row r="316" spans="4:4" x14ac:dyDescent="0.2">
      <c r="D316" s="11"/>
    </row>
    <row r="317" spans="4:4" x14ac:dyDescent="0.2">
      <c r="D317" s="11"/>
    </row>
    <row r="318" spans="4:4" x14ac:dyDescent="0.2">
      <c r="D318" s="11"/>
    </row>
    <row r="319" spans="4:4" x14ac:dyDescent="0.2">
      <c r="D319" s="11"/>
    </row>
    <row r="320" spans="4:4" x14ac:dyDescent="0.2">
      <c r="D320" s="11"/>
    </row>
    <row r="321" spans="4:4" x14ac:dyDescent="0.2">
      <c r="D321" s="11"/>
    </row>
    <row r="322" spans="4:4" x14ac:dyDescent="0.2">
      <c r="D322" s="11"/>
    </row>
    <row r="323" spans="4:4" x14ac:dyDescent="0.2">
      <c r="D323" s="11"/>
    </row>
    <row r="324" spans="4:4" x14ac:dyDescent="0.2">
      <c r="D324" s="11"/>
    </row>
    <row r="325" spans="4:4" x14ac:dyDescent="0.2">
      <c r="D325" s="11"/>
    </row>
    <row r="326" spans="4:4" x14ac:dyDescent="0.2">
      <c r="D326" s="11"/>
    </row>
    <row r="327" spans="4:4" x14ac:dyDescent="0.2">
      <c r="D327" s="11"/>
    </row>
    <row r="328" spans="4:4" x14ac:dyDescent="0.2">
      <c r="D328" s="11"/>
    </row>
    <row r="329" spans="4:4" x14ac:dyDescent="0.2">
      <c r="D329" s="11"/>
    </row>
    <row r="330" spans="4:4" x14ac:dyDescent="0.2">
      <c r="D330" s="11"/>
    </row>
    <row r="331" spans="4:4" x14ac:dyDescent="0.2">
      <c r="D331" s="11"/>
    </row>
    <row r="332" spans="4:4" x14ac:dyDescent="0.2">
      <c r="D332" s="11"/>
    </row>
    <row r="333" spans="4:4" x14ac:dyDescent="0.2">
      <c r="D333" s="11"/>
    </row>
    <row r="334" spans="4:4" x14ac:dyDescent="0.2">
      <c r="D334" s="11"/>
    </row>
    <row r="335" spans="4:4" x14ac:dyDescent="0.2">
      <c r="D335" s="11"/>
    </row>
    <row r="336" spans="4:4" x14ac:dyDescent="0.2">
      <c r="D336" s="11"/>
    </row>
    <row r="337" spans="4:4" x14ac:dyDescent="0.2">
      <c r="D337" s="11"/>
    </row>
    <row r="338" spans="4:4" x14ac:dyDescent="0.2">
      <c r="D338" s="11"/>
    </row>
    <row r="339" spans="4:4" x14ac:dyDescent="0.2">
      <c r="D339" s="11"/>
    </row>
    <row r="340" spans="4:4" x14ac:dyDescent="0.2">
      <c r="D340" s="11"/>
    </row>
    <row r="341" spans="4:4" x14ac:dyDescent="0.2">
      <c r="D341" s="11"/>
    </row>
    <row r="342" spans="4:4" x14ac:dyDescent="0.2">
      <c r="D342" s="11"/>
    </row>
    <row r="343" spans="4:4" x14ac:dyDescent="0.2">
      <c r="D343" s="11"/>
    </row>
    <row r="344" spans="4:4" x14ac:dyDescent="0.2">
      <c r="D344" s="11"/>
    </row>
    <row r="345" spans="4:4" x14ac:dyDescent="0.2">
      <c r="D345" s="11"/>
    </row>
    <row r="346" spans="4:4" x14ac:dyDescent="0.2">
      <c r="D346" s="11"/>
    </row>
    <row r="347" spans="4:4" x14ac:dyDescent="0.2">
      <c r="D347" s="11"/>
    </row>
    <row r="348" spans="4:4" x14ac:dyDescent="0.2">
      <c r="D348" s="11"/>
    </row>
    <row r="349" spans="4:4" x14ac:dyDescent="0.2">
      <c r="D349" s="11"/>
    </row>
    <row r="350" spans="4:4" x14ac:dyDescent="0.2">
      <c r="D350" s="11"/>
    </row>
    <row r="351" spans="4:4" x14ac:dyDescent="0.2">
      <c r="D351" s="11"/>
    </row>
    <row r="352" spans="4:4" x14ac:dyDescent="0.2">
      <c r="D352" s="11"/>
    </row>
    <row r="353" spans="4:4" x14ac:dyDescent="0.2">
      <c r="D353" s="11"/>
    </row>
    <row r="354" spans="4:4" x14ac:dyDescent="0.2">
      <c r="D354" s="11"/>
    </row>
    <row r="355" spans="4:4" x14ac:dyDescent="0.2">
      <c r="D355" s="11"/>
    </row>
    <row r="356" spans="4:4" x14ac:dyDescent="0.2">
      <c r="D356" s="11"/>
    </row>
    <row r="357" spans="4:4" x14ac:dyDescent="0.2">
      <c r="D357" s="11"/>
    </row>
    <row r="358" spans="4:4" x14ac:dyDescent="0.2">
      <c r="D358" s="11"/>
    </row>
    <row r="359" spans="4:4" x14ac:dyDescent="0.2">
      <c r="D359" s="11"/>
    </row>
    <row r="360" spans="4:4" x14ac:dyDescent="0.2">
      <c r="D360" s="11"/>
    </row>
    <row r="361" spans="4:4" x14ac:dyDescent="0.2">
      <c r="D361" s="11"/>
    </row>
    <row r="362" spans="4:4" x14ac:dyDescent="0.2">
      <c r="D362" s="11"/>
    </row>
    <row r="363" spans="4:4" x14ac:dyDescent="0.2">
      <c r="D363" s="11"/>
    </row>
    <row r="364" spans="4:4" x14ac:dyDescent="0.2">
      <c r="D364" s="11"/>
    </row>
    <row r="365" spans="4:4" x14ac:dyDescent="0.2">
      <c r="D365" s="11"/>
    </row>
    <row r="366" spans="4:4" x14ac:dyDescent="0.2">
      <c r="D366" s="11"/>
    </row>
    <row r="367" spans="4:4" x14ac:dyDescent="0.2">
      <c r="D367" s="11"/>
    </row>
    <row r="368" spans="4:4" x14ac:dyDescent="0.2">
      <c r="D368" s="11"/>
    </row>
    <row r="369" spans="4:4" x14ac:dyDescent="0.2">
      <c r="D369" s="11"/>
    </row>
    <row r="370" spans="4:4" x14ac:dyDescent="0.2">
      <c r="D370" s="11"/>
    </row>
    <row r="371" spans="4:4" x14ac:dyDescent="0.2">
      <c r="D371" s="11"/>
    </row>
    <row r="372" spans="4:4" x14ac:dyDescent="0.2">
      <c r="D372" s="11"/>
    </row>
    <row r="373" spans="4:4" x14ac:dyDescent="0.2">
      <c r="D373" s="11"/>
    </row>
    <row r="374" spans="4:4" x14ac:dyDescent="0.2">
      <c r="D374" s="11"/>
    </row>
    <row r="375" spans="4:4" x14ac:dyDescent="0.2">
      <c r="D375" s="11"/>
    </row>
    <row r="376" spans="4:4" x14ac:dyDescent="0.2">
      <c r="D376" s="11"/>
    </row>
    <row r="377" spans="4:4" x14ac:dyDescent="0.2">
      <c r="D377" s="11"/>
    </row>
    <row r="378" spans="4:4" x14ac:dyDescent="0.2">
      <c r="D378" s="11"/>
    </row>
    <row r="379" spans="4:4" x14ac:dyDescent="0.2">
      <c r="D379" s="11"/>
    </row>
    <row r="380" spans="4:4" x14ac:dyDescent="0.2">
      <c r="D380" s="11"/>
    </row>
    <row r="381" spans="4:4" x14ac:dyDescent="0.2">
      <c r="D381" s="11"/>
    </row>
    <row r="382" spans="4:4" x14ac:dyDescent="0.2">
      <c r="D382" s="11"/>
    </row>
    <row r="383" spans="4:4" x14ac:dyDescent="0.2">
      <c r="D383" s="11"/>
    </row>
    <row r="384" spans="4:4" x14ac:dyDescent="0.2">
      <c r="D384" s="11"/>
    </row>
    <row r="385" spans="4:4" x14ac:dyDescent="0.2">
      <c r="D385" s="11"/>
    </row>
    <row r="386" spans="4:4" x14ac:dyDescent="0.2">
      <c r="D386" s="11"/>
    </row>
    <row r="387" spans="4:4" x14ac:dyDescent="0.2">
      <c r="D387" s="11"/>
    </row>
    <row r="388" spans="4:4" x14ac:dyDescent="0.2">
      <c r="D388" s="11"/>
    </row>
    <row r="389" spans="4:4" x14ac:dyDescent="0.2">
      <c r="D389" s="11"/>
    </row>
    <row r="390" spans="4:4" x14ac:dyDescent="0.2">
      <c r="D390" s="11"/>
    </row>
    <row r="391" spans="4:4" x14ac:dyDescent="0.2">
      <c r="D391" s="11"/>
    </row>
    <row r="392" spans="4:4" x14ac:dyDescent="0.2">
      <c r="D392" s="11"/>
    </row>
    <row r="393" spans="4:4" x14ac:dyDescent="0.2">
      <c r="D393" s="11"/>
    </row>
    <row r="394" spans="4:4" x14ac:dyDescent="0.2">
      <c r="D394" s="11"/>
    </row>
    <row r="395" spans="4:4" x14ac:dyDescent="0.2">
      <c r="D395" s="11"/>
    </row>
    <row r="396" spans="4:4" x14ac:dyDescent="0.2">
      <c r="D396" s="11"/>
    </row>
    <row r="397" spans="4:4" x14ac:dyDescent="0.2">
      <c r="D397" s="11"/>
    </row>
    <row r="398" spans="4:4" x14ac:dyDescent="0.2">
      <c r="D398" s="11"/>
    </row>
    <row r="399" spans="4:4" x14ac:dyDescent="0.2">
      <c r="D399" s="11"/>
    </row>
    <row r="400" spans="4:4" x14ac:dyDescent="0.2">
      <c r="D400" s="11"/>
    </row>
    <row r="401" spans="4:4" x14ac:dyDescent="0.2">
      <c r="D401" s="11"/>
    </row>
    <row r="402" spans="4:4" x14ac:dyDescent="0.2">
      <c r="D402" s="11"/>
    </row>
    <row r="403" spans="4:4" x14ac:dyDescent="0.2">
      <c r="D403" s="11"/>
    </row>
    <row r="404" spans="4:4" x14ac:dyDescent="0.2">
      <c r="D404" s="11"/>
    </row>
    <row r="405" spans="4:4" x14ac:dyDescent="0.2">
      <c r="D405" s="11"/>
    </row>
    <row r="406" spans="4:4" x14ac:dyDescent="0.2">
      <c r="D406" s="11"/>
    </row>
    <row r="407" spans="4:4" x14ac:dyDescent="0.2">
      <c r="D407" s="11"/>
    </row>
    <row r="408" spans="4:4" x14ac:dyDescent="0.2">
      <c r="D408" s="11"/>
    </row>
    <row r="409" spans="4:4" x14ac:dyDescent="0.2">
      <c r="D409" s="11"/>
    </row>
    <row r="410" spans="4:4" x14ac:dyDescent="0.2">
      <c r="D410" s="11"/>
    </row>
    <row r="411" spans="4:4" x14ac:dyDescent="0.2">
      <c r="D411" s="11"/>
    </row>
    <row r="412" spans="4:4" x14ac:dyDescent="0.2">
      <c r="D412" s="11"/>
    </row>
    <row r="413" spans="4:4" x14ac:dyDescent="0.2">
      <c r="D413" s="11"/>
    </row>
    <row r="414" spans="4:4" x14ac:dyDescent="0.2">
      <c r="D414" s="11"/>
    </row>
    <row r="415" spans="4:4" x14ac:dyDescent="0.2">
      <c r="D415" s="11"/>
    </row>
    <row r="416" spans="4:4" x14ac:dyDescent="0.2">
      <c r="D416" s="11"/>
    </row>
    <row r="417" spans="4:4" x14ac:dyDescent="0.2">
      <c r="D417" s="11"/>
    </row>
    <row r="418" spans="4:4" x14ac:dyDescent="0.2">
      <c r="D418" s="11"/>
    </row>
    <row r="419" spans="4:4" x14ac:dyDescent="0.2">
      <c r="D419" s="11"/>
    </row>
    <row r="420" spans="4:4" x14ac:dyDescent="0.2">
      <c r="D420" s="11"/>
    </row>
    <row r="421" spans="4:4" x14ac:dyDescent="0.2">
      <c r="D421" s="11"/>
    </row>
    <row r="422" spans="4:4" x14ac:dyDescent="0.2">
      <c r="D422" s="11"/>
    </row>
    <row r="423" spans="4:4" x14ac:dyDescent="0.2">
      <c r="D423" s="11"/>
    </row>
    <row r="424" spans="4:4" x14ac:dyDescent="0.2">
      <c r="D424" s="11"/>
    </row>
    <row r="425" spans="4:4" x14ac:dyDescent="0.2">
      <c r="D425" s="11"/>
    </row>
    <row r="426" spans="4:4" x14ac:dyDescent="0.2">
      <c r="D426" s="11"/>
    </row>
    <row r="427" spans="4:4" x14ac:dyDescent="0.2">
      <c r="D427" s="11"/>
    </row>
    <row r="428" spans="4:4" x14ac:dyDescent="0.2">
      <c r="D428" s="11"/>
    </row>
    <row r="429" spans="4:4" x14ac:dyDescent="0.2">
      <c r="D429" s="11"/>
    </row>
    <row r="430" spans="4:4" x14ac:dyDescent="0.2">
      <c r="D430" s="11"/>
    </row>
    <row r="431" spans="4:4" x14ac:dyDescent="0.2">
      <c r="D431" s="11"/>
    </row>
    <row r="432" spans="4:4" x14ac:dyDescent="0.2">
      <c r="D432" s="11"/>
    </row>
    <row r="433" spans="4:4" x14ac:dyDescent="0.2">
      <c r="D433" s="11"/>
    </row>
    <row r="434" spans="4:4" x14ac:dyDescent="0.2">
      <c r="D434" s="11"/>
    </row>
    <row r="435" spans="4:4" x14ac:dyDescent="0.2">
      <c r="D435" s="11"/>
    </row>
    <row r="436" spans="4:4" x14ac:dyDescent="0.2">
      <c r="D436" s="11"/>
    </row>
    <row r="437" spans="4:4" x14ac:dyDescent="0.2">
      <c r="D437" s="11"/>
    </row>
    <row r="438" spans="4:4" x14ac:dyDescent="0.2">
      <c r="D438" s="11"/>
    </row>
    <row r="439" spans="4:4" x14ac:dyDescent="0.2">
      <c r="D439" s="11"/>
    </row>
    <row r="440" spans="4:4" x14ac:dyDescent="0.2">
      <c r="D440" s="11"/>
    </row>
    <row r="441" spans="4:4" x14ac:dyDescent="0.2">
      <c r="D441" s="11"/>
    </row>
    <row r="442" spans="4:4" x14ac:dyDescent="0.2">
      <c r="D442" s="11"/>
    </row>
    <row r="443" spans="4:4" x14ac:dyDescent="0.2">
      <c r="D443" s="11"/>
    </row>
    <row r="444" spans="4:4" x14ac:dyDescent="0.2">
      <c r="D444" s="11"/>
    </row>
    <row r="445" spans="4:4" x14ac:dyDescent="0.2">
      <c r="D445" s="11"/>
    </row>
    <row r="446" spans="4:4" x14ac:dyDescent="0.2">
      <c r="D446" s="11"/>
    </row>
    <row r="447" spans="4:4" x14ac:dyDescent="0.2">
      <c r="D447" s="11"/>
    </row>
    <row r="448" spans="4:4" x14ac:dyDescent="0.2">
      <c r="D448" s="11"/>
    </row>
    <row r="449" spans="4:4" x14ac:dyDescent="0.2">
      <c r="D449" s="11"/>
    </row>
    <row r="450" spans="4:4" x14ac:dyDescent="0.2">
      <c r="D450" s="11"/>
    </row>
    <row r="451" spans="4:4" x14ac:dyDescent="0.2">
      <c r="D451" s="11"/>
    </row>
    <row r="452" spans="4:4" x14ac:dyDescent="0.2">
      <c r="D452" s="11"/>
    </row>
    <row r="453" spans="4:4" x14ac:dyDescent="0.2">
      <c r="D453" s="11"/>
    </row>
    <row r="454" spans="4:4" x14ac:dyDescent="0.2">
      <c r="D454" s="11"/>
    </row>
    <row r="455" spans="4:4" x14ac:dyDescent="0.2">
      <c r="D455" s="11"/>
    </row>
    <row r="456" spans="4:4" x14ac:dyDescent="0.2">
      <c r="D456" s="11"/>
    </row>
    <row r="457" spans="4:4" x14ac:dyDescent="0.2">
      <c r="D457" s="11"/>
    </row>
    <row r="458" spans="4:4" x14ac:dyDescent="0.2">
      <c r="D458" s="11"/>
    </row>
    <row r="459" spans="4:4" x14ac:dyDescent="0.2">
      <c r="D459" s="11"/>
    </row>
    <row r="460" spans="4:4" x14ac:dyDescent="0.2">
      <c r="D460" s="11"/>
    </row>
    <row r="461" spans="4:4" x14ac:dyDescent="0.2">
      <c r="D461" s="11"/>
    </row>
    <row r="462" spans="4:4" x14ac:dyDescent="0.2">
      <c r="D462" s="11"/>
    </row>
    <row r="463" spans="4:4" x14ac:dyDescent="0.2">
      <c r="D463" s="11"/>
    </row>
    <row r="464" spans="4:4" x14ac:dyDescent="0.2">
      <c r="D464" s="11"/>
    </row>
    <row r="465" spans="4:4" x14ac:dyDescent="0.2">
      <c r="D465" s="11"/>
    </row>
    <row r="466" spans="4:4" x14ac:dyDescent="0.2">
      <c r="D466" s="11"/>
    </row>
    <row r="467" spans="4:4" x14ac:dyDescent="0.2">
      <c r="D467" s="11"/>
    </row>
    <row r="468" spans="4:4" x14ac:dyDescent="0.2">
      <c r="D468" s="11"/>
    </row>
    <row r="469" spans="4:4" x14ac:dyDescent="0.2">
      <c r="D469" s="11"/>
    </row>
    <row r="470" spans="4:4" x14ac:dyDescent="0.2">
      <c r="D470" s="11"/>
    </row>
    <row r="471" spans="4:4" x14ac:dyDescent="0.2">
      <c r="D471" s="11"/>
    </row>
    <row r="472" spans="4:4" x14ac:dyDescent="0.2">
      <c r="D472" s="11"/>
    </row>
    <row r="473" spans="4:4" x14ac:dyDescent="0.2">
      <c r="D473" s="11"/>
    </row>
    <row r="474" spans="4:4" x14ac:dyDescent="0.2">
      <c r="D474" s="11"/>
    </row>
    <row r="475" spans="4:4" x14ac:dyDescent="0.2">
      <c r="D475" s="11"/>
    </row>
    <row r="476" spans="4:4" x14ac:dyDescent="0.2">
      <c r="D476" s="11"/>
    </row>
    <row r="477" spans="4:4" x14ac:dyDescent="0.2">
      <c r="D477" s="11"/>
    </row>
    <row r="478" spans="4:4" x14ac:dyDescent="0.2">
      <c r="D478" s="11"/>
    </row>
    <row r="479" spans="4:4" x14ac:dyDescent="0.2">
      <c r="D479" s="11"/>
    </row>
    <row r="480" spans="4:4" x14ac:dyDescent="0.2">
      <c r="D480" s="11"/>
    </row>
    <row r="481" spans="4:4" x14ac:dyDescent="0.2">
      <c r="D481" s="11"/>
    </row>
    <row r="482" spans="4:4" x14ac:dyDescent="0.2">
      <c r="D482" s="11"/>
    </row>
    <row r="483" spans="4:4" x14ac:dyDescent="0.2">
      <c r="D483" s="11"/>
    </row>
    <row r="484" spans="4:4" x14ac:dyDescent="0.2">
      <c r="D484" s="11"/>
    </row>
    <row r="485" spans="4:4" x14ac:dyDescent="0.2">
      <c r="D485" s="11"/>
    </row>
    <row r="486" spans="4:4" x14ac:dyDescent="0.2">
      <c r="D486" s="11"/>
    </row>
    <row r="487" spans="4:4" x14ac:dyDescent="0.2">
      <c r="D487" s="11"/>
    </row>
    <row r="488" spans="4:4" x14ac:dyDescent="0.2">
      <c r="D488" s="11"/>
    </row>
    <row r="489" spans="4:4" x14ac:dyDescent="0.2">
      <c r="D489" s="11"/>
    </row>
    <row r="490" spans="4:4" x14ac:dyDescent="0.2">
      <c r="D490" s="11"/>
    </row>
    <row r="491" spans="4:4" x14ac:dyDescent="0.2">
      <c r="D491" s="11"/>
    </row>
    <row r="492" spans="4:4" x14ac:dyDescent="0.2">
      <c r="D492" s="11"/>
    </row>
    <row r="493" spans="4:4" x14ac:dyDescent="0.2">
      <c r="D493" s="11"/>
    </row>
    <row r="494" spans="4:4" x14ac:dyDescent="0.2">
      <c r="D494" s="11"/>
    </row>
    <row r="495" spans="4:4" x14ac:dyDescent="0.2">
      <c r="D495" s="11"/>
    </row>
    <row r="496" spans="4:4" x14ac:dyDescent="0.2">
      <c r="D496" s="11"/>
    </row>
    <row r="497" spans="4:4" x14ac:dyDescent="0.2">
      <c r="D497" s="11"/>
    </row>
    <row r="498" spans="4:4" x14ac:dyDescent="0.2">
      <c r="D498" s="11"/>
    </row>
    <row r="499" spans="4:4" x14ac:dyDescent="0.2">
      <c r="D499" s="11"/>
    </row>
    <row r="500" spans="4:4" x14ac:dyDescent="0.2">
      <c r="D500" s="11"/>
    </row>
    <row r="501" spans="4:4" x14ac:dyDescent="0.2">
      <c r="D501" s="11"/>
    </row>
    <row r="502" spans="4:4" x14ac:dyDescent="0.2">
      <c r="D502" s="11"/>
    </row>
    <row r="503" spans="4:4" x14ac:dyDescent="0.2">
      <c r="D503" s="11"/>
    </row>
    <row r="504" spans="4:4" x14ac:dyDescent="0.2">
      <c r="D504" s="11"/>
    </row>
    <row r="505" spans="4:4" x14ac:dyDescent="0.2">
      <c r="D505" s="11"/>
    </row>
    <row r="506" spans="4:4" x14ac:dyDescent="0.2">
      <c r="D506" s="11"/>
    </row>
    <row r="507" spans="4:4" x14ac:dyDescent="0.2">
      <c r="D507" s="11"/>
    </row>
    <row r="508" spans="4:4" x14ac:dyDescent="0.2">
      <c r="D508" s="11"/>
    </row>
    <row r="509" spans="4:4" x14ac:dyDescent="0.2">
      <c r="D509" s="11"/>
    </row>
    <row r="510" spans="4:4" x14ac:dyDescent="0.2">
      <c r="D510" s="11"/>
    </row>
    <row r="511" spans="4:4" x14ac:dyDescent="0.2">
      <c r="D511" s="11"/>
    </row>
    <row r="512" spans="4:4" x14ac:dyDescent="0.2">
      <c r="D512" s="11"/>
    </row>
    <row r="513" spans="4:4" x14ac:dyDescent="0.2">
      <c r="D513" s="11"/>
    </row>
    <row r="514" spans="4:4" x14ac:dyDescent="0.2">
      <c r="D514" s="11"/>
    </row>
    <row r="515" spans="4:4" x14ac:dyDescent="0.2">
      <c r="D515" s="11"/>
    </row>
    <row r="516" spans="4:4" x14ac:dyDescent="0.2">
      <c r="D516" s="11"/>
    </row>
    <row r="517" spans="4:4" x14ac:dyDescent="0.2">
      <c r="D517" s="11"/>
    </row>
    <row r="518" spans="4:4" x14ac:dyDescent="0.2">
      <c r="D518" s="11"/>
    </row>
    <row r="519" spans="4:4" x14ac:dyDescent="0.2">
      <c r="D519" s="11"/>
    </row>
    <row r="520" spans="4:4" x14ac:dyDescent="0.2">
      <c r="D520" s="11"/>
    </row>
    <row r="521" spans="4:4" x14ac:dyDescent="0.2">
      <c r="D521" s="11"/>
    </row>
    <row r="522" spans="4:4" x14ac:dyDescent="0.2">
      <c r="D522" s="11"/>
    </row>
    <row r="523" spans="4:4" x14ac:dyDescent="0.2">
      <c r="D523" s="11"/>
    </row>
    <row r="524" spans="4:4" x14ac:dyDescent="0.2">
      <c r="D524" s="11"/>
    </row>
    <row r="525" spans="4:4" x14ac:dyDescent="0.2">
      <c r="D525" s="11"/>
    </row>
    <row r="526" spans="4:4" x14ac:dyDescent="0.2">
      <c r="D526" s="11"/>
    </row>
    <row r="527" spans="4:4" x14ac:dyDescent="0.2">
      <c r="D527" s="11"/>
    </row>
    <row r="528" spans="4:4" x14ac:dyDescent="0.2">
      <c r="D528" s="11"/>
    </row>
    <row r="529" spans="4:4" x14ac:dyDescent="0.2">
      <c r="D529" s="11"/>
    </row>
    <row r="530" spans="4:4" x14ac:dyDescent="0.2">
      <c r="D530" s="11"/>
    </row>
    <row r="531" spans="4:4" x14ac:dyDescent="0.2">
      <c r="D531" s="11"/>
    </row>
    <row r="532" spans="4:4" x14ac:dyDescent="0.2">
      <c r="D532" s="11"/>
    </row>
    <row r="533" spans="4:4" x14ac:dyDescent="0.2">
      <c r="D533" s="11"/>
    </row>
    <row r="534" spans="4:4" x14ac:dyDescent="0.2">
      <c r="D534" s="11"/>
    </row>
    <row r="535" spans="4:4" x14ac:dyDescent="0.2">
      <c r="D535" s="11"/>
    </row>
    <row r="536" spans="4:4" x14ac:dyDescent="0.2">
      <c r="D536" s="11"/>
    </row>
    <row r="537" spans="4:4" x14ac:dyDescent="0.2">
      <c r="D537" s="11"/>
    </row>
    <row r="538" spans="4:4" x14ac:dyDescent="0.2">
      <c r="D538" s="11"/>
    </row>
    <row r="539" spans="4:4" x14ac:dyDescent="0.2">
      <c r="D539" s="11"/>
    </row>
    <row r="540" spans="4:4" x14ac:dyDescent="0.2">
      <c r="D540" s="11"/>
    </row>
    <row r="541" spans="4:4" x14ac:dyDescent="0.2">
      <c r="D541" s="11"/>
    </row>
    <row r="542" spans="4:4" x14ac:dyDescent="0.2">
      <c r="D542" s="11"/>
    </row>
    <row r="543" spans="4:4" x14ac:dyDescent="0.2">
      <c r="D543" s="11"/>
    </row>
    <row r="544" spans="4:4" x14ac:dyDescent="0.2">
      <c r="D544" s="11"/>
    </row>
    <row r="545" spans="4:4" x14ac:dyDescent="0.2">
      <c r="D545" s="11"/>
    </row>
    <row r="546" spans="4:4" x14ac:dyDescent="0.2">
      <c r="D546" s="11"/>
    </row>
    <row r="547" spans="4:4" x14ac:dyDescent="0.2">
      <c r="D547" s="11"/>
    </row>
    <row r="548" spans="4:4" x14ac:dyDescent="0.2">
      <c r="D548" s="11"/>
    </row>
    <row r="549" spans="4:4" x14ac:dyDescent="0.2">
      <c r="D549" s="11"/>
    </row>
    <row r="550" spans="4:4" x14ac:dyDescent="0.2">
      <c r="D550" s="11"/>
    </row>
    <row r="551" spans="4:4" x14ac:dyDescent="0.2">
      <c r="D551" s="11"/>
    </row>
    <row r="552" spans="4:4" x14ac:dyDescent="0.2">
      <c r="D552" s="11"/>
    </row>
    <row r="553" spans="4:4" x14ac:dyDescent="0.2">
      <c r="D553" s="11"/>
    </row>
    <row r="554" spans="4:4" x14ac:dyDescent="0.2">
      <c r="D554" s="11"/>
    </row>
    <row r="555" spans="4:4" x14ac:dyDescent="0.2">
      <c r="D555" s="11"/>
    </row>
    <row r="556" spans="4:4" x14ac:dyDescent="0.2">
      <c r="D556" s="11"/>
    </row>
    <row r="557" spans="4:4" x14ac:dyDescent="0.2">
      <c r="D557" s="11"/>
    </row>
    <row r="558" spans="4:4" x14ac:dyDescent="0.2">
      <c r="D558" s="11"/>
    </row>
    <row r="559" spans="4:4" x14ac:dyDescent="0.2">
      <c r="D559" s="11"/>
    </row>
    <row r="560" spans="4:4" x14ac:dyDescent="0.2">
      <c r="D560" s="11"/>
    </row>
    <row r="561" spans="4:4" x14ac:dyDescent="0.2">
      <c r="D561" s="11"/>
    </row>
    <row r="562" spans="4:4" x14ac:dyDescent="0.2">
      <c r="D562" s="11"/>
    </row>
    <row r="563" spans="4:4" x14ac:dyDescent="0.2">
      <c r="D563" s="11"/>
    </row>
    <row r="564" spans="4:4" x14ac:dyDescent="0.2">
      <c r="D564" s="11"/>
    </row>
    <row r="565" spans="4:4" x14ac:dyDescent="0.2">
      <c r="D565" s="11"/>
    </row>
    <row r="566" spans="4:4" x14ac:dyDescent="0.2">
      <c r="D566" s="11"/>
    </row>
    <row r="567" spans="4:4" x14ac:dyDescent="0.2">
      <c r="D567" s="11"/>
    </row>
    <row r="568" spans="4:4" x14ac:dyDescent="0.2">
      <c r="D568" s="11"/>
    </row>
    <row r="569" spans="4:4" x14ac:dyDescent="0.2">
      <c r="D569" s="11"/>
    </row>
    <row r="570" spans="4:4" x14ac:dyDescent="0.2">
      <c r="D570" s="11"/>
    </row>
    <row r="571" spans="4:4" x14ac:dyDescent="0.2">
      <c r="D571" s="11"/>
    </row>
    <row r="572" spans="4:4" x14ac:dyDescent="0.2">
      <c r="D572" s="11"/>
    </row>
    <row r="573" spans="4:4" x14ac:dyDescent="0.2">
      <c r="D573" s="11"/>
    </row>
    <row r="574" spans="4:4" x14ac:dyDescent="0.2">
      <c r="D574" s="11"/>
    </row>
    <row r="575" spans="4:4" x14ac:dyDescent="0.2">
      <c r="D575" s="11"/>
    </row>
    <row r="576" spans="4:4" x14ac:dyDescent="0.2">
      <c r="D576" s="11"/>
    </row>
    <row r="577" spans="4:4" x14ac:dyDescent="0.2">
      <c r="D577" s="11"/>
    </row>
    <row r="578" spans="4:4" x14ac:dyDescent="0.2">
      <c r="D578" s="11"/>
    </row>
    <row r="579" spans="4:4" x14ac:dyDescent="0.2">
      <c r="D579" s="11"/>
    </row>
    <row r="580" spans="4:4" x14ac:dyDescent="0.2">
      <c r="D580" s="11"/>
    </row>
    <row r="581" spans="4:4" x14ac:dyDescent="0.2">
      <c r="D581" s="11"/>
    </row>
    <row r="582" spans="4:4" x14ac:dyDescent="0.2">
      <c r="D582" s="11"/>
    </row>
    <row r="583" spans="4:4" x14ac:dyDescent="0.2">
      <c r="D583" s="11"/>
    </row>
    <row r="584" spans="4:4" x14ac:dyDescent="0.2">
      <c r="D584" s="11"/>
    </row>
    <row r="585" spans="4:4" x14ac:dyDescent="0.2">
      <c r="D585" s="11"/>
    </row>
    <row r="586" spans="4:4" x14ac:dyDescent="0.2">
      <c r="D586" s="11"/>
    </row>
    <row r="587" spans="4:4" x14ac:dyDescent="0.2">
      <c r="D587" s="11"/>
    </row>
    <row r="588" spans="4:4" x14ac:dyDescent="0.2">
      <c r="D588" s="11"/>
    </row>
    <row r="589" spans="4:4" x14ac:dyDescent="0.2">
      <c r="D589" s="11"/>
    </row>
    <row r="590" spans="4:4" x14ac:dyDescent="0.2">
      <c r="D590" s="11"/>
    </row>
    <row r="591" spans="4:4" x14ac:dyDescent="0.2">
      <c r="D591" s="11"/>
    </row>
    <row r="592" spans="4:4" x14ac:dyDescent="0.2">
      <c r="D592" s="11"/>
    </row>
    <row r="593" spans="4:4" x14ac:dyDescent="0.2">
      <c r="D593" s="11"/>
    </row>
    <row r="594" spans="4:4" x14ac:dyDescent="0.2">
      <c r="D594" s="11"/>
    </row>
    <row r="595" spans="4:4" x14ac:dyDescent="0.2">
      <c r="D595" s="11"/>
    </row>
    <row r="596" spans="4:4" x14ac:dyDescent="0.2">
      <c r="D596" s="11"/>
    </row>
    <row r="597" spans="4:4" x14ac:dyDescent="0.2">
      <c r="D597" s="11"/>
    </row>
    <row r="598" spans="4:4" x14ac:dyDescent="0.2">
      <c r="D598" s="11"/>
    </row>
    <row r="599" spans="4:4" x14ac:dyDescent="0.2">
      <c r="D599" s="11"/>
    </row>
    <row r="600" spans="4:4" x14ac:dyDescent="0.2">
      <c r="D600" s="11"/>
    </row>
    <row r="601" spans="4:4" x14ac:dyDescent="0.2">
      <c r="D601" s="11"/>
    </row>
    <row r="602" spans="4:4" x14ac:dyDescent="0.2">
      <c r="D602" s="11"/>
    </row>
    <row r="603" spans="4:4" x14ac:dyDescent="0.2">
      <c r="D603" s="11"/>
    </row>
    <row r="604" spans="4:4" x14ac:dyDescent="0.2">
      <c r="D604" s="11"/>
    </row>
    <row r="605" spans="4:4" x14ac:dyDescent="0.2">
      <c r="D605" s="11"/>
    </row>
    <row r="606" spans="4:4" x14ac:dyDescent="0.2">
      <c r="D606" s="11"/>
    </row>
    <row r="607" spans="4:4" x14ac:dyDescent="0.2">
      <c r="D607" s="11"/>
    </row>
    <row r="608" spans="4:4" x14ac:dyDescent="0.2">
      <c r="D608" s="11"/>
    </row>
    <row r="609" spans="4:4" x14ac:dyDescent="0.2">
      <c r="D609" s="11"/>
    </row>
    <row r="610" spans="4:4" x14ac:dyDescent="0.2">
      <c r="D610" s="11"/>
    </row>
    <row r="611" spans="4:4" x14ac:dyDescent="0.2">
      <c r="D611" s="11"/>
    </row>
    <row r="612" spans="4:4" x14ac:dyDescent="0.2">
      <c r="D612" s="11"/>
    </row>
    <row r="613" spans="4:4" x14ac:dyDescent="0.2">
      <c r="D613" s="11"/>
    </row>
    <row r="614" spans="4:4" x14ac:dyDescent="0.2">
      <c r="D614" s="11"/>
    </row>
    <row r="615" spans="4:4" x14ac:dyDescent="0.2">
      <c r="D615" s="11"/>
    </row>
    <row r="616" spans="4:4" x14ac:dyDescent="0.2">
      <c r="D616" s="11"/>
    </row>
    <row r="617" spans="4:4" x14ac:dyDescent="0.2">
      <c r="D617" s="11"/>
    </row>
    <row r="618" spans="4:4" x14ac:dyDescent="0.2">
      <c r="D618" s="11"/>
    </row>
    <row r="619" spans="4:4" x14ac:dyDescent="0.2">
      <c r="D619" s="11"/>
    </row>
    <row r="620" spans="4:4" x14ac:dyDescent="0.2">
      <c r="D620" s="11"/>
    </row>
    <row r="621" spans="4:4" x14ac:dyDescent="0.2">
      <c r="D621" s="11"/>
    </row>
    <row r="622" spans="4:4" x14ac:dyDescent="0.2">
      <c r="D622" s="11"/>
    </row>
    <row r="623" spans="4:4" x14ac:dyDescent="0.2">
      <c r="D623" s="11"/>
    </row>
    <row r="624" spans="4:4" x14ac:dyDescent="0.2">
      <c r="D624" s="11"/>
    </row>
    <row r="625" spans="4:4" x14ac:dyDescent="0.2">
      <c r="D625" s="11"/>
    </row>
    <row r="626" spans="4:4" x14ac:dyDescent="0.2">
      <c r="D626" s="11"/>
    </row>
    <row r="627" spans="4:4" x14ac:dyDescent="0.2">
      <c r="D627" s="11"/>
    </row>
    <row r="628" spans="4:4" x14ac:dyDescent="0.2">
      <c r="D628" s="11"/>
    </row>
    <row r="629" spans="4:4" x14ac:dyDescent="0.2">
      <c r="D629" s="11"/>
    </row>
    <row r="630" spans="4:4" x14ac:dyDescent="0.2">
      <c r="D630" s="11"/>
    </row>
    <row r="631" spans="4:4" x14ac:dyDescent="0.2">
      <c r="D631" s="11"/>
    </row>
    <row r="632" spans="4:4" x14ac:dyDescent="0.2">
      <c r="D632" s="11"/>
    </row>
    <row r="633" spans="4:4" x14ac:dyDescent="0.2">
      <c r="D633" s="11"/>
    </row>
    <row r="634" spans="4:4" x14ac:dyDescent="0.2">
      <c r="D634" s="11"/>
    </row>
    <row r="635" spans="4:4" x14ac:dyDescent="0.2">
      <c r="D635" s="11"/>
    </row>
    <row r="636" spans="4:4" x14ac:dyDescent="0.2">
      <c r="D636" s="11"/>
    </row>
    <row r="637" spans="4:4" x14ac:dyDescent="0.2">
      <c r="D637" s="11"/>
    </row>
    <row r="638" spans="4:4" x14ac:dyDescent="0.2">
      <c r="D638" s="11"/>
    </row>
    <row r="639" spans="4:4" x14ac:dyDescent="0.2">
      <c r="D639" s="11"/>
    </row>
    <row r="640" spans="4:4" x14ac:dyDescent="0.2">
      <c r="D640" s="11"/>
    </row>
    <row r="641" spans="4:4" x14ac:dyDescent="0.2">
      <c r="D641" s="11"/>
    </row>
    <row r="642" spans="4:4" x14ac:dyDescent="0.2">
      <c r="D642" s="11"/>
    </row>
    <row r="643" spans="4:4" x14ac:dyDescent="0.2">
      <c r="D643" s="11"/>
    </row>
    <row r="644" spans="4:4" x14ac:dyDescent="0.2">
      <c r="D644" s="11"/>
    </row>
    <row r="645" spans="4:4" x14ac:dyDescent="0.2">
      <c r="D645" s="11"/>
    </row>
    <row r="646" spans="4:4" x14ac:dyDescent="0.2">
      <c r="D646" s="11"/>
    </row>
    <row r="647" spans="4:4" x14ac:dyDescent="0.2">
      <c r="D647" s="11"/>
    </row>
    <row r="648" spans="4:4" x14ac:dyDescent="0.2">
      <c r="D648" s="11"/>
    </row>
    <row r="649" spans="4:4" x14ac:dyDescent="0.2">
      <c r="D649" s="11"/>
    </row>
    <row r="650" spans="4:4" x14ac:dyDescent="0.2">
      <c r="D650" s="11"/>
    </row>
    <row r="651" spans="4:4" x14ac:dyDescent="0.2">
      <c r="D651" s="11"/>
    </row>
    <row r="652" spans="4:4" x14ac:dyDescent="0.2">
      <c r="D652" s="11"/>
    </row>
    <row r="653" spans="4:4" x14ac:dyDescent="0.2">
      <c r="D653" s="11"/>
    </row>
    <row r="654" spans="4:4" x14ac:dyDescent="0.2">
      <c r="D654" s="11"/>
    </row>
    <row r="655" spans="4:4" x14ac:dyDescent="0.2">
      <c r="D655" s="11"/>
    </row>
    <row r="656" spans="4:4" x14ac:dyDescent="0.2">
      <c r="D656" s="11"/>
    </row>
    <row r="657" spans="4:4" x14ac:dyDescent="0.2">
      <c r="D657" s="11"/>
    </row>
    <row r="658" spans="4:4" x14ac:dyDescent="0.2">
      <c r="D658" s="11"/>
    </row>
    <row r="659" spans="4:4" x14ac:dyDescent="0.2">
      <c r="D659" s="11"/>
    </row>
    <row r="660" spans="4:4" x14ac:dyDescent="0.2">
      <c r="D660" s="11"/>
    </row>
    <row r="661" spans="4:4" x14ac:dyDescent="0.2">
      <c r="D661" s="11"/>
    </row>
    <row r="662" spans="4:4" x14ac:dyDescent="0.2">
      <c r="D662" s="11"/>
    </row>
    <row r="663" spans="4:4" x14ac:dyDescent="0.2">
      <c r="D663" s="11"/>
    </row>
    <row r="664" spans="4:4" x14ac:dyDescent="0.2">
      <c r="D664" s="11"/>
    </row>
    <row r="665" spans="4:4" x14ac:dyDescent="0.2">
      <c r="D665" s="11"/>
    </row>
    <row r="666" spans="4:4" x14ac:dyDescent="0.2">
      <c r="D666" s="11"/>
    </row>
    <row r="667" spans="4:4" x14ac:dyDescent="0.2">
      <c r="D667" s="11"/>
    </row>
    <row r="668" spans="4:4" x14ac:dyDescent="0.2">
      <c r="D668" s="11"/>
    </row>
    <row r="669" spans="4:4" x14ac:dyDescent="0.2">
      <c r="D669" s="11"/>
    </row>
    <row r="670" spans="4:4" x14ac:dyDescent="0.2">
      <c r="D670" s="11"/>
    </row>
    <row r="671" spans="4:4" x14ac:dyDescent="0.2">
      <c r="D671" s="11"/>
    </row>
    <row r="672" spans="4:4" x14ac:dyDescent="0.2">
      <c r="D672" s="11"/>
    </row>
    <row r="673" spans="4:4" x14ac:dyDescent="0.2">
      <c r="D673" s="11"/>
    </row>
    <row r="674" spans="4:4" x14ac:dyDescent="0.2">
      <c r="D674" s="11"/>
    </row>
    <row r="675" spans="4:4" x14ac:dyDescent="0.2">
      <c r="D675" s="11"/>
    </row>
    <row r="676" spans="4:4" x14ac:dyDescent="0.2">
      <c r="D676" s="11"/>
    </row>
    <row r="677" spans="4:4" x14ac:dyDescent="0.2">
      <c r="D677" s="11"/>
    </row>
    <row r="678" spans="4:4" x14ac:dyDescent="0.2">
      <c r="D678" s="11"/>
    </row>
    <row r="679" spans="4:4" x14ac:dyDescent="0.2">
      <c r="D679" s="11"/>
    </row>
    <row r="680" spans="4:4" x14ac:dyDescent="0.2">
      <c r="D680" s="11"/>
    </row>
    <row r="681" spans="4:4" x14ac:dyDescent="0.2">
      <c r="D681" s="11"/>
    </row>
    <row r="682" spans="4:4" x14ac:dyDescent="0.2">
      <c r="D682" s="11"/>
    </row>
    <row r="683" spans="4:4" x14ac:dyDescent="0.2">
      <c r="D683" s="11"/>
    </row>
    <row r="684" spans="4:4" x14ac:dyDescent="0.2">
      <c r="D684" s="11"/>
    </row>
    <row r="685" spans="4:4" x14ac:dyDescent="0.2">
      <c r="D685" s="11"/>
    </row>
    <row r="686" spans="4:4" x14ac:dyDescent="0.2">
      <c r="D686" s="11"/>
    </row>
    <row r="687" spans="4:4" x14ac:dyDescent="0.2">
      <c r="D687" s="11"/>
    </row>
    <row r="688" spans="4:4" x14ac:dyDescent="0.2">
      <c r="D688" s="11"/>
    </row>
    <row r="689" spans="4:4" x14ac:dyDescent="0.2">
      <c r="D689" s="11"/>
    </row>
    <row r="690" spans="4:4" x14ac:dyDescent="0.2">
      <c r="D690" s="11"/>
    </row>
    <row r="691" spans="4:4" x14ac:dyDescent="0.2">
      <c r="D691" s="11"/>
    </row>
    <row r="692" spans="4:4" x14ac:dyDescent="0.2">
      <c r="D692" s="11"/>
    </row>
    <row r="693" spans="4:4" x14ac:dyDescent="0.2">
      <c r="D693" s="11"/>
    </row>
    <row r="694" spans="4:4" x14ac:dyDescent="0.2">
      <c r="D694" s="11"/>
    </row>
    <row r="695" spans="4:4" x14ac:dyDescent="0.2">
      <c r="D695" s="11"/>
    </row>
    <row r="696" spans="4:4" x14ac:dyDescent="0.2">
      <c r="D696" s="11"/>
    </row>
    <row r="697" spans="4:4" x14ac:dyDescent="0.2">
      <c r="D697" s="11"/>
    </row>
    <row r="698" spans="4:4" x14ac:dyDescent="0.2">
      <c r="D698" s="11"/>
    </row>
    <row r="699" spans="4:4" x14ac:dyDescent="0.2">
      <c r="D699" s="11"/>
    </row>
    <row r="700" spans="4:4" x14ac:dyDescent="0.2">
      <c r="D700" s="11"/>
    </row>
    <row r="701" spans="4:4" x14ac:dyDescent="0.2">
      <c r="D701" s="11"/>
    </row>
    <row r="702" spans="4:4" x14ac:dyDescent="0.2">
      <c r="D702" s="11"/>
    </row>
    <row r="703" spans="4:4" x14ac:dyDescent="0.2">
      <c r="D703" s="11"/>
    </row>
    <row r="704" spans="4:4" x14ac:dyDescent="0.2">
      <c r="D704" s="11"/>
    </row>
    <row r="705" spans="4:4" x14ac:dyDescent="0.2">
      <c r="D705" s="11"/>
    </row>
    <row r="706" spans="4:4" x14ac:dyDescent="0.2">
      <c r="D706" s="11"/>
    </row>
    <row r="707" spans="4:4" x14ac:dyDescent="0.2">
      <c r="D707" s="11"/>
    </row>
    <row r="708" spans="4:4" x14ac:dyDescent="0.2">
      <c r="D708" s="11"/>
    </row>
    <row r="709" spans="4:4" x14ac:dyDescent="0.2">
      <c r="D709" s="11"/>
    </row>
    <row r="710" spans="4:4" x14ac:dyDescent="0.2">
      <c r="D710" s="11"/>
    </row>
    <row r="711" spans="4:4" x14ac:dyDescent="0.2">
      <c r="D711" s="11"/>
    </row>
    <row r="712" spans="4:4" x14ac:dyDescent="0.2">
      <c r="D712" s="11"/>
    </row>
    <row r="713" spans="4:4" x14ac:dyDescent="0.2">
      <c r="D713" s="11"/>
    </row>
    <row r="714" spans="4:4" x14ac:dyDescent="0.2">
      <c r="D714" s="11"/>
    </row>
    <row r="715" spans="4:4" x14ac:dyDescent="0.2">
      <c r="D715" s="11"/>
    </row>
    <row r="716" spans="4:4" x14ac:dyDescent="0.2">
      <c r="D716" s="11"/>
    </row>
    <row r="717" spans="4:4" x14ac:dyDescent="0.2">
      <c r="D717" s="11"/>
    </row>
    <row r="718" spans="4:4" x14ac:dyDescent="0.2">
      <c r="D718" s="11"/>
    </row>
    <row r="719" spans="4:4" x14ac:dyDescent="0.2">
      <c r="D719" s="11"/>
    </row>
    <row r="720" spans="4:4" x14ac:dyDescent="0.2">
      <c r="D720" s="11"/>
    </row>
    <row r="721" spans="4:4" x14ac:dyDescent="0.2">
      <c r="D721" s="11"/>
    </row>
    <row r="722" spans="4:4" x14ac:dyDescent="0.2">
      <c r="D722" s="11"/>
    </row>
    <row r="723" spans="4:4" x14ac:dyDescent="0.2">
      <c r="D723" s="11"/>
    </row>
    <row r="724" spans="4:4" x14ac:dyDescent="0.2">
      <c r="D724" s="11"/>
    </row>
    <row r="725" spans="4:4" x14ac:dyDescent="0.2">
      <c r="D725" s="11"/>
    </row>
    <row r="726" spans="4:4" x14ac:dyDescent="0.2">
      <c r="D726" s="11"/>
    </row>
    <row r="727" spans="4:4" x14ac:dyDescent="0.2">
      <c r="D727" s="11"/>
    </row>
    <row r="728" spans="4:4" x14ac:dyDescent="0.2">
      <c r="D728" s="11"/>
    </row>
    <row r="729" spans="4:4" x14ac:dyDescent="0.2">
      <c r="D729" s="11"/>
    </row>
    <row r="730" spans="4:4" x14ac:dyDescent="0.2">
      <c r="D730" s="11"/>
    </row>
    <row r="731" spans="4:4" x14ac:dyDescent="0.2">
      <c r="D731" s="11"/>
    </row>
    <row r="732" spans="4:4" x14ac:dyDescent="0.2">
      <c r="D732" s="11"/>
    </row>
    <row r="733" spans="4:4" x14ac:dyDescent="0.2">
      <c r="D733" s="11"/>
    </row>
    <row r="734" spans="4:4" x14ac:dyDescent="0.2">
      <c r="D734" s="11"/>
    </row>
    <row r="735" spans="4:4" x14ac:dyDescent="0.2">
      <c r="D735" s="11"/>
    </row>
    <row r="736" spans="4:4" x14ac:dyDescent="0.2">
      <c r="D736" s="11"/>
    </row>
    <row r="737" spans="4:4" x14ac:dyDescent="0.2">
      <c r="D737" s="11"/>
    </row>
    <row r="738" spans="4:4" x14ac:dyDescent="0.2">
      <c r="D738" s="11"/>
    </row>
    <row r="739" spans="4:4" x14ac:dyDescent="0.2">
      <c r="D739" s="11"/>
    </row>
    <row r="740" spans="4:4" x14ac:dyDescent="0.2">
      <c r="D740" s="11"/>
    </row>
    <row r="741" spans="4:4" x14ac:dyDescent="0.2">
      <c r="D741" s="11"/>
    </row>
    <row r="742" spans="4:4" x14ac:dyDescent="0.2">
      <c r="D742" s="11"/>
    </row>
    <row r="743" spans="4:4" x14ac:dyDescent="0.2">
      <c r="D743" s="11"/>
    </row>
    <row r="744" spans="4:4" x14ac:dyDescent="0.2">
      <c r="D744" s="11"/>
    </row>
    <row r="745" spans="4:4" x14ac:dyDescent="0.2">
      <c r="D745" s="11"/>
    </row>
    <row r="746" spans="4:4" x14ac:dyDescent="0.2">
      <c r="D746" s="11"/>
    </row>
    <row r="747" spans="4:4" x14ac:dyDescent="0.2">
      <c r="D747" s="11"/>
    </row>
    <row r="748" spans="4:4" x14ac:dyDescent="0.2">
      <c r="D748" s="11"/>
    </row>
    <row r="749" spans="4:4" x14ac:dyDescent="0.2">
      <c r="D749" s="11"/>
    </row>
    <row r="750" spans="4:4" x14ac:dyDescent="0.2">
      <c r="D750" s="11"/>
    </row>
    <row r="751" spans="4:4" x14ac:dyDescent="0.2">
      <c r="D751" s="11"/>
    </row>
    <row r="752" spans="4:4" x14ac:dyDescent="0.2">
      <c r="D752" s="11"/>
    </row>
    <row r="753" spans="4:4" x14ac:dyDescent="0.2">
      <c r="D753" s="11"/>
    </row>
    <row r="754" spans="4:4" x14ac:dyDescent="0.2">
      <c r="D754" s="11"/>
    </row>
    <row r="755" spans="4:4" x14ac:dyDescent="0.2">
      <c r="D755" s="11"/>
    </row>
    <row r="756" spans="4:4" x14ac:dyDescent="0.2">
      <c r="D756" s="11"/>
    </row>
    <row r="757" spans="4:4" x14ac:dyDescent="0.2">
      <c r="D757" s="11"/>
    </row>
    <row r="758" spans="4:4" x14ac:dyDescent="0.2">
      <c r="D758" s="11"/>
    </row>
    <row r="759" spans="4:4" x14ac:dyDescent="0.2">
      <c r="D759" s="11"/>
    </row>
    <row r="760" spans="4:4" x14ac:dyDescent="0.2">
      <c r="D760" s="11"/>
    </row>
    <row r="761" spans="4:4" x14ac:dyDescent="0.2">
      <c r="D761" s="11"/>
    </row>
    <row r="762" spans="4:4" x14ac:dyDescent="0.2">
      <c r="D762" s="11"/>
    </row>
    <row r="763" spans="4:4" x14ac:dyDescent="0.2">
      <c r="D763" s="11"/>
    </row>
    <row r="764" spans="4:4" x14ac:dyDescent="0.2">
      <c r="D764" s="11"/>
    </row>
    <row r="765" spans="4:4" x14ac:dyDescent="0.2">
      <c r="D765" s="11"/>
    </row>
    <row r="766" spans="4:4" x14ac:dyDescent="0.2">
      <c r="D766" s="11"/>
    </row>
    <row r="767" spans="4:4" x14ac:dyDescent="0.2">
      <c r="D767" s="11"/>
    </row>
    <row r="768" spans="4:4" x14ac:dyDescent="0.2">
      <c r="D768" s="11"/>
    </row>
    <row r="769" spans="4:4" x14ac:dyDescent="0.2">
      <c r="D769" s="11"/>
    </row>
    <row r="770" spans="4:4" x14ac:dyDescent="0.2">
      <c r="D770" s="11"/>
    </row>
    <row r="771" spans="4:4" x14ac:dyDescent="0.2">
      <c r="D771" s="11"/>
    </row>
    <row r="772" spans="4:4" x14ac:dyDescent="0.2">
      <c r="D772" s="11"/>
    </row>
    <row r="773" spans="4:4" x14ac:dyDescent="0.2">
      <c r="D773" s="11"/>
    </row>
    <row r="774" spans="4:4" x14ac:dyDescent="0.2">
      <c r="D774" s="11"/>
    </row>
    <row r="775" spans="4:4" x14ac:dyDescent="0.2">
      <c r="D775" s="11"/>
    </row>
    <row r="776" spans="4:4" x14ac:dyDescent="0.2">
      <c r="D776" s="11"/>
    </row>
    <row r="777" spans="4:4" x14ac:dyDescent="0.2">
      <c r="D777" s="11"/>
    </row>
    <row r="778" spans="4:4" x14ac:dyDescent="0.2">
      <c r="D778" s="11"/>
    </row>
    <row r="779" spans="4:4" x14ac:dyDescent="0.2">
      <c r="D779" s="11"/>
    </row>
    <row r="780" spans="4:4" x14ac:dyDescent="0.2">
      <c r="D780" s="11"/>
    </row>
    <row r="781" spans="4:4" x14ac:dyDescent="0.2">
      <c r="D781" s="11"/>
    </row>
    <row r="782" spans="4:4" x14ac:dyDescent="0.2">
      <c r="D782" s="11"/>
    </row>
    <row r="783" spans="4:4" x14ac:dyDescent="0.2">
      <c r="D783" s="11"/>
    </row>
    <row r="784" spans="4:4" x14ac:dyDescent="0.2">
      <c r="D784" s="11"/>
    </row>
    <row r="785" spans="4:4" x14ac:dyDescent="0.2">
      <c r="D785" s="11"/>
    </row>
    <row r="786" spans="4:4" x14ac:dyDescent="0.2">
      <c r="D786" s="11"/>
    </row>
    <row r="787" spans="4:4" x14ac:dyDescent="0.2">
      <c r="D787" s="11"/>
    </row>
    <row r="788" spans="4:4" x14ac:dyDescent="0.2">
      <c r="D788" s="11"/>
    </row>
    <row r="789" spans="4:4" x14ac:dyDescent="0.2">
      <c r="D789" s="11"/>
    </row>
    <row r="790" spans="4:4" x14ac:dyDescent="0.2">
      <c r="D790" s="11"/>
    </row>
    <row r="791" spans="4:4" x14ac:dyDescent="0.2">
      <c r="D791" s="11"/>
    </row>
    <row r="792" spans="4:4" x14ac:dyDescent="0.2">
      <c r="D792" s="11"/>
    </row>
    <row r="793" spans="4:4" x14ac:dyDescent="0.2">
      <c r="D793" s="11"/>
    </row>
    <row r="794" spans="4:4" x14ac:dyDescent="0.2">
      <c r="D794" s="11"/>
    </row>
    <row r="795" spans="4:4" x14ac:dyDescent="0.2">
      <c r="D795" s="11"/>
    </row>
    <row r="796" spans="4:4" x14ac:dyDescent="0.2">
      <c r="D796" s="11"/>
    </row>
    <row r="797" spans="4:4" x14ac:dyDescent="0.2">
      <c r="D797" s="11"/>
    </row>
    <row r="798" spans="4:4" x14ac:dyDescent="0.2">
      <c r="D798" s="11"/>
    </row>
    <row r="799" spans="4:4" x14ac:dyDescent="0.2">
      <c r="D799" s="11"/>
    </row>
    <row r="800" spans="4:4" x14ac:dyDescent="0.2">
      <c r="D800" s="11"/>
    </row>
    <row r="801" spans="4:4" x14ac:dyDescent="0.2">
      <c r="D801" s="11"/>
    </row>
    <row r="802" spans="4:4" x14ac:dyDescent="0.2">
      <c r="D802" s="11"/>
    </row>
    <row r="803" spans="4:4" x14ac:dyDescent="0.2">
      <c r="D803" s="11"/>
    </row>
    <row r="804" spans="4:4" x14ac:dyDescent="0.2">
      <c r="D804" s="11"/>
    </row>
    <row r="805" spans="4:4" x14ac:dyDescent="0.2">
      <c r="D805" s="11"/>
    </row>
    <row r="806" spans="4:4" x14ac:dyDescent="0.2">
      <c r="D806" s="11"/>
    </row>
    <row r="807" spans="4:4" x14ac:dyDescent="0.2">
      <c r="D807" s="11"/>
    </row>
    <row r="808" spans="4:4" x14ac:dyDescent="0.2">
      <c r="D808" s="11"/>
    </row>
    <row r="809" spans="4:4" x14ac:dyDescent="0.2">
      <c r="D809" s="11"/>
    </row>
    <row r="810" spans="4:4" x14ac:dyDescent="0.2">
      <c r="D810" s="11"/>
    </row>
    <row r="811" spans="4:4" x14ac:dyDescent="0.2">
      <c r="D811" s="11"/>
    </row>
    <row r="812" spans="4:4" x14ac:dyDescent="0.2">
      <c r="D812" s="11"/>
    </row>
    <row r="813" spans="4:4" x14ac:dyDescent="0.2">
      <c r="D813" s="11"/>
    </row>
    <row r="814" spans="4:4" x14ac:dyDescent="0.2">
      <c r="D814" s="11"/>
    </row>
    <row r="815" spans="4:4" x14ac:dyDescent="0.2">
      <c r="D815" s="11"/>
    </row>
    <row r="816" spans="4:4" x14ac:dyDescent="0.2">
      <c r="D816" s="11"/>
    </row>
    <row r="817" spans="4:4" x14ac:dyDescent="0.2">
      <c r="D817" s="11"/>
    </row>
    <row r="818" spans="4:4" x14ac:dyDescent="0.2">
      <c r="D818" s="11"/>
    </row>
    <row r="819" spans="4:4" x14ac:dyDescent="0.2">
      <c r="D819" s="11"/>
    </row>
    <row r="820" spans="4:4" x14ac:dyDescent="0.2">
      <c r="D820" s="11"/>
    </row>
    <row r="821" spans="4:4" x14ac:dyDescent="0.2">
      <c r="D821" s="11"/>
    </row>
    <row r="822" spans="4:4" x14ac:dyDescent="0.2">
      <c r="D822" s="11"/>
    </row>
    <row r="823" spans="4:4" x14ac:dyDescent="0.2">
      <c r="D823" s="11"/>
    </row>
    <row r="824" spans="4:4" x14ac:dyDescent="0.2">
      <c r="D824" s="11"/>
    </row>
    <row r="825" spans="4:4" x14ac:dyDescent="0.2">
      <c r="D825" s="11"/>
    </row>
    <row r="826" spans="4:4" x14ac:dyDescent="0.2">
      <c r="D826" s="11"/>
    </row>
    <row r="827" spans="4:4" x14ac:dyDescent="0.2">
      <c r="D827" s="11"/>
    </row>
    <row r="828" spans="4:4" x14ac:dyDescent="0.2">
      <c r="D828" s="11"/>
    </row>
    <row r="829" spans="4:4" x14ac:dyDescent="0.2">
      <c r="D829" s="11"/>
    </row>
    <row r="830" spans="4:4" x14ac:dyDescent="0.2">
      <c r="D830" s="11"/>
    </row>
    <row r="831" spans="4:4" x14ac:dyDescent="0.2">
      <c r="D831" s="11"/>
    </row>
    <row r="832" spans="4:4" x14ac:dyDescent="0.2">
      <c r="D832" s="11"/>
    </row>
    <row r="833" spans="4:4" x14ac:dyDescent="0.2">
      <c r="D833" s="11"/>
    </row>
    <row r="834" spans="4:4" x14ac:dyDescent="0.2">
      <c r="D834" s="11"/>
    </row>
    <row r="835" spans="4:4" x14ac:dyDescent="0.2">
      <c r="D835" s="11"/>
    </row>
    <row r="836" spans="4:4" x14ac:dyDescent="0.2">
      <c r="D836" s="11"/>
    </row>
    <row r="837" spans="4:4" x14ac:dyDescent="0.2">
      <c r="D837" s="11"/>
    </row>
    <row r="838" spans="4:4" x14ac:dyDescent="0.2">
      <c r="D838" s="11"/>
    </row>
    <row r="839" spans="4:4" x14ac:dyDescent="0.2">
      <c r="D839" s="11"/>
    </row>
    <row r="840" spans="4:4" x14ac:dyDescent="0.2">
      <c r="D840" s="11"/>
    </row>
    <row r="841" spans="4:4" x14ac:dyDescent="0.2">
      <c r="D841" s="11"/>
    </row>
    <row r="842" spans="4:4" x14ac:dyDescent="0.2">
      <c r="D842" s="11"/>
    </row>
    <row r="843" spans="4:4" x14ac:dyDescent="0.2">
      <c r="D843" s="11"/>
    </row>
    <row r="844" spans="4:4" x14ac:dyDescent="0.2">
      <c r="D844" s="11"/>
    </row>
    <row r="845" spans="4:4" x14ac:dyDescent="0.2">
      <c r="D845" s="11"/>
    </row>
    <row r="846" spans="4:4" x14ac:dyDescent="0.2">
      <c r="D846" s="11"/>
    </row>
    <row r="847" spans="4:4" x14ac:dyDescent="0.2">
      <c r="D847" s="11"/>
    </row>
    <row r="848" spans="4:4" x14ac:dyDescent="0.2">
      <c r="D848" s="11"/>
    </row>
    <row r="849" spans="4:4" x14ac:dyDescent="0.2">
      <c r="D849" s="11"/>
    </row>
    <row r="850" spans="4:4" x14ac:dyDescent="0.2">
      <c r="D850" s="11"/>
    </row>
    <row r="851" spans="4:4" x14ac:dyDescent="0.2">
      <c r="D851" s="11"/>
    </row>
    <row r="852" spans="4:4" x14ac:dyDescent="0.2">
      <c r="D852" s="11"/>
    </row>
    <row r="853" spans="4:4" x14ac:dyDescent="0.2">
      <c r="D853" s="11"/>
    </row>
    <row r="854" spans="4:4" x14ac:dyDescent="0.2">
      <c r="D854" s="11"/>
    </row>
    <row r="855" spans="4:4" x14ac:dyDescent="0.2">
      <c r="D855" s="11"/>
    </row>
    <row r="856" spans="4:4" x14ac:dyDescent="0.2">
      <c r="D856" s="11"/>
    </row>
    <row r="857" spans="4:4" x14ac:dyDescent="0.2">
      <c r="D857" s="11"/>
    </row>
    <row r="858" spans="4:4" x14ac:dyDescent="0.2">
      <c r="D858" s="11"/>
    </row>
    <row r="859" spans="4:4" x14ac:dyDescent="0.2">
      <c r="D859" s="11"/>
    </row>
    <row r="860" spans="4:4" x14ac:dyDescent="0.2">
      <c r="D860" s="11"/>
    </row>
    <row r="861" spans="4:4" x14ac:dyDescent="0.2">
      <c r="D861" s="11"/>
    </row>
    <row r="862" spans="4:4" x14ac:dyDescent="0.2">
      <c r="D862" s="11"/>
    </row>
    <row r="863" spans="4:4" x14ac:dyDescent="0.2">
      <c r="D863" s="11"/>
    </row>
    <row r="864" spans="4:4" x14ac:dyDescent="0.2">
      <c r="D864" s="11"/>
    </row>
    <row r="865" spans="4:4" x14ac:dyDescent="0.2">
      <c r="D865" s="11"/>
    </row>
    <row r="866" spans="4:4" x14ac:dyDescent="0.2">
      <c r="D866" s="11"/>
    </row>
    <row r="867" spans="4:4" x14ac:dyDescent="0.2">
      <c r="D867" s="11"/>
    </row>
    <row r="868" spans="4:4" x14ac:dyDescent="0.2">
      <c r="D868" s="11"/>
    </row>
    <row r="869" spans="4:4" x14ac:dyDescent="0.2">
      <c r="D869" s="11"/>
    </row>
    <row r="870" spans="4:4" x14ac:dyDescent="0.2">
      <c r="D870" s="11"/>
    </row>
    <row r="871" spans="4:4" x14ac:dyDescent="0.2">
      <c r="D871" s="11"/>
    </row>
    <row r="872" spans="4:4" x14ac:dyDescent="0.2">
      <c r="D872" s="11"/>
    </row>
    <row r="873" spans="4:4" x14ac:dyDescent="0.2">
      <c r="D873" s="11"/>
    </row>
    <row r="874" spans="4:4" x14ac:dyDescent="0.2">
      <c r="D874" s="11"/>
    </row>
    <row r="875" spans="4:4" x14ac:dyDescent="0.2">
      <c r="D875" s="11"/>
    </row>
    <row r="876" spans="4:4" x14ac:dyDescent="0.2">
      <c r="D876" s="11"/>
    </row>
    <row r="877" spans="4:4" x14ac:dyDescent="0.2">
      <c r="D877" s="11"/>
    </row>
    <row r="878" spans="4:4" x14ac:dyDescent="0.2">
      <c r="D878" s="11"/>
    </row>
    <row r="879" spans="4:4" x14ac:dyDescent="0.2">
      <c r="D879" s="11"/>
    </row>
    <row r="880" spans="4:4" x14ac:dyDescent="0.2">
      <c r="D880" s="11"/>
    </row>
    <row r="881" spans="4:4" x14ac:dyDescent="0.2">
      <c r="D881" s="11"/>
    </row>
    <row r="882" spans="4:4" x14ac:dyDescent="0.2">
      <c r="D882" s="11"/>
    </row>
    <row r="883" spans="4:4" x14ac:dyDescent="0.2">
      <c r="D883" s="11"/>
    </row>
    <row r="884" spans="4:4" x14ac:dyDescent="0.2">
      <c r="D884" s="11"/>
    </row>
    <row r="885" spans="4:4" x14ac:dyDescent="0.2">
      <c r="D885" s="11"/>
    </row>
    <row r="886" spans="4:4" x14ac:dyDescent="0.2">
      <c r="D886" s="11"/>
    </row>
    <row r="887" spans="4:4" x14ac:dyDescent="0.2">
      <c r="D887" s="11"/>
    </row>
    <row r="888" spans="4:4" x14ac:dyDescent="0.2">
      <c r="D888" s="11"/>
    </row>
    <row r="889" spans="4:4" x14ac:dyDescent="0.2">
      <c r="D889" s="11"/>
    </row>
    <row r="890" spans="4:4" x14ac:dyDescent="0.2">
      <c r="D890" s="11"/>
    </row>
    <row r="891" spans="4:4" x14ac:dyDescent="0.2">
      <c r="D891" s="11"/>
    </row>
    <row r="892" spans="4:4" x14ac:dyDescent="0.2">
      <c r="D892" s="11"/>
    </row>
    <row r="893" spans="4:4" x14ac:dyDescent="0.2">
      <c r="D893" s="11"/>
    </row>
    <row r="894" spans="4:4" x14ac:dyDescent="0.2">
      <c r="D894" s="11"/>
    </row>
    <row r="895" spans="4:4" x14ac:dyDescent="0.2">
      <c r="D895" s="11"/>
    </row>
    <row r="896" spans="4:4" x14ac:dyDescent="0.2">
      <c r="D896" s="11"/>
    </row>
    <row r="897" spans="4:4" x14ac:dyDescent="0.2">
      <c r="D897" s="11"/>
    </row>
    <row r="898" spans="4:4" x14ac:dyDescent="0.2">
      <c r="D898" s="11"/>
    </row>
    <row r="899" spans="4:4" x14ac:dyDescent="0.2">
      <c r="D899" s="11"/>
    </row>
    <row r="900" spans="4:4" x14ac:dyDescent="0.2">
      <c r="D900" s="11"/>
    </row>
    <row r="901" spans="4:4" x14ac:dyDescent="0.2">
      <c r="D901" s="11"/>
    </row>
    <row r="902" spans="4:4" x14ac:dyDescent="0.2">
      <c r="D902" s="11"/>
    </row>
    <row r="903" spans="4:4" x14ac:dyDescent="0.2">
      <c r="D903" s="11"/>
    </row>
    <row r="904" spans="4:4" x14ac:dyDescent="0.2">
      <c r="D904" s="11"/>
    </row>
    <row r="905" spans="4:4" x14ac:dyDescent="0.2">
      <c r="D905" s="11"/>
    </row>
    <row r="906" spans="4:4" x14ac:dyDescent="0.2">
      <c r="D906" s="11"/>
    </row>
    <row r="907" spans="4:4" x14ac:dyDescent="0.2">
      <c r="D907" s="11"/>
    </row>
    <row r="908" spans="4:4" x14ac:dyDescent="0.2">
      <c r="D908" s="11"/>
    </row>
    <row r="909" spans="4:4" x14ac:dyDescent="0.2">
      <c r="D909" s="11"/>
    </row>
    <row r="910" spans="4:4" x14ac:dyDescent="0.2">
      <c r="D910" s="11"/>
    </row>
    <row r="911" spans="4:4" x14ac:dyDescent="0.2">
      <c r="D911" s="11"/>
    </row>
    <row r="912" spans="4:4" x14ac:dyDescent="0.2">
      <c r="D912" s="11"/>
    </row>
    <row r="913" spans="4:4" x14ac:dyDescent="0.2">
      <c r="D913" s="11"/>
    </row>
    <row r="914" spans="4:4" x14ac:dyDescent="0.2">
      <c r="D914" s="11"/>
    </row>
    <row r="915" spans="4:4" x14ac:dyDescent="0.2">
      <c r="D915" s="11"/>
    </row>
    <row r="916" spans="4:4" x14ac:dyDescent="0.2">
      <c r="D916" s="11"/>
    </row>
    <row r="917" spans="4:4" x14ac:dyDescent="0.2">
      <c r="D917" s="11"/>
    </row>
    <row r="918" spans="4:4" x14ac:dyDescent="0.2">
      <c r="D918" s="11"/>
    </row>
    <row r="919" spans="4:4" x14ac:dyDescent="0.2">
      <c r="D919" s="11"/>
    </row>
    <row r="920" spans="4:4" x14ac:dyDescent="0.2">
      <c r="D920" s="11"/>
    </row>
    <row r="921" spans="4:4" x14ac:dyDescent="0.2">
      <c r="D921" s="11"/>
    </row>
    <row r="922" spans="4:4" x14ac:dyDescent="0.2">
      <c r="D922" s="11"/>
    </row>
    <row r="923" spans="4:4" x14ac:dyDescent="0.2">
      <c r="D923" s="11"/>
    </row>
    <row r="924" spans="4:4" x14ac:dyDescent="0.2">
      <c r="D924" s="11"/>
    </row>
    <row r="925" spans="4:4" x14ac:dyDescent="0.2">
      <c r="D925" s="11"/>
    </row>
    <row r="926" spans="4:4" x14ac:dyDescent="0.2">
      <c r="D926" s="11"/>
    </row>
    <row r="927" spans="4:4" x14ac:dyDescent="0.2">
      <c r="D927" s="11"/>
    </row>
    <row r="928" spans="4:4" x14ac:dyDescent="0.2">
      <c r="D928" s="11"/>
    </row>
    <row r="929" spans="4:4" x14ac:dyDescent="0.2">
      <c r="D929" s="11"/>
    </row>
    <row r="930" spans="4:4" x14ac:dyDescent="0.2">
      <c r="D930" s="11"/>
    </row>
    <row r="931" spans="4:4" x14ac:dyDescent="0.2">
      <c r="D931" s="11"/>
    </row>
    <row r="932" spans="4:4" x14ac:dyDescent="0.2">
      <c r="D932" s="11"/>
    </row>
    <row r="933" spans="4:4" x14ac:dyDescent="0.2">
      <c r="D933" s="11"/>
    </row>
    <row r="934" spans="4:4" x14ac:dyDescent="0.2">
      <c r="D934" s="11"/>
    </row>
    <row r="935" spans="4:4" x14ac:dyDescent="0.2">
      <c r="D935" s="11"/>
    </row>
    <row r="936" spans="4:4" x14ac:dyDescent="0.2">
      <c r="D936" s="11"/>
    </row>
    <row r="937" spans="4:4" x14ac:dyDescent="0.2">
      <c r="D937" s="11"/>
    </row>
    <row r="938" spans="4:4" x14ac:dyDescent="0.2">
      <c r="D938" s="11"/>
    </row>
    <row r="939" spans="4:4" x14ac:dyDescent="0.2">
      <c r="D939" s="11"/>
    </row>
    <row r="940" spans="4:4" x14ac:dyDescent="0.2">
      <c r="D940" s="11"/>
    </row>
    <row r="941" spans="4:4" x14ac:dyDescent="0.2">
      <c r="D941" s="11"/>
    </row>
    <row r="942" spans="4:4" x14ac:dyDescent="0.2">
      <c r="D942" s="11"/>
    </row>
    <row r="943" spans="4:4" x14ac:dyDescent="0.2">
      <c r="D943" s="11"/>
    </row>
    <row r="944" spans="4:4" x14ac:dyDescent="0.2">
      <c r="D944" s="11"/>
    </row>
    <row r="945" spans="4:4" x14ac:dyDescent="0.2">
      <c r="D945" s="11"/>
    </row>
    <row r="946" spans="4:4" x14ac:dyDescent="0.2">
      <c r="D946" s="11"/>
    </row>
    <row r="947" spans="4:4" x14ac:dyDescent="0.2">
      <c r="D947" s="11"/>
    </row>
    <row r="948" spans="4:4" x14ac:dyDescent="0.2">
      <c r="D948" s="11"/>
    </row>
    <row r="949" spans="4:4" x14ac:dyDescent="0.2">
      <c r="D949" s="11"/>
    </row>
    <row r="950" spans="4:4" x14ac:dyDescent="0.2">
      <c r="D950" s="11"/>
    </row>
    <row r="951" spans="4:4" x14ac:dyDescent="0.2">
      <c r="D951" s="11"/>
    </row>
    <row r="952" spans="4:4" x14ac:dyDescent="0.2">
      <c r="D952" s="11"/>
    </row>
    <row r="953" spans="4:4" x14ac:dyDescent="0.2">
      <c r="D953" s="11"/>
    </row>
    <row r="954" spans="4:4" x14ac:dyDescent="0.2">
      <c r="D954" s="11"/>
    </row>
    <row r="955" spans="4:4" x14ac:dyDescent="0.2">
      <c r="D955" s="11"/>
    </row>
    <row r="956" spans="4:4" x14ac:dyDescent="0.2">
      <c r="D956" s="11"/>
    </row>
    <row r="957" spans="4:4" x14ac:dyDescent="0.2">
      <c r="D957" s="11"/>
    </row>
    <row r="958" spans="4:4" x14ac:dyDescent="0.2">
      <c r="D958" s="11"/>
    </row>
    <row r="959" spans="4:4" x14ac:dyDescent="0.2">
      <c r="D959" s="11"/>
    </row>
    <row r="960" spans="4:4" x14ac:dyDescent="0.2">
      <c r="D960" s="11"/>
    </row>
    <row r="961" spans="4:4" x14ac:dyDescent="0.2">
      <c r="D961" s="11"/>
    </row>
    <row r="962" spans="4:4" x14ac:dyDescent="0.2">
      <c r="D962" s="11"/>
    </row>
    <row r="963" spans="4:4" x14ac:dyDescent="0.2">
      <c r="D963" s="11"/>
    </row>
    <row r="964" spans="4:4" x14ac:dyDescent="0.2">
      <c r="D964" s="11"/>
    </row>
    <row r="965" spans="4:4" x14ac:dyDescent="0.2">
      <c r="D965" s="11"/>
    </row>
    <row r="966" spans="4:4" x14ac:dyDescent="0.2">
      <c r="D966" s="11"/>
    </row>
    <row r="967" spans="4:4" x14ac:dyDescent="0.2">
      <c r="D967" s="11"/>
    </row>
    <row r="968" spans="4:4" x14ac:dyDescent="0.2">
      <c r="D968" s="11"/>
    </row>
    <row r="969" spans="4:4" x14ac:dyDescent="0.2">
      <c r="D969" s="11"/>
    </row>
    <row r="970" spans="4:4" x14ac:dyDescent="0.2">
      <c r="D970" s="11"/>
    </row>
    <row r="971" spans="4:4" x14ac:dyDescent="0.2">
      <c r="D971" s="11"/>
    </row>
    <row r="972" spans="4:4" x14ac:dyDescent="0.2">
      <c r="D972" s="11"/>
    </row>
    <row r="973" spans="4:4" x14ac:dyDescent="0.2">
      <c r="D973" s="11"/>
    </row>
    <row r="974" spans="4:4" x14ac:dyDescent="0.2">
      <c r="D974" s="11"/>
    </row>
    <row r="975" spans="4:4" x14ac:dyDescent="0.2">
      <c r="D975" s="11"/>
    </row>
    <row r="976" spans="4:4" x14ac:dyDescent="0.2">
      <c r="D976" s="11"/>
    </row>
    <row r="977" spans="4:4" x14ac:dyDescent="0.2">
      <c r="D977" s="11"/>
    </row>
    <row r="978" spans="4:4" x14ac:dyDescent="0.2">
      <c r="D978" s="11"/>
    </row>
    <row r="979" spans="4:4" x14ac:dyDescent="0.2">
      <c r="D979" s="11"/>
    </row>
    <row r="980" spans="4:4" x14ac:dyDescent="0.2">
      <c r="D980" s="11"/>
    </row>
    <row r="981" spans="4:4" x14ac:dyDescent="0.2">
      <c r="D981" s="11"/>
    </row>
    <row r="982" spans="4:4" x14ac:dyDescent="0.2">
      <c r="D982" s="11"/>
    </row>
    <row r="983" spans="4:4" x14ac:dyDescent="0.2">
      <c r="D983" s="11"/>
    </row>
    <row r="984" spans="4:4" x14ac:dyDescent="0.2">
      <c r="D984" s="11"/>
    </row>
    <row r="985" spans="4:4" x14ac:dyDescent="0.2">
      <c r="D985" s="11"/>
    </row>
    <row r="986" spans="4:4" x14ac:dyDescent="0.2">
      <c r="D986" s="11"/>
    </row>
    <row r="987" spans="4:4" x14ac:dyDescent="0.2">
      <c r="D987" s="11"/>
    </row>
    <row r="988" spans="4:4" x14ac:dyDescent="0.2">
      <c r="D988" s="11"/>
    </row>
    <row r="989" spans="4:4" x14ac:dyDescent="0.2">
      <c r="D989" s="11"/>
    </row>
    <row r="990" spans="4:4" x14ac:dyDescent="0.2">
      <c r="D990" s="11"/>
    </row>
    <row r="991" spans="4:4" x14ac:dyDescent="0.2">
      <c r="D991" s="11"/>
    </row>
    <row r="992" spans="4:4" x14ac:dyDescent="0.2">
      <c r="D992" s="11"/>
    </row>
    <row r="993" spans="4:4" x14ac:dyDescent="0.2">
      <c r="D993" s="11"/>
    </row>
    <row r="994" spans="4:4" x14ac:dyDescent="0.2">
      <c r="D994" s="11"/>
    </row>
    <row r="995" spans="4:4" x14ac:dyDescent="0.2">
      <c r="D995" s="11"/>
    </row>
    <row r="996" spans="4:4" x14ac:dyDescent="0.2">
      <c r="D996" s="11"/>
    </row>
    <row r="997" spans="4:4" x14ac:dyDescent="0.2">
      <c r="D997" s="11"/>
    </row>
    <row r="998" spans="4:4" x14ac:dyDescent="0.2">
      <c r="D998" s="11"/>
    </row>
    <row r="999" spans="4:4" x14ac:dyDescent="0.2">
      <c r="D999" s="11"/>
    </row>
    <row r="1000" spans="4:4" x14ac:dyDescent="0.2">
      <c r="D1000" s="11"/>
    </row>
    <row r="1001" spans="4:4" x14ac:dyDescent="0.2">
      <c r="D1001" s="11"/>
    </row>
    <row r="1002" spans="4:4" x14ac:dyDescent="0.2">
      <c r="D1002" s="11"/>
    </row>
    <row r="1003" spans="4:4" x14ac:dyDescent="0.2">
      <c r="D1003" s="11"/>
    </row>
    <row r="1004" spans="4:4" x14ac:dyDescent="0.2">
      <c r="D1004" s="11"/>
    </row>
    <row r="1005" spans="4:4" x14ac:dyDescent="0.2">
      <c r="D1005" s="11"/>
    </row>
    <row r="1006" spans="4:4" x14ac:dyDescent="0.2">
      <c r="D1006" s="11"/>
    </row>
    <row r="1007" spans="4:4" x14ac:dyDescent="0.2">
      <c r="D1007" s="11"/>
    </row>
    <row r="1008" spans="4:4" x14ac:dyDescent="0.2">
      <c r="D1008" s="11"/>
    </row>
    <row r="1009" spans="4:4" x14ac:dyDescent="0.2">
      <c r="D1009" s="11"/>
    </row>
    <row r="1010" spans="4:4" x14ac:dyDescent="0.2">
      <c r="D1010" s="11"/>
    </row>
    <row r="1011" spans="4:4" x14ac:dyDescent="0.2">
      <c r="D1011" s="11"/>
    </row>
    <row r="1012" spans="4:4" x14ac:dyDescent="0.2">
      <c r="D1012" s="11"/>
    </row>
    <row r="1013" spans="4:4" x14ac:dyDescent="0.2">
      <c r="D1013" s="11"/>
    </row>
    <row r="1014" spans="4:4" x14ac:dyDescent="0.2">
      <c r="D1014" s="11"/>
    </row>
    <row r="1015" spans="4:4" x14ac:dyDescent="0.2">
      <c r="D1015" s="11"/>
    </row>
    <row r="1016" spans="4:4" x14ac:dyDescent="0.2">
      <c r="D1016" s="11"/>
    </row>
    <row r="1017" spans="4:4" x14ac:dyDescent="0.2">
      <c r="D1017" s="11"/>
    </row>
    <row r="1018" spans="4:4" x14ac:dyDescent="0.2">
      <c r="D1018" s="11"/>
    </row>
    <row r="1019" spans="4:4" x14ac:dyDescent="0.2">
      <c r="D1019" s="11"/>
    </row>
    <row r="1020" spans="4:4" x14ac:dyDescent="0.2">
      <c r="D1020" s="11"/>
    </row>
    <row r="1021" spans="4:4" x14ac:dyDescent="0.2">
      <c r="D1021" s="11"/>
    </row>
    <row r="1022" spans="4:4" x14ac:dyDescent="0.2">
      <c r="D1022" s="11"/>
    </row>
    <row r="1023" spans="4:4" x14ac:dyDescent="0.2">
      <c r="D1023" s="11"/>
    </row>
    <row r="1024" spans="4:4" x14ac:dyDescent="0.2">
      <c r="D1024" s="11"/>
    </row>
    <row r="1025" spans="4:4" x14ac:dyDescent="0.2">
      <c r="D1025" s="11"/>
    </row>
    <row r="1026" spans="4:4" x14ac:dyDescent="0.2">
      <c r="D1026" s="11"/>
    </row>
    <row r="1027" spans="4:4" x14ac:dyDescent="0.2">
      <c r="D1027" s="11"/>
    </row>
    <row r="1028" spans="4:4" x14ac:dyDescent="0.2">
      <c r="D1028" s="11"/>
    </row>
    <row r="1029" spans="4:4" x14ac:dyDescent="0.2">
      <c r="D1029" s="11"/>
    </row>
    <row r="1030" spans="4:4" x14ac:dyDescent="0.2">
      <c r="D1030" s="11"/>
    </row>
    <row r="1031" spans="4:4" x14ac:dyDescent="0.2">
      <c r="D1031" s="11"/>
    </row>
    <row r="1032" spans="4:4" x14ac:dyDescent="0.2">
      <c r="D1032" s="11"/>
    </row>
    <row r="1033" spans="4:4" x14ac:dyDescent="0.2">
      <c r="D1033" s="11"/>
    </row>
    <row r="1034" spans="4:4" x14ac:dyDescent="0.2">
      <c r="D1034" s="11"/>
    </row>
    <row r="1035" spans="4:4" x14ac:dyDescent="0.2">
      <c r="D1035" s="11"/>
    </row>
    <row r="1036" spans="4:4" x14ac:dyDescent="0.2">
      <c r="D1036" s="11"/>
    </row>
    <row r="1037" spans="4:4" x14ac:dyDescent="0.2">
      <c r="D1037" s="11"/>
    </row>
    <row r="1038" spans="4:4" x14ac:dyDescent="0.2">
      <c r="D1038" s="11"/>
    </row>
    <row r="1039" spans="4:4" x14ac:dyDescent="0.2">
      <c r="D1039" s="11"/>
    </row>
    <row r="1040" spans="4:4" x14ac:dyDescent="0.2">
      <c r="D1040" s="11"/>
    </row>
    <row r="1041" spans="4:4" x14ac:dyDescent="0.2">
      <c r="D1041" s="11"/>
    </row>
    <row r="1042" spans="4:4" x14ac:dyDescent="0.2">
      <c r="D1042" s="11"/>
    </row>
    <row r="1043" spans="4:4" x14ac:dyDescent="0.2">
      <c r="D1043" s="11"/>
    </row>
    <row r="1044" spans="4:4" x14ac:dyDescent="0.2">
      <c r="D1044" s="11"/>
    </row>
    <row r="1045" spans="4:4" x14ac:dyDescent="0.2">
      <c r="D1045" s="11"/>
    </row>
    <row r="1046" spans="4:4" x14ac:dyDescent="0.2">
      <c r="D1046" s="11"/>
    </row>
    <row r="1047" spans="4:4" x14ac:dyDescent="0.2">
      <c r="D1047" s="11"/>
    </row>
    <row r="1048" spans="4:4" x14ac:dyDescent="0.2">
      <c r="D1048" s="11"/>
    </row>
    <row r="1049" spans="4:4" x14ac:dyDescent="0.2">
      <c r="D1049" s="11"/>
    </row>
    <row r="1050" spans="4:4" x14ac:dyDescent="0.2">
      <c r="D1050" s="11"/>
    </row>
    <row r="1051" spans="4:4" x14ac:dyDescent="0.2">
      <c r="D1051" s="11"/>
    </row>
    <row r="1052" spans="4:4" x14ac:dyDescent="0.2">
      <c r="D1052" s="11"/>
    </row>
    <row r="1053" spans="4:4" x14ac:dyDescent="0.2">
      <c r="D1053" s="11"/>
    </row>
    <row r="1054" spans="4:4" x14ac:dyDescent="0.2">
      <c r="D1054" s="11"/>
    </row>
    <row r="1055" spans="4:4" x14ac:dyDescent="0.2">
      <c r="D1055" s="11"/>
    </row>
    <row r="1056" spans="4:4" x14ac:dyDescent="0.2">
      <c r="D1056" s="11"/>
    </row>
    <row r="1057" spans="4:4" x14ac:dyDescent="0.2">
      <c r="D1057" s="11"/>
    </row>
    <row r="1058" spans="4:4" x14ac:dyDescent="0.2">
      <c r="D1058" s="11"/>
    </row>
    <row r="1059" spans="4:4" x14ac:dyDescent="0.2">
      <c r="D1059" s="11"/>
    </row>
    <row r="1060" spans="4:4" x14ac:dyDescent="0.2">
      <c r="D1060" s="11"/>
    </row>
    <row r="1061" spans="4:4" x14ac:dyDescent="0.2">
      <c r="D1061" s="11"/>
    </row>
    <row r="1062" spans="4:4" x14ac:dyDescent="0.2">
      <c r="D1062" s="11"/>
    </row>
    <row r="1063" spans="4:4" x14ac:dyDescent="0.2">
      <c r="D1063" s="11"/>
    </row>
    <row r="1064" spans="4:4" x14ac:dyDescent="0.2">
      <c r="D1064" s="11"/>
    </row>
    <row r="1065" spans="4:4" x14ac:dyDescent="0.2">
      <c r="D1065" s="11"/>
    </row>
    <row r="1066" spans="4:4" x14ac:dyDescent="0.2">
      <c r="D1066" s="11"/>
    </row>
    <row r="1067" spans="4:4" x14ac:dyDescent="0.2">
      <c r="D1067" s="11"/>
    </row>
    <row r="1068" spans="4:4" x14ac:dyDescent="0.2">
      <c r="D1068" s="11"/>
    </row>
    <row r="1069" spans="4:4" x14ac:dyDescent="0.2">
      <c r="D1069" s="11"/>
    </row>
    <row r="1070" spans="4:4" x14ac:dyDescent="0.2">
      <c r="D1070" s="11"/>
    </row>
    <row r="1071" spans="4:4" x14ac:dyDescent="0.2">
      <c r="D1071" s="11"/>
    </row>
    <row r="1072" spans="4:4" x14ac:dyDescent="0.2">
      <c r="D1072" s="11"/>
    </row>
    <row r="1073" spans="4:4" x14ac:dyDescent="0.2">
      <c r="D1073" s="11"/>
    </row>
    <row r="1074" spans="4:4" x14ac:dyDescent="0.2">
      <c r="D1074" s="11"/>
    </row>
    <row r="1075" spans="4:4" x14ac:dyDescent="0.2">
      <c r="D1075" s="11"/>
    </row>
    <row r="1076" spans="4:4" x14ac:dyDescent="0.2">
      <c r="D1076" s="11"/>
    </row>
    <row r="1077" spans="4:4" x14ac:dyDescent="0.2">
      <c r="D1077" s="11"/>
    </row>
    <row r="1078" spans="4:4" x14ac:dyDescent="0.2">
      <c r="D1078" s="11"/>
    </row>
    <row r="1079" spans="4:4" x14ac:dyDescent="0.2">
      <c r="D1079" s="11"/>
    </row>
    <row r="1080" spans="4:4" x14ac:dyDescent="0.2">
      <c r="D1080" s="11"/>
    </row>
    <row r="1081" spans="4:4" x14ac:dyDescent="0.2">
      <c r="D1081" s="11"/>
    </row>
    <row r="1082" spans="4:4" x14ac:dyDescent="0.2">
      <c r="D1082" s="11"/>
    </row>
    <row r="1083" spans="4:4" x14ac:dyDescent="0.2">
      <c r="D1083" s="11"/>
    </row>
    <row r="1084" spans="4:4" x14ac:dyDescent="0.2">
      <c r="D1084" s="11"/>
    </row>
    <row r="1085" spans="4:4" x14ac:dyDescent="0.2">
      <c r="D1085" s="11"/>
    </row>
    <row r="1086" spans="4:4" x14ac:dyDescent="0.2">
      <c r="D1086" s="11"/>
    </row>
    <row r="1087" spans="4:4" x14ac:dyDescent="0.2">
      <c r="D1087" s="11"/>
    </row>
    <row r="1088" spans="4:4" x14ac:dyDescent="0.2">
      <c r="D1088" s="11"/>
    </row>
    <row r="1089" spans="4:4" x14ac:dyDescent="0.2">
      <c r="D1089" s="11"/>
    </row>
    <row r="1090" spans="4:4" x14ac:dyDescent="0.2">
      <c r="D1090" s="11"/>
    </row>
    <row r="1091" spans="4:4" x14ac:dyDescent="0.2">
      <c r="D1091" s="11"/>
    </row>
    <row r="1092" spans="4:4" x14ac:dyDescent="0.2">
      <c r="D1092" s="11"/>
    </row>
    <row r="1093" spans="4:4" x14ac:dyDescent="0.2">
      <c r="D1093" s="11"/>
    </row>
    <row r="1094" spans="4:4" x14ac:dyDescent="0.2">
      <c r="D1094" s="11"/>
    </row>
    <row r="1095" spans="4:4" x14ac:dyDescent="0.2">
      <c r="D1095" s="11"/>
    </row>
    <row r="1096" spans="4:4" x14ac:dyDescent="0.2">
      <c r="D1096" s="11"/>
    </row>
    <row r="1097" spans="4:4" x14ac:dyDescent="0.2">
      <c r="D1097" s="11"/>
    </row>
    <row r="1098" spans="4:4" x14ac:dyDescent="0.2">
      <c r="D1098" s="11"/>
    </row>
    <row r="1099" spans="4:4" x14ac:dyDescent="0.2">
      <c r="D1099" s="11"/>
    </row>
    <row r="1100" spans="4:4" x14ac:dyDescent="0.2">
      <c r="D1100" s="11"/>
    </row>
    <row r="1101" spans="4:4" x14ac:dyDescent="0.2">
      <c r="D1101" s="11"/>
    </row>
    <row r="1102" spans="4:4" x14ac:dyDescent="0.2">
      <c r="D1102" s="11"/>
    </row>
    <row r="1103" spans="4:4" x14ac:dyDescent="0.2">
      <c r="D1103" s="11"/>
    </row>
    <row r="1104" spans="4:4" x14ac:dyDescent="0.2">
      <c r="D1104" s="11"/>
    </row>
    <row r="1105" spans="4:4" x14ac:dyDescent="0.2">
      <c r="D1105" s="11"/>
    </row>
    <row r="1106" spans="4:4" x14ac:dyDescent="0.2">
      <c r="D1106" s="11"/>
    </row>
    <row r="1107" spans="4:4" x14ac:dyDescent="0.2">
      <c r="D1107" s="11"/>
    </row>
    <row r="1108" spans="4:4" x14ac:dyDescent="0.2">
      <c r="D1108" s="11"/>
    </row>
    <row r="1109" spans="4:4" x14ac:dyDescent="0.2">
      <c r="D1109" s="11"/>
    </row>
    <row r="1110" spans="4:4" x14ac:dyDescent="0.2">
      <c r="D1110" s="11"/>
    </row>
    <row r="1111" spans="4:4" x14ac:dyDescent="0.2">
      <c r="D1111" s="11"/>
    </row>
    <row r="1112" spans="4:4" x14ac:dyDescent="0.2">
      <c r="D1112" s="11"/>
    </row>
    <row r="1113" spans="4:4" x14ac:dyDescent="0.2">
      <c r="D1113" s="11"/>
    </row>
    <row r="1114" spans="4:4" x14ac:dyDescent="0.2">
      <c r="D1114" s="11"/>
    </row>
    <row r="1115" spans="4:4" x14ac:dyDescent="0.2">
      <c r="D1115" s="11"/>
    </row>
    <row r="1116" spans="4:4" x14ac:dyDescent="0.2">
      <c r="D1116" s="11"/>
    </row>
    <row r="1117" spans="4:4" x14ac:dyDescent="0.2">
      <c r="D1117" s="11"/>
    </row>
    <row r="1118" spans="4:4" x14ac:dyDescent="0.2">
      <c r="D1118" s="11"/>
    </row>
    <row r="1119" spans="4:4" x14ac:dyDescent="0.2">
      <c r="D1119" s="11"/>
    </row>
    <row r="1120" spans="4:4" x14ac:dyDescent="0.2">
      <c r="D1120" s="11"/>
    </row>
    <row r="1121" spans="4:4" x14ac:dyDescent="0.2">
      <c r="D1121" s="11"/>
    </row>
    <row r="1122" spans="4:4" x14ac:dyDescent="0.2">
      <c r="D1122" s="11"/>
    </row>
    <row r="1123" spans="4:4" x14ac:dyDescent="0.2">
      <c r="D1123" s="11"/>
    </row>
    <row r="1124" spans="4:4" x14ac:dyDescent="0.2">
      <c r="D1124" s="11"/>
    </row>
    <row r="1125" spans="4:4" x14ac:dyDescent="0.2">
      <c r="D1125" s="11"/>
    </row>
    <row r="1126" spans="4:4" x14ac:dyDescent="0.2">
      <c r="D1126" s="11"/>
    </row>
    <row r="1127" spans="4:4" x14ac:dyDescent="0.2">
      <c r="D1127" s="11"/>
    </row>
    <row r="1128" spans="4:4" x14ac:dyDescent="0.2">
      <c r="D1128" s="11"/>
    </row>
    <row r="1129" spans="4:4" x14ac:dyDescent="0.2">
      <c r="D1129" s="11"/>
    </row>
    <row r="1130" spans="4:4" x14ac:dyDescent="0.2">
      <c r="D1130" s="11"/>
    </row>
    <row r="1131" spans="4:4" x14ac:dyDescent="0.2">
      <c r="D1131" s="11"/>
    </row>
    <row r="1132" spans="4:4" x14ac:dyDescent="0.2">
      <c r="D1132" s="11"/>
    </row>
    <row r="1133" spans="4:4" x14ac:dyDescent="0.2">
      <c r="D1133" s="11"/>
    </row>
    <row r="1134" spans="4:4" x14ac:dyDescent="0.2">
      <c r="D1134" s="11"/>
    </row>
    <row r="1135" spans="4:4" x14ac:dyDescent="0.2">
      <c r="D1135" s="11"/>
    </row>
    <row r="1136" spans="4:4" x14ac:dyDescent="0.2">
      <c r="D1136" s="11"/>
    </row>
    <row r="1137" spans="4:4" x14ac:dyDescent="0.2">
      <c r="D1137" s="11"/>
    </row>
    <row r="1138" spans="4:4" x14ac:dyDescent="0.2">
      <c r="D1138" s="11"/>
    </row>
    <row r="1139" spans="4:4" x14ac:dyDescent="0.2">
      <c r="D1139" s="11"/>
    </row>
    <row r="1140" spans="4:4" x14ac:dyDescent="0.2">
      <c r="D1140" s="11"/>
    </row>
    <row r="1141" spans="4:4" x14ac:dyDescent="0.2">
      <c r="D1141" s="11"/>
    </row>
    <row r="1142" spans="4:4" x14ac:dyDescent="0.2">
      <c r="D1142" s="11"/>
    </row>
    <row r="1143" spans="4:4" x14ac:dyDescent="0.2">
      <c r="D1143" s="11"/>
    </row>
    <row r="1144" spans="4:4" x14ac:dyDescent="0.2">
      <c r="D1144" s="11"/>
    </row>
    <row r="1145" spans="4:4" x14ac:dyDescent="0.2">
      <c r="D1145" s="11"/>
    </row>
    <row r="1146" spans="4:4" x14ac:dyDescent="0.2">
      <c r="D1146" s="11"/>
    </row>
    <row r="1147" spans="4:4" x14ac:dyDescent="0.2">
      <c r="D1147" s="11"/>
    </row>
    <row r="1148" spans="4:4" x14ac:dyDescent="0.2">
      <c r="D1148" s="11"/>
    </row>
    <row r="1149" spans="4:4" x14ac:dyDescent="0.2">
      <c r="D1149" s="11"/>
    </row>
    <row r="1150" spans="4:4" x14ac:dyDescent="0.2">
      <c r="D1150" s="11"/>
    </row>
    <row r="1151" spans="4:4" x14ac:dyDescent="0.2">
      <c r="D1151" s="11"/>
    </row>
    <row r="1152" spans="4:4" x14ac:dyDescent="0.2">
      <c r="D1152" s="11"/>
    </row>
    <row r="1153" spans="4:4" x14ac:dyDescent="0.2">
      <c r="D1153" s="11"/>
    </row>
    <row r="1154" spans="4:4" x14ac:dyDescent="0.2">
      <c r="D1154" s="11"/>
    </row>
    <row r="1155" spans="4:4" x14ac:dyDescent="0.2">
      <c r="D1155" s="11"/>
    </row>
    <row r="1156" spans="4:4" x14ac:dyDescent="0.2">
      <c r="D1156" s="11"/>
    </row>
    <row r="1157" spans="4:4" x14ac:dyDescent="0.2">
      <c r="D1157" s="11"/>
    </row>
    <row r="1158" spans="4:4" x14ac:dyDescent="0.2">
      <c r="D1158" s="11"/>
    </row>
    <row r="1159" spans="4:4" x14ac:dyDescent="0.2">
      <c r="D1159" s="11"/>
    </row>
    <row r="1160" spans="4:4" x14ac:dyDescent="0.2">
      <c r="D1160" s="11"/>
    </row>
    <row r="1161" spans="4:4" x14ac:dyDescent="0.2">
      <c r="D1161" s="11"/>
    </row>
    <row r="1162" spans="4:4" x14ac:dyDescent="0.2">
      <c r="D1162" s="11"/>
    </row>
    <row r="1163" spans="4:4" x14ac:dyDescent="0.2">
      <c r="D1163" s="11"/>
    </row>
    <row r="1164" spans="4:4" x14ac:dyDescent="0.2">
      <c r="D1164" s="11"/>
    </row>
    <row r="1165" spans="4:4" x14ac:dyDescent="0.2">
      <c r="D1165" s="11"/>
    </row>
    <row r="1166" spans="4:4" x14ac:dyDescent="0.2">
      <c r="D1166" s="11"/>
    </row>
    <row r="1167" spans="4:4" x14ac:dyDescent="0.2">
      <c r="D1167" s="11"/>
    </row>
    <row r="1168" spans="4:4" x14ac:dyDescent="0.2">
      <c r="D1168" s="11"/>
    </row>
    <row r="1169" spans="4:4" x14ac:dyDescent="0.2">
      <c r="D1169" s="11"/>
    </row>
    <row r="1170" spans="4:4" x14ac:dyDescent="0.2">
      <c r="D1170" s="11"/>
    </row>
    <row r="1171" spans="4:4" x14ac:dyDescent="0.2">
      <c r="D1171" s="11"/>
    </row>
    <row r="1172" spans="4:4" x14ac:dyDescent="0.2">
      <c r="D1172" s="11"/>
    </row>
    <row r="1173" spans="4:4" x14ac:dyDescent="0.2">
      <c r="D1173" s="11"/>
    </row>
    <row r="1174" spans="4:4" x14ac:dyDescent="0.2">
      <c r="D1174" s="11"/>
    </row>
    <row r="1175" spans="4:4" x14ac:dyDescent="0.2">
      <c r="D1175" s="11"/>
    </row>
    <row r="1176" spans="4:4" x14ac:dyDescent="0.2">
      <c r="D1176" s="11"/>
    </row>
    <row r="1177" spans="4:4" x14ac:dyDescent="0.2">
      <c r="D1177" s="11"/>
    </row>
    <row r="1178" spans="4:4" x14ac:dyDescent="0.2">
      <c r="D1178" s="11"/>
    </row>
    <row r="1179" spans="4:4" x14ac:dyDescent="0.2">
      <c r="D1179" s="11"/>
    </row>
    <row r="1180" spans="4:4" x14ac:dyDescent="0.2">
      <c r="D1180" s="11"/>
    </row>
    <row r="1181" spans="4:4" x14ac:dyDescent="0.2">
      <c r="D1181" s="11"/>
    </row>
    <row r="1182" spans="4:4" x14ac:dyDescent="0.2">
      <c r="D1182" s="11"/>
    </row>
    <row r="1183" spans="4:4" x14ac:dyDescent="0.2">
      <c r="D1183" s="11"/>
    </row>
    <row r="1184" spans="4:4" x14ac:dyDescent="0.2">
      <c r="D1184" s="11"/>
    </row>
    <row r="1185" spans="4:4" x14ac:dyDescent="0.2">
      <c r="D1185" s="11"/>
    </row>
    <row r="1186" spans="4:4" x14ac:dyDescent="0.2">
      <c r="D1186" s="11"/>
    </row>
    <row r="1187" spans="4:4" x14ac:dyDescent="0.2">
      <c r="D1187" s="11"/>
    </row>
    <row r="1188" spans="4:4" x14ac:dyDescent="0.2">
      <c r="D1188" s="11"/>
    </row>
    <row r="1189" spans="4:4" x14ac:dyDescent="0.2">
      <c r="D1189" s="11"/>
    </row>
    <row r="1190" spans="4:4" x14ac:dyDescent="0.2">
      <c r="D1190" s="11"/>
    </row>
    <row r="1191" spans="4:4" x14ac:dyDescent="0.2">
      <c r="D1191" s="11"/>
    </row>
    <row r="1192" spans="4:4" x14ac:dyDescent="0.2">
      <c r="D1192" s="11"/>
    </row>
    <row r="1193" spans="4:4" x14ac:dyDescent="0.2">
      <c r="D1193" s="11"/>
    </row>
    <row r="1194" spans="4:4" x14ac:dyDescent="0.2">
      <c r="D1194" s="11"/>
    </row>
    <row r="1195" spans="4:4" x14ac:dyDescent="0.2">
      <c r="D1195" s="11"/>
    </row>
    <row r="1196" spans="4:4" x14ac:dyDescent="0.2">
      <c r="D1196" s="11"/>
    </row>
    <row r="1197" spans="4:4" x14ac:dyDescent="0.2">
      <c r="D1197" s="11"/>
    </row>
    <row r="1198" spans="4:4" x14ac:dyDescent="0.2">
      <c r="D1198" s="11"/>
    </row>
    <row r="1199" spans="4:4" x14ac:dyDescent="0.2">
      <c r="D1199" s="11"/>
    </row>
    <row r="1200" spans="4:4" x14ac:dyDescent="0.2">
      <c r="D1200" s="11"/>
    </row>
    <row r="1201" spans="4:4" x14ac:dyDescent="0.2">
      <c r="D1201" s="11"/>
    </row>
    <row r="1202" spans="4:4" x14ac:dyDescent="0.2">
      <c r="D1202" s="11"/>
    </row>
    <row r="1203" spans="4:4" x14ac:dyDescent="0.2">
      <c r="D1203" s="11"/>
    </row>
    <row r="1204" spans="4:4" x14ac:dyDescent="0.2">
      <c r="D1204" s="11"/>
    </row>
    <row r="1205" spans="4:4" x14ac:dyDescent="0.2">
      <c r="D1205" s="11"/>
    </row>
    <row r="1206" spans="4:4" x14ac:dyDescent="0.2">
      <c r="D1206" s="11"/>
    </row>
    <row r="1207" spans="4:4" x14ac:dyDescent="0.2">
      <c r="D1207" s="11"/>
    </row>
    <row r="1208" spans="4:4" x14ac:dyDescent="0.2">
      <c r="D1208" s="11"/>
    </row>
    <row r="1209" spans="4:4" x14ac:dyDescent="0.2">
      <c r="D1209" s="11"/>
    </row>
    <row r="1210" spans="4:4" x14ac:dyDescent="0.2">
      <c r="D1210" s="11"/>
    </row>
    <row r="1211" spans="4:4" x14ac:dyDescent="0.2">
      <c r="D1211" s="11"/>
    </row>
    <row r="1212" spans="4:4" x14ac:dyDescent="0.2">
      <c r="D1212" s="11"/>
    </row>
    <row r="1213" spans="4:4" x14ac:dyDescent="0.2">
      <c r="D1213" s="11"/>
    </row>
    <row r="1214" spans="4:4" x14ac:dyDescent="0.2">
      <c r="D1214" s="11"/>
    </row>
    <row r="1215" spans="4:4" x14ac:dyDescent="0.2">
      <c r="D1215" s="11"/>
    </row>
    <row r="1216" spans="4:4" x14ac:dyDescent="0.2">
      <c r="D1216" s="11"/>
    </row>
    <row r="1217" spans="4:4" x14ac:dyDescent="0.2">
      <c r="D1217" s="11"/>
    </row>
    <row r="1218" spans="4:4" x14ac:dyDescent="0.2">
      <c r="D1218" s="11"/>
    </row>
    <row r="1219" spans="4:4" x14ac:dyDescent="0.2">
      <c r="D1219" s="11"/>
    </row>
    <row r="1220" spans="4:4" x14ac:dyDescent="0.2">
      <c r="D1220" s="11"/>
    </row>
    <row r="1221" spans="4:4" x14ac:dyDescent="0.2">
      <c r="D1221" s="11"/>
    </row>
    <row r="1222" spans="4:4" x14ac:dyDescent="0.2">
      <c r="D1222" s="11"/>
    </row>
    <row r="1223" spans="4:4" x14ac:dyDescent="0.2">
      <c r="D1223" s="11"/>
    </row>
    <row r="1224" spans="4:4" x14ac:dyDescent="0.2">
      <c r="D1224" s="11"/>
    </row>
    <row r="1225" spans="4:4" x14ac:dyDescent="0.2">
      <c r="D1225" s="11"/>
    </row>
    <row r="1226" spans="4:4" x14ac:dyDescent="0.2">
      <c r="D1226" s="11"/>
    </row>
    <row r="1227" spans="4:4" x14ac:dyDescent="0.2">
      <c r="D1227" s="11"/>
    </row>
    <row r="1228" spans="4:4" x14ac:dyDescent="0.2">
      <c r="D1228" s="11"/>
    </row>
    <row r="1229" spans="4:4" x14ac:dyDescent="0.2">
      <c r="D1229" s="11"/>
    </row>
    <row r="1230" spans="4:4" x14ac:dyDescent="0.2">
      <c r="D1230" s="11"/>
    </row>
    <row r="1231" spans="4:4" x14ac:dyDescent="0.2">
      <c r="D1231" s="11"/>
    </row>
    <row r="1232" spans="4:4" x14ac:dyDescent="0.2">
      <c r="D1232" s="11"/>
    </row>
    <row r="1233" spans="4:4" x14ac:dyDescent="0.2">
      <c r="D1233" s="11"/>
    </row>
    <row r="1234" spans="4:4" x14ac:dyDescent="0.2">
      <c r="D1234" s="11"/>
    </row>
    <row r="1235" spans="4:4" x14ac:dyDescent="0.2">
      <c r="D1235" s="11"/>
    </row>
    <row r="1236" spans="4:4" x14ac:dyDescent="0.2">
      <c r="D1236" s="11"/>
    </row>
    <row r="1237" spans="4:4" x14ac:dyDescent="0.2">
      <c r="D1237" s="11"/>
    </row>
    <row r="1238" spans="4:4" x14ac:dyDescent="0.2">
      <c r="D1238" s="11"/>
    </row>
    <row r="1239" spans="4:4" x14ac:dyDescent="0.2">
      <c r="D1239" s="11"/>
    </row>
    <row r="1240" spans="4:4" x14ac:dyDescent="0.2">
      <c r="D1240" s="11"/>
    </row>
    <row r="1241" spans="4:4" x14ac:dyDescent="0.2">
      <c r="D1241" s="11"/>
    </row>
    <row r="1242" spans="4:4" x14ac:dyDescent="0.2">
      <c r="D1242" s="11"/>
    </row>
    <row r="1243" spans="4:4" x14ac:dyDescent="0.2">
      <c r="D1243" s="11"/>
    </row>
    <row r="1244" spans="4:4" x14ac:dyDescent="0.2">
      <c r="D1244" s="11"/>
    </row>
    <row r="1245" spans="4:4" x14ac:dyDescent="0.2">
      <c r="D1245" s="11"/>
    </row>
    <row r="1246" spans="4:4" x14ac:dyDescent="0.2">
      <c r="D1246" s="11"/>
    </row>
    <row r="1247" spans="4:4" x14ac:dyDescent="0.2">
      <c r="D1247" s="11"/>
    </row>
    <row r="1248" spans="4:4" x14ac:dyDescent="0.2">
      <c r="D1248" s="11"/>
    </row>
    <row r="1249" spans="4:4" x14ac:dyDescent="0.2">
      <c r="D1249" s="11"/>
    </row>
    <row r="1250" spans="4:4" x14ac:dyDescent="0.2">
      <c r="D1250" s="11"/>
    </row>
    <row r="1251" spans="4:4" x14ac:dyDescent="0.2">
      <c r="D1251" s="11"/>
    </row>
    <row r="1252" spans="4:4" x14ac:dyDescent="0.2">
      <c r="D1252" s="11"/>
    </row>
    <row r="1253" spans="4:4" x14ac:dyDescent="0.2">
      <c r="D1253" s="11"/>
    </row>
    <row r="1254" spans="4:4" x14ac:dyDescent="0.2">
      <c r="D1254" s="11"/>
    </row>
    <row r="1255" spans="4:4" x14ac:dyDescent="0.2">
      <c r="D1255" s="11"/>
    </row>
    <row r="1256" spans="4:4" x14ac:dyDescent="0.2">
      <c r="D1256" s="11"/>
    </row>
    <row r="1257" spans="4:4" x14ac:dyDescent="0.2">
      <c r="D1257" s="11"/>
    </row>
    <row r="1258" spans="4:4" x14ac:dyDescent="0.2">
      <c r="D1258" s="11"/>
    </row>
    <row r="1259" spans="4:4" x14ac:dyDescent="0.2">
      <c r="D1259" s="11"/>
    </row>
    <row r="1260" spans="4:4" x14ac:dyDescent="0.2">
      <c r="D1260" s="11"/>
    </row>
    <row r="1261" spans="4:4" x14ac:dyDescent="0.2">
      <c r="D1261" s="11"/>
    </row>
    <row r="1262" spans="4:4" x14ac:dyDescent="0.2">
      <c r="D1262" s="11"/>
    </row>
    <row r="1263" spans="4:4" x14ac:dyDescent="0.2">
      <c r="D1263" s="11"/>
    </row>
    <row r="1264" spans="4:4" x14ac:dyDescent="0.2">
      <c r="D1264" s="11"/>
    </row>
    <row r="1265" spans="4:4" x14ac:dyDescent="0.2">
      <c r="D1265" s="11"/>
    </row>
    <row r="1266" spans="4:4" x14ac:dyDescent="0.2">
      <c r="D1266" s="11"/>
    </row>
    <row r="1267" spans="4:4" x14ac:dyDescent="0.2">
      <c r="D1267" s="11"/>
    </row>
    <row r="1268" spans="4:4" x14ac:dyDescent="0.2">
      <c r="D1268" s="11"/>
    </row>
    <row r="1269" spans="4:4" x14ac:dyDescent="0.2">
      <c r="D1269" s="11"/>
    </row>
    <row r="1270" spans="4:4" x14ac:dyDescent="0.2">
      <c r="D1270" s="11"/>
    </row>
    <row r="1271" spans="4:4" x14ac:dyDescent="0.2">
      <c r="D1271" s="11"/>
    </row>
    <row r="1272" spans="4:4" x14ac:dyDescent="0.2">
      <c r="D1272" s="11"/>
    </row>
    <row r="1273" spans="4:4" x14ac:dyDescent="0.2">
      <c r="D1273" s="11"/>
    </row>
    <row r="1274" spans="4:4" x14ac:dyDescent="0.2">
      <c r="D1274" s="11"/>
    </row>
    <row r="1275" spans="4:4" x14ac:dyDescent="0.2">
      <c r="D1275" s="11"/>
    </row>
    <row r="1276" spans="4:4" x14ac:dyDescent="0.2">
      <c r="D1276" s="11"/>
    </row>
    <row r="1277" spans="4:4" x14ac:dyDescent="0.2">
      <c r="D1277" s="11"/>
    </row>
    <row r="1278" spans="4:4" x14ac:dyDescent="0.2">
      <c r="D1278" s="11"/>
    </row>
    <row r="1279" spans="4:4" x14ac:dyDescent="0.2">
      <c r="D1279" s="11"/>
    </row>
    <row r="1280" spans="4:4" x14ac:dyDescent="0.2">
      <c r="D1280" s="11"/>
    </row>
    <row r="1281" spans="4:4" x14ac:dyDescent="0.2">
      <c r="D1281" s="11"/>
    </row>
    <row r="1282" spans="4:4" x14ac:dyDescent="0.2">
      <c r="D1282" s="11"/>
    </row>
    <row r="1283" spans="4:4" x14ac:dyDescent="0.2">
      <c r="D1283" s="11"/>
    </row>
    <row r="1284" spans="4:4" x14ac:dyDescent="0.2">
      <c r="D1284" s="11"/>
    </row>
    <row r="1285" spans="4:4" x14ac:dyDescent="0.2">
      <c r="D1285" s="11"/>
    </row>
    <row r="1286" spans="4:4" x14ac:dyDescent="0.2">
      <c r="D1286" s="11"/>
    </row>
    <row r="1287" spans="4:4" x14ac:dyDescent="0.2">
      <c r="D1287" s="11"/>
    </row>
    <row r="1288" spans="4:4" x14ac:dyDescent="0.2">
      <c r="D1288" s="11"/>
    </row>
    <row r="1289" spans="4:4" x14ac:dyDescent="0.2">
      <c r="D1289" s="11"/>
    </row>
    <row r="1290" spans="4:4" x14ac:dyDescent="0.2">
      <c r="D1290" s="11"/>
    </row>
    <row r="1291" spans="4:4" x14ac:dyDescent="0.2">
      <c r="D1291" s="11"/>
    </row>
    <row r="1292" spans="4:4" x14ac:dyDescent="0.2">
      <c r="D1292" s="11"/>
    </row>
    <row r="1293" spans="4:4" x14ac:dyDescent="0.2">
      <c r="D1293" s="11"/>
    </row>
    <row r="1294" spans="4:4" x14ac:dyDescent="0.2">
      <c r="D1294" s="11"/>
    </row>
    <row r="1295" spans="4:4" x14ac:dyDescent="0.2">
      <c r="D1295" s="11"/>
    </row>
    <row r="1296" spans="4:4" x14ac:dyDescent="0.2">
      <c r="D1296" s="11"/>
    </row>
    <row r="1297" spans="4:4" x14ac:dyDescent="0.2">
      <c r="D1297" s="11"/>
    </row>
    <row r="1298" spans="4:4" x14ac:dyDescent="0.2">
      <c r="D1298" s="11"/>
    </row>
    <row r="1299" spans="4:4" x14ac:dyDescent="0.2">
      <c r="D1299" s="11"/>
    </row>
    <row r="1300" spans="4:4" x14ac:dyDescent="0.2">
      <c r="D1300" s="11"/>
    </row>
    <row r="1301" spans="4:4" x14ac:dyDescent="0.2">
      <c r="D1301" s="11"/>
    </row>
    <row r="1302" spans="4:4" x14ac:dyDescent="0.2">
      <c r="D1302" s="11"/>
    </row>
    <row r="1303" spans="4:4" x14ac:dyDescent="0.2">
      <c r="D1303" s="11"/>
    </row>
    <row r="1304" spans="4:4" x14ac:dyDescent="0.2">
      <c r="D1304" s="11"/>
    </row>
    <row r="1305" spans="4:4" x14ac:dyDescent="0.2">
      <c r="D1305" s="11"/>
    </row>
    <row r="1306" spans="4:4" x14ac:dyDescent="0.2">
      <c r="D1306" s="11"/>
    </row>
    <row r="1307" spans="4:4" x14ac:dyDescent="0.2">
      <c r="D1307" s="11"/>
    </row>
    <row r="1308" spans="4:4" x14ac:dyDescent="0.2">
      <c r="D1308" s="11"/>
    </row>
    <row r="1309" spans="4:4" x14ac:dyDescent="0.2">
      <c r="D1309" s="11"/>
    </row>
    <row r="1310" spans="4:4" x14ac:dyDescent="0.2">
      <c r="D1310" s="11"/>
    </row>
    <row r="1311" spans="4:4" x14ac:dyDescent="0.2">
      <c r="D1311" s="11"/>
    </row>
    <row r="1312" spans="4:4" x14ac:dyDescent="0.2">
      <c r="D1312" s="11"/>
    </row>
    <row r="1313" spans="4:4" x14ac:dyDescent="0.2">
      <c r="D1313" s="11"/>
    </row>
    <row r="1314" spans="4:4" x14ac:dyDescent="0.2">
      <c r="D1314" s="11"/>
    </row>
    <row r="1315" spans="4:4" x14ac:dyDescent="0.2">
      <c r="D1315" s="11"/>
    </row>
    <row r="1316" spans="4:4" x14ac:dyDescent="0.2">
      <c r="D1316" s="11"/>
    </row>
    <row r="1317" spans="4:4" x14ac:dyDescent="0.2">
      <c r="D1317" s="11"/>
    </row>
    <row r="1318" spans="4:4" x14ac:dyDescent="0.2">
      <c r="D1318" s="11"/>
    </row>
    <row r="1319" spans="4:4" x14ac:dyDescent="0.2">
      <c r="D1319" s="11"/>
    </row>
    <row r="1320" spans="4:4" x14ac:dyDescent="0.2">
      <c r="D1320" s="11"/>
    </row>
    <row r="1321" spans="4:4" x14ac:dyDescent="0.2">
      <c r="D1321" s="11"/>
    </row>
    <row r="1322" spans="4:4" x14ac:dyDescent="0.2">
      <c r="D1322" s="11"/>
    </row>
    <row r="1323" spans="4:4" x14ac:dyDescent="0.2">
      <c r="D1323" s="11"/>
    </row>
    <row r="1324" spans="4:4" x14ac:dyDescent="0.2">
      <c r="D1324" s="11"/>
    </row>
    <row r="1325" spans="4:4" x14ac:dyDescent="0.2">
      <c r="D1325" s="11"/>
    </row>
    <row r="1326" spans="4:4" x14ac:dyDescent="0.2">
      <c r="D1326" s="11"/>
    </row>
    <row r="1327" spans="4:4" x14ac:dyDescent="0.2">
      <c r="D1327" s="11"/>
    </row>
    <row r="1328" spans="4:4" x14ac:dyDescent="0.2">
      <c r="D1328" s="11"/>
    </row>
    <row r="1329" spans="4:4" x14ac:dyDescent="0.2">
      <c r="D1329" s="11"/>
    </row>
    <row r="1330" spans="4:4" x14ac:dyDescent="0.2">
      <c r="D1330" s="11"/>
    </row>
    <row r="1331" spans="4:4" x14ac:dyDescent="0.2">
      <c r="D1331" s="11"/>
    </row>
    <row r="1332" spans="4:4" x14ac:dyDescent="0.2">
      <c r="D1332" s="11"/>
    </row>
    <row r="1333" spans="4:4" x14ac:dyDescent="0.2">
      <c r="D1333" s="11"/>
    </row>
    <row r="1334" spans="4:4" x14ac:dyDescent="0.2">
      <c r="D1334" s="11"/>
    </row>
    <row r="1335" spans="4:4" x14ac:dyDescent="0.2">
      <c r="D1335" s="11"/>
    </row>
    <row r="1336" spans="4:4" x14ac:dyDescent="0.2">
      <c r="D1336" s="11"/>
    </row>
    <row r="1337" spans="4:4" x14ac:dyDescent="0.2">
      <c r="D1337" s="11"/>
    </row>
    <row r="1338" spans="4:4" x14ac:dyDescent="0.2">
      <c r="D1338" s="11"/>
    </row>
    <row r="1339" spans="4:4" x14ac:dyDescent="0.2">
      <c r="D1339" s="11"/>
    </row>
    <row r="1340" spans="4:4" x14ac:dyDescent="0.2">
      <c r="D1340" s="11"/>
    </row>
    <row r="1341" spans="4:4" x14ac:dyDescent="0.2">
      <c r="D1341" s="11"/>
    </row>
    <row r="1342" spans="4:4" x14ac:dyDescent="0.2">
      <c r="D1342" s="11"/>
    </row>
    <row r="1343" spans="4:4" x14ac:dyDescent="0.2">
      <c r="D1343" s="11"/>
    </row>
    <row r="1344" spans="4:4" x14ac:dyDescent="0.2">
      <c r="D1344" s="11"/>
    </row>
    <row r="1345" spans="4:4" x14ac:dyDescent="0.2">
      <c r="D1345" s="11"/>
    </row>
    <row r="1346" spans="4:4" x14ac:dyDescent="0.2">
      <c r="D1346" s="11"/>
    </row>
    <row r="1347" spans="4:4" x14ac:dyDescent="0.2">
      <c r="D1347" s="11"/>
    </row>
    <row r="1348" spans="4:4" x14ac:dyDescent="0.2">
      <c r="D1348" s="11"/>
    </row>
    <row r="1349" spans="4:4" x14ac:dyDescent="0.2">
      <c r="D1349" s="11"/>
    </row>
    <row r="1350" spans="4:4" x14ac:dyDescent="0.2">
      <c r="D1350" s="11"/>
    </row>
    <row r="1351" spans="4:4" x14ac:dyDescent="0.2">
      <c r="D1351" s="11"/>
    </row>
    <row r="1352" spans="4:4" x14ac:dyDescent="0.2">
      <c r="D1352" s="11"/>
    </row>
    <row r="1353" spans="4:4" x14ac:dyDescent="0.2">
      <c r="D1353" s="11"/>
    </row>
    <row r="1354" spans="4:4" x14ac:dyDescent="0.2">
      <c r="D1354" s="11"/>
    </row>
    <row r="1355" spans="4:4" x14ac:dyDescent="0.2">
      <c r="D1355" s="11"/>
    </row>
    <row r="1356" spans="4:4" x14ac:dyDescent="0.2">
      <c r="D1356" s="11"/>
    </row>
    <row r="1357" spans="4:4" x14ac:dyDescent="0.2">
      <c r="D1357" s="11"/>
    </row>
    <row r="1358" spans="4:4" x14ac:dyDescent="0.2">
      <c r="D1358" s="11"/>
    </row>
    <row r="1359" spans="4:4" x14ac:dyDescent="0.2">
      <c r="D1359" s="11"/>
    </row>
    <row r="1360" spans="4:4" x14ac:dyDescent="0.2">
      <c r="D1360" s="11"/>
    </row>
    <row r="1361" spans="4:4" x14ac:dyDescent="0.2">
      <c r="D1361" s="11"/>
    </row>
    <row r="1362" spans="4:4" x14ac:dyDescent="0.2">
      <c r="D1362" s="11"/>
    </row>
    <row r="1363" spans="4:4" x14ac:dyDescent="0.2">
      <c r="D1363" s="11"/>
    </row>
    <row r="1364" spans="4:4" x14ac:dyDescent="0.2">
      <c r="D1364" s="11"/>
    </row>
    <row r="1365" spans="4:4" x14ac:dyDescent="0.2">
      <c r="D1365" s="11"/>
    </row>
    <row r="1366" spans="4:4" x14ac:dyDescent="0.2">
      <c r="D1366" s="11"/>
    </row>
    <row r="1367" spans="4:4" x14ac:dyDescent="0.2">
      <c r="D1367" s="11"/>
    </row>
    <row r="1368" spans="4:4" x14ac:dyDescent="0.2">
      <c r="D1368" s="11"/>
    </row>
    <row r="1369" spans="4:4" x14ac:dyDescent="0.2">
      <c r="D1369" s="11"/>
    </row>
    <row r="1370" spans="4:4" x14ac:dyDescent="0.2">
      <c r="D1370" s="11"/>
    </row>
    <row r="1371" spans="4:4" x14ac:dyDescent="0.2">
      <c r="D1371" s="11"/>
    </row>
    <row r="1372" spans="4:4" x14ac:dyDescent="0.2">
      <c r="D1372" s="11"/>
    </row>
    <row r="1373" spans="4:4" x14ac:dyDescent="0.2">
      <c r="D1373" s="11"/>
    </row>
    <row r="1374" spans="4:4" x14ac:dyDescent="0.2">
      <c r="D1374" s="11"/>
    </row>
    <row r="1375" spans="4:4" x14ac:dyDescent="0.2">
      <c r="D1375" s="11"/>
    </row>
    <row r="1376" spans="4:4" x14ac:dyDescent="0.2">
      <c r="D1376" s="11"/>
    </row>
    <row r="1377" spans="4:4" x14ac:dyDescent="0.2">
      <c r="D1377" s="11"/>
    </row>
    <row r="1378" spans="4:4" x14ac:dyDescent="0.2">
      <c r="D1378" s="11"/>
    </row>
    <row r="1379" spans="4:4" x14ac:dyDescent="0.2">
      <c r="D1379" s="11"/>
    </row>
    <row r="1380" spans="4:4" x14ac:dyDescent="0.2">
      <c r="D1380" s="11"/>
    </row>
    <row r="1381" spans="4:4" x14ac:dyDescent="0.2">
      <c r="D1381" s="11"/>
    </row>
    <row r="1382" spans="4:4" x14ac:dyDescent="0.2">
      <c r="D1382" s="11"/>
    </row>
    <row r="1383" spans="4:4" x14ac:dyDescent="0.2">
      <c r="D1383" s="11"/>
    </row>
    <row r="1384" spans="4:4" x14ac:dyDescent="0.2">
      <c r="D1384" s="11"/>
    </row>
    <row r="1385" spans="4:4" x14ac:dyDescent="0.2">
      <c r="D1385" s="11"/>
    </row>
    <row r="1386" spans="4:4" x14ac:dyDescent="0.2">
      <c r="D1386" s="11"/>
    </row>
    <row r="1387" spans="4:4" x14ac:dyDescent="0.2">
      <c r="D1387" s="11"/>
    </row>
    <row r="1388" spans="4:4" x14ac:dyDescent="0.2">
      <c r="D1388" s="11"/>
    </row>
    <row r="1389" spans="4:4" x14ac:dyDescent="0.2">
      <c r="D1389" s="11"/>
    </row>
    <row r="1390" spans="4:4" x14ac:dyDescent="0.2">
      <c r="D1390" s="11"/>
    </row>
    <row r="1391" spans="4:4" x14ac:dyDescent="0.2">
      <c r="D1391" s="11"/>
    </row>
    <row r="1392" spans="4:4" x14ac:dyDescent="0.2">
      <c r="D1392" s="11"/>
    </row>
    <row r="1393" spans="4:4" x14ac:dyDescent="0.2">
      <c r="D1393" s="11"/>
    </row>
    <row r="1394" spans="4:4" x14ac:dyDescent="0.2">
      <c r="D1394" s="11"/>
    </row>
    <row r="1395" spans="4:4" x14ac:dyDescent="0.2">
      <c r="D1395" s="11"/>
    </row>
    <row r="1396" spans="4:4" x14ac:dyDescent="0.2">
      <c r="D1396" s="11"/>
    </row>
    <row r="1397" spans="4:4" x14ac:dyDescent="0.2">
      <c r="D1397" s="11"/>
    </row>
    <row r="1398" spans="4:4" x14ac:dyDescent="0.2">
      <c r="D1398" s="11"/>
    </row>
    <row r="1399" spans="4:4" x14ac:dyDescent="0.2">
      <c r="D1399" s="11"/>
    </row>
    <row r="1400" spans="4:4" x14ac:dyDescent="0.2">
      <c r="D1400" s="11"/>
    </row>
    <row r="1401" spans="4:4" x14ac:dyDescent="0.2">
      <c r="D1401" s="11"/>
    </row>
    <row r="1402" spans="4:4" x14ac:dyDescent="0.2">
      <c r="D1402" s="11"/>
    </row>
    <row r="1403" spans="4:4" x14ac:dyDescent="0.2">
      <c r="D1403" s="11"/>
    </row>
    <row r="1404" spans="4:4" x14ac:dyDescent="0.2">
      <c r="D1404" s="11"/>
    </row>
    <row r="1405" spans="4:4" x14ac:dyDescent="0.2">
      <c r="D1405" s="11"/>
    </row>
    <row r="1406" spans="4:4" x14ac:dyDescent="0.2">
      <c r="D1406" s="11"/>
    </row>
    <row r="1407" spans="4:4" x14ac:dyDescent="0.2">
      <c r="D1407" s="11"/>
    </row>
    <row r="1408" spans="4:4" x14ac:dyDescent="0.2">
      <c r="D1408" s="11"/>
    </row>
    <row r="1409" spans="4:4" x14ac:dyDescent="0.2">
      <c r="D1409" s="11"/>
    </row>
    <row r="1410" spans="4:4" x14ac:dyDescent="0.2">
      <c r="D1410" s="11"/>
    </row>
    <row r="1411" spans="4:4" x14ac:dyDescent="0.2">
      <c r="D1411" s="11"/>
    </row>
    <row r="1412" spans="4:4" x14ac:dyDescent="0.2">
      <c r="D1412" s="11"/>
    </row>
    <row r="1413" spans="4:4" x14ac:dyDescent="0.2">
      <c r="D1413" s="11"/>
    </row>
    <row r="1414" spans="4:4" x14ac:dyDescent="0.2">
      <c r="D1414" s="11"/>
    </row>
    <row r="1415" spans="4:4" x14ac:dyDescent="0.2">
      <c r="D1415" s="11"/>
    </row>
    <row r="1416" spans="4:4" x14ac:dyDescent="0.2">
      <c r="D1416" s="11"/>
    </row>
    <row r="1417" spans="4:4" x14ac:dyDescent="0.2">
      <c r="D1417" s="11"/>
    </row>
    <row r="1418" spans="4:4" x14ac:dyDescent="0.2">
      <c r="D1418" s="11"/>
    </row>
    <row r="1419" spans="4:4" x14ac:dyDescent="0.2">
      <c r="D1419" s="11"/>
    </row>
    <row r="1420" spans="4:4" x14ac:dyDescent="0.2">
      <c r="D1420" s="11"/>
    </row>
    <row r="1421" spans="4:4" x14ac:dyDescent="0.2">
      <c r="D1421" s="11"/>
    </row>
    <row r="1422" spans="4:4" x14ac:dyDescent="0.2">
      <c r="D1422" s="11"/>
    </row>
    <row r="1423" spans="4:4" x14ac:dyDescent="0.2">
      <c r="D1423" s="11"/>
    </row>
    <row r="1424" spans="4:4" x14ac:dyDescent="0.2">
      <c r="D1424" s="11"/>
    </row>
    <row r="1425" spans="4:4" x14ac:dyDescent="0.2">
      <c r="D1425" s="11"/>
    </row>
    <row r="1426" spans="4:4" x14ac:dyDescent="0.2">
      <c r="D1426" s="11"/>
    </row>
    <row r="1427" spans="4:4" x14ac:dyDescent="0.2">
      <c r="D1427" s="11"/>
    </row>
    <row r="1428" spans="4:4" x14ac:dyDescent="0.2">
      <c r="D1428" s="11"/>
    </row>
    <row r="1429" spans="4:4" x14ac:dyDescent="0.2">
      <c r="D1429" s="11"/>
    </row>
    <row r="1430" spans="4:4" x14ac:dyDescent="0.2">
      <c r="D1430" s="11"/>
    </row>
    <row r="1431" spans="4:4" x14ac:dyDescent="0.2">
      <c r="D1431" s="11"/>
    </row>
    <row r="1432" spans="4:4" x14ac:dyDescent="0.2">
      <c r="D1432" s="11"/>
    </row>
    <row r="1433" spans="4:4" x14ac:dyDescent="0.2">
      <c r="D1433" s="11"/>
    </row>
    <row r="1434" spans="4:4" x14ac:dyDescent="0.2">
      <c r="D1434" s="11"/>
    </row>
    <row r="1435" spans="4:4" x14ac:dyDescent="0.2">
      <c r="D1435" s="11"/>
    </row>
    <row r="1436" spans="4:4" x14ac:dyDescent="0.2">
      <c r="D1436" s="11"/>
    </row>
    <row r="1437" spans="4:4" x14ac:dyDescent="0.2">
      <c r="D1437" s="11"/>
    </row>
    <row r="1438" spans="4:4" x14ac:dyDescent="0.2">
      <c r="D1438" s="11"/>
    </row>
    <row r="1439" spans="4:4" x14ac:dyDescent="0.2">
      <c r="D1439" s="11"/>
    </row>
    <row r="1440" spans="4:4" x14ac:dyDescent="0.2">
      <c r="D1440" s="11"/>
    </row>
    <row r="1441" spans="4:4" x14ac:dyDescent="0.2">
      <c r="D1441" s="11"/>
    </row>
    <row r="1442" spans="4:4" x14ac:dyDescent="0.2">
      <c r="D1442" s="11"/>
    </row>
    <row r="1443" spans="4:4" x14ac:dyDescent="0.2">
      <c r="D1443" s="11"/>
    </row>
    <row r="1444" spans="4:4" x14ac:dyDescent="0.2">
      <c r="D1444" s="11"/>
    </row>
    <row r="1445" spans="4:4" x14ac:dyDescent="0.2">
      <c r="D1445" s="11"/>
    </row>
    <row r="1446" spans="4:4" x14ac:dyDescent="0.2">
      <c r="D1446" s="11"/>
    </row>
    <row r="1447" spans="4:4" x14ac:dyDescent="0.2">
      <c r="D1447" s="11"/>
    </row>
    <row r="1448" spans="4:4" x14ac:dyDescent="0.2">
      <c r="D1448" s="11"/>
    </row>
    <row r="1449" spans="4:4" x14ac:dyDescent="0.2">
      <c r="D1449" s="11"/>
    </row>
    <row r="1450" spans="4:4" x14ac:dyDescent="0.2">
      <c r="D1450" s="11"/>
    </row>
    <row r="1451" spans="4:4" x14ac:dyDescent="0.2">
      <c r="D1451" s="11"/>
    </row>
    <row r="1452" spans="4:4" x14ac:dyDescent="0.2">
      <c r="D1452" s="11"/>
    </row>
    <row r="1453" spans="4:4" x14ac:dyDescent="0.2">
      <c r="D1453" s="11"/>
    </row>
    <row r="1454" spans="4:4" x14ac:dyDescent="0.2">
      <c r="D1454" s="11"/>
    </row>
    <row r="1455" spans="4:4" x14ac:dyDescent="0.2">
      <c r="D1455" s="11"/>
    </row>
    <row r="1456" spans="4:4" x14ac:dyDescent="0.2">
      <c r="D1456" s="11"/>
    </row>
    <row r="1457" spans="4:4" x14ac:dyDescent="0.2">
      <c r="D1457" s="11"/>
    </row>
    <row r="1458" spans="4:4" x14ac:dyDescent="0.2">
      <c r="D1458" s="11"/>
    </row>
    <row r="1459" spans="4:4" x14ac:dyDescent="0.2">
      <c r="D1459" s="11"/>
    </row>
    <row r="1460" spans="4:4" x14ac:dyDescent="0.2">
      <c r="D1460" s="11"/>
    </row>
    <row r="1461" spans="4:4" x14ac:dyDescent="0.2">
      <c r="D1461" s="11"/>
    </row>
    <row r="1462" spans="4:4" x14ac:dyDescent="0.2">
      <c r="D1462" s="11"/>
    </row>
    <row r="1463" spans="4:4" x14ac:dyDescent="0.2">
      <c r="D1463" s="11"/>
    </row>
    <row r="1464" spans="4:4" x14ac:dyDescent="0.2">
      <c r="D1464" s="11"/>
    </row>
    <row r="1465" spans="4:4" x14ac:dyDescent="0.2">
      <c r="D1465" s="11"/>
    </row>
    <row r="1466" spans="4:4" x14ac:dyDescent="0.2">
      <c r="D1466" s="11"/>
    </row>
    <row r="1467" spans="4:4" x14ac:dyDescent="0.2">
      <c r="D1467" s="11"/>
    </row>
    <row r="1468" spans="4:4" x14ac:dyDescent="0.2">
      <c r="D1468" s="11"/>
    </row>
    <row r="1469" spans="4:4" x14ac:dyDescent="0.2">
      <c r="D1469" s="11"/>
    </row>
    <row r="1470" spans="4:4" x14ac:dyDescent="0.2">
      <c r="D1470" s="11"/>
    </row>
    <row r="1471" spans="4:4" x14ac:dyDescent="0.2">
      <c r="D1471" s="11"/>
    </row>
    <row r="1472" spans="4:4" x14ac:dyDescent="0.2">
      <c r="D1472" s="11"/>
    </row>
    <row r="1473" spans="4:4" x14ac:dyDescent="0.2">
      <c r="D1473" s="11"/>
    </row>
    <row r="1474" spans="4:4" x14ac:dyDescent="0.2">
      <c r="D1474" s="11"/>
    </row>
    <row r="1475" spans="4:4" x14ac:dyDescent="0.2">
      <c r="D1475" s="11"/>
    </row>
    <row r="1476" spans="4:4" x14ac:dyDescent="0.2">
      <c r="D1476" s="11"/>
    </row>
    <row r="1477" spans="4:4" x14ac:dyDescent="0.2">
      <c r="D1477" s="11"/>
    </row>
    <row r="1478" spans="4:4" x14ac:dyDescent="0.2">
      <c r="D1478" s="11"/>
    </row>
    <row r="1479" spans="4:4" x14ac:dyDescent="0.2">
      <c r="D1479" s="11"/>
    </row>
    <row r="1480" spans="4:4" x14ac:dyDescent="0.2">
      <c r="D1480" s="11"/>
    </row>
    <row r="1481" spans="4:4" x14ac:dyDescent="0.2">
      <c r="D1481" s="11"/>
    </row>
    <row r="1482" spans="4:4" x14ac:dyDescent="0.2">
      <c r="D1482" s="11"/>
    </row>
    <row r="1483" spans="4:4" x14ac:dyDescent="0.2">
      <c r="D1483" s="11"/>
    </row>
    <row r="1484" spans="4:4" x14ac:dyDescent="0.2">
      <c r="D1484" s="11"/>
    </row>
    <row r="1485" spans="4:4" x14ac:dyDescent="0.2">
      <c r="D1485" s="11"/>
    </row>
    <row r="1486" spans="4:4" x14ac:dyDescent="0.2">
      <c r="D1486" s="11"/>
    </row>
    <row r="1487" spans="4:4" x14ac:dyDescent="0.2">
      <c r="D1487" s="11"/>
    </row>
    <row r="1488" spans="4:4" x14ac:dyDescent="0.2">
      <c r="D1488" s="11"/>
    </row>
    <row r="1489" spans="4:4" x14ac:dyDescent="0.2">
      <c r="D1489" s="11"/>
    </row>
    <row r="1490" spans="4:4" x14ac:dyDescent="0.2">
      <c r="D1490" s="11"/>
    </row>
    <row r="1491" spans="4:4" x14ac:dyDescent="0.2">
      <c r="D1491" s="11"/>
    </row>
    <row r="1492" spans="4:4" x14ac:dyDescent="0.2">
      <c r="D1492" s="11"/>
    </row>
    <row r="1493" spans="4:4" x14ac:dyDescent="0.2">
      <c r="D1493" s="11"/>
    </row>
    <row r="1494" spans="4:4" x14ac:dyDescent="0.2">
      <c r="D1494" s="11"/>
    </row>
    <row r="1495" spans="4:4" x14ac:dyDescent="0.2">
      <c r="D1495" s="11"/>
    </row>
    <row r="1496" spans="4:4" x14ac:dyDescent="0.2">
      <c r="D1496" s="11"/>
    </row>
    <row r="1497" spans="4:4" x14ac:dyDescent="0.2">
      <c r="D1497" s="11"/>
    </row>
    <row r="1498" spans="4:4" x14ac:dyDescent="0.2">
      <c r="D1498" s="11"/>
    </row>
    <row r="1499" spans="4:4" x14ac:dyDescent="0.2">
      <c r="D1499" s="11"/>
    </row>
    <row r="1500" spans="4:4" x14ac:dyDescent="0.2">
      <c r="D1500" s="11"/>
    </row>
    <row r="1501" spans="4:4" x14ac:dyDescent="0.2">
      <c r="D1501" s="11"/>
    </row>
    <row r="1502" spans="4:4" x14ac:dyDescent="0.2">
      <c r="D1502" s="11"/>
    </row>
    <row r="1503" spans="4:4" x14ac:dyDescent="0.2">
      <c r="D1503" s="11"/>
    </row>
    <row r="1504" spans="4:4" x14ac:dyDescent="0.2">
      <c r="D1504" s="11"/>
    </row>
    <row r="1505" spans="4:4" x14ac:dyDescent="0.2">
      <c r="D1505" s="11"/>
    </row>
    <row r="1506" spans="4:4" x14ac:dyDescent="0.2">
      <c r="D1506" s="11"/>
    </row>
    <row r="1507" spans="4:4" x14ac:dyDescent="0.2">
      <c r="D1507" s="11"/>
    </row>
    <row r="1508" spans="4:4" x14ac:dyDescent="0.2">
      <c r="D1508" s="11"/>
    </row>
    <row r="1509" spans="4:4" x14ac:dyDescent="0.2">
      <c r="D1509" s="11"/>
    </row>
    <row r="1510" spans="4:4" x14ac:dyDescent="0.2">
      <c r="D1510" s="11"/>
    </row>
    <row r="1511" spans="4:4" x14ac:dyDescent="0.2">
      <c r="D1511" s="11"/>
    </row>
    <row r="1512" spans="4:4" x14ac:dyDescent="0.2">
      <c r="D1512" s="11"/>
    </row>
    <row r="1513" spans="4:4" x14ac:dyDescent="0.2">
      <c r="D1513" s="11"/>
    </row>
    <row r="1514" spans="4:4" x14ac:dyDescent="0.2">
      <c r="D1514" s="11"/>
    </row>
    <row r="1515" spans="4:4" x14ac:dyDescent="0.2">
      <c r="D1515" s="11"/>
    </row>
    <row r="1516" spans="4:4" x14ac:dyDescent="0.2">
      <c r="D1516" s="11"/>
    </row>
    <row r="1517" spans="4:4" x14ac:dyDescent="0.2">
      <c r="D1517" s="11"/>
    </row>
    <row r="1518" spans="4:4" x14ac:dyDescent="0.2">
      <c r="D1518" s="11"/>
    </row>
    <row r="1519" spans="4:4" x14ac:dyDescent="0.2">
      <c r="D1519" s="11"/>
    </row>
    <row r="1520" spans="4:4" x14ac:dyDescent="0.2">
      <c r="D1520" s="11"/>
    </row>
    <row r="1521" spans="4:4" x14ac:dyDescent="0.2">
      <c r="D1521" s="11"/>
    </row>
    <row r="1522" spans="4:4" x14ac:dyDescent="0.2">
      <c r="D1522" s="11"/>
    </row>
    <row r="1523" spans="4:4" x14ac:dyDescent="0.2">
      <c r="D1523" s="11"/>
    </row>
    <row r="1524" spans="4:4" x14ac:dyDescent="0.2">
      <c r="D1524" s="11"/>
    </row>
    <row r="1525" spans="4:4" x14ac:dyDescent="0.2">
      <c r="D1525" s="11"/>
    </row>
    <row r="1526" spans="4:4" x14ac:dyDescent="0.2">
      <c r="D1526" s="11"/>
    </row>
    <row r="1527" spans="4:4" x14ac:dyDescent="0.2">
      <c r="D1527" s="11"/>
    </row>
    <row r="1528" spans="4:4" x14ac:dyDescent="0.2">
      <c r="D1528" s="11"/>
    </row>
    <row r="1529" spans="4:4" x14ac:dyDescent="0.2">
      <c r="D1529" s="11"/>
    </row>
    <row r="1530" spans="4:4" x14ac:dyDescent="0.2">
      <c r="D1530" s="11"/>
    </row>
    <row r="1531" spans="4:4" x14ac:dyDescent="0.2">
      <c r="D1531" s="11"/>
    </row>
    <row r="1532" spans="4:4" x14ac:dyDescent="0.2">
      <c r="D1532" s="11"/>
    </row>
    <row r="1533" spans="4:4" x14ac:dyDescent="0.2">
      <c r="D1533" s="11"/>
    </row>
    <row r="1534" spans="4:4" x14ac:dyDescent="0.2">
      <c r="D1534" s="11"/>
    </row>
    <row r="1535" spans="4:4" x14ac:dyDescent="0.2">
      <c r="D1535" s="11"/>
    </row>
    <row r="1536" spans="4:4" x14ac:dyDescent="0.2">
      <c r="D1536" s="11"/>
    </row>
    <row r="1537" spans="4:4" x14ac:dyDescent="0.2">
      <c r="D1537" s="11"/>
    </row>
    <row r="1538" spans="4:4" x14ac:dyDescent="0.2">
      <c r="D1538" s="11"/>
    </row>
    <row r="1539" spans="4:4" x14ac:dyDescent="0.2">
      <c r="D1539" s="11"/>
    </row>
    <row r="1540" spans="4:4" x14ac:dyDescent="0.2">
      <c r="D1540" s="11"/>
    </row>
    <row r="1541" spans="4:4" x14ac:dyDescent="0.2">
      <c r="D1541" s="11"/>
    </row>
    <row r="1542" spans="4:4" x14ac:dyDescent="0.2">
      <c r="D1542" s="11"/>
    </row>
    <row r="1543" spans="4:4" x14ac:dyDescent="0.2">
      <c r="D1543" s="11"/>
    </row>
    <row r="1544" spans="4:4" x14ac:dyDescent="0.2">
      <c r="D1544" s="11"/>
    </row>
    <row r="1545" spans="4:4" x14ac:dyDescent="0.2">
      <c r="D1545" s="11"/>
    </row>
    <row r="1546" spans="4:4" x14ac:dyDescent="0.2">
      <c r="D1546" s="11"/>
    </row>
    <row r="1547" spans="4:4" x14ac:dyDescent="0.2">
      <c r="D1547" s="11"/>
    </row>
    <row r="1548" spans="4:4" x14ac:dyDescent="0.2">
      <c r="D1548" s="11"/>
    </row>
    <row r="1549" spans="4:4" x14ac:dyDescent="0.2">
      <c r="D1549" s="11"/>
    </row>
    <row r="1550" spans="4:4" x14ac:dyDescent="0.2">
      <c r="D1550" s="11"/>
    </row>
    <row r="1551" spans="4:4" x14ac:dyDescent="0.2">
      <c r="D1551" s="11"/>
    </row>
    <row r="1552" spans="4:4" x14ac:dyDescent="0.2">
      <c r="D1552" s="11"/>
    </row>
    <row r="1553" spans="4:4" x14ac:dyDescent="0.2">
      <c r="D1553" s="11"/>
    </row>
    <row r="1554" spans="4:4" x14ac:dyDescent="0.2">
      <c r="D1554" s="11"/>
    </row>
    <row r="1555" spans="4:4" x14ac:dyDescent="0.2">
      <c r="D1555" s="11"/>
    </row>
    <row r="1556" spans="4:4" x14ac:dyDescent="0.2">
      <c r="D1556" s="11"/>
    </row>
    <row r="1557" spans="4:4" x14ac:dyDescent="0.2">
      <c r="D1557" s="11"/>
    </row>
    <row r="1558" spans="4:4" x14ac:dyDescent="0.2">
      <c r="D1558" s="11"/>
    </row>
    <row r="1559" spans="4:4" x14ac:dyDescent="0.2">
      <c r="D1559" s="11"/>
    </row>
    <row r="1560" spans="4:4" x14ac:dyDescent="0.2">
      <c r="D1560" s="11"/>
    </row>
    <row r="1561" spans="4:4" x14ac:dyDescent="0.2">
      <c r="D1561" s="11"/>
    </row>
    <row r="1562" spans="4:4" x14ac:dyDescent="0.2">
      <c r="D1562" s="11"/>
    </row>
    <row r="1563" spans="4:4" x14ac:dyDescent="0.2">
      <c r="D1563" s="11"/>
    </row>
    <row r="1564" spans="4:4" x14ac:dyDescent="0.2">
      <c r="D1564" s="11"/>
    </row>
    <row r="1565" spans="4:4" x14ac:dyDescent="0.2">
      <c r="D1565" s="11"/>
    </row>
    <row r="1566" spans="4:4" x14ac:dyDescent="0.2">
      <c r="D1566" s="11"/>
    </row>
    <row r="1567" spans="4:4" x14ac:dyDescent="0.2">
      <c r="D1567" s="11"/>
    </row>
    <row r="1568" spans="4:4" x14ac:dyDescent="0.2">
      <c r="D1568" s="11"/>
    </row>
    <row r="1569" spans="4:4" x14ac:dyDescent="0.2">
      <c r="D1569" s="11"/>
    </row>
    <row r="1570" spans="4:4" x14ac:dyDescent="0.2">
      <c r="D1570" s="11"/>
    </row>
    <row r="1571" spans="4:4" x14ac:dyDescent="0.2">
      <c r="D1571" s="11"/>
    </row>
    <row r="1572" spans="4:4" x14ac:dyDescent="0.2">
      <c r="D1572" s="11"/>
    </row>
    <row r="1573" spans="4:4" x14ac:dyDescent="0.2">
      <c r="D1573" s="11"/>
    </row>
    <row r="1574" spans="4:4" x14ac:dyDescent="0.2">
      <c r="D1574" s="11"/>
    </row>
    <row r="1575" spans="4:4" x14ac:dyDescent="0.2">
      <c r="D1575" s="11"/>
    </row>
    <row r="1576" spans="4:4" x14ac:dyDescent="0.2">
      <c r="D1576" s="11"/>
    </row>
    <row r="1577" spans="4:4" x14ac:dyDescent="0.2">
      <c r="D1577" s="11"/>
    </row>
    <row r="1578" spans="4:4" x14ac:dyDescent="0.2">
      <c r="D1578" s="11"/>
    </row>
    <row r="1579" spans="4:4" x14ac:dyDescent="0.2">
      <c r="D1579" s="11"/>
    </row>
    <row r="1580" spans="4:4" x14ac:dyDescent="0.2">
      <c r="D1580" s="11"/>
    </row>
    <row r="1581" spans="4:4" x14ac:dyDescent="0.2">
      <c r="D1581" s="11"/>
    </row>
    <row r="1582" spans="4:4" x14ac:dyDescent="0.2">
      <c r="D1582" s="11"/>
    </row>
    <row r="1583" spans="4:4" x14ac:dyDescent="0.2">
      <c r="D1583" s="11"/>
    </row>
    <row r="1584" spans="4:4" x14ac:dyDescent="0.2">
      <c r="D1584" s="11"/>
    </row>
    <row r="1585" spans="4:4" x14ac:dyDescent="0.2">
      <c r="D1585" s="11"/>
    </row>
    <row r="1586" spans="4:4" x14ac:dyDescent="0.2">
      <c r="D1586" s="11"/>
    </row>
    <row r="1587" spans="4:4" x14ac:dyDescent="0.2">
      <c r="D1587" s="11"/>
    </row>
    <row r="1588" spans="4:4" x14ac:dyDescent="0.2">
      <c r="D1588" s="11"/>
    </row>
    <row r="1589" spans="4:4" x14ac:dyDescent="0.2">
      <c r="D1589" s="11"/>
    </row>
    <row r="1590" spans="4:4" x14ac:dyDescent="0.2">
      <c r="D1590" s="11"/>
    </row>
    <row r="1591" spans="4:4" x14ac:dyDescent="0.2">
      <c r="D1591" s="11"/>
    </row>
    <row r="1592" spans="4:4" x14ac:dyDescent="0.2">
      <c r="D1592" s="11"/>
    </row>
    <row r="1593" spans="4:4" x14ac:dyDescent="0.2">
      <c r="D1593" s="11"/>
    </row>
    <row r="1594" spans="4:4" x14ac:dyDescent="0.2">
      <c r="D1594" s="11"/>
    </row>
    <row r="1595" spans="4:4" x14ac:dyDescent="0.2">
      <c r="D1595" s="11"/>
    </row>
    <row r="1596" spans="4:4" x14ac:dyDescent="0.2">
      <c r="D1596" s="11"/>
    </row>
    <row r="1597" spans="4:4" x14ac:dyDescent="0.2">
      <c r="D1597" s="11"/>
    </row>
    <row r="1598" spans="4:4" x14ac:dyDescent="0.2">
      <c r="D1598" s="11"/>
    </row>
    <row r="1599" spans="4:4" x14ac:dyDescent="0.2">
      <c r="D1599" s="11"/>
    </row>
    <row r="1600" spans="4:4" x14ac:dyDescent="0.2">
      <c r="D1600" s="11"/>
    </row>
    <row r="1601" spans="4:4" x14ac:dyDescent="0.2">
      <c r="D1601" s="11"/>
    </row>
    <row r="1602" spans="4:4" x14ac:dyDescent="0.2">
      <c r="D1602" s="11"/>
    </row>
    <row r="1603" spans="4:4" x14ac:dyDescent="0.2">
      <c r="D1603" s="11"/>
    </row>
    <row r="1604" spans="4:4" x14ac:dyDescent="0.2">
      <c r="D1604" s="11"/>
    </row>
    <row r="1605" spans="4:4" x14ac:dyDescent="0.2">
      <c r="D1605" s="11"/>
    </row>
    <row r="1606" spans="4:4" x14ac:dyDescent="0.2">
      <c r="D1606" s="11"/>
    </row>
    <row r="1607" spans="4:4" x14ac:dyDescent="0.2">
      <c r="D1607" s="11"/>
    </row>
    <row r="1608" spans="4:4" x14ac:dyDescent="0.2">
      <c r="D1608" s="11"/>
    </row>
    <row r="1609" spans="4:4" x14ac:dyDescent="0.2">
      <c r="D1609" s="11"/>
    </row>
    <row r="1610" spans="4:4" x14ac:dyDescent="0.2">
      <c r="D1610" s="11"/>
    </row>
    <row r="1611" spans="4:4" x14ac:dyDescent="0.2">
      <c r="D1611" s="11"/>
    </row>
    <row r="1612" spans="4:4" x14ac:dyDescent="0.2">
      <c r="D1612" s="11"/>
    </row>
    <row r="1613" spans="4:4" x14ac:dyDescent="0.2">
      <c r="D1613" s="11"/>
    </row>
    <row r="1614" spans="4:4" x14ac:dyDescent="0.2">
      <c r="D1614" s="11"/>
    </row>
    <row r="1615" spans="4:4" x14ac:dyDescent="0.2">
      <c r="D1615" s="11"/>
    </row>
    <row r="1616" spans="4:4" x14ac:dyDescent="0.2">
      <c r="D1616" s="11"/>
    </row>
    <row r="1617" spans="4:4" x14ac:dyDescent="0.2">
      <c r="D1617" s="11"/>
    </row>
    <row r="1618" spans="4:4" x14ac:dyDescent="0.2">
      <c r="D1618" s="11"/>
    </row>
    <row r="1619" spans="4:4" x14ac:dyDescent="0.2">
      <c r="D1619" s="11"/>
    </row>
    <row r="1620" spans="4:4" x14ac:dyDescent="0.2">
      <c r="D1620" s="11"/>
    </row>
    <row r="1621" spans="4:4" x14ac:dyDescent="0.2">
      <c r="D1621" s="11"/>
    </row>
    <row r="1622" spans="4:4" x14ac:dyDescent="0.2">
      <c r="D1622" s="11"/>
    </row>
    <row r="1623" spans="4:4" x14ac:dyDescent="0.2">
      <c r="D1623" s="11"/>
    </row>
    <row r="1624" spans="4:4" x14ac:dyDescent="0.2">
      <c r="D1624" s="11"/>
    </row>
    <row r="1625" spans="4:4" x14ac:dyDescent="0.2">
      <c r="D1625" s="11"/>
    </row>
    <row r="1626" spans="4:4" x14ac:dyDescent="0.2">
      <c r="D1626" s="11"/>
    </row>
    <row r="1627" spans="4:4" x14ac:dyDescent="0.2">
      <c r="D1627" s="11"/>
    </row>
    <row r="1628" spans="4:4" x14ac:dyDescent="0.2">
      <c r="D1628" s="11"/>
    </row>
    <row r="1629" spans="4:4" x14ac:dyDescent="0.2">
      <c r="D1629" s="11"/>
    </row>
    <row r="1630" spans="4:4" x14ac:dyDescent="0.2">
      <c r="D1630" s="11"/>
    </row>
    <row r="1631" spans="4:4" x14ac:dyDescent="0.2">
      <c r="D1631" s="11"/>
    </row>
    <row r="1632" spans="4:4" x14ac:dyDescent="0.2">
      <c r="D1632" s="11"/>
    </row>
    <row r="1633" spans="4:4" x14ac:dyDescent="0.2">
      <c r="D1633" s="11"/>
    </row>
    <row r="1634" spans="4:4" x14ac:dyDescent="0.2">
      <c r="D1634" s="11"/>
    </row>
    <row r="1635" spans="4:4" x14ac:dyDescent="0.2">
      <c r="D1635" s="11"/>
    </row>
    <row r="1636" spans="4:4" x14ac:dyDescent="0.2">
      <c r="D1636" s="11"/>
    </row>
    <row r="1637" spans="4:4" x14ac:dyDescent="0.2">
      <c r="D1637" s="11"/>
    </row>
    <row r="1638" spans="4:4" x14ac:dyDescent="0.2">
      <c r="D1638" s="11"/>
    </row>
    <row r="1639" spans="4:4" x14ac:dyDescent="0.2">
      <c r="D1639" s="11"/>
    </row>
    <row r="1640" spans="4:4" x14ac:dyDescent="0.2">
      <c r="D1640" s="11"/>
    </row>
    <row r="1641" spans="4:4" x14ac:dyDescent="0.2">
      <c r="D1641" s="11"/>
    </row>
    <row r="1642" spans="4:4" x14ac:dyDescent="0.2">
      <c r="D1642" s="11"/>
    </row>
    <row r="1643" spans="4:4" x14ac:dyDescent="0.2">
      <c r="D1643" s="11"/>
    </row>
    <row r="1644" spans="4:4" x14ac:dyDescent="0.2">
      <c r="D1644" s="11"/>
    </row>
    <row r="1645" spans="4:4" x14ac:dyDescent="0.2">
      <c r="D1645" s="11"/>
    </row>
    <row r="1646" spans="4:4" x14ac:dyDescent="0.2">
      <c r="D1646" s="11"/>
    </row>
    <row r="1647" spans="4:4" x14ac:dyDescent="0.2">
      <c r="D1647" s="11"/>
    </row>
    <row r="1648" spans="4:4" x14ac:dyDescent="0.2">
      <c r="D1648" s="11"/>
    </row>
    <row r="1649" spans="4:4" x14ac:dyDescent="0.2">
      <c r="D1649" s="11"/>
    </row>
    <row r="1650" spans="4:4" x14ac:dyDescent="0.2">
      <c r="D1650" s="11"/>
    </row>
    <row r="1651" spans="4:4" x14ac:dyDescent="0.2">
      <c r="D1651" s="11"/>
    </row>
    <row r="1652" spans="4:4" x14ac:dyDescent="0.2">
      <c r="D1652" s="11"/>
    </row>
    <row r="1653" spans="4:4" x14ac:dyDescent="0.2">
      <c r="D1653" s="11"/>
    </row>
    <row r="1654" spans="4:4" x14ac:dyDescent="0.2">
      <c r="D1654" s="11"/>
    </row>
    <row r="1655" spans="4:4" x14ac:dyDescent="0.2">
      <c r="D1655" s="11"/>
    </row>
    <row r="1656" spans="4:4" x14ac:dyDescent="0.2">
      <c r="D1656" s="11"/>
    </row>
    <row r="1657" spans="4:4" x14ac:dyDescent="0.2">
      <c r="D1657" s="11"/>
    </row>
    <row r="1658" spans="4:4" x14ac:dyDescent="0.2">
      <c r="D1658" s="11"/>
    </row>
    <row r="1659" spans="4:4" x14ac:dyDescent="0.2">
      <c r="D1659" s="11"/>
    </row>
    <row r="1660" spans="4:4" x14ac:dyDescent="0.2">
      <c r="D1660" s="11"/>
    </row>
    <row r="1661" spans="4:4" x14ac:dyDescent="0.2">
      <c r="D1661" s="11"/>
    </row>
    <row r="1662" spans="4:4" x14ac:dyDescent="0.2">
      <c r="D1662" s="11"/>
    </row>
    <row r="1663" spans="4:4" x14ac:dyDescent="0.2">
      <c r="D1663" s="11"/>
    </row>
    <row r="1664" spans="4:4" x14ac:dyDescent="0.2">
      <c r="D1664" s="11"/>
    </row>
    <row r="1665" spans="4:4" x14ac:dyDescent="0.2">
      <c r="D1665" s="11"/>
    </row>
    <row r="1666" spans="4:4" x14ac:dyDescent="0.2">
      <c r="D1666" s="11"/>
    </row>
    <row r="1667" spans="4:4" x14ac:dyDescent="0.2">
      <c r="D1667" s="11"/>
    </row>
    <row r="1668" spans="4:4" x14ac:dyDescent="0.2">
      <c r="D1668" s="11"/>
    </row>
    <row r="1669" spans="4:4" x14ac:dyDescent="0.2">
      <c r="D1669" s="11"/>
    </row>
    <row r="1670" spans="4:4" x14ac:dyDescent="0.2">
      <c r="D1670" s="11"/>
    </row>
    <row r="1671" spans="4:4" x14ac:dyDescent="0.2">
      <c r="D1671" s="11"/>
    </row>
    <row r="1672" spans="4:4" x14ac:dyDescent="0.2">
      <c r="D1672" s="11"/>
    </row>
    <row r="1673" spans="4:4" x14ac:dyDescent="0.2">
      <c r="D1673" s="11"/>
    </row>
    <row r="1674" spans="4:4" x14ac:dyDescent="0.2">
      <c r="D1674" s="11"/>
    </row>
    <row r="1675" spans="4:4" x14ac:dyDescent="0.2">
      <c r="D1675" s="11"/>
    </row>
    <row r="1676" spans="4:4" x14ac:dyDescent="0.2">
      <c r="D1676" s="11"/>
    </row>
    <row r="1677" spans="4:4" x14ac:dyDescent="0.2">
      <c r="D1677" s="11"/>
    </row>
    <row r="1678" spans="4:4" x14ac:dyDescent="0.2">
      <c r="D1678" s="11"/>
    </row>
    <row r="1679" spans="4:4" x14ac:dyDescent="0.2">
      <c r="D1679" s="11"/>
    </row>
    <row r="1680" spans="4:4" x14ac:dyDescent="0.2">
      <c r="D1680" s="11"/>
    </row>
    <row r="1681" spans="4:4" x14ac:dyDescent="0.2">
      <c r="D1681" s="11"/>
    </row>
    <row r="1682" spans="4:4" x14ac:dyDescent="0.2">
      <c r="D1682" s="11"/>
    </row>
    <row r="1683" spans="4:4" x14ac:dyDescent="0.2">
      <c r="D1683" s="11"/>
    </row>
    <row r="1684" spans="4:4" x14ac:dyDescent="0.2">
      <c r="D1684" s="11"/>
    </row>
    <row r="1685" spans="4:4" x14ac:dyDescent="0.2">
      <c r="D1685" s="11"/>
    </row>
    <row r="1686" spans="4:4" x14ac:dyDescent="0.2">
      <c r="D1686" s="11"/>
    </row>
    <row r="1687" spans="4:4" x14ac:dyDescent="0.2">
      <c r="D1687" s="11"/>
    </row>
    <row r="1688" spans="4:4" x14ac:dyDescent="0.2">
      <c r="D1688" s="11"/>
    </row>
    <row r="1689" spans="4:4" x14ac:dyDescent="0.2">
      <c r="D1689" s="11"/>
    </row>
    <row r="1690" spans="4:4" x14ac:dyDescent="0.2">
      <c r="D1690" s="11"/>
    </row>
    <row r="1691" spans="4:4" x14ac:dyDescent="0.2">
      <c r="D1691" s="11"/>
    </row>
    <row r="1692" spans="4:4" x14ac:dyDescent="0.2">
      <c r="D1692" s="11"/>
    </row>
    <row r="1693" spans="4:4" x14ac:dyDescent="0.2">
      <c r="D1693" s="11"/>
    </row>
    <row r="1694" spans="4:4" x14ac:dyDescent="0.2">
      <c r="D1694" s="11"/>
    </row>
    <row r="1695" spans="4:4" x14ac:dyDescent="0.2">
      <c r="D1695" s="11"/>
    </row>
    <row r="1696" spans="4:4" x14ac:dyDescent="0.2">
      <c r="D1696" s="11"/>
    </row>
    <row r="1697" spans="4:4" x14ac:dyDescent="0.2">
      <c r="D1697" s="11"/>
    </row>
    <row r="1698" spans="4:4" x14ac:dyDescent="0.2">
      <c r="D1698" s="11"/>
    </row>
    <row r="1699" spans="4:4" x14ac:dyDescent="0.2">
      <c r="D1699" s="11"/>
    </row>
    <row r="1700" spans="4:4" x14ac:dyDescent="0.2">
      <c r="D1700" s="11"/>
    </row>
    <row r="1701" spans="4:4" x14ac:dyDescent="0.2">
      <c r="D1701" s="11"/>
    </row>
    <row r="1702" spans="4:4" x14ac:dyDescent="0.2">
      <c r="D1702" s="11"/>
    </row>
    <row r="1703" spans="4:4" x14ac:dyDescent="0.2">
      <c r="D1703" s="11"/>
    </row>
    <row r="1704" spans="4:4" x14ac:dyDescent="0.2">
      <c r="D1704" s="11"/>
    </row>
    <row r="1705" spans="4:4" x14ac:dyDescent="0.2">
      <c r="D1705" s="11"/>
    </row>
    <row r="1706" spans="4:4" x14ac:dyDescent="0.2">
      <c r="D1706" s="11"/>
    </row>
    <row r="1707" spans="4:4" x14ac:dyDescent="0.2">
      <c r="D1707" s="11"/>
    </row>
    <row r="1708" spans="4:4" x14ac:dyDescent="0.2">
      <c r="D1708" s="11"/>
    </row>
    <row r="1709" spans="4:4" x14ac:dyDescent="0.2">
      <c r="D1709" s="11"/>
    </row>
    <row r="1710" spans="4:4" x14ac:dyDescent="0.2">
      <c r="D1710" s="11"/>
    </row>
    <row r="1711" spans="4:4" x14ac:dyDescent="0.2">
      <c r="D1711" s="11"/>
    </row>
    <row r="1712" spans="4:4" x14ac:dyDescent="0.2">
      <c r="D1712" s="11"/>
    </row>
    <row r="1713" spans="4:4" x14ac:dyDescent="0.2">
      <c r="D1713" s="11"/>
    </row>
    <row r="1714" spans="4:4" x14ac:dyDescent="0.2">
      <c r="D1714" s="11"/>
    </row>
    <row r="1715" spans="4:4" x14ac:dyDescent="0.2">
      <c r="D1715" s="11"/>
    </row>
    <row r="1716" spans="4:4" x14ac:dyDescent="0.2">
      <c r="D1716" s="11"/>
    </row>
    <row r="1717" spans="4:4" x14ac:dyDescent="0.2">
      <c r="D1717" s="11"/>
    </row>
    <row r="1718" spans="4:4" x14ac:dyDescent="0.2">
      <c r="D1718" s="11"/>
    </row>
    <row r="1719" spans="4:4" x14ac:dyDescent="0.2">
      <c r="D1719" s="11"/>
    </row>
    <row r="1720" spans="4:4" x14ac:dyDescent="0.2">
      <c r="D1720" s="11"/>
    </row>
    <row r="1721" spans="4:4" x14ac:dyDescent="0.2">
      <c r="D1721" s="11"/>
    </row>
    <row r="1722" spans="4:4" x14ac:dyDescent="0.2">
      <c r="D1722" s="11"/>
    </row>
    <row r="1723" spans="4:4" x14ac:dyDescent="0.2">
      <c r="D1723" s="11"/>
    </row>
    <row r="1724" spans="4:4" x14ac:dyDescent="0.2">
      <c r="D1724" s="11"/>
    </row>
    <row r="1725" spans="4:4" x14ac:dyDescent="0.2">
      <c r="D1725" s="11"/>
    </row>
    <row r="1726" spans="4:4" x14ac:dyDescent="0.2">
      <c r="D1726" s="11"/>
    </row>
    <row r="1727" spans="4:4" x14ac:dyDescent="0.2">
      <c r="D1727" s="11"/>
    </row>
    <row r="1728" spans="4:4" x14ac:dyDescent="0.2">
      <c r="D1728" s="11"/>
    </row>
    <row r="1729" spans="4:4" x14ac:dyDescent="0.2">
      <c r="D1729" s="11"/>
    </row>
    <row r="1730" spans="4:4" x14ac:dyDescent="0.2">
      <c r="D1730" s="11"/>
    </row>
    <row r="1731" spans="4:4" x14ac:dyDescent="0.2">
      <c r="D1731" s="11"/>
    </row>
    <row r="1732" spans="4:4" x14ac:dyDescent="0.2">
      <c r="D1732" s="11"/>
    </row>
    <row r="1733" spans="4:4" x14ac:dyDescent="0.2">
      <c r="D1733" s="11"/>
    </row>
    <row r="1734" spans="4:4" x14ac:dyDescent="0.2">
      <c r="D1734" s="11"/>
    </row>
    <row r="1735" spans="4:4" x14ac:dyDescent="0.2">
      <c r="D1735" s="11"/>
    </row>
    <row r="1736" spans="4:4" x14ac:dyDescent="0.2">
      <c r="D1736" s="11"/>
    </row>
    <row r="1737" spans="4:4" x14ac:dyDescent="0.2">
      <c r="D1737" s="11"/>
    </row>
    <row r="1738" spans="4:4" x14ac:dyDescent="0.2">
      <c r="D1738" s="11"/>
    </row>
    <row r="1739" spans="4:4" x14ac:dyDescent="0.2">
      <c r="D1739" s="11"/>
    </row>
    <row r="1740" spans="4:4" x14ac:dyDescent="0.2">
      <c r="D1740" s="11"/>
    </row>
    <row r="1741" spans="4:4" x14ac:dyDescent="0.2">
      <c r="D1741" s="11"/>
    </row>
    <row r="1742" spans="4:4" x14ac:dyDescent="0.2">
      <c r="D1742" s="11"/>
    </row>
    <row r="1743" spans="4:4" x14ac:dyDescent="0.2">
      <c r="D1743" s="11"/>
    </row>
    <row r="1744" spans="4:4" x14ac:dyDescent="0.2">
      <c r="D1744" s="11"/>
    </row>
    <row r="1745" spans="4:4" x14ac:dyDescent="0.2">
      <c r="D1745" s="11"/>
    </row>
    <row r="1746" spans="4:4" x14ac:dyDescent="0.2">
      <c r="D1746" s="11"/>
    </row>
    <row r="1747" spans="4:4" x14ac:dyDescent="0.2">
      <c r="D1747" s="11"/>
    </row>
    <row r="1748" spans="4:4" x14ac:dyDescent="0.2">
      <c r="D1748" s="11"/>
    </row>
    <row r="1749" spans="4:4" x14ac:dyDescent="0.2">
      <c r="D1749" s="11"/>
    </row>
    <row r="1750" spans="4:4" x14ac:dyDescent="0.2">
      <c r="D1750" s="11"/>
    </row>
    <row r="1751" spans="4:4" x14ac:dyDescent="0.2">
      <c r="D1751" s="11"/>
    </row>
    <row r="1752" spans="4:4" x14ac:dyDescent="0.2">
      <c r="D1752" s="11"/>
    </row>
    <row r="1753" spans="4:4" x14ac:dyDescent="0.2">
      <c r="D1753" s="11"/>
    </row>
    <row r="1754" spans="4:4" x14ac:dyDescent="0.2">
      <c r="D1754" s="11"/>
    </row>
    <row r="1755" spans="4:4" x14ac:dyDescent="0.2">
      <c r="D1755" s="11"/>
    </row>
    <row r="1756" spans="4:4" x14ac:dyDescent="0.2">
      <c r="D1756" s="11"/>
    </row>
    <row r="1757" spans="4:4" x14ac:dyDescent="0.2">
      <c r="D1757" s="11"/>
    </row>
    <row r="1758" spans="4:4" x14ac:dyDescent="0.2">
      <c r="D1758" s="11"/>
    </row>
    <row r="1759" spans="4:4" x14ac:dyDescent="0.2">
      <c r="D1759" s="11"/>
    </row>
    <row r="1760" spans="4:4" x14ac:dyDescent="0.2">
      <c r="D1760" s="11"/>
    </row>
    <row r="1761" spans="4:4" x14ac:dyDescent="0.2">
      <c r="D1761" s="11"/>
    </row>
    <row r="1762" spans="4:4" x14ac:dyDescent="0.2">
      <c r="D1762" s="11"/>
    </row>
    <row r="1763" spans="4:4" x14ac:dyDescent="0.2">
      <c r="D1763" s="11"/>
    </row>
    <row r="1764" spans="4:4" x14ac:dyDescent="0.2">
      <c r="D1764" s="11"/>
    </row>
    <row r="1765" spans="4:4" x14ac:dyDescent="0.2">
      <c r="D1765" s="11"/>
    </row>
    <row r="1766" spans="4:4" x14ac:dyDescent="0.2">
      <c r="D1766" s="11"/>
    </row>
    <row r="1767" spans="4:4" x14ac:dyDescent="0.2">
      <c r="D1767" s="11"/>
    </row>
    <row r="1768" spans="4:4" x14ac:dyDescent="0.2">
      <c r="D1768" s="11"/>
    </row>
    <row r="1769" spans="4:4" x14ac:dyDescent="0.2">
      <c r="D1769" s="11"/>
    </row>
    <row r="1770" spans="4:4" x14ac:dyDescent="0.2">
      <c r="D1770" s="11"/>
    </row>
    <row r="1771" spans="4:4" x14ac:dyDescent="0.2">
      <c r="D1771" s="11"/>
    </row>
    <row r="1772" spans="4:4" x14ac:dyDescent="0.2">
      <c r="D1772" s="11"/>
    </row>
    <row r="1773" spans="4:4" x14ac:dyDescent="0.2">
      <c r="D1773" s="11"/>
    </row>
    <row r="1774" spans="4:4" x14ac:dyDescent="0.2">
      <c r="D1774" s="11"/>
    </row>
    <row r="1775" spans="4:4" x14ac:dyDescent="0.2">
      <c r="D1775" s="11"/>
    </row>
    <row r="1776" spans="4:4" x14ac:dyDescent="0.2">
      <c r="D1776" s="11"/>
    </row>
    <row r="1777" spans="4:4" x14ac:dyDescent="0.2">
      <c r="D1777" s="11"/>
    </row>
    <row r="1778" spans="4:4" x14ac:dyDescent="0.2">
      <c r="D1778" s="11"/>
    </row>
    <row r="1779" spans="4:4" x14ac:dyDescent="0.2">
      <c r="D1779" s="11"/>
    </row>
    <row r="1780" spans="4:4" x14ac:dyDescent="0.2">
      <c r="D1780" s="11"/>
    </row>
    <row r="1781" spans="4:4" x14ac:dyDescent="0.2">
      <c r="D1781" s="11"/>
    </row>
    <row r="1782" spans="4:4" x14ac:dyDescent="0.2">
      <c r="D1782" s="11"/>
    </row>
    <row r="1783" spans="4:4" x14ac:dyDescent="0.2">
      <c r="D1783" s="11"/>
    </row>
    <row r="1784" spans="4:4" x14ac:dyDescent="0.2">
      <c r="D1784" s="11"/>
    </row>
    <row r="1785" spans="4:4" x14ac:dyDescent="0.2">
      <c r="D1785" s="11"/>
    </row>
    <row r="1786" spans="4:4" x14ac:dyDescent="0.2">
      <c r="D1786" s="11"/>
    </row>
    <row r="1787" spans="4:4" x14ac:dyDescent="0.2">
      <c r="D1787" s="11"/>
    </row>
    <row r="1788" spans="4:4" x14ac:dyDescent="0.2">
      <c r="D1788" s="11"/>
    </row>
    <row r="1789" spans="4:4" x14ac:dyDescent="0.2">
      <c r="D1789" s="11"/>
    </row>
    <row r="1790" spans="4:4" x14ac:dyDescent="0.2">
      <c r="D1790" s="11"/>
    </row>
    <row r="1791" spans="4:4" x14ac:dyDescent="0.2">
      <c r="D1791" s="11"/>
    </row>
    <row r="1792" spans="4:4" x14ac:dyDescent="0.2">
      <c r="D1792" s="11"/>
    </row>
    <row r="1793" spans="4:4" x14ac:dyDescent="0.2">
      <c r="D1793" s="11"/>
    </row>
    <row r="1794" spans="4:4" x14ac:dyDescent="0.2">
      <c r="D1794" s="11"/>
    </row>
    <row r="1795" spans="4:4" x14ac:dyDescent="0.2">
      <c r="D1795" s="11"/>
    </row>
    <row r="1796" spans="4:4" x14ac:dyDescent="0.2">
      <c r="D1796" s="11"/>
    </row>
    <row r="1797" spans="4:4" x14ac:dyDescent="0.2">
      <c r="D1797" s="11"/>
    </row>
    <row r="1798" spans="4:4" x14ac:dyDescent="0.2">
      <c r="D1798" s="11"/>
    </row>
    <row r="1799" spans="4:4" x14ac:dyDescent="0.2">
      <c r="D1799" s="11"/>
    </row>
    <row r="1800" spans="4:4" x14ac:dyDescent="0.2">
      <c r="D1800" s="11"/>
    </row>
    <row r="1801" spans="4:4" x14ac:dyDescent="0.2">
      <c r="D1801" s="11"/>
    </row>
    <row r="1802" spans="4:4" x14ac:dyDescent="0.2">
      <c r="D1802" s="11"/>
    </row>
    <row r="1803" spans="4:4" x14ac:dyDescent="0.2">
      <c r="D1803" s="11"/>
    </row>
    <row r="1804" spans="4:4" x14ac:dyDescent="0.2">
      <c r="D1804" s="11"/>
    </row>
    <row r="1805" spans="4:4" x14ac:dyDescent="0.2">
      <c r="D1805" s="11"/>
    </row>
    <row r="1806" spans="4:4" x14ac:dyDescent="0.2">
      <c r="D1806" s="11"/>
    </row>
    <row r="1807" spans="4:4" x14ac:dyDescent="0.2">
      <c r="D1807" s="11"/>
    </row>
    <row r="1808" spans="4:4" x14ac:dyDescent="0.2">
      <c r="D1808" s="11"/>
    </row>
    <row r="1809" spans="4:4" x14ac:dyDescent="0.2">
      <c r="D1809" s="11"/>
    </row>
    <row r="1810" spans="4:4" x14ac:dyDescent="0.2">
      <c r="D1810" s="11"/>
    </row>
    <row r="1811" spans="4:4" x14ac:dyDescent="0.2">
      <c r="D1811" s="11"/>
    </row>
    <row r="1812" spans="4:4" x14ac:dyDescent="0.2">
      <c r="D1812" s="11"/>
    </row>
    <row r="1813" spans="4:4" x14ac:dyDescent="0.2">
      <c r="D1813" s="11"/>
    </row>
    <row r="1814" spans="4:4" x14ac:dyDescent="0.2">
      <c r="D1814" s="11"/>
    </row>
    <row r="1815" spans="4:4" x14ac:dyDescent="0.2">
      <c r="D1815" s="11"/>
    </row>
    <row r="1816" spans="4:4" x14ac:dyDescent="0.2">
      <c r="D1816" s="11"/>
    </row>
    <row r="1817" spans="4:4" x14ac:dyDescent="0.2">
      <c r="D1817" s="11"/>
    </row>
    <row r="1818" spans="4:4" x14ac:dyDescent="0.2">
      <c r="D1818" s="11"/>
    </row>
    <row r="1819" spans="4:4" x14ac:dyDescent="0.2">
      <c r="D1819" s="11"/>
    </row>
    <row r="1820" spans="4:4" x14ac:dyDescent="0.2">
      <c r="D1820" s="11"/>
    </row>
    <row r="1821" spans="4:4" x14ac:dyDescent="0.2">
      <c r="D1821" s="11"/>
    </row>
    <row r="1822" spans="4:4" x14ac:dyDescent="0.2">
      <c r="D1822" s="11"/>
    </row>
    <row r="1823" spans="4:4" x14ac:dyDescent="0.2">
      <c r="D1823" s="11"/>
    </row>
    <row r="1824" spans="4:4" x14ac:dyDescent="0.2">
      <c r="D1824" s="11"/>
    </row>
    <row r="1825" spans="4:4" x14ac:dyDescent="0.2">
      <c r="D1825" s="11"/>
    </row>
    <row r="1826" spans="4:4" x14ac:dyDescent="0.2">
      <c r="D1826" s="11"/>
    </row>
    <row r="1827" spans="4:4" x14ac:dyDescent="0.2">
      <c r="D1827" s="11"/>
    </row>
    <row r="1828" spans="4:4" x14ac:dyDescent="0.2">
      <c r="D1828" s="11"/>
    </row>
    <row r="1829" spans="4:4" x14ac:dyDescent="0.2">
      <c r="D1829" s="11"/>
    </row>
    <row r="1830" spans="4:4" x14ac:dyDescent="0.2">
      <c r="D1830" s="11"/>
    </row>
    <row r="1831" spans="4:4" x14ac:dyDescent="0.2">
      <c r="D1831" s="11"/>
    </row>
    <row r="1832" spans="4:4" x14ac:dyDescent="0.2">
      <c r="D1832" s="11"/>
    </row>
    <row r="1833" spans="4:4" x14ac:dyDescent="0.2">
      <c r="D1833" s="11"/>
    </row>
    <row r="1834" spans="4:4" x14ac:dyDescent="0.2">
      <c r="D1834" s="11"/>
    </row>
    <row r="1835" spans="4:4" x14ac:dyDescent="0.2">
      <c r="D1835" s="11"/>
    </row>
    <row r="1836" spans="4:4" x14ac:dyDescent="0.2">
      <c r="D1836" s="11"/>
    </row>
    <row r="1837" spans="4:4" x14ac:dyDescent="0.2">
      <c r="D1837" s="11"/>
    </row>
    <row r="1838" spans="4:4" x14ac:dyDescent="0.2">
      <c r="D1838" s="11"/>
    </row>
    <row r="1839" spans="4:4" x14ac:dyDescent="0.2">
      <c r="D1839" s="11"/>
    </row>
    <row r="1840" spans="4:4" x14ac:dyDescent="0.2">
      <c r="D1840" s="11"/>
    </row>
    <row r="1841" spans="4:4" x14ac:dyDescent="0.2">
      <c r="D1841" s="11"/>
    </row>
    <row r="1842" spans="4:4" x14ac:dyDescent="0.2">
      <c r="D1842" s="11"/>
    </row>
    <row r="1843" spans="4:4" x14ac:dyDescent="0.2">
      <c r="D1843" s="11"/>
    </row>
    <row r="1844" spans="4:4" x14ac:dyDescent="0.2">
      <c r="D1844" s="11"/>
    </row>
    <row r="1845" spans="4:4" x14ac:dyDescent="0.2">
      <c r="D1845" s="11"/>
    </row>
    <row r="1846" spans="4:4" x14ac:dyDescent="0.2">
      <c r="D1846" s="11"/>
    </row>
    <row r="1847" spans="4:4" x14ac:dyDescent="0.2">
      <c r="D1847" s="11"/>
    </row>
    <row r="1848" spans="4:4" x14ac:dyDescent="0.2">
      <c r="D1848" s="11"/>
    </row>
    <row r="1849" spans="4:4" x14ac:dyDescent="0.2">
      <c r="D1849" s="11"/>
    </row>
    <row r="1850" spans="4:4" x14ac:dyDescent="0.2">
      <c r="D1850" s="11"/>
    </row>
    <row r="1851" spans="4:4" x14ac:dyDescent="0.2">
      <c r="D1851" s="11"/>
    </row>
    <row r="1852" spans="4:4" x14ac:dyDescent="0.2">
      <c r="D1852" s="11"/>
    </row>
    <row r="1853" spans="4:4" x14ac:dyDescent="0.2">
      <c r="D1853" s="11"/>
    </row>
    <row r="1854" spans="4:4" x14ac:dyDescent="0.2">
      <c r="D1854" s="11"/>
    </row>
    <row r="1855" spans="4:4" x14ac:dyDescent="0.2">
      <c r="D1855" s="11"/>
    </row>
    <row r="1856" spans="4:4" x14ac:dyDescent="0.2">
      <c r="D1856" s="11"/>
    </row>
    <row r="1857" spans="4:4" x14ac:dyDescent="0.2">
      <c r="D1857" s="11"/>
    </row>
    <row r="1858" spans="4:4" x14ac:dyDescent="0.2">
      <c r="D1858" s="11"/>
    </row>
    <row r="1859" spans="4:4" x14ac:dyDescent="0.2">
      <c r="D1859" s="11"/>
    </row>
    <row r="1860" spans="4:4" x14ac:dyDescent="0.2">
      <c r="D1860" s="11"/>
    </row>
    <row r="1861" spans="4:4" x14ac:dyDescent="0.2">
      <c r="D1861" s="11"/>
    </row>
    <row r="1862" spans="4:4" x14ac:dyDescent="0.2">
      <c r="D1862" s="11"/>
    </row>
    <row r="1863" spans="4:4" x14ac:dyDescent="0.2">
      <c r="D1863" s="11"/>
    </row>
    <row r="1864" spans="4:4" x14ac:dyDescent="0.2">
      <c r="D1864" s="11"/>
    </row>
    <row r="1865" spans="4:4" x14ac:dyDescent="0.2">
      <c r="D1865" s="11"/>
    </row>
    <row r="1866" spans="4:4" x14ac:dyDescent="0.2">
      <c r="D1866" s="11"/>
    </row>
    <row r="1867" spans="4:4" x14ac:dyDescent="0.2">
      <c r="D1867" s="11"/>
    </row>
    <row r="1868" spans="4:4" x14ac:dyDescent="0.2">
      <c r="D1868" s="11"/>
    </row>
    <row r="1869" spans="4:4" x14ac:dyDescent="0.2">
      <c r="D1869" s="11"/>
    </row>
    <row r="1870" spans="4:4" x14ac:dyDescent="0.2">
      <c r="D1870" s="11"/>
    </row>
    <row r="1871" spans="4:4" x14ac:dyDescent="0.2">
      <c r="D1871" s="11"/>
    </row>
    <row r="1872" spans="4:4" x14ac:dyDescent="0.2">
      <c r="D1872" s="11"/>
    </row>
    <row r="1873" spans="4:4" x14ac:dyDescent="0.2">
      <c r="D1873" s="11"/>
    </row>
    <row r="1874" spans="4:4" x14ac:dyDescent="0.2">
      <c r="D1874" s="11"/>
    </row>
    <row r="1875" spans="4:4" x14ac:dyDescent="0.2">
      <c r="D1875" s="11"/>
    </row>
    <row r="1876" spans="4:4" x14ac:dyDescent="0.2">
      <c r="D1876" s="11"/>
    </row>
    <row r="1877" spans="4:4" x14ac:dyDescent="0.2">
      <c r="D1877" s="11"/>
    </row>
    <row r="1878" spans="4:4" x14ac:dyDescent="0.2">
      <c r="D1878" s="11"/>
    </row>
    <row r="1879" spans="4:4" x14ac:dyDescent="0.2">
      <c r="D1879" s="11"/>
    </row>
    <row r="1880" spans="4:4" x14ac:dyDescent="0.2">
      <c r="D1880" s="11"/>
    </row>
    <row r="1881" spans="4:4" x14ac:dyDescent="0.2">
      <c r="D1881" s="11"/>
    </row>
    <row r="1882" spans="4:4" x14ac:dyDescent="0.2">
      <c r="D1882" s="11"/>
    </row>
    <row r="1883" spans="4:4" x14ac:dyDescent="0.2">
      <c r="D1883" s="11"/>
    </row>
    <row r="1884" spans="4:4" x14ac:dyDescent="0.2">
      <c r="D1884" s="11"/>
    </row>
    <row r="1885" spans="4:4" x14ac:dyDescent="0.2">
      <c r="D1885" s="11"/>
    </row>
    <row r="1886" spans="4:4" x14ac:dyDescent="0.2">
      <c r="D1886" s="11"/>
    </row>
    <row r="1887" spans="4:4" x14ac:dyDescent="0.2">
      <c r="D1887" s="11"/>
    </row>
    <row r="1888" spans="4:4" x14ac:dyDescent="0.2">
      <c r="D1888" s="11"/>
    </row>
    <row r="1889" spans="4:4" x14ac:dyDescent="0.2">
      <c r="D1889" s="11"/>
    </row>
    <row r="1890" spans="4:4" x14ac:dyDescent="0.2">
      <c r="D1890" s="11"/>
    </row>
    <row r="1891" spans="4:4" x14ac:dyDescent="0.2">
      <c r="D1891" s="11"/>
    </row>
    <row r="1892" spans="4:4" x14ac:dyDescent="0.2">
      <c r="D1892" s="11"/>
    </row>
    <row r="1893" spans="4:4" x14ac:dyDescent="0.2">
      <c r="D1893" s="11"/>
    </row>
    <row r="1894" spans="4:4" x14ac:dyDescent="0.2">
      <c r="D1894" s="11"/>
    </row>
    <row r="1895" spans="4:4" x14ac:dyDescent="0.2">
      <c r="D1895" s="11"/>
    </row>
    <row r="1896" spans="4:4" x14ac:dyDescent="0.2">
      <c r="D1896" s="11"/>
    </row>
    <row r="1897" spans="4:4" x14ac:dyDescent="0.2">
      <c r="D1897" s="11"/>
    </row>
    <row r="1898" spans="4:4" x14ac:dyDescent="0.2">
      <c r="D1898" s="11"/>
    </row>
    <row r="1899" spans="4:4" x14ac:dyDescent="0.2">
      <c r="D1899" s="11"/>
    </row>
    <row r="1900" spans="4:4" x14ac:dyDescent="0.2">
      <c r="D1900" s="11"/>
    </row>
    <row r="1901" spans="4:4" x14ac:dyDescent="0.2">
      <c r="D1901" s="11"/>
    </row>
    <row r="1902" spans="4:4" x14ac:dyDescent="0.2">
      <c r="D1902" s="11"/>
    </row>
    <row r="1903" spans="4:4" x14ac:dyDescent="0.2">
      <c r="D1903" s="11"/>
    </row>
    <row r="1904" spans="4:4" x14ac:dyDescent="0.2">
      <c r="D1904" s="11"/>
    </row>
    <row r="1905" spans="4:4" x14ac:dyDescent="0.2">
      <c r="D1905" s="11"/>
    </row>
    <row r="1906" spans="4:4" x14ac:dyDescent="0.2">
      <c r="D1906" s="11"/>
    </row>
    <row r="1907" spans="4:4" x14ac:dyDescent="0.2">
      <c r="D1907" s="11"/>
    </row>
    <row r="1908" spans="4:4" x14ac:dyDescent="0.2">
      <c r="D1908" s="11"/>
    </row>
    <row r="1909" spans="4:4" x14ac:dyDescent="0.2">
      <c r="D1909" s="11"/>
    </row>
    <row r="1910" spans="4:4" x14ac:dyDescent="0.2">
      <c r="D1910" s="11"/>
    </row>
    <row r="1911" spans="4:4" x14ac:dyDescent="0.2">
      <c r="D1911" s="11"/>
    </row>
    <row r="1912" spans="4:4" x14ac:dyDescent="0.2">
      <c r="D1912" s="11"/>
    </row>
    <row r="1913" spans="4:4" x14ac:dyDescent="0.2">
      <c r="D1913" s="11"/>
    </row>
    <row r="1914" spans="4:4" x14ac:dyDescent="0.2">
      <c r="D1914" s="11"/>
    </row>
    <row r="1915" spans="4:4" x14ac:dyDescent="0.2">
      <c r="D1915" s="11"/>
    </row>
    <row r="1916" spans="4:4" x14ac:dyDescent="0.2">
      <c r="D1916" s="11"/>
    </row>
    <row r="1917" spans="4:4" x14ac:dyDescent="0.2">
      <c r="D1917" s="11"/>
    </row>
    <row r="1918" spans="4:4" x14ac:dyDescent="0.2">
      <c r="D1918" s="11"/>
    </row>
    <row r="1919" spans="4:4" x14ac:dyDescent="0.2">
      <c r="D1919" s="11"/>
    </row>
    <row r="1920" spans="4:4" x14ac:dyDescent="0.2">
      <c r="D1920" s="11"/>
    </row>
    <row r="1921" spans="4:4" x14ac:dyDescent="0.2">
      <c r="D1921" s="11"/>
    </row>
    <row r="1922" spans="4:4" x14ac:dyDescent="0.2">
      <c r="D1922" s="11"/>
    </row>
    <row r="1923" spans="4:4" x14ac:dyDescent="0.2">
      <c r="D1923" s="11"/>
    </row>
    <row r="1924" spans="4:4" x14ac:dyDescent="0.2">
      <c r="D1924" s="11"/>
    </row>
    <row r="1925" spans="4:4" x14ac:dyDescent="0.2">
      <c r="D1925" s="11"/>
    </row>
    <row r="1926" spans="4:4" x14ac:dyDescent="0.2">
      <c r="D1926" s="11"/>
    </row>
    <row r="1927" spans="4:4" x14ac:dyDescent="0.2">
      <c r="D1927" s="11"/>
    </row>
    <row r="1928" spans="4:4" x14ac:dyDescent="0.2">
      <c r="D1928" s="11"/>
    </row>
    <row r="1929" spans="4:4" x14ac:dyDescent="0.2">
      <c r="D1929" s="11"/>
    </row>
    <row r="1930" spans="4:4" x14ac:dyDescent="0.2">
      <c r="D1930" s="11"/>
    </row>
    <row r="1931" spans="4:4" x14ac:dyDescent="0.2">
      <c r="D1931" s="11"/>
    </row>
    <row r="1932" spans="4:4" x14ac:dyDescent="0.2">
      <c r="D1932" s="11"/>
    </row>
    <row r="1933" spans="4:4" x14ac:dyDescent="0.2">
      <c r="D1933" s="11"/>
    </row>
    <row r="1934" spans="4:4" x14ac:dyDescent="0.2">
      <c r="D1934" s="11"/>
    </row>
    <row r="1935" spans="4:4" x14ac:dyDescent="0.2">
      <c r="D1935" s="11"/>
    </row>
    <row r="1936" spans="4:4" x14ac:dyDescent="0.2">
      <c r="D1936" s="11"/>
    </row>
    <row r="1937" spans="4:4" x14ac:dyDescent="0.2">
      <c r="D1937" s="11"/>
    </row>
    <row r="1938" spans="4:4" x14ac:dyDescent="0.2">
      <c r="D1938" s="11"/>
    </row>
    <row r="1939" spans="4:4" x14ac:dyDescent="0.2">
      <c r="D1939" s="11"/>
    </row>
    <row r="1940" spans="4:4" x14ac:dyDescent="0.2">
      <c r="D1940" s="11"/>
    </row>
    <row r="1941" spans="4:4" x14ac:dyDescent="0.2">
      <c r="D1941" s="11"/>
    </row>
    <row r="1942" spans="4:4" x14ac:dyDescent="0.2">
      <c r="D1942" s="11"/>
    </row>
    <row r="1943" spans="4:4" x14ac:dyDescent="0.2">
      <c r="D1943" s="11"/>
    </row>
    <row r="1944" spans="4:4" x14ac:dyDescent="0.2">
      <c r="D1944" s="11"/>
    </row>
    <row r="1945" spans="4:4" x14ac:dyDescent="0.2">
      <c r="D1945" s="11"/>
    </row>
    <row r="1946" spans="4:4" x14ac:dyDescent="0.2">
      <c r="D1946" s="11"/>
    </row>
    <row r="1947" spans="4:4" x14ac:dyDescent="0.2">
      <c r="D1947" s="11"/>
    </row>
    <row r="1948" spans="4:4" x14ac:dyDescent="0.2">
      <c r="D1948" s="11"/>
    </row>
    <row r="1949" spans="4:4" x14ac:dyDescent="0.2">
      <c r="D1949" s="11"/>
    </row>
    <row r="1950" spans="4:4" x14ac:dyDescent="0.2">
      <c r="D1950" s="11"/>
    </row>
    <row r="1951" spans="4:4" x14ac:dyDescent="0.2">
      <c r="D1951" s="11"/>
    </row>
    <row r="1952" spans="4:4" x14ac:dyDescent="0.2">
      <c r="D1952" s="11"/>
    </row>
    <row r="1953" spans="4:4" x14ac:dyDescent="0.2">
      <c r="D1953" s="11"/>
    </row>
    <row r="1954" spans="4:4" x14ac:dyDescent="0.2">
      <c r="D1954" s="11"/>
    </row>
    <row r="1955" spans="4:4" x14ac:dyDescent="0.2">
      <c r="D1955" s="11"/>
    </row>
    <row r="1956" spans="4:4" x14ac:dyDescent="0.2">
      <c r="D1956" s="11"/>
    </row>
    <row r="1957" spans="4:4" x14ac:dyDescent="0.2">
      <c r="D1957" s="11"/>
    </row>
    <row r="1958" spans="4:4" x14ac:dyDescent="0.2">
      <c r="D1958" s="11"/>
    </row>
    <row r="1959" spans="4:4" x14ac:dyDescent="0.2">
      <c r="D1959" s="11"/>
    </row>
    <row r="1960" spans="4:4" x14ac:dyDescent="0.2">
      <c r="D1960" s="11"/>
    </row>
    <row r="1961" spans="4:4" x14ac:dyDescent="0.2">
      <c r="D1961" s="11"/>
    </row>
    <row r="1962" spans="4:4" x14ac:dyDescent="0.2">
      <c r="D1962" s="11"/>
    </row>
    <row r="1963" spans="4:4" x14ac:dyDescent="0.2">
      <c r="D1963" s="11"/>
    </row>
    <row r="1964" spans="4:4" x14ac:dyDescent="0.2">
      <c r="D1964" s="11"/>
    </row>
    <row r="1965" spans="4:4" x14ac:dyDescent="0.2">
      <c r="D1965" s="11"/>
    </row>
    <row r="1966" spans="4:4" x14ac:dyDescent="0.2">
      <c r="D1966" s="11"/>
    </row>
    <row r="1967" spans="4:4" x14ac:dyDescent="0.2">
      <c r="D1967" s="11"/>
    </row>
    <row r="1968" spans="4:4" x14ac:dyDescent="0.2">
      <c r="D1968" s="11"/>
    </row>
    <row r="1969" spans="4:4" x14ac:dyDescent="0.2">
      <c r="D1969" s="11"/>
    </row>
    <row r="1970" spans="4:4" x14ac:dyDescent="0.2">
      <c r="D1970" s="11"/>
    </row>
    <row r="1971" spans="4:4" x14ac:dyDescent="0.2">
      <c r="D1971" s="11"/>
    </row>
    <row r="1972" spans="4:4" x14ac:dyDescent="0.2">
      <c r="D1972" s="11"/>
    </row>
    <row r="1973" spans="4:4" x14ac:dyDescent="0.2">
      <c r="D1973" s="11"/>
    </row>
    <row r="1974" spans="4:4" x14ac:dyDescent="0.2">
      <c r="D1974" s="11"/>
    </row>
    <row r="1975" spans="4:4" x14ac:dyDescent="0.2">
      <c r="D1975" s="11"/>
    </row>
    <row r="1976" spans="4:4" x14ac:dyDescent="0.2">
      <c r="D1976" s="11"/>
    </row>
    <row r="1977" spans="4:4" x14ac:dyDescent="0.2">
      <c r="D1977" s="11"/>
    </row>
    <row r="1978" spans="4:4" x14ac:dyDescent="0.2">
      <c r="D1978" s="11"/>
    </row>
    <row r="1979" spans="4:4" x14ac:dyDescent="0.2">
      <c r="D1979" s="11"/>
    </row>
    <row r="1980" spans="4:4" x14ac:dyDescent="0.2">
      <c r="D1980" s="11"/>
    </row>
    <row r="1981" spans="4:4" x14ac:dyDescent="0.2">
      <c r="D1981" s="11"/>
    </row>
    <row r="1982" spans="4:4" x14ac:dyDescent="0.2">
      <c r="D1982" s="11"/>
    </row>
    <row r="1983" spans="4:4" x14ac:dyDescent="0.2">
      <c r="D1983" s="11"/>
    </row>
    <row r="1984" spans="4:4" x14ac:dyDescent="0.2">
      <c r="D1984" s="11"/>
    </row>
    <row r="1985" spans="4:4" x14ac:dyDescent="0.2">
      <c r="D1985" s="11"/>
    </row>
    <row r="1986" spans="4:4" x14ac:dyDescent="0.2">
      <c r="D1986" s="11"/>
    </row>
    <row r="1987" spans="4:4" x14ac:dyDescent="0.2">
      <c r="D1987" s="11"/>
    </row>
    <row r="1988" spans="4:4" x14ac:dyDescent="0.2">
      <c r="D1988" s="11"/>
    </row>
    <row r="1989" spans="4:4" x14ac:dyDescent="0.2">
      <c r="D1989" s="11"/>
    </row>
    <row r="1990" spans="4:4" x14ac:dyDescent="0.2">
      <c r="D1990" s="11"/>
    </row>
    <row r="1991" spans="4:4" x14ac:dyDescent="0.2">
      <c r="D1991" s="11"/>
    </row>
    <row r="1992" spans="4:4" x14ac:dyDescent="0.2">
      <c r="D1992" s="11"/>
    </row>
    <row r="1993" spans="4:4" x14ac:dyDescent="0.2">
      <c r="D1993" s="11"/>
    </row>
    <row r="1994" spans="4:4" x14ac:dyDescent="0.2">
      <c r="D1994" s="11"/>
    </row>
    <row r="1995" spans="4:4" x14ac:dyDescent="0.2">
      <c r="D1995" s="11"/>
    </row>
    <row r="1996" spans="4:4" x14ac:dyDescent="0.2">
      <c r="D1996" s="11"/>
    </row>
    <row r="1997" spans="4:4" x14ac:dyDescent="0.2">
      <c r="D1997" s="11"/>
    </row>
    <row r="1998" spans="4:4" x14ac:dyDescent="0.2">
      <c r="D1998" s="11"/>
    </row>
    <row r="1999" spans="4:4" x14ac:dyDescent="0.2">
      <c r="D1999" s="11"/>
    </row>
    <row r="2000" spans="4:4" x14ac:dyDescent="0.2">
      <c r="D2000" s="11"/>
    </row>
    <row r="2001" spans="4:4" x14ac:dyDescent="0.2">
      <c r="D2001" s="11"/>
    </row>
    <row r="2002" spans="4:4" x14ac:dyDescent="0.2">
      <c r="D2002" s="11"/>
    </row>
    <row r="2003" spans="4:4" x14ac:dyDescent="0.2">
      <c r="D2003" s="11"/>
    </row>
    <row r="2004" spans="4:4" x14ac:dyDescent="0.2">
      <c r="D2004" s="11"/>
    </row>
    <row r="2005" spans="4:4" x14ac:dyDescent="0.2">
      <c r="D2005" s="11"/>
    </row>
    <row r="2006" spans="4:4" x14ac:dyDescent="0.2">
      <c r="D2006" s="11"/>
    </row>
    <row r="2007" spans="4:4" x14ac:dyDescent="0.2">
      <c r="D2007" s="11"/>
    </row>
    <row r="2008" spans="4:4" x14ac:dyDescent="0.2">
      <c r="D2008" s="11"/>
    </row>
    <row r="2009" spans="4:4" x14ac:dyDescent="0.2">
      <c r="D2009" s="11"/>
    </row>
    <row r="2010" spans="4:4" x14ac:dyDescent="0.2">
      <c r="D2010" s="11"/>
    </row>
    <row r="2011" spans="4:4" x14ac:dyDescent="0.2">
      <c r="D2011" s="11"/>
    </row>
    <row r="2012" spans="4:4" x14ac:dyDescent="0.2">
      <c r="D2012" s="11"/>
    </row>
    <row r="2013" spans="4:4" x14ac:dyDescent="0.2">
      <c r="D2013" s="11"/>
    </row>
    <row r="2014" spans="4:4" x14ac:dyDescent="0.2">
      <c r="D2014" s="11"/>
    </row>
    <row r="2015" spans="4:4" x14ac:dyDescent="0.2">
      <c r="D2015" s="11"/>
    </row>
    <row r="2016" spans="4:4" x14ac:dyDescent="0.2">
      <c r="D2016" s="11"/>
    </row>
    <row r="2017" spans="4:4" x14ac:dyDescent="0.2">
      <c r="D2017" s="11"/>
    </row>
    <row r="2018" spans="4:4" x14ac:dyDescent="0.2">
      <c r="D2018" s="11"/>
    </row>
    <row r="2019" spans="4:4" x14ac:dyDescent="0.2">
      <c r="D2019" s="11"/>
    </row>
    <row r="2020" spans="4:4" x14ac:dyDescent="0.2">
      <c r="D2020" s="11"/>
    </row>
    <row r="2021" spans="4:4" x14ac:dyDescent="0.2">
      <c r="D2021" s="11"/>
    </row>
    <row r="2022" spans="4:4" x14ac:dyDescent="0.2">
      <c r="D2022" s="11"/>
    </row>
    <row r="2023" spans="4:4" x14ac:dyDescent="0.2">
      <c r="D2023" s="11"/>
    </row>
    <row r="2024" spans="4:4" x14ac:dyDescent="0.2">
      <c r="D2024" s="11"/>
    </row>
    <row r="2025" spans="4:4" x14ac:dyDescent="0.2">
      <c r="D2025" s="11"/>
    </row>
    <row r="2026" spans="4:4" x14ac:dyDescent="0.2">
      <c r="D2026" s="11"/>
    </row>
    <row r="2027" spans="4:4" x14ac:dyDescent="0.2">
      <c r="D2027" s="11"/>
    </row>
    <row r="2028" spans="4:4" x14ac:dyDescent="0.2">
      <c r="D2028" s="11"/>
    </row>
    <row r="2029" spans="4:4" x14ac:dyDescent="0.2">
      <c r="D2029" s="11"/>
    </row>
    <row r="2030" spans="4:4" x14ac:dyDescent="0.2">
      <c r="D2030" s="11"/>
    </row>
    <row r="2031" spans="4:4" x14ac:dyDescent="0.2">
      <c r="D2031" s="11"/>
    </row>
    <row r="2032" spans="4:4" x14ac:dyDescent="0.2">
      <c r="D2032" s="11"/>
    </row>
    <row r="2033" spans="4:4" x14ac:dyDescent="0.2">
      <c r="D2033" s="11"/>
    </row>
    <row r="2034" spans="4:4" x14ac:dyDescent="0.2">
      <c r="D2034" s="11"/>
    </row>
    <row r="2035" spans="4:4" x14ac:dyDescent="0.2">
      <c r="D2035" s="11"/>
    </row>
    <row r="2036" spans="4:4" x14ac:dyDescent="0.2">
      <c r="D2036" s="11"/>
    </row>
    <row r="2037" spans="4:4" x14ac:dyDescent="0.2">
      <c r="D2037" s="11"/>
    </row>
    <row r="2038" spans="4:4" x14ac:dyDescent="0.2">
      <c r="D2038" s="11"/>
    </row>
    <row r="2039" spans="4:4" x14ac:dyDescent="0.2">
      <c r="D2039" s="11"/>
    </row>
    <row r="2040" spans="4:4" x14ac:dyDescent="0.2">
      <c r="D2040" s="11"/>
    </row>
    <row r="2041" spans="4:4" x14ac:dyDescent="0.2">
      <c r="D2041" s="11"/>
    </row>
    <row r="2042" spans="4:4" x14ac:dyDescent="0.2">
      <c r="D2042" s="11"/>
    </row>
    <row r="2043" spans="4:4" x14ac:dyDescent="0.2">
      <c r="D2043" s="11"/>
    </row>
    <row r="2044" spans="4:4" x14ac:dyDescent="0.2">
      <c r="D2044" s="11"/>
    </row>
    <row r="2045" spans="4:4" x14ac:dyDescent="0.2">
      <c r="D2045" s="11"/>
    </row>
    <row r="2046" spans="4:4" x14ac:dyDescent="0.2">
      <c r="D2046" s="11"/>
    </row>
    <row r="2047" spans="4:4" x14ac:dyDescent="0.2">
      <c r="D2047" s="11"/>
    </row>
    <row r="2048" spans="4:4" x14ac:dyDescent="0.2">
      <c r="D2048" s="11"/>
    </row>
    <row r="2049" spans="4:4" x14ac:dyDescent="0.2">
      <c r="D2049" s="11"/>
    </row>
    <row r="2050" spans="4:4" x14ac:dyDescent="0.2">
      <c r="D2050" s="11"/>
    </row>
    <row r="2051" spans="4:4" x14ac:dyDescent="0.2">
      <c r="D2051" s="11"/>
    </row>
    <row r="2052" spans="4:4" x14ac:dyDescent="0.2">
      <c r="D2052" s="11"/>
    </row>
    <row r="2053" spans="4:4" x14ac:dyDescent="0.2">
      <c r="D2053" s="11"/>
    </row>
    <row r="2054" spans="4:4" x14ac:dyDescent="0.2">
      <c r="D2054" s="11"/>
    </row>
    <row r="2055" spans="4:4" x14ac:dyDescent="0.2">
      <c r="D2055" s="11"/>
    </row>
    <row r="2056" spans="4:4" x14ac:dyDescent="0.2">
      <c r="D2056" s="11"/>
    </row>
    <row r="2057" spans="4:4" x14ac:dyDescent="0.2">
      <c r="D2057" s="11"/>
    </row>
    <row r="2058" spans="4:4" x14ac:dyDescent="0.2">
      <c r="D2058" s="11"/>
    </row>
    <row r="2059" spans="4:4" x14ac:dyDescent="0.2">
      <c r="D2059" s="11"/>
    </row>
    <row r="2060" spans="4:4" x14ac:dyDescent="0.2">
      <c r="D2060" s="11"/>
    </row>
    <row r="2061" spans="4:4" x14ac:dyDescent="0.2">
      <c r="D2061" s="11"/>
    </row>
    <row r="2062" spans="4:4" x14ac:dyDescent="0.2">
      <c r="D2062" s="11"/>
    </row>
    <row r="2063" spans="4:4" x14ac:dyDescent="0.2">
      <c r="D2063" s="11"/>
    </row>
    <row r="2064" spans="4:4" x14ac:dyDescent="0.2">
      <c r="D2064" s="11"/>
    </row>
    <row r="2065" spans="4:4" x14ac:dyDescent="0.2">
      <c r="D2065" s="11"/>
    </row>
    <row r="2066" spans="4:4" x14ac:dyDescent="0.2">
      <c r="D2066" s="11"/>
    </row>
    <row r="2067" spans="4:4" x14ac:dyDescent="0.2">
      <c r="D2067" s="11"/>
    </row>
    <row r="2068" spans="4:4" x14ac:dyDescent="0.2">
      <c r="D2068" s="11"/>
    </row>
    <row r="2069" spans="4:4" x14ac:dyDescent="0.2">
      <c r="D2069" s="11"/>
    </row>
    <row r="2070" spans="4:4" x14ac:dyDescent="0.2">
      <c r="D2070" s="11"/>
    </row>
    <row r="2071" spans="4:4" x14ac:dyDescent="0.2">
      <c r="D2071" s="11"/>
    </row>
    <row r="2072" spans="4:4" x14ac:dyDescent="0.2">
      <c r="D2072" s="11"/>
    </row>
    <row r="2073" spans="4:4" x14ac:dyDescent="0.2">
      <c r="D2073" s="11"/>
    </row>
    <row r="2074" spans="4:4" x14ac:dyDescent="0.2">
      <c r="D2074" s="11"/>
    </row>
    <row r="2075" spans="4:4" x14ac:dyDescent="0.2">
      <c r="D2075" s="11"/>
    </row>
    <row r="2076" spans="4:4" x14ac:dyDescent="0.2">
      <c r="D2076" s="11"/>
    </row>
    <row r="2077" spans="4:4" x14ac:dyDescent="0.2">
      <c r="D2077" s="11"/>
    </row>
    <row r="2078" spans="4:4" x14ac:dyDescent="0.2">
      <c r="D2078" s="11"/>
    </row>
    <row r="2079" spans="4:4" x14ac:dyDescent="0.2">
      <c r="D2079" s="11"/>
    </row>
    <row r="2080" spans="4:4" x14ac:dyDescent="0.2">
      <c r="D2080" s="11"/>
    </row>
    <row r="2081" spans="4:4" x14ac:dyDescent="0.2">
      <c r="D2081" s="11"/>
    </row>
    <row r="2082" spans="4:4" x14ac:dyDescent="0.2">
      <c r="D2082" s="11"/>
    </row>
    <row r="2083" spans="4:4" x14ac:dyDescent="0.2">
      <c r="D2083" s="11"/>
    </row>
    <row r="2084" spans="4:4" x14ac:dyDescent="0.2">
      <c r="D2084" s="11"/>
    </row>
    <row r="2085" spans="4:4" x14ac:dyDescent="0.2">
      <c r="D2085" s="11"/>
    </row>
    <row r="2086" spans="4:4" x14ac:dyDescent="0.2">
      <c r="D2086" s="11"/>
    </row>
    <row r="2087" spans="4:4" x14ac:dyDescent="0.2">
      <c r="D2087" s="11"/>
    </row>
    <row r="2088" spans="4:4" x14ac:dyDescent="0.2">
      <c r="D2088" s="11"/>
    </row>
    <row r="2089" spans="4:4" x14ac:dyDescent="0.2">
      <c r="D2089" s="11"/>
    </row>
    <row r="2090" spans="4:4" x14ac:dyDescent="0.2">
      <c r="D2090" s="11"/>
    </row>
    <row r="2091" spans="4:4" x14ac:dyDescent="0.2">
      <c r="D2091" s="11"/>
    </row>
    <row r="2092" spans="4:4" x14ac:dyDescent="0.2">
      <c r="D2092" s="11"/>
    </row>
    <row r="2093" spans="4:4" x14ac:dyDescent="0.2">
      <c r="D2093" s="11"/>
    </row>
    <row r="2094" spans="4:4" x14ac:dyDescent="0.2">
      <c r="D2094" s="11"/>
    </row>
    <row r="2095" spans="4:4" x14ac:dyDescent="0.2">
      <c r="D2095" s="11"/>
    </row>
    <row r="2096" spans="4:4" x14ac:dyDescent="0.2">
      <c r="D2096" s="11"/>
    </row>
    <row r="2097" spans="4:4" x14ac:dyDescent="0.2">
      <c r="D2097" s="11"/>
    </row>
    <row r="2098" spans="4:4" x14ac:dyDescent="0.2">
      <c r="D2098" s="11"/>
    </row>
    <row r="2099" spans="4:4" x14ac:dyDescent="0.2">
      <c r="D2099" s="11"/>
    </row>
    <row r="2100" spans="4:4" x14ac:dyDescent="0.2">
      <c r="D2100" s="11"/>
    </row>
    <row r="2101" spans="4:4" x14ac:dyDescent="0.2">
      <c r="D2101" s="11"/>
    </row>
    <row r="2102" spans="4:4" x14ac:dyDescent="0.2">
      <c r="D2102" s="11"/>
    </row>
    <row r="2103" spans="4:4" x14ac:dyDescent="0.2">
      <c r="D2103" s="11"/>
    </row>
    <row r="2104" spans="4:4" x14ac:dyDescent="0.2">
      <c r="D2104" s="11"/>
    </row>
    <row r="2105" spans="4:4" x14ac:dyDescent="0.2">
      <c r="D2105" s="11"/>
    </row>
    <row r="2106" spans="4:4" x14ac:dyDescent="0.2">
      <c r="D2106" s="11"/>
    </row>
    <row r="2107" spans="4:4" x14ac:dyDescent="0.2">
      <c r="D2107" s="11"/>
    </row>
    <row r="2108" spans="4:4" x14ac:dyDescent="0.2">
      <c r="D2108" s="11"/>
    </row>
    <row r="2109" spans="4:4" x14ac:dyDescent="0.2">
      <c r="D2109" s="11"/>
    </row>
    <row r="2110" spans="4:4" x14ac:dyDescent="0.2">
      <c r="D2110" s="11"/>
    </row>
    <row r="2111" spans="4:4" x14ac:dyDescent="0.2">
      <c r="D2111" s="11"/>
    </row>
    <row r="2112" spans="4:4" x14ac:dyDescent="0.2">
      <c r="D2112" s="11"/>
    </row>
    <row r="2113" spans="4:4" x14ac:dyDescent="0.2">
      <c r="D2113" s="11"/>
    </row>
    <row r="2114" spans="4:4" x14ac:dyDescent="0.2">
      <c r="D2114" s="11"/>
    </row>
    <row r="2115" spans="4:4" x14ac:dyDescent="0.2">
      <c r="D2115" s="11"/>
    </row>
    <row r="2116" spans="4:4" x14ac:dyDescent="0.2">
      <c r="D2116" s="11"/>
    </row>
    <row r="2117" spans="4:4" x14ac:dyDescent="0.2">
      <c r="D2117" s="11"/>
    </row>
    <row r="2118" spans="4:4" x14ac:dyDescent="0.2">
      <c r="D2118" s="11"/>
    </row>
    <row r="2119" spans="4:4" x14ac:dyDescent="0.2">
      <c r="D2119" s="11"/>
    </row>
    <row r="2120" spans="4:4" x14ac:dyDescent="0.2">
      <c r="D2120" s="11"/>
    </row>
    <row r="2121" spans="4:4" x14ac:dyDescent="0.2">
      <c r="D2121" s="11"/>
    </row>
    <row r="2122" spans="4:4" x14ac:dyDescent="0.2">
      <c r="D2122" s="11"/>
    </row>
    <row r="2123" spans="4:4" x14ac:dyDescent="0.2">
      <c r="D2123" s="11"/>
    </row>
    <row r="2124" spans="4:4" x14ac:dyDescent="0.2">
      <c r="D2124" s="11"/>
    </row>
    <row r="2125" spans="4:4" x14ac:dyDescent="0.2">
      <c r="D2125" s="11"/>
    </row>
    <row r="2126" spans="4:4" x14ac:dyDescent="0.2">
      <c r="D2126" s="11"/>
    </row>
    <row r="2127" spans="4:4" x14ac:dyDescent="0.2">
      <c r="D2127" s="11"/>
    </row>
    <row r="2128" spans="4:4" x14ac:dyDescent="0.2">
      <c r="D2128" s="11"/>
    </row>
    <row r="2129" spans="4:4" x14ac:dyDescent="0.2">
      <c r="D2129" s="11"/>
    </row>
    <row r="2130" spans="4:4" x14ac:dyDescent="0.2">
      <c r="D2130" s="11"/>
    </row>
    <row r="2131" spans="4:4" x14ac:dyDescent="0.2">
      <c r="D2131" s="11"/>
    </row>
    <row r="2132" spans="4:4" x14ac:dyDescent="0.2">
      <c r="D2132" s="11"/>
    </row>
    <row r="2133" spans="4:4" x14ac:dyDescent="0.2">
      <c r="D2133" s="11"/>
    </row>
    <row r="2134" spans="4:4" x14ac:dyDescent="0.2">
      <c r="D2134" s="11"/>
    </row>
    <row r="2135" spans="4:4" x14ac:dyDescent="0.2">
      <c r="D2135" s="11"/>
    </row>
    <row r="2136" spans="4:4" x14ac:dyDescent="0.2">
      <c r="D2136" s="11"/>
    </row>
    <row r="2137" spans="4:4" x14ac:dyDescent="0.2">
      <c r="D2137" s="11"/>
    </row>
    <row r="2138" spans="4:4" x14ac:dyDescent="0.2">
      <c r="D2138" s="11"/>
    </row>
    <row r="2139" spans="4:4" x14ac:dyDescent="0.2">
      <c r="D2139" s="11"/>
    </row>
    <row r="2140" spans="4:4" x14ac:dyDescent="0.2">
      <c r="D2140" s="11"/>
    </row>
    <row r="2141" spans="4:4" x14ac:dyDescent="0.2">
      <c r="D2141" s="11"/>
    </row>
    <row r="2142" spans="4:4" x14ac:dyDescent="0.2">
      <c r="D2142" s="11"/>
    </row>
    <row r="2143" spans="4:4" x14ac:dyDescent="0.2">
      <c r="D2143" s="11"/>
    </row>
    <row r="2144" spans="4:4" x14ac:dyDescent="0.2">
      <c r="D2144" s="11"/>
    </row>
    <row r="2145" spans="4:4" x14ac:dyDescent="0.2">
      <c r="D2145" s="11"/>
    </row>
    <row r="2146" spans="4:4" x14ac:dyDescent="0.2">
      <c r="D2146" s="11"/>
    </row>
    <row r="2147" spans="4:4" x14ac:dyDescent="0.2">
      <c r="D2147" s="11"/>
    </row>
    <row r="2148" spans="4:4" x14ac:dyDescent="0.2">
      <c r="D2148" s="11"/>
    </row>
    <row r="2149" spans="4:4" x14ac:dyDescent="0.2">
      <c r="D2149" s="11"/>
    </row>
    <row r="2150" spans="4:4" x14ac:dyDescent="0.2">
      <c r="D2150" s="11"/>
    </row>
    <row r="2151" spans="4:4" x14ac:dyDescent="0.2">
      <c r="D2151" s="11"/>
    </row>
    <row r="2152" spans="4:4" x14ac:dyDescent="0.2">
      <c r="D2152" s="11"/>
    </row>
    <row r="2153" spans="4:4" x14ac:dyDescent="0.2">
      <c r="D2153" s="11"/>
    </row>
    <row r="2154" spans="4:4" x14ac:dyDescent="0.2">
      <c r="D2154" s="11"/>
    </row>
    <row r="2155" spans="4:4" x14ac:dyDescent="0.2">
      <c r="D2155" s="11"/>
    </row>
    <row r="2156" spans="4:4" x14ac:dyDescent="0.2">
      <c r="D2156" s="11"/>
    </row>
    <row r="2157" spans="4:4" x14ac:dyDescent="0.2">
      <c r="D2157" s="11"/>
    </row>
    <row r="2158" spans="4:4" x14ac:dyDescent="0.2">
      <c r="D2158" s="11"/>
    </row>
    <row r="2159" spans="4:4" x14ac:dyDescent="0.2">
      <c r="D2159" s="11"/>
    </row>
    <row r="2160" spans="4:4" x14ac:dyDescent="0.2">
      <c r="D2160" s="11"/>
    </row>
    <row r="2161" spans="4:4" x14ac:dyDescent="0.2">
      <c r="D2161" s="11"/>
    </row>
    <row r="2162" spans="4:4" x14ac:dyDescent="0.2">
      <c r="D2162" s="11"/>
    </row>
    <row r="2163" spans="4:4" x14ac:dyDescent="0.2">
      <c r="D2163" s="11"/>
    </row>
    <row r="2164" spans="4:4" x14ac:dyDescent="0.2">
      <c r="D2164" s="11"/>
    </row>
    <row r="2165" spans="4:4" x14ac:dyDescent="0.2">
      <c r="D2165" s="11"/>
    </row>
    <row r="2166" spans="4:4" x14ac:dyDescent="0.2">
      <c r="D2166" s="11"/>
    </row>
    <row r="2167" spans="4:4" x14ac:dyDescent="0.2">
      <c r="D2167" s="11"/>
    </row>
    <row r="2168" spans="4:4" x14ac:dyDescent="0.2">
      <c r="D2168" s="11"/>
    </row>
    <row r="2169" spans="4:4" x14ac:dyDescent="0.2">
      <c r="D2169" s="11"/>
    </row>
    <row r="2170" spans="4:4" x14ac:dyDescent="0.2">
      <c r="D2170" s="11"/>
    </row>
    <row r="2171" spans="4:4" x14ac:dyDescent="0.2">
      <c r="D2171" s="11"/>
    </row>
    <row r="2172" spans="4:4" x14ac:dyDescent="0.2">
      <c r="D2172" s="11"/>
    </row>
    <row r="2173" spans="4:4" x14ac:dyDescent="0.2">
      <c r="D2173" s="11"/>
    </row>
    <row r="2174" spans="4:4" x14ac:dyDescent="0.2">
      <c r="D2174" s="11"/>
    </row>
    <row r="2175" spans="4:4" x14ac:dyDescent="0.2">
      <c r="D2175" s="11"/>
    </row>
    <row r="2176" spans="4:4" x14ac:dyDescent="0.2">
      <c r="D2176" s="11"/>
    </row>
    <row r="2177" spans="4:4" x14ac:dyDescent="0.2">
      <c r="D2177" s="11"/>
    </row>
    <row r="2178" spans="4:4" x14ac:dyDescent="0.2">
      <c r="D2178" s="11"/>
    </row>
    <row r="2179" spans="4:4" x14ac:dyDescent="0.2">
      <c r="D2179" s="11"/>
    </row>
    <row r="2180" spans="4:4" x14ac:dyDescent="0.2">
      <c r="D2180" s="11"/>
    </row>
    <row r="2181" spans="4:4" x14ac:dyDescent="0.2">
      <c r="D2181" s="11"/>
    </row>
    <row r="2182" spans="4:4" x14ac:dyDescent="0.2">
      <c r="D2182" s="11"/>
    </row>
    <row r="2183" spans="4:4" x14ac:dyDescent="0.2">
      <c r="D2183" s="11"/>
    </row>
    <row r="2184" spans="4:4" x14ac:dyDescent="0.2">
      <c r="D2184" s="11"/>
    </row>
    <row r="2185" spans="4:4" x14ac:dyDescent="0.2">
      <c r="D2185" s="11"/>
    </row>
    <row r="2186" spans="4:4" x14ac:dyDescent="0.2">
      <c r="D2186" s="11"/>
    </row>
    <row r="2187" spans="4:4" x14ac:dyDescent="0.2">
      <c r="D2187" s="11"/>
    </row>
    <row r="2188" spans="4:4" x14ac:dyDescent="0.2">
      <c r="D2188" s="11"/>
    </row>
    <row r="2189" spans="4:4" x14ac:dyDescent="0.2">
      <c r="D2189" s="11"/>
    </row>
    <row r="2190" spans="4:4" x14ac:dyDescent="0.2">
      <c r="D2190" s="11"/>
    </row>
    <row r="2191" spans="4:4" x14ac:dyDescent="0.2">
      <c r="D2191" s="11"/>
    </row>
    <row r="2192" spans="4:4" x14ac:dyDescent="0.2">
      <c r="D2192" s="11"/>
    </row>
    <row r="2193" spans="4:4" x14ac:dyDescent="0.2">
      <c r="D2193" s="11"/>
    </row>
    <row r="2194" spans="4:4" x14ac:dyDescent="0.2">
      <c r="D2194" s="11"/>
    </row>
    <row r="2195" spans="4:4" x14ac:dyDescent="0.2">
      <c r="D2195" s="11"/>
    </row>
    <row r="2196" spans="4:4" x14ac:dyDescent="0.2">
      <c r="D2196" s="11"/>
    </row>
    <row r="2197" spans="4:4" x14ac:dyDescent="0.2">
      <c r="D2197" s="11"/>
    </row>
    <row r="2198" spans="4:4" x14ac:dyDescent="0.2">
      <c r="D2198" s="11"/>
    </row>
    <row r="2199" spans="4:4" x14ac:dyDescent="0.2">
      <c r="D2199" s="11"/>
    </row>
    <row r="2200" spans="4:4" x14ac:dyDescent="0.2">
      <c r="D2200" s="11"/>
    </row>
    <row r="2201" spans="4:4" x14ac:dyDescent="0.2">
      <c r="D2201" s="11"/>
    </row>
    <row r="2202" spans="4:4" x14ac:dyDescent="0.2">
      <c r="D2202" s="11"/>
    </row>
    <row r="2203" spans="4:4" x14ac:dyDescent="0.2">
      <c r="D2203" s="11"/>
    </row>
    <row r="2204" spans="4:4" x14ac:dyDescent="0.2">
      <c r="D2204" s="11"/>
    </row>
    <row r="2205" spans="4:4" x14ac:dyDescent="0.2">
      <c r="D2205" s="11"/>
    </row>
    <row r="2206" spans="4:4" x14ac:dyDescent="0.2">
      <c r="D2206" s="11"/>
    </row>
    <row r="2207" spans="4:4" x14ac:dyDescent="0.2">
      <c r="D2207" s="11"/>
    </row>
    <row r="2208" spans="4:4" x14ac:dyDescent="0.2">
      <c r="D2208" s="11"/>
    </row>
    <row r="2209" spans="4:4" x14ac:dyDescent="0.2">
      <c r="D2209" s="11"/>
    </row>
    <row r="2210" spans="4:4" x14ac:dyDescent="0.2">
      <c r="D2210" s="11"/>
    </row>
    <row r="2211" spans="4:4" x14ac:dyDescent="0.2">
      <c r="D2211" s="11"/>
    </row>
    <row r="2212" spans="4:4" x14ac:dyDescent="0.2">
      <c r="D2212" s="11"/>
    </row>
    <row r="2213" spans="4:4" x14ac:dyDescent="0.2">
      <c r="D2213" s="11"/>
    </row>
    <row r="2214" spans="4:4" x14ac:dyDescent="0.2">
      <c r="D2214" s="11"/>
    </row>
    <row r="2215" spans="4:4" x14ac:dyDescent="0.2">
      <c r="D2215" s="11"/>
    </row>
    <row r="2216" spans="4:4" x14ac:dyDescent="0.2">
      <c r="D2216" s="11"/>
    </row>
    <row r="2217" spans="4:4" x14ac:dyDescent="0.2">
      <c r="D2217" s="11"/>
    </row>
    <row r="2218" spans="4:4" x14ac:dyDescent="0.2">
      <c r="D2218" s="11"/>
    </row>
    <row r="2219" spans="4:4" x14ac:dyDescent="0.2">
      <c r="D2219" s="11"/>
    </row>
    <row r="2220" spans="4:4" x14ac:dyDescent="0.2">
      <c r="D2220" s="11"/>
    </row>
    <row r="2221" spans="4:4" x14ac:dyDescent="0.2">
      <c r="D2221" s="11"/>
    </row>
    <row r="2222" spans="4:4" x14ac:dyDescent="0.2">
      <c r="D2222" s="11"/>
    </row>
    <row r="2223" spans="4:4" x14ac:dyDescent="0.2">
      <c r="D2223" s="11"/>
    </row>
    <row r="2224" spans="4:4" x14ac:dyDescent="0.2">
      <c r="D2224" s="11"/>
    </row>
    <row r="2225" spans="4:4" x14ac:dyDescent="0.2">
      <c r="D2225" s="11"/>
    </row>
    <row r="2226" spans="4:4" x14ac:dyDescent="0.2">
      <c r="D2226" s="11"/>
    </row>
    <row r="2227" spans="4:4" x14ac:dyDescent="0.2">
      <c r="D2227" s="11"/>
    </row>
    <row r="2228" spans="4:4" x14ac:dyDescent="0.2">
      <c r="D2228" s="11"/>
    </row>
    <row r="2229" spans="4:4" x14ac:dyDescent="0.2">
      <c r="D2229" s="11"/>
    </row>
    <row r="2230" spans="4:4" x14ac:dyDescent="0.2">
      <c r="D2230" s="11"/>
    </row>
    <row r="2231" spans="4:4" x14ac:dyDescent="0.2">
      <c r="D2231" s="11"/>
    </row>
    <row r="2232" spans="4:4" x14ac:dyDescent="0.2">
      <c r="D2232" s="11"/>
    </row>
    <row r="2233" spans="4:4" x14ac:dyDescent="0.2">
      <c r="D2233" s="11"/>
    </row>
    <row r="2234" spans="4:4" x14ac:dyDescent="0.2">
      <c r="D2234" s="11"/>
    </row>
    <row r="2235" spans="4:4" x14ac:dyDescent="0.2">
      <c r="D2235" s="11"/>
    </row>
    <row r="2236" spans="4:4" x14ac:dyDescent="0.2">
      <c r="D2236" s="11"/>
    </row>
    <row r="2237" spans="4:4" x14ac:dyDescent="0.2">
      <c r="D2237" s="11"/>
    </row>
    <row r="2238" spans="4:4" x14ac:dyDescent="0.2">
      <c r="D2238" s="11"/>
    </row>
    <row r="2239" spans="4:4" x14ac:dyDescent="0.2">
      <c r="D2239" s="11"/>
    </row>
    <row r="2240" spans="4:4" x14ac:dyDescent="0.2">
      <c r="D2240" s="11"/>
    </row>
    <row r="2241" spans="4:4" x14ac:dyDescent="0.2">
      <c r="D2241" s="11"/>
    </row>
    <row r="2242" spans="4:4" x14ac:dyDescent="0.2">
      <c r="D2242" s="11"/>
    </row>
    <row r="2243" spans="4:4" x14ac:dyDescent="0.2">
      <c r="D2243" s="11"/>
    </row>
    <row r="2244" spans="4:4" x14ac:dyDescent="0.2">
      <c r="D2244" s="11"/>
    </row>
    <row r="2245" spans="4:4" x14ac:dyDescent="0.2">
      <c r="D2245" s="11"/>
    </row>
    <row r="2246" spans="4:4" x14ac:dyDescent="0.2">
      <c r="D2246" s="11"/>
    </row>
    <row r="2247" spans="4:4" x14ac:dyDescent="0.2">
      <c r="D2247" s="11"/>
    </row>
    <row r="2248" spans="4:4" x14ac:dyDescent="0.2">
      <c r="D2248" s="11"/>
    </row>
    <row r="2249" spans="4:4" x14ac:dyDescent="0.2">
      <c r="D2249" s="11"/>
    </row>
    <row r="2250" spans="4:4" x14ac:dyDescent="0.2">
      <c r="D2250" s="11"/>
    </row>
    <row r="2251" spans="4:4" x14ac:dyDescent="0.2">
      <c r="D2251" s="11"/>
    </row>
    <row r="2252" spans="4:4" x14ac:dyDescent="0.2">
      <c r="D2252" s="11"/>
    </row>
    <row r="2253" spans="4:4" x14ac:dyDescent="0.2">
      <c r="D2253" s="11"/>
    </row>
    <row r="2254" spans="4:4" x14ac:dyDescent="0.2">
      <c r="D2254" s="11"/>
    </row>
    <row r="2255" spans="4:4" x14ac:dyDescent="0.2">
      <c r="D2255" s="11"/>
    </row>
    <row r="2256" spans="4:4" x14ac:dyDescent="0.2">
      <c r="D2256" s="11"/>
    </row>
    <row r="2257" spans="4:4" x14ac:dyDescent="0.2">
      <c r="D2257" s="11"/>
    </row>
    <row r="2258" spans="4:4" x14ac:dyDescent="0.2">
      <c r="D2258" s="11"/>
    </row>
    <row r="2259" spans="4:4" x14ac:dyDescent="0.2">
      <c r="D2259" s="11"/>
    </row>
    <row r="2260" spans="4:4" x14ac:dyDescent="0.2">
      <c r="D2260" s="11"/>
    </row>
    <row r="2261" spans="4:4" x14ac:dyDescent="0.2">
      <c r="D2261" s="11"/>
    </row>
    <row r="2262" spans="4:4" x14ac:dyDescent="0.2">
      <c r="D2262" s="11"/>
    </row>
    <row r="2263" spans="4:4" x14ac:dyDescent="0.2">
      <c r="D2263" s="11"/>
    </row>
    <row r="2264" spans="4:4" x14ac:dyDescent="0.2">
      <c r="D2264" s="11"/>
    </row>
    <row r="2265" spans="4:4" x14ac:dyDescent="0.2">
      <c r="D2265" s="11"/>
    </row>
    <row r="2266" spans="4:4" x14ac:dyDescent="0.2">
      <c r="D2266" s="11"/>
    </row>
    <row r="2267" spans="4:4" x14ac:dyDescent="0.2">
      <c r="D2267" s="11"/>
    </row>
    <row r="2268" spans="4:4" x14ac:dyDescent="0.2">
      <c r="D2268" s="11"/>
    </row>
    <row r="2269" spans="4:4" x14ac:dyDescent="0.2">
      <c r="D2269" s="11"/>
    </row>
    <row r="2270" spans="4:4" x14ac:dyDescent="0.2">
      <c r="D2270" s="11"/>
    </row>
    <row r="2271" spans="4:4" x14ac:dyDescent="0.2">
      <c r="D2271" s="11"/>
    </row>
    <row r="2272" spans="4:4" x14ac:dyDescent="0.2">
      <c r="D2272" s="11"/>
    </row>
    <row r="2273" spans="4:4" x14ac:dyDescent="0.2">
      <c r="D2273" s="11"/>
    </row>
    <row r="2274" spans="4:4" x14ac:dyDescent="0.2">
      <c r="D2274" s="11"/>
    </row>
    <row r="2275" spans="4:4" x14ac:dyDescent="0.2">
      <c r="D2275" s="11"/>
    </row>
    <row r="2276" spans="4:4" x14ac:dyDescent="0.2">
      <c r="D2276" s="11"/>
    </row>
    <row r="2277" spans="4:4" x14ac:dyDescent="0.2">
      <c r="D2277" s="11"/>
    </row>
    <row r="2278" spans="4:4" x14ac:dyDescent="0.2">
      <c r="D2278" s="11"/>
    </row>
    <row r="2279" spans="4:4" x14ac:dyDescent="0.2">
      <c r="D2279" s="11"/>
    </row>
    <row r="2280" spans="4:4" x14ac:dyDescent="0.2">
      <c r="D2280" s="11"/>
    </row>
    <row r="2281" spans="4:4" x14ac:dyDescent="0.2">
      <c r="D2281" s="11"/>
    </row>
    <row r="2282" spans="4:4" x14ac:dyDescent="0.2">
      <c r="D2282" s="11"/>
    </row>
    <row r="2283" spans="4:4" x14ac:dyDescent="0.2">
      <c r="D2283" s="11"/>
    </row>
    <row r="2284" spans="4:4" x14ac:dyDescent="0.2">
      <c r="D2284" s="11"/>
    </row>
    <row r="2285" spans="4:4" x14ac:dyDescent="0.2">
      <c r="D2285" s="11"/>
    </row>
    <row r="2286" spans="4:4" x14ac:dyDescent="0.2">
      <c r="D2286" s="11"/>
    </row>
    <row r="2287" spans="4:4" x14ac:dyDescent="0.2">
      <c r="D2287" s="11"/>
    </row>
    <row r="2288" spans="4:4" x14ac:dyDescent="0.2">
      <c r="D2288" s="11"/>
    </row>
    <row r="2289" spans="4:4" x14ac:dyDescent="0.2">
      <c r="D2289" s="11"/>
    </row>
    <row r="2290" spans="4:4" x14ac:dyDescent="0.2">
      <c r="D2290" s="11"/>
    </row>
    <row r="2291" spans="4:4" x14ac:dyDescent="0.2">
      <c r="D2291" s="11"/>
    </row>
    <row r="2292" spans="4:4" x14ac:dyDescent="0.2">
      <c r="D2292" s="11"/>
    </row>
    <row r="2293" spans="4:4" x14ac:dyDescent="0.2">
      <c r="D2293" s="11"/>
    </row>
    <row r="2294" spans="4:4" x14ac:dyDescent="0.2">
      <c r="D2294" s="11"/>
    </row>
    <row r="2295" spans="4:4" x14ac:dyDescent="0.2">
      <c r="D2295" s="11"/>
    </row>
    <row r="2296" spans="4:4" x14ac:dyDescent="0.2">
      <c r="D2296" s="11"/>
    </row>
    <row r="2297" spans="4:4" x14ac:dyDescent="0.2">
      <c r="D2297" s="11"/>
    </row>
    <row r="2298" spans="4:4" x14ac:dyDescent="0.2">
      <c r="D2298" s="11"/>
    </row>
    <row r="2299" spans="4:4" x14ac:dyDescent="0.2">
      <c r="D2299" s="11"/>
    </row>
    <row r="2300" spans="4:4" x14ac:dyDescent="0.2">
      <c r="D2300" s="11"/>
    </row>
    <row r="2301" spans="4:4" x14ac:dyDescent="0.2">
      <c r="D2301" s="11"/>
    </row>
    <row r="2302" spans="4:4" x14ac:dyDescent="0.2">
      <c r="D2302" s="11"/>
    </row>
    <row r="2303" spans="4:4" x14ac:dyDescent="0.2">
      <c r="D2303" s="11"/>
    </row>
    <row r="2304" spans="4:4" x14ac:dyDescent="0.2">
      <c r="D2304" s="11"/>
    </row>
    <row r="2305" spans="4:4" x14ac:dyDescent="0.2">
      <c r="D2305" s="11"/>
    </row>
    <row r="2306" spans="4:4" x14ac:dyDescent="0.2">
      <c r="D2306" s="11"/>
    </row>
    <row r="2307" spans="4:4" x14ac:dyDescent="0.2">
      <c r="D2307" s="11"/>
    </row>
    <row r="2308" spans="4:4" x14ac:dyDescent="0.2">
      <c r="D2308" s="11"/>
    </row>
    <row r="2309" spans="4:4" x14ac:dyDescent="0.2">
      <c r="D2309" s="11"/>
    </row>
    <row r="2310" spans="4:4" x14ac:dyDescent="0.2">
      <c r="D2310" s="11"/>
    </row>
    <row r="2311" spans="4:4" x14ac:dyDescent="0.2">
      <c r="D2311" s="11"/>
    </row>
    <row r="2312" spans="4:4" x14ac:dyDescent="0.2">
      <c r="D2312" s="11"/>
    </row>
    <row r="2313" spans="4:4" x14ac:dyDescent="0.2">
      <c r="D2313" s="11"/>
    </row>
    <row r="2314" spans="4:4" x14ac:dyDescent="0.2">
      <c r="D2314" s="11"/>
    </row>
    <row r="2315" spans="4:4" x14ac:dyDescent="0.2">
      <c r="D2315" s="11"/>
    </row>
    <row r="2316" spans="4:4" x14ac:dyDescent="0.2">
      <c r="D2316" s="11"/>
    </row>
    <row r="2317" spans="4:4" x14ac:dyDescent="0.2">
      <c r="D2317" s="11"/>
    </row>
    <row r="2318" spans="4:4" x14ac:dyDescent="0.2">
      <c r="D2318" s="11"/>
    </row>
    <row r="2319" spans="4:4" x14ac:dyDescent="0.2">
      <c r="D2319" s="11"/>
    </row>
    <row r="2320" spans="4:4" x14ac:dyDescent="0.2">
      <c r="D2320" s="11"/>
    </row>
    <row r="2321" spans="4:4" x14ac:dyDescent="0.2">
      <c r="D2321" s="11"/>
    </row>
    <row r="2322" spans="4:4" x14ac:dyDescent="0.2">
      <c r="D2322" s="11"/>
    </row>
    <row r="2323" spans="4:4" x14ac:dyDescent="0.2">
      <c r="D2323" s="11"/>
    </row>
    <row r="2324" spans="4:4" x14ac:dyDescent="0.2">
      <c r="D2324" s="11"/>
    </row>
    <row r="2325" spans="4:4" x14ac:dyDescent="0.2">
      <c r="D2325" s="11"/>
    </row>
    <row r="2326" spans="4:4" x14ac:dyDescent="0.2">
      <c r="D2326" s="11"/>
    </row>
    <row r="2327" spans="4:4" x14ac:dyDescent="0.2">
      <c r="D2327" s="11"/>
    </row>
    <row r="2328" spans="4:4" x14ac:dyDescent="0.2">
      <c r="D2328" s="11"/>
    </row>
    <row r="2329" spans="4:4" x14ac:dyDescent="0.2">
      <c r="D2329" s="11"/>
    </row>
    <row r="2330" spans="4:4" x14ac:dyDescent="0.2">
      <c r="D2330" s="11"/>
    </row>
    <row r="2331" spans="4:4" x14ac:dyDescent="0.2">
      <c r="D2331" s="11"/>
    </row>
    <row r="2332" spans="4:4" x14ac:dyDescent="0.2">
      <c r="D2332" s="11"/>
    </row>
    <row r="2333" spans="4:4" x14ac:dyDescent="0.2">
      <c r="D2333" s="11"/>
    </row>
    <row r="2334" spans="4:4" x14ac:dyDescent="0.2">
      <c r="D2334" s="11"/>
    </row>
    <row r="2335" spans="4:4" x14ac:dyDescent="0.2">
      <c r="D2335" s="11"/>
    </row>
    <row r="2336" spans="4:4" x14ac:dyDescent="0.2">
      <c r="D2336" s="11"/>
    </row>
    <row r="2337" spans="4:4" x14ac:dyDescent="0.2">
      <c r="D2337" s="11"/>
    </row>
    <row r="2338" spans="4:4" x14ac:dyDescent="0.2">
      <c r="D2338" s="11"/>
    </row>
    <row r="2339" spans="4:4" x14ac:dyDescent="0.2">
      <c r="D2339" s="11"/>
    </row>
    <row r="2340" spans="4:4" x14ac:dyDescent="0.2">
      <c r="D2340" s="11"/>
    </row>
    <row r="2341" spans="4:4" x14ac:dyDescent="0.2">
      <c r="D2341" s="11"/>
    </row>
    <row r="2342" spans="4:4" x14ac:dyDescent="0.2">
      <c r="D2342" s="11"/>
    </row>
    <row r="2343" spans="4:4" x14ac:dyDescent="0.2">
      <c r="D2343" s="11"/>
    </row>
    <row r="2344" spans="4:4" x14ac:dyDescent="0.2">
      <c r="D2344" s="11"/>
    </row>
    <row r="2345" spans="4:4" x14ac:dyDescent="0.2">
      <c r="D2345" s="11"/>
    </row>
    <row r="2346" spans="4:4" x14ac:dyDescent="0.2">
      <c r="D2346" s="11"/>
    </row>
    <row r="2347" spans="4:4" x14ac:dyDescent="0.2">
      <c r="D2347" s="11"/>
    </row>
    <row r="2348" spans="4:4" x14ac:dyDescent="0.2">
      <c r="D2348" s="11"/>
    </row>
    <row r="2349" spans="4:4" x14ac:dyDescent="0.2">
      <c r="D2349" s="11"/>
    </row>
    <row r="2350" spans="4:4" x14ac:dyDescent="0.2">
      <c r="D2350" s="11"/>
    </row>
    <row r="2351" spans="4:4" x14ac:dyDescent="0.2">
      <c r="D2351" s="11"/>
    </row>
    <row r="2352" spans="4:4" x14ac:dyDescent="0.2">
      <c r="D2352" s="11"/>
    </row>
    <row r="2353" spans="4:4" x14ac:dyDescent="0.2">
      <c r="D2353" s="11"/>
    </row>
    <row r="2354" spans="4:4" x14ac:dyDescent="0.2">
      <c r="D2354" s="11"/>
    </row>
    <row r="2355" spans="4:4" x14ac:dyDescent="0.2">
      <c r="D2355" s="11"/>
    </row>
    <row r="2356" spans="4:4" x14ac:dyDescent="0.2">
      <c r="D2356" s="11"/>
    </row>
    <row r="2357" spans="4:4" x14ac:dyDescent="0.2">
      <c r="D2357" s="11"/>
    </row>
    <row r="2358" spans="4:4" x14ac:dyDescent="0.2">
      <c r="D2358" s="11"/>
    </row>
    <row r="2359" spans="4:4" x14ac:dyDescent="0.2">
      <c r="D2359" s="11"/>
    </row>
    <row r="2360" spans="4:4" x14ac:dyDescent="0.2">
      <c r="D2360" s="11"/>
    </row>
    <row r="2361" spans="4:4" x14ac:dyDescent="0.2">
      <c r="D2361" s="11"/>
    </row>
    <row r="2362" spans="4:4" x14ac:dyDescent="0.2">
      <c r="D2362" s="11"/>
    </row>
    <row r="2363" spans="4:4" x14ac:dyDescent="0.2">
      <c r="D2363" s="11"/>
    </row>
    <row r="2364" spans="4:4" x14ac:dyDescent="0.2">
      <c r="D2364" s="11"/>
    </row>
    <row r="2365" spans="4:4" x14ac:dyDescent="0.2">
      <c r="D2365" s="11"/>
    </row>
    <row r="2366" spans="4:4" x14ac:dyDescent="0.2">
      <c r="D2366" s="11"/>
    </row>
    <row r="2367" spans="4:4" x14ac:dyDescent="0.2">
      <c r="D2367" s="11"/>
    </row>
    <row r="2368" spans="4:4" x14ac:dyDescent="0.2">
      <c r="D2368" s="11"/>
    </row>
    <row r="2369" spans="4:4" x14ac:dyDescent="0.2">
      <c r="D2369" s="11"/>
    </row>
    <row r="2370" spans="4:4" x14ac:dyDescent="0.2">
      <c r="D2370" s="11"/>
    </row>
    <row r="2371" spans="4:4" x14ac:dyDescent="0.2">
      <c r="D2371" s="11"/>
    </row>
    <row r="2372" spans="4:4" x14ac:dyDescent="0.2">
      <c r="D2372" s="11"/>
    </row>
    <row r="2373" spans="4:4" x14ac:dyDescent="0.2">
      <c r="D2373" s="11"/>
    </row>
    <row r="2374" spans="4:4" x14ac:dyDescent="0.2">
      <c r="D2374" s="11"/>
    </row>
    <row r="2375" spans="4:4" x14ac:dyDescent="0.2">
      <c r="D2375" s="11"/>
    </row>
    <row r="2376" spans="4:4" x14ac:dyDescent="0.2">
      <c r="D2376" s="11"/>
    </row>
    <row r="2377" spans="4:4" x14ac:dyDescent="0.2">
      <c r="D2377" s="11"/>
    </row>
    <row r="2378" spans="4:4" x14ac:dyDescent="0.2">
      <c r="D2378" s="11"/>
    </row>
    <row r="2379" spans="4:4" x14ac:dyDescent="0.2">
      <c r="D2379" s="11"/>
    </row>
    <row r="2380" spans="4:4" x14ac:dyDescent="0.2">
      <c r="D2380" s="11"/>
    </row>
    <row r="2381" spans="4:4" x14ac:dyDescent="0.2">
      <c r="D2381" s="11"/>
    </row>
    <row r="2382" spans="4:4" x14ac:dyDescent="0.2">
      <c r="D2382" s="11"/>
    </row>
    <row r="2383" spans="4:4" x14ac:dyDescent="0.2">
      <c r="D2383" s="11"/>
    </row>
    <row r="2384" spans="4:4" x14ac:dyDescent="0.2">
      <c r="D2384" s="11"/>
    </row>
    <row r="2385" spans="4:4" x14ac:dyDescent="0.2">
      <c r="D2385" s="11"/>
    </row>
    <row r="2386" spans="4:4" x14ac:dyDescent="0.2">
      <c r="D2386" s="11"/>
    </row>
    <row r="2387" spans="4:4" x14ac:dyDescent="0.2">
      <c r="D2387" s="11"/>
    </row>
    <row r="2388" spans="4:4" x14ac:dyDescent="0.2">
      <c r="D2388" s="11"/>
    </row>
    <row r="2389" spans="4:4" x14ac:dyDescent="0.2">
      <c r="D2389" s="11"/>
    </row>
    <row r="2390" spans="4:4" x14ac:dyDescent="0.2">
      <c r="D2390" s="11"/>
    </row>
    <row r="2391" spans="4:4" x14ac:dyDescent="0.2">
      <c r="D2391" s="11"/>
    </row>
    <row r="2392" spans="4:4" x14ac:dyDescent="0.2">
      <c r="D2392" s="11"/>
    </row>
    <row r="2393" spans="4:4" x14ac:dyDescent="0.2">
      <c r="D2393" s="11"/>
    </row>
    <row r="2394" spans="4:4" x14ac:dyDescent="0.2">
      <c r="D2394" s="11"/>
    </row>
    <row r="2395" spans="4:4" x14ac:dyDescent="0.2">
      <c r="D2395" s="11"/>
    </row>
    <row r="2396" spans="4:4" x14ac:dyDescent="0.2">
      <c r="D2396" s="11"/>
    </row>
    <row r="2397" spans="4:4" x14ac:dyDescent="0.2">
      <c r="D2397" s="11"/>
    </row>
    <row r="2398" spans="4:4" x14ac:dyDescent="0.2">
      <c r="D2398" s="11"/>
    </row>
    <row r="2399" spans="4:4" x14ac:dyDescent="0.2">
      <c r="D2399" s="11"/>
    </row>
    <row r="2400" spans="4:4" x14ac:dyDescent="0.2">
      <c r="D2400" s="11"/>
    </row>
    <row r="2401" spans="4:4" x14ac:dyDescent="0.2">
      <c r="D2401" s="11"/>
    </row>
    <row r="2402" spans="4:4" x14ac:dyDescent="0.2">
      <c r="D2402" s="11"/>
    </row>
    <row r="2403" spans="4:4" x14ac:dyDescent="0.2">
      <c r="D2403" s="11"/>
    </row>
    <row r="2404" spans="4:4" x14ac:dyDescent="0.2">
      <c r="D2404" s="11"/>
    </row>
    <row r="2405" spans="4:4" x14ac:dyDescent="0.2">
      <c r="D2405" s="11"/>
    </row>
    <row r="2406" spans="4:4" x14ac:dyDescent="0.2">
      <c r="D2406" s="11"/>
    </row>
    <row r="2407" spans="4:4" x14ac:dyDescent="0.2">
      <c r="D2407" s="11"/>
    </row>
    <row r="2408" spans="4:4" x14ac:dyDescent="0.2">
      <c r="D2408" s="11"/>
    </row>
    <row r="2409" spans="4:4" x14ac:dyDescent="0.2">
      <c r="D2409" s="11"/>
    </row>
    <row r="2410" spans="4:4" x14ac:dyDescent="0.2">
      <c r="D2410" s="11"/>
    </row>
    <row r="2411" spans="4:4" x14ac:dyDescent="0.2">
      <c r="D2411" s="11"/>
    </row>
    <row r="2412" spans="4:4" x14ac:dyDescent="0.2">
      <c r="D2412" s="11"/>
    </row>
    <row r="2413" spans="4:4" x14ac:dyDescent="0.2">
      <c r="D2413" s="11"/>
    </row>
    <row r="2414" spans="4:4" x14ac:dyDescent="0.2">
      <c r="D2414" s="11"/>
    </row>
    <row r="2415" spans="4:4" x14ac:dyDescent="0.2">
      <c r="D2415" s="11"/>
    </row>
    <row r="2416" spans="4:4" x14ac:dyDescent="0.2">
      <c r="D2416" s="11"/>
    </row>
    <row r="2417" spans="4:4" x14ac:dyDescent="0.2">
      <c r="D2417" s="11"/>
    </row>
    <row r="2418" spans="4:4" x14ac:dyDescent="0.2">
      <c r="D2418" s="11"/>
    </row>
    <row r="2419" spans="4:4" x14ac:dyDescent="0.2">
      <c r="D2419" s="11"/>
    </row>
    <row r="2420" spans="4:4" x14ac:dyDescent="0.2">
      <c r="D2420" s="11"/>
    </row>
    <row r="2421" spans="4:4" x14ac:dyDescent="0.2">
      <c r="D2421" s="11"/>
    </row>
    <row r="2422" spans="4:4" x14ac:dyDescent="0.2">
      <c r="D2422" s="11"/>
    </row>
    <row r="2423" spans="4:4" x14ac:dyDescent="0.2">
      <c r="D2423" s="11"/>
    </row>
    <row r="2424" spans="4:4" x14ac:dyDescent="0.2">
      <c r="D2424" s="11"/>
    </row>
    <row r="2425" spans="4:4" x14ac:dyDescent="0.2">
      <c r="D2425" s="11"/>
    </row>
    <row r="2426" spans="4:4" x14ac:dyDescent="0.2">
      <c r="D2426" s="11"/>
    </row>
    <row r="2427" spans="4:4" x14ac:dyDescent="0.2">
      <c r="D2427" s="11"/>
    </row>
    <row r="2428" spans="4:4" x14ac:dyDescent="0.2">
      <c r="D2428" s="11"/>
    </row>
    <row r="2429" spans="4:4" x14ac:dyDescent="0.2">
      <c r="D2429" s="11"/>
    </row>
    <row r="2430" spans="4:4" x14ac:dyDescent="0.2">
      <c r="D2430" s="11"/>
    </row>
    <row r="2431" spans="4:4" x14ac:dyDescent="0.2">
      <c r="D2431" s="11"/>
    </row>
    <row r="2432" spans="4:4" x14ac:dyDescent="0.2">
      <c r="D2432" s="11"/>
    </row>
    <row r="2433" spans="4:4" x14ac:dyDescent="0.2">
      <c r="D2433" s="11"/>
    </row>
    <row r="2434" spans="4:4" x14ac:dyDescent="0.2">
      <c r="D2434" s="11"/>
    </row>
    <row r="2435" spans="4:4" x14ac:dyDescent="0.2">
      <c r="D2435" s="11"/>
    </row>
    <row r="2436" spans="4:4" x14ac:dyDescent="0.2">
      <c r="D2436" s="11"/>
    </row>
    <row r="2437" spans="4:4" x14ac:dyDescent="0.2">
      <c r="D2437" s="11"/>
    </row>
    <row r="2438" spans="4:4" x14ac:dyDescent="0.2">
      <c r="D2438" s="11"/>
    </row>
    <row r="2439" spans="4:4" x14ac:dyDescent="0.2">
      <c r="D2439" s="11"/>
    </row>
    <row r="2440" spans="4:4" x14ac:dyDescent="0.2">
      <c r="D2440" s="11"/>
    </row>
    <row r="2441" spans="4:4" x14ac:dyDescent="0.2">
      <c r="D2441" s="11"/>
    </row>
    <row r="2442" spans="4:4" x14ac:dyDescent="0.2">
      <c r="D2442" s="11"/>
    </row>
    <row r="2443" spans="4:4" x14ac:dyDescent="0.2">
      <c r="D2443" s="11"/>
    </row>
    <row r="2444" spans="4:4" x14ac:dyDescent="0.2">
      <c r="D2444" s="11"/>
    </row>
    <row r="2445" spans="4:4" x14ac:dyDescent="0.2">
      <c r="D2445" s="11"/>
    </row>
    <row r="2446" spans="4:4" x14ac:dyDescent="0.2">
      <c r="D2446" s="11"/>
    </row>
    <row r="2447" spans="4:4" x14ac:dyDescent="0.2">
      <c r="D2447" s="11"/>
    </row>
    <row r="2448" spans="4:4" x14ac:dyDescent="0.2">
      <c r="D2448" s="11"/>
    </row>
    <row r="2449" spans="4:4" x14ac:dyDescent="0.2">
      <c r="D2449" s="11"/>
    </row>
    <row r="2450" spans="4:4" x14ac:dyDescent="0.2">
      <c r="D2450" s="11"/>
    </row>
    <row r="2451" spans="4:4" x14ac:dyDescent="0.2">
      <c r="D2451" s="11"/>
    </row>
    <row r="2452" spans="4:4" x14ac:dyDescent="0.2">
      <c r="D2452" s="11"/>
    </row>
    <row r="2453" spans="4:4" x14ac:dyDescent="0.2">
      <c r="D2453" s="11"/>
    </row>
    <row r="2454" spans="4:4" x14ac:dyDescent="0.2">
      <c r="D2454" s="11"/>
    </row>
    <row r="2455" spans="4:4" x14ac:dyDescent="0.2">
      <c r="D2455" s="11"/>
    </row>
    <row r="2456" spans="4:4" x14ac:dyDescent="0.2">
      <c r="D2456" s="11"/>
    </row>
    <row r="2457" spans="4:4" x14ac:dyDescent="0.2">
      <c r="D2457" s="11"/>
    </row>
    <row r="2458" spans="4:4" x14ac:dyDescent="0.2">
      <c r="D2458" s="11"/>
    </row>
    <row r="2459" spans="4:4" x14ac:dyDescent="0.2">
      <c r="D2459" s="11"/>
    </row>
    <row r="2460" spans="4:4" x14ac:dyDescent="0.2">
      <c r="D2460" s="11"/>
    </row>
    <row r="2461" spans="4:4" x14ac:dyDescent="0.2">
      <c r="D2461" s="11"/>
    </row>
    <row r="2462" spans="4:4" x14ac:dyDescent="0.2">
      <c r="D2462" s="11"/>
    </row>
    <row r="2463" spans="4:4" x14ac:dyDescent="0.2">
      <c r="D2463" s="11"/>
    </row>
    <row r="2464" spans="4:4" x14ac:dyDescent="0.2">
      <c r="D2464" s="11"/>
    </row>
    <row r="2465" spans="4:4" x14ac:dyDescent="0.2">
      <c r="D2465" s="11"/>
    </row>
    <row r="2466" spans="4:4" x14ac:dyDescent="0.2">
      <c r="D2466" s="11"/>
    </row>
    <row r="2467" spans="4:4" x14ac:dyDescent="0.2">
      <c r="D2467" s="11"/>
    </row>
    <row r="2468" spans="4:4" x14ac:dyDescent="0.2">
      <c r="D2468" s="11"/>
    </row>
    <row r="2469" spans="4:4" x14ac:dyDescent="0.2">
      <c r="D2469" s="11"/>
    </row>
    <row r="2470" spans="4:4" x14ac:dyDescent="0.2">
      <c r="D2470" s="11"/>
    </row>
    <row r="2471" spans="4:4" x14ac:dyDescent="0.2">
      <c r="D2471" s="11"/>
    </row>
    <row r="2472" spans="4:4" x14ac:dyDescent="0.2">
      <c r="D2472" s="11"/>
    </row>
    <row r="2473" spans="4:4" x14ac:dyDescent="0.2">
      <c r="D2473" s="11"/>
    </row>
    <row r="2474" spans="4:4" x14ac:dyDescent="0.2">
      <c r="D2474" s="11"/>
    </row>
    <row r="2475" spans="4:4" x14ac:dyDescent="0.2">
      <c r="D2475" s="11"/>
    </row>
    <row r="2476" spans="4:4" x14ac:dyDescent="0.2">
      <c r="D2476" s="11"/>
    </row>
    <row r="2477" spans="4:4" x14ac:dyDescent="0.2">
      <c r="D2477" s="11"/>
    </row>
    <row r="2478" spans="4:4" x14ac:dyDescent="0.2">
      <c r="D2478" s="11"/>
    </row>
    <row r="2479" spans="4:4" x14ac:dyDescent="0.2">
      <c r="D2479" s="11"/>
    </row>
    <row r="2480" spans="4:4" x14ac:dyDescent="0.2">
      <c r="D2480" s="11"/>
    </row>
    <row r="2481" spans="4:4" x14ac:dyDescent="0.2">
      <c r="D2481" s="11"/>
    </row>
    <row r="2482" spans="4:4" x14ac:dyDescent="0.2">
      <c r="D2482" s="11"/>
    </row>
    <row r="2483" spans="4:4" x14ac:dyDescent="0.2">
      <c r="D2483" s="11"/>
    </row>
    <row r="2484" spans="4:4" x14ac:dyDescent="0.2">
      <c r="D2484" s="11"/>
    </row>
    <row r="2485" spans="4:4" x14ac:dyDescent="0.2">
      <c r="D2485" s="11"/>
    </row>
    <row r="2486" spans="4:4" x14ac:dyDescent="0.2">
      <c r="D2486" s="11"/>
    </row>
    <row r="2487" spans="4:4" x14ac:dyDescent="0.2">
      <c r="D2487" s="11"/>
    </row>
    <row r="2488" spans="4:4" x14ac:dyDescent="0.2">
      <c r="D2488" s="11"/>
    </row>
    <row r="2489" spans="4:4" x14ac:dyDescent="0.2">
      <c r="D2489" s="11"/>
    </row>
    <row r="2490" spans="4:4" x14ac:dyDescent="0.2">
      <c r="D2490" s="11"/>
    </row>
    <row r="2491" spans="4:4" x14ac:dyDescent="0.2">
      <c r="D2491" s="11"/>
    </row>
    <row r="2492" spans="4:4" x14ac:dyDescent="0.2">
      <c r="D2492" s="11"/>
    </row>
    <row r="2493" spans="4:4" x14ac:dyDescent="0.2">
      <c r="D2493" s="11"/>
    </row>
    <row r="2494" spans="4:4" x14ac:dyDescent="0.2">
      <c r="D2494" s="11"/>
    </row>
    <row r="2495" spans="4:4" x14ac:dyDescent="0.2">
      <c r="D2495" s="11"/>
    </row>
    <row r="2496" spans="4:4" x14ac:dyDescent="0.2">
      <c r="D2496" s="11"/>
    </row>
    <row r="2497" spans="4:4" x14ac:dyDescent="0.2">
      <c r="D2497" s="11"/>
    </row>
    <row r="2498" spans="4:4" x14ac:dyDescent="0.2">
      <c r="D2498" s="11"/>
    </row>
    <row r="2499" spans="4:4" x14ac:dyDescent="0.2">
      <c r="D2499" s="11"/>
    </row>
    <row r="2500" spans="4:4" x14ac:dyDescent="0.2">
      <c r="D2500" s="11"/>
    </row>
    <row r="2501" spans="4:4" x14ac:dyDescent="0.2">
      <c r="D2501" s="11"/>
    </row>
    <row r="2502" spans="4:4" x14ac:dyDescent="0.2">
      <c r="D2502" s="11"/>
    </row>
    <row r="2503" spans="4:4" x14ac:dyDescent="0.2">
      <c r="D2503" s="11"/>
    </row>
    <row r="2504" spans="4:4" x14ac:dyDescent="0.2">
      <c r="D2504" s="11"/>
    </row>
    <row r="2505" spans="4:4" x14ac:dyDescent="0.2">
      <c r="D2505" s="11"/>
    </row>
    <row r="2506" spans="4:4" x14ac:dyDescent="0.2">
      <c r="D2506" s="11"/>
    </row>
    <row r="2507" spans="4:4" x14ac:dyDescent="0.2">
      <c r="D2507" s="11"/>
    </row>
    <row r="2508" spans="4:4" x14ac:dyDescent="0.2">
      <c r="D2508" s="11"/>
    </row>
    <row r="2509" spans="4:4" x14ac:dyDescent="0.2">
      <c r="D2509" s="11"/>
    </row>
    <row r="2510" spans="4:4" x14ac:dyDescent="0.2">
      <c r="D2510" s="11"/>
    </row>
    <row r="2511" spans="4:4" x14ac:dyDescent="0.2">
      <c r="D2511" s="11"/>
    </row>
    <row r="2512" spans="4:4" x14ac:dyDescent="0.2">
      <c r="D2512" s="11"/>
    </row>
    <row r="2513" spans="4:4" x14ac:dyDescent="0.2">
      <c r="D2513" s="11"/>
    </row>
    <row r="2514" spans="4:4" x14ac:dyDescent="0.2">
      <c r="D2514" s="11"/>
    </row>
    <row r="2515" spans="4:4" x14ac:dyDescent="0.2">
      <c r="D2515" s="11"/>
    </row>
    <row r="2516" spans="4:4" x14ac:dyDescent="0.2">
      <c r="D2516" s="11"/>
    </row>
    <row r="2517" spans="4:4" x14ac:dyDescent="0.2">
      <c r="D2517" s="11"/>
    </row>
    <row r="2518" spans="4:4" x14ac:dyDescent="0.2">
      <c r="D2518" s="11"/>
    </row>
    <row r="2519" spans="4:4" x14ac:dyDescent="0.2">
      <c r="D2519" s="11"/>
    </row>
    <row r="2520" spans="4:4" x14ac:dyDescent="0.2">
      <c r="D2520" s="11"/>
    </row>
    <row r="2521" spans="4:4" x14ac:dyDescent="0.2">
      <c r="D2521" s="11"/>
    </row>
    <row r="2522" spans="4:4" x14ac:dyDescent="0.2">
      <c r="D2522" s="11"/>
    </row>
    <row r="2523" spans="4:4" x14ac:dyDescent="0.2">
      <c r="D2523" s="11"/>
    </row>
    <row r="2524" spans="4:4" x14ac:dyDescent="0.2">
      <c r="D2524" s="11"/>
    </row>
    <row r="2525" spans="4:4" x14ac:dyDescent="0.2">
      <c r="D2525" s="11"/>
    </row>
    <row r="2526" spans="4:4" x14ac:dyDescent="0.2">
      <c r="D2526" s="11"/>
    </row>
    <row r="2527" spans="4:4" x14ac:dyDescent="0.2">
      <c r="D2527" s="11"/>
    </row>
    <row r="2528" spans="4:4" x14ac:dyDescent="0.2">
      <c r="D2528" s="11"/>
    </row>
    <row r="2529" spans="4:4" x14ac:dyDescent="0.2">
      <c r="D2529" s="11"/>
    </row>
    <row r="2530" spans="4:4" x14ac:dyDescent="0.2">
      <c r="D2530" s="11"/>
    </row>
    <row r="2531" spans="4:4" x14ac:dyDescent="0.2">
      <c r="D2531" s="11"/>
    </row>
    <row r="2532" spans="4:4" x14ac:dyDescent="0.2">
      <c r="D2532" s="11"/>
    </row>
    <row r="2533" spans="4:4" x14ac:dyDescent="0.2">
      <c r="D2533" s="11"/>
    </row>
    <row r="2534" spans="4:4" x14ac:dyDescent="0.2">
      <c r="D2534" s="11"/>
    </row>
    <row r="2535" spans="4:4" x14ac:dyDescent="0.2">
      <c r="D2535" s="11"/>
    </row>
    <row r="2536" spans="4:4" x14ac:dyDescent="0.2">
      <c r="D2536" s="11"/>
    </row>
    <row r="2537" spans="4:4" x14ac:dyDescent="0.2">
      <c r="D2537" s="11"/>
    </row>
    <row r="2538" spans="4:4" x14ac:dyDescent="0.2">
      <c r="D2538" s="11"/>
    </row>
    <row r="2539" spans="4:4" x14ac:dyDescent="0.2">
      <c r="D2539" s="11"/>
    </row>
    <row r="2540" spans="4:4" x14ac:dyDescent="0.2">
      <c r="D2540" s="11"/>
    </row>
    <row r="2541" spans="4:4" x14ac:dyDescent="0.2">
      <c r="D2541" s="11"/>
    </row>
    <row r="2542" spans="4:4" x14ac:dyDescent="0.2">
      <c r="D2542" s="11"/>
    </row>
    <row r="2543" spans="4:4" x14ac:dyDescent="0.2">
      <c r="D2543" s="11"/>
    </row>
    <row r="2544" spans="4:4" x14ac:dyDescent="0.2">
      <c r="D2544" s="11"/>
    </row>
    <row r="2545" spans="4:4" x14ac:dyDescent="0.2">
      <c r="D2545" s="11"/>
    </row>
    <row r="2546" spans="4:4" x14ac:dyDescent="0.2">
      <c r="D2546" s="11"/>
    </row>
    <row r="2547" spans="4:4" x14ac:dyDescent="0.2">
      <c r="D2547" s="11"/>
    </row>
    <row r="2548" spans="4:4" x14ac:dyDescent="0.2">
      <c r="D2548" s="11"/>
    </row>
    <row r="2549" spans="4:4" x14ac:dyDescent="0.2">
      <c r="D2549" s="11"/>
    </row>
    <row r="2550" spans="4:4" x14ac:dyDescent="0.2">
      <c r="D2550" s="11"/>
    </row>
    <row r="2551" spans="4:4" x14ac:dyDescent="0.2">
      <c r="D2551" s="11"/>
    </row>
    <row r="2552" spans="4:4" x14ac:dyDescent="0.2">
      <c r="D2552" s="11"/>
    </row>
    <row r="2553" spans="4:4" x14ac:dyDescent="0.2">
      <c r="D2553" s="11"/>
    </row>
    <row r="2554" spans="4:4" x14ac:dyDescent="0.2">
      <c r="D2554" s="11"/>
    </row>
    <row r="2555" spans="4:4" x14ac:dyDescent="0.2">
      <c r="D2555" s="11"/>
    </row>
    <row r="2556" spans="4:4" x14ac:dyDescent="0.2">
      <c r="D2556" s="11"/>
    </row>
    <row r="2557" spans="4:4" x14ac:dyDescent="0.2">
      <c r="D2557" s="11"/>
    </row>
    <row r="2558" spans="4:4" x14ac:dyDescent="0.2">
      <c r="D2558" s="11"/>
    </row>
    <row r="2559" spans="4:4" x14ac:dyDescent="0.2">
      <c r="D2559" s="11"/>
    </row>
    <row r="2560" spans="4:4" x14ac:dyDescent="0.2">
      <c r="D2560" s="11"/>
    </row>
    <row r="2561" spans="4:4" x14ac:dyDescent="0.2">
      <c r="D2561" s="11"/>
    </row>
    <row r="2562" spans="4:4" x14ac:dyDescent="0.2">
      <c r="D2562" s="11"/>
    </row>
    <row r="2563" spans="4:4" x14ac:dyDescent="0.2">
      <c r="D2563" s="11"/>
    </row>
    <row r="2564" spans="4:4" x14ac:dyDescent="0.2">
      <c r="D2564" s="11"/>
    </row>
    <row r="2565" spans="4:4" x14ac:dyDescent="0.2">
      <c r="D2565" s="11"/>
    </row>
    <row r="2566" spans="4:4" x14ac:dyDescent="0.2">
      <c r="D2566" s="11"/>
    </row>
    <row r="2567" spans="4:4" x14ac:dyDescent="0.2">
      <c r="D2567" s="11"/>
    </row>
    <row r="2568" spans="4:4" x14ac:dyDescent="0.2">
      <c r="D2568" s="11"/>
    </row>
    <row r="2569" spans="4:4" x14ac:dyDescent="0.2">
      <c r="D2569" s="11"/>
    </row>
    <row r="2570" spans="4:4" x14ac:dyDescent="0.2">
      <c r="D2570" s="11"/>
    </row>
    <row r="2571" spans="4:4" x14ac:dyDescent="0.2">
      <c r="D2571" s="11"/>
    </row>
    <row r="2572" spans="4:4" x14ac:dyDescent="0.2">
      <c r="D2572" s="11"/>
    </row>
    <row r="2573" spans="4:4" x14ac:dyDescent="0.2">
      <c r="D2573" s="11"/>
    </row>
    <row r="2574" spans="4:4" x14ac:dyDescent="0.2">
      <c r="D2574" s="11"/>
    </row>
    <row r="2575" spans="4:4" x14ac:dyDescent="0.2">
      <c r="D2575" s="11"/>
    </row>
    <row r="2576" spans="4:4" x14ac:dyDescent="0.2">
      <c r="D2576" s="11"/>
    </row>
    <row r="2577" spans="4:4" x14ac:dyDescent="0.2">
      <c r="D2577" s="11"/>
    </row>
    <row r="2578" spans="4:4" x14ac:dyDescent="0.2">
      <c r="D2578" s="11"/>
    </row>
    <row r="2579" spans="4:4" x14ac:dyDescent="0.2">
      <c r="D2579" s="11"/>
    </row>
    <row r="2580" spans="4:4" x14ac:dyDescent="0.2">
      <c r="D2580" s="11"/>
    </row>
    <row r="2581" spans="4:4" x14ac:dyDescent="0.2">
      <c r="D2581" s="11"/>
    </row>
    <row r="2582" spans="4:4" x14ac:dyDescent="0.2">
      <c r="D2582" s="11"/>
    </row>
    <row r="2583" spans="4:4" x14ac:dyDescent="0.2">
      <c r="D2583" s="11"/>
    </row>
    <row r="2584" spans="4:4" x14ac:dyDescent="0.2">
      <c r="D2584" s="11"/>
    </row>
    <row r="2585" spans="4:4" x14ac:dyDescent="0.2">
      <c r="D2585" s="11"/>
    </row>
    <row r="2586" spans="4:4" x14ac:dyDescent="0.2">
      <c r="D2586" s="11"/>
    </row>
    <row r="2587" spans="4:4" x14ac:dyDescent="0.2">
      <c r="D2587" s="11"/>
    </row>
    <row r="2588" spans="4:4" x14ac:dyDescent="0.2">
      <c r="D2588" s="11"/>
    </row>
    <row r="2589" spans="4:4" x14ac:dyDescent="0.2">
      <c r="D2589" s="11"/>
    </row>
    <row r="2590" spans="4:4" x14ac:dyDescent="0.2">
      <c r="D2590" s="11"/>
    </row>
    <row r="2591" spans="4:4" x14ac:dyDescent="0.2">
      <c r="D2591" s="11"/>
    </row>
    <row r="2592" spans="4:4" x14ac:dyDescent="0.2">
      <c r="D2592" s="11"/>
    </row>
    <row r="2593" spans="4:4" x14ac:dyDescent="0.2">
      <c r="D2593" s="11"/>
    </row>
    <row r="2594" spans="4:4" x14ac:dyDescent="0.2">
      <c r="D2594" s="11"/>
    </row>
    <row r="2595" spans="4:4" x14ac:dyDescent="0.2">
      <c r="D2595" s="11"/>
    </row>
    <row r="2596" spans="4:4" x14ac:dyDescent="0.2">
      <c r="D2596" s="11"/>
    </row>
    <row r="2597" spans="4:4" x14ac:dyDescent="0.2">
      <c r="D2597" s="11"/>
    </row>
    <row r="2598" spans="4:4" x14ac:dyDescent="0.2">
      <c r="D2598" s="11"/>
    </row>
    <row r="2599" spans="4:4" x14ac:dyDescent="0.2">
      <c r="D2599" s="11"/>
    </row>
    <row r="2600" spans="4:4" x14ac:dyDescent="0.2">
      <c r="D2600" s="11"/>
    </row>
    <row r="2601" spans="4:4" x14ac:dyDescent="0.2">
      <c r="D2601" s="11"/>
    </row>
    <row r="2602" spans="4:4" x14ac:dyDescent="0.2">
      <c r="D2602" s="11"/>
    </row>
    <row r="2603" spans="4:4" x14ac:dyDescent="0.2">
      <c r="D2603" s="11"/>
    </row>
    <row r="2604" spans="4:4" x14ac:dyDescent="0.2">
      <c r="D2604" s="11"/>
    </row>
    <row r="2605" spans="4:4" x14ac:dyDescent="0.2">
      <c r="D2605" s="11"/>
    </row>
    <row r="2606" spans="4:4" x14ac:dyDescent="0.2">
      <c r="D2606" s="11"/>
    </row>
    <row r="2607" spans="4:4" x14ac:dyDescent="0.2">
      <c r="D2607" s="11"/>
    </row>
    <row r="2608" spans="4:4" x14ac:dyDescent="0.2">
      <c r="D2608" s="11"/>
    </row>
    <row r="2609" spans="4:4" x14ac:dyDescent="0.2">
      <c r="D2609" s="11"/>
    </row>
    <row r="2610" spans="4:4" x14ac:dyDescent="0.2">
      <c r="D2610" s="11"/>
    </row>
    <row r="2611" spans="4:4" x14ac:dyDescent="0.2">
      <c r="D2611" s="11"/>
    </row>
    <row r="2612" spans="4:4" x14ac:dyDescent="0.2">
      <c r="D2612" s="11"/>
    </row>
    <row r="2613" spans="4:4" x14ac:dyDescent="0.2">
      <c r="D2613" s="11"/>
    </row>
    <row r="2614" spans="4:4" x14ac:dyDescent="0.2">
      <c r="D2614" s="11"/>
    </row>
    <row r="2615" spans="4:4" x14ac:dyDescent="0.2">
      <c r="D2615" s="11"/>
    </row>
    <row r="2616" spans="4:4" x14ac:dyDescent="0.2">
      <c r="D2616" s="11"/>
    </row>
    <row r="2617" spans="4:4" x14ac:dyDescent="0.2">
      <c r="D2617" s="11"/>
    </row>
    <row r="2618" spans="4:4" x14ac:dyDescent="0.2">
      <c r="D2618" s="11"/>
    </row>
    <row r="2619" spans="4:4" x14ac:dyDescent="0.2">
      <c r="D2619" s="11"/>
    </row>
    <row r="2620" spans="4:4" x14ac:dyDescent="0.2">
      <c r="D2620" s="11"/>
    </row>
    <row r="2621" spans="4:4" x14ac:dyDescent="0.2">
      <c r="D2621" s="11"/>
    </row>
    <row r="2622" spans="4:4" x14ac:dyDescent="0.2">
      <c r="D2622" s="11"/>
    </row>
    <row r="2623" spans="4:4" x14ac:dyDescent="0.2">
      <c r="D2623" s="11"/>
    </row>
    <row r="2624" spans="4:4" x14ac:dyDescent="0.2">
      <c r="D2624" s="11"/>
    </row>
    <row r="2625" spans="4:4" x14ac:dyDescent="0.2">
      <c r="D2625" s="11"/>
    </row>
    <row r="2626" spans="4:4" x14ac:dyDescent="0.2">
      <c r="D2626" s="11"/>
    </row>
    <row r="2627" spans="4:4" x14ac:dyDescent="0.2">
      <c r="D2627" s="11"/>
    </row>
    <row r="2628" spans="4:4" x14ac:dyDescent="0.2">
      <c r="D2628" s="11"/>
    </row>
    <row r="2629" spans="4:4" x14ac:dyDescent="0.2">
      <c r="D2629" s="11"/>
    </row>
    <row r="2630" spans="4:4" x14ac:dyDescent="0.2">
      <c r="D2630" s="11"/>
    </row>
    <row r="2631" spans="4:4" x14ac:dyDescent="0.2">
      <c r="D2631" s="11"/>
    </row>
    <row r="2632" spans="4:4" x14ac:dyDescent="0.2">
      <c r="D2632" s="11"/>
    </row>
    <row r="2633" spans="4:4" x14ac:dyDescent="0.2">
      <c r="D2633" s="11"/>
    </row>
    <row r="2634" spans="4:4" x14ac:dyDescent="0.2">
      <c r="D2634" s="11"/>
    </row>
    <row r="2635" spans="4:4" x14ac:dyDescent="0.2">
      <c r="D2635" s="11"/>
    </row>
    <row r="2636" spans="4:4" x14ac:dyDescent="0.2">
      <c r="D2636" s="11"/>
    </row>
    <row r="2637" spans="4:4" x14ac:dyDescent="0.2">
      <c r="D2637" s="11"/>
    </row>
    <row r="2638" spans="4:4" x14ac:dyDescent="0.2">
      <c r="D2638" s="11"/>
    </row>
    <row r="2639" spans="4:4" x14ac:dyDescent="0.2">
      <c r="D2639" s="11"/>
    </row>
    <row r="2640" spans="4:4" x14ac:dyDescent="0.2">
      <c r="D2640" s="11"/>
    </row>
    <row r="2641" spans="4:4" x14ac:dyDescent="0.2">
      <c r="D2641" s="11"/>
    </row>
    <row r="2642" spans="4:4" x14ac:dyDescent="0.2">
      <c r="D2642" s="11"/>
    </row>
    <row r="2643" spans="4:4" x14ac:dyDescent="0.2">
      <c r="D2643" s="11"/>
    </row>
    <row r="2644" spans="4:4" x14ac:dyDescent="0.2">
      <c r="D2644" s="11"/>
    </row>
    <row r="2645" spans="4:4" x14ac:dyDescent="0.2">
      <c r="D2645" s="11"/>
    </row>
    <row r="2646" spans="4:4" x14ac:dyDescent="0.2">
      <c r="D2646" s="11"/>
    </row>
    <row r="2647" spans="4:4" x14ac:dyDescent="0.2">
      <c r="D2647" s="11"/>
    </row>
    <row r="2648" spans="4:4" x14ac:dyDescent="0.2">
      <c r="D2648" s="11"/>
    </row>
    <row r="2649" spans="4:4" x14ac:dyDescent="0.2">
      <c r="D2649" s="11"/>
    </row>
    <row r="2650" spans="4:4" x14ac:dyDescent="0.2">
      <c r="D2650" s="11"/>
    </row>
    <row r="2651" spans="4:4" x14ac:dyDescent="0.2">
      <c r="D2651" s="11"/>
    </row>
    <row r="2652" spans="4:4" x14ac:dyDescent="0.2">
      <c r="D2652" s="11"/>
    </row>
    <row r="2653" spans="4:4" x14ac:dyDescent="0.2">
      <c r="D2653" s="11"/>
    </row>
    <row r="2654" spans="4:4" x14ac:dyDescent="0.2">
      <c r="D2654" s="11"/>
    </row>
    <row r="2655" spans="4:4" x14ac:dyDescent="0.2">
      <c r="D2655" s="11"/>
    </row>
    <row r="2656" spans="4:4" x14ac:dyDescent="0.2">
      <c r="D2656" s="11"/>
    </row>
    <row r="2657" spans="4:4" x14ac:dyDescent="0.2">
      <c r="D2657" s="11"/>
    </row>
    <row r="2658" spans="4:4" x14ac:dyDescent="0.2">
      <c r="D2658" s="11"/>
    </row>
    <row r="2659" spans="4:4" x14ac:dyDescent="0.2">
      <c r="D2659" s="11"/>
    </row>
    <row r="2660" spans="4:4" x14ac:dyDescent="0.2">
      <c r="D2660" s="11"/>
    </row>
    <row r="2661" spans="4:4" x14ac:dyDescent="0.2">
      <c r="D2661" s="11"/>
    </row>
    <row r="2662" spans="4:4" x14ac:dyDescent="0.2">
      <c r="D2662" s="11"/>
    </row>
    <row r="2663" spans="4:4" x14ac:dyDescent="0.2">
      <c r="D2663" s="11"/>
    </row>
    <row r="2664" spans="4:4" x14ac:dyDescent="0.2">
      <c r="D2664" s="11"/>
    </row>
    <row r="2665" spans="4:4" x14ac:dyDescent="0.2">
      <c r="D2665" s="11"/>
    </row>
    <row r="2666" spans="4:4" x14ac:dyDescent="0.2">
      <c r="D2666" s="11"/>
    </row>
    <row r="2667" spans="4:4" x14ac:dyDescent="0.2">
      <c r="D2667" s="11"/>
    </row>
    <row r="2668" spans="4:4" x14ac:dyDescent="0.2">
      <c r="D2668" s="11"/>
    </row>
    <row r="2669" spans="4:4" x14ac:dyDescent="0.2">
      <c r="D2669" s="11"/>
    </row>
    <row r="2670" spans="4:4" x14ac:dyDescent="0.2">
      <c r="D2670" s="11"/>
    </row>
    <row r="2671" spans="4:4" x14ac:dyDescent="0.2">
      <c r="D2671" s="11"/>
    </row>
    <row r="2672" spans="4:4" x14ac:dyDescent="0.2">
      <c r="D2672" s="11"/>
    </row>
    <row r="2673" spans="4:4" x14ac:dyDescent="0.2">
      <c r="D2673" s="11"/>
    </row>
    <row r="2674" spans="4:4" x14ac:dyDescent="0.2">
      <c r="D2674" s="11"/>
    </row>
    <row r="2675" spans="4:4" x14ac:dyDescent="0.2">
      <c r="D2675" s="11"/>
    </row>
    <row r="2676" spans="4:4" x14ac:dyDescent="0.2">
      <c r="D2676" s="11"/>
    </row>
    <row r="2677" spans="4:4" x14ac:dyDescent="0.2">
      <c r="D2677" s="11"/>
    </row>
    <row r="2678" spans="4:4" x14ac:dyDescent="0.2">
      <c r="D2678" s="11"/>
    </row>
    <row r="2679" spans="4:4" x14ac:dyDescent="0.2">
      <c r="D2679" s="11"/>
    </row>
    <row r="2680" spans="4:4" x14ac:dyDescent="0.2">
      <c r="D2680" s="11"/>
    </row>
    <row r="2681" spans="4:4" x14ac:dyDescent="0.2">
      <c r="D2681" s="11"/>
    </row>
    <row r="2682" spans="4:4" x14ac:dyDescent="0.2">
      <c r="D2682" s="11"/>
    </row>
    <row r="2683" spans="4:4" x14ac:dyDescent="0.2">
      <c r="D2683" s="11"/>
    </row>
    <row r="2684" spans="4:4" x14ac:dyDescent="0.2">
      <c r="D2684" s="11"/>
    </row>
    <row r="2685" spans="4:4" x14ac:dyDescent="0.2">
      <c r="D2685" s="11"/>
    </row>
    <row r="2686" spans="4:4" x14ac:dyDescent="0.2">
      <c r="D2686" s="11"/>
    </row>
    <row r="2687" spans="4:4" x14ac:dyDescent="0.2">
      <c r="D2687" s="11"/>
    </row>
    <row r="2688" spans="4:4" x14ac:dyDescent="0.2">
      <c r="D2688" s="11"/>
    </row>
    <row r="2689" spans="4:4" x14ac:dyDescent="0.2">
      <c r="D2689" s="11"/>
    </row>
    <row r="2690" spans="4:4" x14ac:dyDescent="0.2">
      <c r="D2690" s="11"/>
    </row>
    <row r="2691" spans="4:4" x14ac:dyDescent="0.2">
      <c r="D2691" s="11"/>
    </row>
    <row r="2692" spans="4:4" x14ac:dyDescent="0.2">
      <c r="D2692" s="11"/>
    </row>
    <row r="2693" spans="4:4" x14ac:dyDescent="0.2">
      <c r="D2693" s="11"/>
    </row>
    <row r="2694" spans="4:4" x14ac:dyDescent="0.2">
      <c r="D2694" s="11"/>
    </row>
    <row r="2695" spans="4:4" x14ac:dyDescent="0.2">
      <c r="D2695" s="11"/>
    </row>
    <row r="2696" spans="4:4" x14ac:dyDescent="0.2">
      <c r="D2696" s="11"/>
    </row>
    <row r="2697" spans="4:4" x14ac:dyDescent="0.2">
      <c r="D2697" s="11"/>
    </row>
    <row r="2698" spans="4:4" x14ac:dyDescent="0.2">
      <c r="D2698" s="11"/>
    </row>
    <row r="2699" spans="4:4" x14ac:dyDescent="0.2">
      <c r="D2699" s="11"/>
    </row>
    <row r="2700" spans="4:4" x14ac:dyDescent="0.2">
      <c r="D2700" s="11"/>
    </row>
    <row r="2701" spans="4:4" x14ac:dyDescent="0.2">
      <c r="D2701" s="11"/>
    </row>
    <row r="2702" spans="4:4" x14ac:dyDescent="0.2">
      <c r="D2702" s="11"/>
    </row>
    <row r="2703" spans="4:4" x14ac:dyDescent="0.2">
      <c r="D2703" s="11"/>
    </row>
    <row r="2704" spans="4:4" x14ac:dyDescent="0.2">
      <c r="D2704" s="11"/>
    </row>
    <row r="2705" spans="4:4" x14ac:dyDescent="0.2">
      <c r="D2705" s="11"/>
    </row>
    <row r="2706" spans="4:4" x14ac:dyDescent="0.2">
      <c r="D2706" s="11"/>
    </row>
    <row r="2707" spans="4:4" x14ac:dyDescent="0.2">
      <c r="D2707" s="11"/>
    </row>
    <row r="2708" spans="4:4" x14ac:dyDescent="0.2">
      <c r="D2708" s="11"/>
    </row>
    <row r="2709" spans="4:4" x14ac:dyDescent="0.2">
      <c r="D2709" s="11"/>
    </row>
    <row r="2710" spans="4:4" x14ac:dyDescent="0.2">
      <c r="D2710" s="11"/>
    </row>
    <row r="2711" spans="4:4" x14ac:dyDescent="0.2">
      <c r="D2711" s="11"/>
    </row>
    <row r="2712" spans="4:4" x14ac:dyDescent="0.2">
      <c r="D2712" s="11"/>
    </row>
    <row r="2713" spans="4:4" x14ac:dyDescent="0.2">
      <c r="D2713" s="11"/>
    </row>
    <row r="2714" spans="4:4" x14ac:dyDescent="0.2">
      <c r="D2714" s="11"/>
    </row>
    <row r="2715" spans="4:4" x14ac:dyDescent="0.2">
      <c r="D2715" s="11"/>
    </row>
    <row r="2716" spans="4:4" x14ac:dyDescent="0.2">
      <c r="D2716" s="11"/>
    </row>
    <row r="2717" spans="4:4" x14ac:dyDescent="0.2">
      <c r="D2717" s="11"/>
    </row>
    <row r="2718" spans="4:4" x14ac:dyDescent="0.2">
      <c r="D2718" s="11"/>
    </row>
    <row r="2719" spans="4:4" x14ac:dyDescent="0.2">
      <c r="D2719" s="11"/>
    </row>
    <row r="2720" spans="4:4" x14ac:dyDescent="0.2">
      <c r="D2720" s="11"/>
    </row>
    <row r="2721" spans="4:4" x14ac:dyDescent="0.2">
      <c r="D2721" s="11"/>
    </row>
    <row r="2722" spans="4:4" x14ac:dyDescent="0.2">
      <c r="D2722" s="11"/>
    </row>
    <row r="2723" spans="4:4" x14ac:dyDescent="0.2">
      <c r="D2723" s="11"/>
    </row>
    <row r="2724" spans="4:4" x14ac:dyDescent="0.2">
      <c r="D2724" s="11"/>
    </row>
    <row r="2725" spans="4:4" x14ac:dyDescent="0.2">
      <c r="D2725" s="11"/>
    </row>
    <row r="2726" spans="4:4" x14ac:dyDescent="0.2">
      <c r="D2726" s="11"/>
    </row>
    <row r="2727" spans="4:4" x14ac:dyDescent="0.2">
      <c r="D2727" s="11"/>
    </row>
    <row r="2728" spans="4:4" x14ac:dyDescent="0.2">
      <c r="D2728" s="11"/>
    </row>
    <row r="2729" spans="4:4" x14ac:dyDescent="0.2">
      <c r="D2729" s="11"/>
    </row>
    <row r="2730" spans="4:4" x14ac:dyDescent="0.2">
      <c r="D2730" s="11"/>
    </row>
    <row r="2731" spans="4:4" x14ac:dyDescent="0.2">
      <c r="D2731" s="11"/>
    </row>
    <row r="2732" spans="4:4" x14ac:dyDescent="0.2">
      <c r="D2732" s="11"/>
    </row>
    <row r="2733" spans="4:4" x14ac:dyDescent="0.2">
      <c r="D2733" s="11"/>
    </row>
    <row r="2734" spans="4:4" x14ac:dyDescent="0.2">
      <c r="D2734" s="11"/>
    </row>
    <row r="2735" spans="4:4" x14ac:dyDescent="0.2">
      <c r="D2735" s="11"/>
    </row>
    <row r="2736" spans="4:4" x14ac:dyDescent="0.2">
      <c r="D2736" s="11"/>
    </row>
    <row r="2737" spans="4:4" x14ac:dyDescent="0.2">
      <c r="D2737" s="11"/>
    </row>
    <row r="2738" spans="4:4" x14ac:dyDescent="0.2">
      <c r="D2738" s="11"/>
    </row>
    <row r="2739" spans="4:4" x14ac:dyDescent="0.2">
      <c r="D2739" s="11"/>
    </row>
    <row r="2740" spans="4:4" x14ac:dyDescent="0.2">
      <c r="D2740" s="11"/>
    </row>
    <row r="2741" spans="4:4" x14ac:dyDescent="0.2">
      <c r="D2741" s="11"/>
    </row>
    <row r="2742" spans="4:4" x14ac:dyDescent="0.2">
      <c r="D2742" s="11"/>
    </row>
    <row r="2743" spans="4:4" x14ac:dyDescent="0.2">
      <c r="D2743" s="11"/>
    </row>
    <row r="2744" spans="4:4" x14ac:dyDescent="0.2">
      <c r="D2744" s="11"/>
    </row>
    <row r="2745" spans="4:4" x14ac:dyDescent="0.2">
      <c r="D2745" s="11"/>
    </row>
    <row r="2746" spans="4:4" x14ac:dyDescent="0.2">
      <c r="D2746" s="11"/>
    </row>
    <row r="2747" spans="4:4" x14ac:dyDescent="0.2">
      <c r="D2747" s="11"/>
    </row>
    <row r="2748" spans="4:4" x14ac:dyDescent="0.2">
      <c r="D2748" s="11"/>
    </row>
    <row r="2749" spans="4:4" x14ac:dyDescent="0.2">
      <c r="D2749" s="11"/>
    </row>
    <row r="2750" spans="4:4" x14ac:dyDescent="0.2">
      <c r="D2750" s="11"/>
    </row>
    <row r="2751" spans="4:4" x14ac:dyDescent="0.2">
      <c r="D2751" s="11"/>
    </row>
    <row r="2752" spans="4:4" x14ac:dyDescent="0.2">
      <c r="D2752" s="11"/>
    </row>
    <row r="2753" spans="4:4" x14ac:dyDescent="0.2">
      <c r="D2753" s="11"/>
    </row>
    <row r="2754" spans="4:4" x14ac:dyDescent="0.2">
      <c r="D2754" s="11"/>
    </row>
    <row r="2755" spans="4:4" x14ac:dyDescent="0.2">
      <c r="D2755" s="11"/>
    </row>
    <row r="2756" spans="4:4" x14ac:dyDescent="0.2">
      <c r="D2756" s="11"/>
    </row>
    <row r="2757" spans="4:4" x14ac:dyDescent="0.2">
      <c r="D2757" s="11"/>
    </row>
    <row r="2758" spans="4:4" x14ac:dyDescent="0.2">
      <c r="D2758" s="11"/>
    </row>
    <row r="2759" spans="4:4" x14ac:dyDescent="0.2">
      <c r="D2759" s="11"/>
    </row>
    <row r="2760" spans="4:4" x14ac:dyDescent="0.2">
      <c r="D2760" s="11"/>
    </row>
    <row r="2761" spans="4:4" x14ac:dyDescent="0.2">
      <c r="D2761" s="11"/>
    </row>
    <row r="2762" spans="4:4" x14ac:dyDescent="0.2">
      <c r="D2762" s="11"/>
    </row>
    <row r="2763" spans="4:4" x14ac:dyDescent="0.2">
      <c r="D2763" s="11"/>
    </row>
    <row r="2764" spans="4:4" x14ac:dyDescent="0.2">
      <c r="D2764" s="11"/>
    </row>
    <row r="2765" spans="4:4" x14ac:dyDescent="0.2">
      <c r="D2765" s="11"/>
    </row>
    <row r="2766" spans="4:4" x14ac:dyDescent="0.2">
      <c r="D2766" s="11"/>
    </row>
    <row r="2767" spans="4:4" x14ac:dyDescent="0.2">
      <c r="D2767" s="11"/>
    </row>
    <row r="2768" spans="4:4" x14ac:dyDescent="0.2">
      <c r="D2768" s="11"/>
    </row>
    <row r="2769" spans="4:4" x14ac:dyDescent="0.2">
      <c r="D2769" s="11"/>
    </row>
    <row r="2770" spans="4:4" x14ac:dyDescent="0.2">
      <c r="D2770" s="11"/>
    </row>
    <row r="2771" spans="4:4" x14ac:dyDescent="0.2">
      <c r="D2771" s="11"/>
    </row>
    <row r="2772" spans="4:4" x14ac:dyDescent="0.2">
      <c r="D2772" s="11"/>
    </row>
    <row r="2773" spans="4:4" x14ac:dyDescent="0.2">
      <c r="D2773" s="11"/>
    </row>
    <row r="2774" spans="4:4" x14ac:dyDescent="0.2">
      <c r="D2774" s="11"/>
    </row>
    <row r="2775" spans="4:4" x14ac:dyDescent="0.2">
      <c r="D2775" s="11"/>
    </row>
    <row r="2776" spans="4:4" x14ac:dyDescent="0.2">
      <c r="D2776" s="11"/>
    </row>
    <row r="2777" spans="4:4" x14ac:dyDescent="0.2">
      <c r="D2777" s="11"/>
    </row>
    <row r="2778" spans="4:4" x14ac:dyDescent="0.2">
      <c r="D2778" s="11"/>
    </row>
    <row r="2779" spans="4:4" x14ac:dyDescent="0.2">
      <c r="D2779" s="11"/>
    </row>
    <row r="2780" spans="4:4" x14ac:dyDescent="0.2">
      <c r="D2780" s="11"/>
    </row>
    <row r="2781" spans="4:4" x14ac:dyDescent="0.2">
      <c r="D2781" s="11"/>
    </row>
    <row r="2782" spans="4:4" x14ac:dyDescent="0.2">
      <c r="D2782" s="11"/>
    </row>
    <row r="2783" spans="4:4" x14ac:dyDescent="0.2">
      <c r="D2783" s="11"/>
    </row>
    <row r="2784" spans="4:4" x14ac:dyDescent="0.2">
      <c r="D2784" s="11"/>
    </row>
    <row r="2785" spans="4:4" x14ac:dyDescent="0.2">
      <c r="D2785" s="11"/>
    </row>
    <row r="2786" spans="4:4" x14ac:dyDescent="0.2">
      <c r="D2786" s="11"/>
    </row>
    <row r="2787" spans="4:4" x14ac:dyDescent="0.2">
      <c r="D2787" s="11"/>
    </row>
    <row r="2788" spans="4:4" x14ac:dyDescent="0.2">
      <c r="D2788" s="11"/>
    </row>
    <row r="2789" spans="4:4" x14ac:dyDescent="0.2">
      <c r="D2789" s="11"/>
    </row>
    <row r="2790" spans="4:4" x14ac:dyDescent="0.2">
      <c r="D2790" s="11"/>
    </row>
    <row r="2791" spans="4:4" x14ac:dyDescent="0.2">
      <c r="D2791" s="11"/>
    </row>
    <row r="2792" spans="4:4" x14ac:dyDescent="0.2">
      <c r="D2792" s="11"/>
    </row>
    <row r="2793" spans="4:4" x14ac:dyDescent="0.2">
      <c r="D2793" s="11"/>
    </row>
    <row r="2794" spans="4:4" x14ac:dyDescent="0.2">
      <c r="D2794" s="11"/>
    </row>
    <row r="2795" spans="4:4" x14ac:dyDescent="0.2">
      <c r="D2795" s="11"/>
    </row>
    <row r="2796" spans="4:4" x14ac:dyDescent="0.2">
      <c r="D2796" s="11"/>
    </row>
    <row r="2797" spans="4:4" x14ac:dyDescent="0.2">
      <c r="D2797" s="11"/>
    </row>
    <row r="2798" spans="4:4" x14ac:dyDescent="0.2">
      <c r="D2798" s="11"/>
    </row>
    <row r="2799" spans="4:4" x14ac:dyDescent="0.2">
      <c r="D2799" s="11"/>
    </row>
    <row r="2800" spans="4:4" x14ac:dyDescent="0.2">
      <c r="D2800" s="11"/>
    </row>
    <row r="2801" spans="4:4" x14ac:dyDescent="0.2">
      <c r="D2801" s="11"/>
    </row>
    <row r="2802" spans="4:4" x14ac:dyDescent="0.2">
      <c r="D2802" s="11"/>
    </row>
    <row r="2803" spans="4:4" x14ac:dyDescent="0.2">
      <c r="D2803" s="11"/>
    </row>
    <row r="2804" spans="4:4" x14ac:dyDescent="0.2">
      <c r="D2804" s="11"/>
    </row>
    <row r="2805" spans="4:4" x14ac:dyDescent="0.2">
      <c r="D2805" s="11"/>
    </row>
    <row r="2806" spans="4:4" x14ac:dyDescent="0.2">
      <c r="D2806" s="11"/>
    </row>
    <row r="2807" spans="4:4" x14ac:dyDescent="0.2">
      <c r="D2807" s="11"/>
    </row>
    <row r="2808" spans="4:4" x14ac:dyDescent="0.2">
      <c r="D2808" s="11"/>
    </row>
    <row r="2809" spans="4:4" x14ac:dyDescent="0.2">
      <c r="D2809" s="11"/>
    </row>
    <row r="2810" spans="4:4" x14ac:dyDescent="0.2">
      <c r="D2810" s="11"/>
    </row>
    <row r="2811" spans="4:4" x14ac:dyDescent="0.2">
      <c r="D2811" s="11"/>
    </row>
    <row r="2812" spans="4:4" x14ac:dyDescent="0.2">
      <c r="D2812" s="11"/>
    </row>
    <row r="2813" spans="4:4" x14ac:dyDescent="0.2">
      <c r="D2813" s="11"/>
    </row>
    <row r="2814" spans="4:4" x14ac:dyDescent="0.2">
      <c r="D2814" s="11"/>
    </row>
    <row r="2815" spans="4:4" x14ac:dyDescent="0.2">
      <c r="D2815" s="11"/>
    </row>
    <row r="2816" spans="4:4" x14ac:dyDescent="0.2">
      <c r="D2816" s="11"/>
    </row>
    <row r="2817" spans="4:4" x14ac:dyDescent="0.2">
      <c r="D2817" s="11"/>
    </row>
    <row r="2818" spans="4:4" x14ac:dyDescent="0.2">
      <c r="D2818" s="11"/>
    </row>
    <row r="2819" spans="4:4" x14ac:dyDescent="0.2">
      <c r="D2819" s="11"/>
    </row>
    <row r="2820" spans="4:4" x14ac:dyDescent="0.2">
      <c r="D2820" s="11"/>
    </row>
    <row r="2821" spans="4:4" x14ac:dyDescent="0.2">
      <c r="D2821" s="11"/>
    </row>
    <row r="2822" spans="4:4" x14ac:dyDescent="0.2">
      <c r="D2822" s="11"/>
    </row>
    <row r="2823" spans="4:4" x14ac:dyDescent="0.2">
      <c r="D2823" s="11"/>
    </row>
    <row r="2824" spans="4:4" x14ac:dyDescent="0.2">
      <c r="D2824" s="11"/>
    </row>
    <row r="2825" spans="4:4" x14ac:dyDescent="0.2">
      <c r="D2825" s="11"/>
    </row>
    <row r="2826" spans="4:4" x14ac:dyDescent="0.2">
      <c r="D2826" s="11"/>
    </row>
    <row r="2827" spans="4:4" x14ac:dyDescent="0.2">
      <c r="D2827" s="11"/>
    </row>
    <row r="2828" spans="4:4" x14ac:dyDescent="0.2">
      <c r="D2828" s="11"/>
    </row>
    <row r="2829" spans="4:4" x14ac:dyDescent="0.2">
      <c r="D2829" s="11"/>
    </row>
    <row r="2830" spans="4:4" x14ac:dyDescent="0.2">
      <c r="D2830" s="11"/>
    </row>
    <row r="2831" spans="4:4" x14ac:dyDescent="0.2">
      <c r="D2831" s="11"/>
    </row>
    <row r="2832" spans="4:4" x14ac:dyDescent="0.2">
      <c r="D2832" s="11"/>
    </row>
    <row r="2833" spans="4:4" x14ac:dyDescent="0.2">
      <c r="D2833" s="11"/>
    </row>
    <row r="2834" spans="4:4" x14ac:dyDescent="0.2">
      <c r="D2834" s="11"/>
    </row>
    <row r="2835" spans="4:4" x14ac:dyDescent="0.2">
      <c r="D2835" s="11"/>
    </row>
    <row r="2836" spans="4:4" x14ac:dyDescent="0.2">
      <c r="D2836" s="11"/>
    </row>
    <row r="2837" spans="4:4" x14ac:dyDescent="0.2">
      <c r="D2837" s="11"/>
    </row>
    <row r="2838" spans="4:4" x14ac:dyDescent="0.2">
      <c r="D2838" s="11"/>
    </row>
    <row r="2839" spans="4:4" x14ac:dyDescent="0.2">
      <c r="D2839" s="11"/>
    </row>
    <row r="2840" spans="4:4" x14ac:dyDescent="0.2">
      <c r="D2840" s="11"/>
    </row>
    <row r="2841" spans="4:4" x14ac:dyDescent="0.2">
      <c r="D2841" s="11"/>
    </row>
    <row r="2842" spans="4:4" x14ac:dyDescent="0.2">
      <c r="D2842" s="11"/>
    </row>
    <row r="2843" spans="4:4" x14ac:dyDescent="0.2">
      <c r="D2843" s="11"/>
    </row>
    <row r="2844" spans="4:4" x14ac:dyDescent="0.2">
      <c r="D2844" s="11"/>
    </row>
    <row r="2845" spans="4:4" x14ac:dyDescent="0.2">
      <c r="D2845" s="11"/>
    </row>
    <row r="2846" spans="4:4" x14ac:dyDescent="0.2">
      <c r="D2846" s="11"/>
    </row>
    <row r="2847" spans="4:4" x14ac:dyDescent="0.2">
      <c r="D2847" s="11"/>
    </row>
    <row r="2848" spans="4:4" x14ac:dyDescent="0.2">
      <c r="D2848" s="11"/>
    </row>
    <row r="2849" spans="4:4" x14ac:dyDescent="0.2">
      <c r="D2849" s="11"/>
    </row>
    <row r="2850" spans="4:4" x14ac:dyDescent="0.2">
      <c r="D2850" s="11"/>
    </row>
    <row r="2851" spans="4:4" x14ac:dyDescent="0.2">
      <c r="D2851" s="11"/>
    </row>
    <row r="2852" spans="4:4" x14ac:dyDescent="0.2">
      <c r="D2852" s="11"/>
    </row>
    <row r="2853" spans="4:4" x14ac:dyDescent="0.2">
      <c r="D2853" s="11"/>
    </row>
    <row r="2854" spans="4:4" x14ac:dyDescent="0.2">
      <c r="D2854" s="11"/>
    </row>
    <row r="2855" spans="4:4" x14ac:dyDescent="0.2">
      <c r="D2855" s="11"/>
    </row>
    <row r="2856" spans="4:4" x14ac:dyDescent="0.2">
      <c r="D2856" s="11"/>
    </row>
    <row r="2857" spans="4:4" x14ac:dyDescent="0.2">
      <c r="D2857" s="11"/>
    </row>
    <row r="2858" spans="4:4" x14ac:dyDescent="0.2">
      <c r="D2858" s="11"/>
    </row>
    <row r="2859" spans="4:4" x14ac:dyDescent="0.2">
      <c r="D2859" s="11"/>
    </row>
    <row r="2860" spans="4:4" x14ac:dyDescent="0.2">
      <c r="D2860" s="11"/>
    </row>
    <row r="2861" spans="4:4" x14ac:dyDescent="0.2">
      <c r="D2861" s="11"/>
    </row>
    <row r="2862" spans="4:4" x14ac:dyDescent="0.2">
      <c r="D2862" s="11"/>
    </row>
    <row r="2863" spans="4:4" x14ac:dyDescent="0.2">
      <c r="D2863" s="11"/>
    </row>
    <row r="2864" spans="4:4" x14ac:dyDescent="0.2">
      <c r="D2864" s="11"/>
    </row>
    <row r="2865" spans="4:4" x14ac:dyDescent="0.2">
      <c r="D2865" s="11"/>
    </row>
    <row r="2866" spans="4:4" x14ac:dyDescent="0.2">
      <c r="D2866" s="11"/>
    </row>
    <row r="2867" spans="4:4" x14ac:dyDescent="0.2">
      <c r="D2867" s="11"/>
    </row>
    <row r="2868" spans="4:4" x14ac:dyDescent="0.2">
      <c r="D2868" s="11"/>
    </row>
    <row r="2869" spans="4:4" x14ac:dyDescent="0.2">
      <c r="D2869" s="11"/>
    </row>
    <row r="2870" spans="4:4" x14ac:dyDescent="0.2">
      <c r="D2870" s="11"/>
    </row>
    <row r="2871" spans="4:4" x14ac:dyDescent="0.2">
      <c r="D2871" s="11"/>
    </row>
    <row r="2872" spans="4:4" x14ac:dyDescent="0.2">
      <c r="D2872" s="11"/>
    </row>
    <row r="2873" spans="4:4" x14ac:dyDescent="0.2">
      <c r="D2873" s="11"/>
    </row>
    <row r="2874" spans="4:4" x14ac:dyDescent="0.2">
      <c r="D2874" s="11"/>
    </row>
    <row r="2875" spans="4:4" x14ac:dyDescent="0.2">
      <c r="D2875" s="11"/>
    </row>
    <row r="2876" spans="4:4" x14ac:dyDescent="0.2">
      <c r="D2876" s="11"/>
    </row>
    <row r="2877" spans="4:4" x14ac:dyDescent="0.2">
      <c r="D2877" s="11"/>
    </row>
    <row r="2878" spans="4:4" x14ac:dyDescent="0.2">
      <c r="D2878" s="11"/>
    </row>
    <row r="2879" spans="4:4" x14ac:dyDescent="0.2">
      <c r="D2879" s="11"/>
    </row>
    <row r="2880" spans="4:4" x14ac:dyDescent="0.2">
      <c r="D2880" s="11"/>
    </row>
    <row r="2881" spans="4:4" x14ac:dyDescent="0.2">
      <c r="D2881" s="11"/>
    </row>
    <row r="2882" spans="4:4" x14ac:dyDescent="0.2">
      <c r="D2882" s="11"/>
    </row>
    <row r="2883" spans="4:4" x14ac:dyDescent="0.2">
      <c r="D2883" s="11"/>
    </row>
    <row r="2884" spans="4:4" x14ac:dyDescent="0.2">
      <c r="D2884" s="11"/>
    </row>
    <row r="2885" spans="4:4" x14ac:dyDescent="0.2">
      <c r="D2885" s="11"/>
    </row>
    <row r="2886" spans="4:4" x14ac:dyDescent="0.2">
      <c r="D2886" s="11"/>
    </row>
    <row r="2887" spans="4:4" x14ac:dyDescent="0.2">
      <c r="D2887" s="11"/>
    </row>
    <row r="2888" spans="4:4" x14ac:dyDescent="0.2">
      <c r="D2888" s="11"/>
    </row>
    <row r="2889" spans="4:4" x14ac:dyDescent="0.2">
      <c r="D2889" s="11"/>
    </row>
    <row r="2890" spans="4:4" x14ac:dyDescent="0.2">
      <c r="D2890" s="11"/>
    </row>
    <row r="2891" spans="4:4" x14ac:dyDescent="0.2">
      <c r="D2891" s="11"/>
    </row>
    <row r="2892" spans="4:4" x14ac:dyDescent="0.2">
      <c r="D2892" s="11"/>
    </row>
    <row r="2893" spans="4:4" x14ac:dyDescent="0.2">
      <c r="D2893" s="11"/>
    </row>
    <row r="2894" spans="4:4" x14ac:dyDescent="0.2">
      <c r="D2894" s="11"/>
    </row>
    <row r="2895" spans="4:4" x14ac:dyDescent="0.2">
      <c r="D2895" s="11"/>
    </row>
    <row r="2896" spans="4:4" x14ac:dyDescent="0.2">
      <c r="D2896" s="11"/>
    </row>
    <row r="2897" spans="4:4" x14ac:dyDescent="0.2">
      <c r="D2897" s="11"/>
    </row>
    <row r="2898" spans="4:4" x14ac:dyDescent="0.2">
      <c r="D2898" s="11"/>
    </row>
    <row r="2899" spans="4:4" x14ac:dyDescent="0.2">
      <c r="D2899" s="11"/>
    </row>
    <row r="2900" spans="4:4" x14ac:dyDescent="0.2">
      <c r="D2900" s="11"/>
    </row>
    <row r="2901" spans="4:4" x14ac:dyDescent="0.2">
      <c r="D2901" s="11"/>
    </row>
    <row r="2902" spans="4:4" x14ac:dyDescent="0.2">
      <c r="D2902" s="11"/>
    </row>
    <row r="2903" spans="4:4" x14ac:dyDescent="0.2">
      <c r="D2903" s="11"/>
    </row>
    <row r="2904" spans="4:4" x14ac:dyDescent="0.2">
      <c r="D2904" s="11"/>
    </row>
    <row r="2905" spans="4:4" x14ac:dyDescent="0.2">
      <c r="D2905" s="11"/>
    </row>
    <row r="2906" spans="4:4" x14ac:dyDescent="0.2">
      <c r="D2906" s="11"/>
    </row>
    <row r="2907" spans="4:4" x14ac:dyDescent="0.2">
      <c r="D2907" s="11"/>
    </row>
    <row r="2908" spans="4:4" x14ac:dyDescent="0.2">
      <c r="D2908" s="11"/>
    </row>
    <row r="2909" spans="4:4" x14ac:dyDescent="0.2">
      <c r="D2909" s="11"/>
    </row>
    <row r="2910" spans="4:4" x14ac:dyDescent="0.2">
      <c r="D2910" s="11"/>
    </row>
    <row r="2911" spans="4:4" x14ac:dyDescent="0.2">
      <c r="D2911" s="11"/>
    </row>
    <row r="2912" spans="4:4" x14ac:dyDescent="0.2">
      <c r="D2912" s="11"/>
    </row>
    <row r="2913" spans="4:4" x14ac:dyDescent="0.2">
      <c r="D2913" s="11"/>
    </row>
    <row r="2914" spans="4:4" x14ac:dyDescent="0.2">
      <c r="D2914" s="11"/>
    </row>
    <row r="2915" spans="4:4" x14ac:dyDescent="0.2">
      <c r="D2915" s="11"/>
    </row>
    <row r="2916" spans="4:4" x14ac:dyDescent="0.2">
      <c r="D2916" s="11"/>
    </row>
    <row r="2917" spans="4:4" x14ac:dyDescent="0.2">
      <c r="D2917" s="11"/>
    </row>
    <row r="2918" spans="4:4" x14ac:dyDescent="0.2">
      <c r="D2918" s="11"/>
    </row>
    <row r="2919" spans="4:4" x14ac:dyDescent="0.2">
      <c r="D2919" s="11"/>
    </row>
    <row r="2920" spans="4:4" x14ac:dyDescent="0.2">
      <c r="D2920" s="11"/>
    </row>
    <row r="2921" spans="4:4" x14ac:dyDescent="0.2">
      <c r="D2921" s="11"/>
    </row>
    <row r="2922" spans="4:4" x14ac:dyDescent="0.2">
      <c r="D2922" s="11"/>
    </row>
    <row r="2923" spans="4:4" x14ac:dyDescent="0.2">
      <c r="D2923" s="11"/>
    </row>
    <row r="2924" spans="4:4" x14ac:dyDescent="0.2">
      <c r="D2924" s="11"/>
    </row>
    <row r="2925" spans="4:4" x14ac:dyDescent="0.2">
      <c r="D2925" s="11"/>
    </row>
    <row r="2926" spans="4:4" x14ac:dyDescent="0.2">
      <c r="D2926" s="11"/>
    </row>
    <row r="2927" spans="4:4" x14ac:dyDescent="0.2">
      <c r="D2927" s="11"/>
    </row>
    <row r="2928" spans="4:4" x14ac:dyDescent="0.2">
      <c r="D2928" s="11"/>
    </row>
    <row r="2929" spans="4:4" x14ac:dyDescent="0.2">
      <c r="D2929" s="11"/>
    </row>
    <row r="2930" spans="4:4" x14ac:dyDescent="0.2">
      <c r="D2930" s="11"/>
    </row>
    <row r="2931" spans="4:4" x14ac:dyDescent="0.2">
      <c r="D2931" s="11"/>
    </row>
    <row r="2932" spans="4:4" x14ac:dyDescent="0.2">
      <c r="D2932" s="11"/>
    </row>
    <row r="2933" spans="4:4" x14ac:dyDescent="0.2">
      <c r="D2933" s="11"/>
    </row>
    <row r="2934" spans="4:4" x14ac:dyDescent="0.2">
      <c r="D2934" s="11"/>
    </row>
    <row r="2935" spans="4:4" x14ac:dyDescent="0.2">
      <c r="D2935" s="11"/>
    </row>
    <row r="2936" spans="4:4" x14ac:dyDescent="0.2">
      <c r="D2936" s="11"/>
    </row>
    <row r="2937" spans="4:4" x14ac:dyDescent="0.2">
      <c r="D2937" s="11"/>
    </row>
    <row r="2938" spans="4:4" x14ac:dyDescent="0.2">
      <c r="D2938" s="11"/>
    </row>
    <row r="2939" spans="4:4" x14ac:dyDescent="0.2">
      <c r="D2939" s="11"/>
    </row>
    <row r="2940" spans="4:4" x14ac:dyDescent="0.2">
      <c r="D2940" s="11"/>
    </row>
    <row r="2941" spans="4:4" x14ac:dyDescent="0.2">
      <c r="D2941" s="11"/>
    </row>
    <row r="2942" spans="4:4" x14ac:dyDescent="0.2">
      <c r="D2942" s="11"/>
    </row>
    <row r="2943" spans="4:4" x14ac:dyDescent="0.2">
      <c r="D2943" s="11"/>
    </row>
    <row r="2944" spans="4:4" x14ac:dyDescent="0.2">
      <c r="D2944" s="11"/>
    </row>
    <row r="2945" spans="4:4" x14ac:dyDescent="0.2">
      <c r="D2945" s="11"/>
    </row>
    <row r="2946" spans="4:4" x14ac:dyDescent="0.2">
      <c r="D2946" s="11"/>
    </row>
    <row r="2947" spans="4:4" x14ac:dyDescent="0.2">
      <c r="D2947" s="11"/>
    </row>
    <row r="2948" spans="4:4" x14ac:dyDescent="0.2">
      <c r="D2948" s="11"/>
    </row>
    <row r="2949" spans="4:4" x14ac:dyDescent="0.2">
      <c r="D2949" s="11"/>
    </row>
    <row r="2950" spans="4:4" x14ac:dyDescent="0.2">
      <c r="D2950" s="11"/>
    </row>
    <row r="2951" spans="4:4" x14ac:dyDescent="0.2">
      <c r="D2951" s="11"/>
    </row>
    <row r="2952" spans="4:4" x14ac:dyDescent="0.2">
      <c r="D2952" s="11"/>
    </row>
    <row r="2953" spans="4:4" x14ac:dyDescent="0.2">
      <c r="D2953" s="11"/>
    </row>
    <row r="2954" spans="4:4" x14ac:dyDescent="0.2">
      <c r="D2954" s="11"/>
    </row>
    <row r="2955" spans="4:4" x14ac:dyDescent="0.2">
      <c r="D2955" s="11"/>
    </row>
    <row r="2956" spans="4:4" x14ac:dyDescent="0.2">
      <c r="D2956" s="11"/>
    </row>
    <row r="2957" spans="4:4" x14ac:dyDescent="0.2">
      <c r="D2957" s="11"/>
    </row>
    <row r="2958" spans="4:4" x14ac:dyDescent="0.2">
      <c r="D2958" s="11"/>
    </row>
    <row r="2959" spans="4:4" x14ac:dyDescent="0.2">
      <c r="D2959" s="11"/>
    </row>
    <row r="2960" spans="4:4" x14ac:dyDescent="0.2">
      <c r="D2960" s="11"/>
    </row>
    <row r="2961" spans="4:4" x14ac:dyDescent="0.2">
      <c r="D2961" s="11"/>
    </row>
    <row r="2962" spans="4:4" x14ac:dyDescent="0.2">
      <c r="D2962" s="11"/>
    </row>
    <row r="2963" spans="4:4" x14ac:dyDescent="0.2">
      <c r="D2963" s="11"/>
    </row>
    <row r="2964" spans="4:4" x14ac:dyDescent="0.2">
      <c r="D2964" s="11"/>
    </row>
    <row r="2965" spans="4:4" x14ac:dyDescent="0.2">
      <c r="D2965" s="11"/>
    </row>
    <row r="2966" spans="4:4" x14ac:dyDescent="0.2">
      <c r="D2966" s="11"/>
    </row>
    <row r="2967" spans="4:4" x14ac:dyDescent="0.2">
      <c r="D2967" s="11"/>
    </row>
    <row r="2968" spans="4:4" x14ac:dyDescent="0.2">
      <c r="D2968" s="11"/>
    </row>
    <row r="2969" spans="4:4" x14ac:dyDescent="0.2">
      <c r="D2969" s="11"/>
    </row>
    <row r="2970" spans="4:4" x14ac:dyDescent="0.2">
      <c r="D2970" s="11"/>
    </row>
    <row r="2971" spans="4:4" x14ac:dyDescent="0.2">
      <c r="D2971" s="11"/>
    </row>
    <row r="2972" spans="4:4" x14ac:dyDescent="0.2">
      <c r="D2972" s="11"/>
    </row>
    <row r="2973" spans="4:4" x14ac:dyDescent="0.2">
      <c r="D2973" s="11"/>
    </row>
    <row r="2974" spans="4:4" x14ac:dyDescent="0.2">
      <c r="D2974" s="11"/>
    </row>
    <row r="2975" spans="4:4" x14ac:dyDescent="0.2">
      <c r="D2975" s="11"/>
    </row>
    <row r="2976" spans="4:4" x14ac:dyDescent="0.2">
      <c r="D2976" s="11"/>
    </row>
    <row r="2977" spans="4:4" x14ac:dyDescent="0.2">
      <c r="D2977" s="11"/>
    </row>
    <row r="2978" spans="4:4" x14ac:dyDescent="0.2">
      <c r="D2978" s="11"/>
    </row>
    <row r="2979" spans="4:4" x14ac:dyDescent="0.2">
      <c r="D2979" s="11"/>
    </row>
    <row r="2980" spans="4:4" x14ac:dyDescent="0.2">
      <c r="D2980" s="11"/>
    </row>
    <row r="2981" spans="4:4" x14ac:dyDescent="0.2">
      <c r="D2981" s="11"/>
    </row>
    <row r="2982" spans="4:4" x14ac:dyDescent="0.2">
      <c r="D2982" s="11"/>
    </row>
    <row r="2983" spans="4:4" x14ac:dyDescent="0.2">
      <c r="D2983" s="11"/>
    </row>
    <row r="2984" spans="4:4" x14ac:dyDescent="0.2">
      <c r="D2984" s="11"/>
    </row>
    <row r="2985" spans="4:4" x14ac:dyDescent="0.2">
      <c r="D2985" s="11"/>
    </row>
    <row r="2986" spans="4:4" x14ac:dyDescent="0.2">
      <c r="D2986" s="11"/>
    </row>
    <row r="2987" spans="4:4" x14ac:dyDescent="0.2">
      <c r="D2987" s="11"/>
    </row>
    <row r="2988" spans="4:4" x14ac:dyDescent="0.2">
      <c r="D2988" s="11"/>
    </row>
    <row r="2989" spans="4:4" x14ac:dyDescent="0.2">
      <c r="D2989" s="11"/>
    </row>
    <row r="2990" spans="4:4" x14ac:dyDescent="0.2">
      <c r="D2990" s="11"/>
    </row>
    <row r="2991" spans="4:4" x14ac:dyDescent="0.2">
      <c r="D2991" s="11"/>
    </row>
    <row r="2992" spans="4:4" x14ac:dyDescent="0.2">
      <c r="D2992" s="11"/>
    </row>
    <row r="2993" spans="4:4" x14ac:dyDescent="0.2">
      <c r="D2993" s="11"/>
    </row>
    <row r="2994" spans="4:4" x14ac:dyDescent="0.2">
      <c r="D2994" s="11"/>
    </row>
    <row r="2995" spans="4:4" x14ac:dyDescent="0.2">
      <c r="D2995" s="11"/>
    </row>
    <row r="2996" spans="4:4" x14ac:dyDescent="0.2">
      <c r="D2996" s="11"/>
    </row>
    <row r="2997" spans="4:4" x14ac:dyDescent="0.2">
      <c r="D2997" s="11"/>
    </row>
    <row r="2998" spans="4:4" x14ac:dyDescent="0.2">
      <c r="D2998" s="11"/>
    </row>
    <row r="2999" spans="4:4" x14ac:dyDescent="0.2">
      <c r="D2999" s="11"/>
    </row>
    <row r="3000" spans="4:4" x14ac:dyDescent="0.2">
      <c r="D3000" s="11"/>
    </row>
    <row r="3001" spans="4:4" x14ac:dyDescent="0.2">
      <c r="D3001" s="11"/>
    </row>
    <row r="3002" spans="4:4" x14ac:dyDescent="0.2">
      <c r="D3002" s="11"/>
    </row>
    <row r="3003" spans="4:4" x14ac:dyDescent="0.2">
      <c r="D3003" s="11"/>
    </row>
    <row r="3004" spans="4:4" x14ac:dyDescent="0.2">
      <c r="D3004" s="11"/>
    </row>
    <row r="3005" spans="4:4" x14ac:dyDescent="0.2">
      <c r="D3005" s="11"/>
    </row>
    <row r="3006" spans="4:4" x14ac:dyDescent="0.2">
      <c r="D3006" s="11"/>
    </row>
    <row r="3007" spans="4:4" x14ac:dyDescent="0.2">
      <c r="D3007" s="11"/>
    </row>
    <row r="3008" spans="4:4" x14ac:dyDescent="0.2">
      <c r="D3008" s="11"/>
    </row>
    <row r="3009" spans="4:4" x14ac:dyDescent="0.2">
      <c r="D3009" s="11"/>
    </row>
    <row r="3010" spans="4:4" x14ac:dyDescent="0.2">
      <c r="D3010" s="11"/>
    </row>
    <row r="3011" spans="4:4" x14ac:dyDescent="0.2">
      <c r="D3011" s="11"/>
    </row>
    <row r="3012" spans="4:4" x14ac:dyDescent="0.2">
      <c r="D3012" s="11"/>
    </row>
    <row r="3013" spans="4:4" x14ac:dyDescent="0.2">
      <c r="D3013" s="11"/>
    </row>
    <row r="3014" spans="4:4" x14ac:dyDescent="0.2">
      <c r="D3014" s="11"/>
    </row>
    <row r="3015" spans="4:4" x14ac:dyDescent="0.2">
      <c r="D3015" s="11"/>
    </row>
    <row r="3016" spans="4:4" x14ac:dyDescent="0.2">
      <c r="D3016" s="11"/>
    </row>
    <row r="3017" spans="4:4" x14ac:dyDescent="0.2">
      <c r="D3017" s="11"/>
    </row>
    <row r="3018" spans="4:4" x14ac:dyDescent="0.2">
      <c r="D3018" s="11"/>
    </row>
    <row r="3019" spans="4:4" x14ac:dyDescent="0.2">
      <c r="D3019" s="11"/>
    </row>
    <row r="3020" spans="4:4" x14ac:dyDescent="0.2">
      <c r="D3020" s="11"/>
    </row>
    <row r="3021" spans="4:4" x14ac:dyDescent="0.2">
      <c r="D3021" s="11"/>
    </row>
    <row r="3022" spans="4:4" x14ac:dyDescent="0.2">
      <c r="D3022" s="11"/>
    </row>
    <row r="3023" spans="4:4" x14ac:dyDescent="0.2">
      <c r="D3023" s="11"/>
    </row>
    <row r="3024" spans="4:4" x14ac:dyDescent="0.2">
      <c r="D3024" s="11"/>
    </row>
    <row r="3025" spans="4:4" x14ac:dyDescent="0.2">
      <c r="D3025" s="11"/>
    </row>
    <row r="3026" spans="4:4" x14ac:dyDescent="0.2">
      <c r="D3026" s="11"/>
    </row>
    <row r="3027" spans="4:4" x14ac:dyDescent="0.2">
      <c r="D3027" s="11"/>
    </row>
    <row r="3028" spans="4:4" x14ac:dyDescent="0.2">
      <c r="D3028" s="11"/>
    </row>
    <row r="3029" spans="4:4" x14ac:dyDescent="0.2">
      <c r="D3029" s="11"/>
    </row>
    <row r="3030" spans="4:4" x14ac:dyDescent="0.2">
      <c r="D3030" s="11"/>
    </row>
    <row r="3031" spans="4:4" x14ac:dyDescent="0.2">
      <c r="D3031" s="11"/>
    </row>
    <row r="3032" spans="4:4" x14ac:dyDescent="0.2">
      <c r="D3032" s="11"/>
    </row>
    <row r="3033" spans="4:4" x14ac:dyDescent="0.2">
      <c r="D3033" s="11"/>
    </row>
    <row r="3034" spans="4:4" x14ac:dyDescent="0.2">
      <c r="D3034" s="11"/>
    </row>
    <row r="3035" spans="4:4" x14ac:dyDescent="0.2">
      <c r="D3035" s="11"/>
    </row>
    <row r="3036" spans="4:4" x14ac:dyDescent="0.2">
      <c r="D3036" s="11"/>
    </row>
    <row r="3037" spans="4:4" x14ac:dyDescent="0.2">
      <c r="D3037" s="11"/>
    </row>
    <row r="3038" spans="4:4" x14ac:dyDescent="0.2">
      <c r="D3038" s="11"/>
    </row>
    <row r="3039" spans="4:4" x14ac:dyDescent="0.2">
      <c r="D3039" s="11"/>
    </row>
    <row r="3040" spans="4:4" x14ac:dyDescent="0.2">
      <c r="D3040" s="11"/>
    </row>
    <row r="3041" spans="4:4" x14ac:dyDescent="0.2">
      <c r="D3041" s="11"/>
    </row>
    <row r="3042" spans="4:4" x14ac:dyDescent="0.2">
      <c r="D3042" s="11"/>
    </row>
    <row r="3043" spans="4:4" x14ac:dyDescent="0.2">
      <c r="D3043" s="11"/>
    </row>
    <row r="3044" spans="4:4" x14ac:dyDescent="0.2">
      <c r="D3044" s="11"/>
    </row>
    <row r="3045" spans="4:4" x14ac:dyDescent="0.2">
      <c r="D3045" s="11"/>
    </row>
    <row r="3046" spans="4:4" x14ac:dyDescent="0.2">
      <c r="D3046" s="11"/>
    </row>
    <row r="3047" spans="4:4" x14ac:dyDescent="0.2">
      <c r="D3047" s="11"/>
    </row>
    <row r="3048" spans="4:4" x14ac:dyDescent="0.2">
      <c r="D3048" s="11"/>
    </row>
    <row r="3049" spans="4:4" x14ac:dyDescent="0.2">
      <c r="D3049" s="11"/>
    </row>
    <row r="3050" spans="4:4" x14ac:dyDescent="0.2">
      <c r="D3050" s="11"/>
    </row>
    <row r="3051" spans="4:4" x14ac:dyDescent="0.2">
      <c r="D3051" s="11"/>
    </row>
    <row r="3052" spans="4:4" x14ac:dyDescent="0.2">
      <c r="D3052" s="11"/>
    </row>
    <row r="3053" spans="4:4" x14ac:dyDescent="0.2">
      <c r="D3053" s="11"/>
    </row>
    <row r="3054" spans="4:4" x14ac:dyDescent="0.2">
      <c r="D3054" s="11"/>
    </row>
    <row r="3055" spans="4:4" x14ac:dyDescent="0.2">
      <c r="D3055" s="11"/>
    </row>
    <row r="3056" spans="4:4" x14ac:dyDescent="0.2">
      <c r="D3056" s="11"/>
    </row>
    <row r="3057" spans="4:4" x14ac:dyDescent="0.2">
      <c r="D3057" s="11"/>
    </row>
    <row r="3058" spans="4:4" x14ac:dyDescent="0.2">
      <c r="D3058" s="11"/>
    </row>
    <row r="3059" spans="4:4" x14ac:dyDescent="0.2">
      <c r="D3059" s="11"/>
    </row>
    <row r="3060" spans="4:4" x14ac:dyDescent="0.2">
      <c r="D3060" s="11"/>
    </row>
    <row r="3061" spans="4:4" x14ac:dyDescent="0.2">
      <c r="D3061" s="11"/>
    </row>
    <row r="3062" spans="4:4" x14ac:dyDescent="0.2">
      <c r="D3062" s="11"/>
    </row>
    <row r="3063" spans="4:4" x14ac:dyDescent="0.2">
      <c r="D3063" s="11"/>
    </row>
    <row r="3064" spans="4:4" x14ac:dyDescent="0.2">
      <c r="D3064" s="11"/>
    </row>
    <row r="3065" spans="4:4" x14ac:dyDescent="0.2">
      <c r="D3065" s="11"/>
    </row>
    <row r="3066" spans="4:4" x14ac:dyDescent="0.2">
      <c r="D3066" s="11"/>
    </row>
    <row r="3067" spans="4:4" x14ac:dyDescent="0.2">
      <c r="D3067" s="11"/>
    </row>
    <row r="3068" spans="4:4" x14ac:dyDescent="0.2">
      <c r="D3068" s="11"/>
    </row>
    <row r="3069" spans="4:4" x14ac:dyDescent="0.2">
      <c r="D3069" s="11"/>
    </row>
    <row r="3070" spans="4:4" x14ac:dyDescent="0.2">
      <c r="D3070" s="11"/>
    </row>
    <row r="3071" spans="4:4" x14ac:dyDescent="0.2">
      <c r="D3071" s="11"/>
    </row>
    <row r="3072" spans="4:4" x14ac:dyDescent="0.2">
      <c r="D3072" s="11"/>
    </row>
    <row r="3073" spans="4:4" x14ac:dyDescent="0.2">
      <c r="D3073" s="11"/>
    </row>
    <row r="3074" spans="4:4" x14ac:dyDescent="0.2">
      <c r="D3074" s="11"/>
    </row>
    <row r="3075" spans="4:4" x14ac:dyDescent="0.2">
      <c r="D3075" s="11"/>
    </row>
    <row r="3076" spans="4:4" x14ac:dyDescent="0.2">
      <c r="D3076" s="11"/>
    </row>
    <row r="3077" spans="4:4" x14ac:dyDescent="0.2">
      <c r="D3077" s="11"/>
    </row>
    <row r="3078" spans="4:4" x14ac:dyDescent="0.2">
      <c r="D3078" s="11"/>
    </row>
    <row r="3079" spans="4:4" x14ac:dyDescent="0.2">
      <c r="D3079" s="11"/>
    </row>
    <row r="3080" spans="4:4" x14ac:dyDescent="0.2">
      <c r="D3080" s="11"/>
    </row>
    <row r="3081" spans="4:4" x14ac:dyDescent="0.2">
      <c r="D3081" s="11"/>
    </row>
    <row r="3082" spans="4:4" x14ac:dyDescent="0.2">
      <c r="D3082" s="11"/>
    </row>
    <row r="3083" spans="4:4" x14ac:dyDescent="0.2">
      <c r="D3083" s="11"/>
    </row>
    <row r="3084" spans="4:4" x14ac:dyDescent="0.2">
      <c r="D3084" s="11"/>
    </row>
    <row r="3085" spans="4:4" x14ac:dyDescent="0.2">
      <c r="D3085" s="11"/>
    </row>
    <row r="3086" spans="4:4" x14ac:dyDescent="0.2">
      <c r="D3086" s="11"/>
    </row>
    <row r="3087" spans="4:4" x14ac:dyDescent="0.2">
      <c r="D3087" s="11"/>
    </row>
    <row r="3088" spans="4:4" x14ac:dyDescent="0.2">
      <c r="D3088" s="11"/>
    </row>
    <row r="3089" spans="4:4" x14ac:dyDescent="0.2">
      <c r="D3089" s="11"/>
    </row>
    <row r="3090" spans="4:4" x14ac:dyDescent="0.2">
      <c r="D3090" s="11"/>
    </row>
    <row r="3091" spans="4:4" x14ac:dyDescent="0.2">
      <c r="D3091" s="11"/>
    </row>
    <row r="3092" spans="4:4" x14ac:dyDescent="0.2">
      <c r="D3092" s="11"/>
    </row>
    <row r="3093" spans="4:4" x14ac:dyDescent="0.2">
      <c r="D3093" s="11"/>
    </row>
    <row r="3094" spans="4:4" x14ac:dyDescent="0.2">
      <c r="D3094" s="11"/>
    </row>
    <row r="3095" spans="4:4" x14ac:dyDescent="0.2">
      <c r="D3095" s="11"/>
    </row>
    <row r="3096" spans="4:4" x14ac:dyDescent="0.2">
      <c r="D3096" s="11"/>
    </row>
    <row r="3097" spans="4:4" x14ac:dyDescent="0.2">
      <c r="D3097" s="11"/>
    </row>
    <row r="3098" spans="4:4" x14ac:dyDescent="0.2">
      <c r="D3098" s="11"/>
    </row>
    <row r="3099" spans="4:4" x14ac:dyDescent="0.2">
      <c r="D3099" s="11"/>
    </row>
    <row r="3100" spans="4:4" x14ac:dyDescent="0.2">
      <c r="D3100" s="11"/>
    </row>
    <row r="3101" spans="4:4" x14ac:dyDescent="0.2">
      <c r="D3101" s="11"/>
    </row>
    <row r="3102" spans="4:4" x14ac:dyDescent="0.2">
      <c r="D3102" s="11"/>
    </row>
    <row r="3103" spans="4:4" x14ac:dyDescent="0.2">
      <c r="D3103" s="11"/>
    </row>
    <row r="3104" spans="4:4" x14ac:dyDescent="0.2">
      <c r="D3104" s="11"/>
    </row>
    <row r="3105" spans="4:4" x14ac:dyDescent="0.2">
      <c r="D3105" s="11"/>
    </row>
    <row r="3106" spans="4:4" x14ac:dyDescent="0.2">
      <c r="D3106" s="11"/>
    </row>
    <row r="3107" spans="4:4" x14ac:dyDescent="0.2">
      <c r="D3107" s="11"/>
    </row>
    <row r="3108" spans="4:4" x14ac:dyDescent="0.2">
      <c r="D3108" s="11"/>
    </row>
    <row r="3109" spans="4:4" x14ac:dyDescent="0.2">
      <c r="D3109" s="11"/>
    </row>
    <row r="3110" spans="4:4" x14ac:dyDescent="0.2">
      <c r="D3110" s="11"/>
    </row>
    <row r="3111" spans="4:4" x14ac:dyDescent="0.2">
      <c r="D3111" s="11"/>
    </row>
    <row r="3112" spans="4:4" x14ac:dyDescent="0.2">
      <c r="D3112" s="11"/>
    </row>
    <row r="3113" spans="4:4" x14ac:dyDescent="0.2">
      <c r="D3113" s="11"/>
    </row>
    <row r="3114" spans="4:4" x14ac:dyDescent="0.2">
      <c r="D3114" s="11"/>
    </row>
    <row r="3115" spans="4:4" x14ac:dyDescent="0.2">
      <c r="D3115" s="11"/>
    </row>
    <row r="3116" spans="4:4" x14ac:dyDescent="0.2">
      <c r="D3116" s="11"/>
    </row>
    <row r="3117" spans="4:4" x14ac:dyDescent="0.2">
      <c r="D3117" s="11"/>
    </row>
    <row r="3118" spans="4:4" x14ac:dyDescent="0.2">
      <c r="D3118" s="11"/>
    </row>
    <row r="3119" spans="4:4" x14ac:dyDescent="0.2">
      <c r="D3119" s="11"/>
    </row>
    <row r="3120" spans="4:4" x14ac:dyDescent="0.2">
      <c r="D3120" s="11"/>
    </row>
    <row r="3121" spans="4:4" x14ac:dyDescent="0.2">
      <c r="D3121" s="11"/>
    </row>
    <row r="3122" spans="4:4" x14ac:dyDescent="0.2">
      <c r="D3122" s="11"/>
    </row>
    <row r="3123" spans="4:4" x14ac:dyDescent="0.2">
      <c r="D3123" s="11"/>
    </row>
    <row r="3124" spans="4:4" x14ac:dyDescent="0.2">
      <c r="D3124" s="11"/>
    </row>
    <row r="3125" spans="4:4" x14ac:dyDescent="0.2">
      <c r="D3125" s="11"/>
    </row>
    <row r="3126" spans="4:4" x14ac:dyDescent="0.2">
      <c r="D3126" s="11"/>
    </row>
    <row r="3127" spans="4:4" x14ac:dyDescent="0.2">
      <c r="D3127" s="11"/>
    </row>
    <row r="3128" spans="4:4" x14ac:dyDescent="0.2">
      <c r="D3128" s="11"/>
    </row>
    <row r="3129" spans="4:4" x14ac:dyDescent="0.2">
      <c r="D3129" s="11"/>
    </row>
    <row r="3130" spans="4:4" x14ac:dyDescent="0.2">
      <c r="D3130" s="11"/>
    </row>
    <row r="3131" spans="4:4" x14ac:dyDescent="0.2">
      <c r="D3131" s="11"/>
    </row>
    <row r="3132" spans="4:4" x14ac:dyDescent="0.2">
      <c r="D3132" s="11"/>
    </row>
    <row r="3133" spans="4:4" x14ac:dyDescent="0.2">
      <c r="D3133" s="11"/>
    </row>
    <row r="3134" spans="4:4" x14ac:dyDescent="0.2">
      <c r="D3134" s="11"/>
    </row>
    <row r="3135" spans="4:4" x14ac:dyDescent="0.2">
      <c r="D3135" s="11"/>
    </row>
    <row r="3136" spans="4:4" x14ac:dyDescent="0.2">
      <c r="D3136" s="11"/>
    </row>
    <row r="3137" spans="4:4" x14ac:dyDescent="0.2">
      <c r="D3137" s="11"/>
    </row>
    <row r="3138" spans="4:4" x14ac:dyDescent="0.2">
      <c r="D3138" s="11"/>
    </row>
    <row r="3139" spans="4:4" x14ac:dyDescent="0.2">
      <c r="D3139" s="11"/>
    </row>
    <row r="3140" spans="4:4" x14ac:dyDescent="0.2">
      <c r="D3140" s="11"/>
    </row>
    <row r="3141" spans="4:4" x14ac:dyDescent="0.2">
      <c r="D3141" s="11"/>
    </row>
    <row r="3142" spans="4:4" x14ac:dyDescent="0.2">
      <c r="D3142" s="11"/>
    </row>
    <row r="3143" spans="4:4" x14ac:dyDescent="0.2">
      <c r="D3143" s="11"/>
    </row>
    <row r="3144" spans="4:4" x14ac:dyDescent="0.2">
      <c r="D3144" s="11"/>
    </row>
    <row r="3145" spans="4:4" x14ac:dyDescent="0.2">
      <c r="D3145" s="11"/>
    </row>
    <row r="3146" spans="4:4" x14ac:dyDescent="0.2">
      <c r="D3146" s="11"/>
    </row>
    <row r="3147" spans="4:4" x14ac:dyDescent="0.2">
      <c r="D3147" s="11"/>
    </row>
    <row r="3148" spans="4:4" x14ac:dyDescent="0.2">
      <c r="D3148" s="11"/>
    </row>
    <row r="3149" spans="4:4" x14ac:dyDescent="0.2">
      <c r="D3149" s="11"/>
    </row>
    <row r="3150" spans="4:4" x14ac:dyDescent="0.2">
      <c r="D3150" s="11"/>
    </row>
    <row r="3151" spans="4:4" x14ac:dyDescent="0.2">
      <c r="D3151" s="11"/>
    </row>
    <row r="3152" spans="4:4" x14ac:dyDescent="0.2">
      <c r="D3152" s="11"/>
    </row>
    <row r="3153" spans="4:4" x14ac:dyDescent="0.2">
      <c r="D3153" s="11"/>
    </row>
    <row r="3154" spans="4:4" x14ac:dyDescent="0.2">
      <c r="D3154" s="11"/>
    </row>
    <row r="3155" spans="4:4" x14ac:dyDescent="0.2">
      <c r="D3155" s="11"/>
    </row>
    <row r="3156" spans="4:4" x14ac:dyDescent="0.2">
      <c r="D3156" s="11"/>
    </row>
    <row r="3157" spans="4:4" x14ac:dyDescent="0.2">
      <c r="D3157" s="11"/>
    </row>
    <row r="3158" spans="4:4" x14ac:dyDescent="0.2">
      <c r="D3158" s="11"/>
    </row>
    <row r="3159" spans="4:4" x14ac:dyDescent="0.2">
      <c r="D3159" s="11"/>
    </row>
    <row r="3160" spans="4:4" x14ac:dyDescent="0.2">
      <c r="D3160" s="11"/>
    </row>
    <row r="3161" spans="4:4" x14ac:dyDescent="0.2">
      <c r="D3161" s="11"/>
    </row>
    <row r="3162" spans="4:4" x14ac:dyDescent="0.2">
      <c r="D3162" s="11"/>
    </row>
    <row r="3163" spans="4:4" x14ac:dyDescent="0.2">
      <c r="D3163" s="11"/>
    </row>
    <row r="3164" spans="4:4" x14ac:dyDescent="0.2">
      <c r="D3164" s="11"/>
    </row>
    <row r="3165" spans="4:4" x14ac:dyDescent="0.2">
      <c r="D3165" s="11"/>
    </row>
    <row r="3166" spans="4:4" x14ac:dyDescent="0.2">
      <c r="D3166" s="11"/>
    </row>
    <row r="3167" spans="4:4" x14ac:dyDescent="0.2">
      <c r="D3167" s="11"/>
    </row>
    <row r="3168" spans="4:4" x14ac:dyDescent="0.2">
      <c r="D3168" s="11"/>
    </row>
    <row r="3169" spans="4:4" x14ac:dyDescent="0.2">
      <c r="D3169" s="11"/>
    </row>
    <row r="3170" spans="4:4" x14ac:dyDescent="0.2">
      <c r="D3170" s="11"/>
    </row>
    <row r="3171" spans="4:4" x14ac:dyDescent="0.2">
      <c r="D3171" s="11"/>
    </row>
    <row r="3172" spans="4:4" x14ac:dyDescent="0.2">
      <c r="D3172" s="11"/>
    </row>
    <row r="3173" spans="4:4" x14ac:dyDescent="0.2">
      <c r="D3173" s="11"/>
    </row>
    <row r="3174" spans="4:4" x14ac:dyDescent="0.2">
      <c r="D3174" s="11"/>
    </row>
    <row r="3175" spans="4:4" x14ac:dyDescent="0.2">
      <c r="D3175" s="11"/>
    </row>
    <row r="3176" spans="4:4" x14ac:dyDescent="0.2">
      <c r="D3176" s="11"/>
    </row>
    <row r="3177" spans="4:4" x14ac:dyDescent="0.2">
      <c r="D3177" s="11"/>
    </row>
    <row r="3178" spans="4:4" x14ac:dyDescent="0.2">
      <c r="D3178" s="11"/>
    </row>
    <row r="3179" spans="4:4" x14ac:dyDescent="0.2">
      <c r="D3179" s="11"/>
    </row>
    <row r="3180" spans="4:4" x14ac:dyDescent="0.2">
      <c r="D3180" s="11"/>
    </row>
    <row r="3181" spans="4:4" x14ac:dyDescent="0.2">
      <c r="D3181" s="11"/>
    </row>
    <row r="3182" spans="4:4" x14ac:dyDescent="0.2">
      <c r="D3182" s="11"/>
    </row>
    <row r="3183" spans="4:4" x14ac:dyDescent="0.2">
      <c r="D3183" s="11"/>
    </row>
    <row r="3184" spans="4:4" x14ac:dyDescent="0.2">
      <c r="D3184" s="11"/>
    </row>
    <row r="3185" spans="4:4" x14ac:dyDescent="0.2">
      <c r="D3185" s="11"/>
    </row>
    <row r="3186" spans="4:4" x14ac:dyDescent="0.2">
      <c r="D3186" s="11"/>
    </row>
    <row r="3187" spans="4:4" x14ac:dyDescent="0.2">
      <c r="D3187" s="11"/>
    </row>
    <row r="3188" spans="4:4" x14ac:dyDescent="0.2">
      <c r="D3188" s="11"/>
    </row>
    <row r="3189" spans="4:4" x14ac:dyDescent="0.2">
      <c r="D3189" s="11"/>
    </row>
    <row r="3190" spans="4:4" x14ac:dyDescent="0.2">
      <c r="D3190" s="11"/>
    </row>
    <row r="3191" spans="4:4" x14ac:dyDescent="0.2">
      <c r="D3191" s="11"/>
    </row>
    <row r="3192" spans="4:4" x14ac:dyDescent="0.2">
      <c r="D3192" s="11"/>
    </row>
    <row r="3193" spans="4:4" x14ac:dyDescent="0.2">
      <c r="D3193" s="11"/>
    </row>
    <row r="3194" spans="4:4" x14ac:dyDescent="0.2">
      <c r="D3194" s="11"/>
    </row>
    <row r="3195" spans="4:4" x14ac:dyDescent="0.2">
      <c r="D3195" s="11"/>
    </row>
    <row r="3196" spans="4:4" x14ac:dyDescent="0.2">
      <c r="D3196" s="11"/>
    </row>
    <row r="3197" spans="4:4" x14ac:dyDescent="0.2">
      <c r="D3197" s="11"/>
    </row>
    <row r="3198" spans="4:4" x14ac:dyDescent="0.2">
      <c r="D3198" s="11"/>
    </row>
    <row r="3199" spans="4:4" x14ac:dyDescent="0.2">
      <c r="D3199" s="11"/>
    </row>
    <row r="3200" spans="4:4" x14ac:dyDescent="0.2">
      <c r="D3200" s="11"/>
    </row>
    <row r="3201" spans="4:4" x14ac:dyDescent="0.2">
      <c r="D3201" s="11"/>
    </row>
    <row r="3202" spans="4:4" x14ac:dyDescent="0.2">
      <c r="D3202" s="11"/>
    </row>
    <row r="3203" spans="4:4" x14ac:dyDescent="0.2">
      <c r="D3203" s="11"/>
    </row>
    <row r="3204" spans="4:4" x14ac:dyDescent="0.2">
      <c r="D3204" s="11"/>
    </row>
    <row r="3205" spans="4:4" x14ac:dyDescent="0.2">
      <c r="D3205" s="11"/>
    </row>
    <row r="3206" spans="4:4" x14ac:dyDescent="0.2">
      <c r="D3206" s="11"/>
    </row>
    <row r="3207" spans="4:4" x14ac:dyDescent="0.2">
      <c r="D3207" s="11"/>
    </row>
    <row r="3208" spans="4:4" x14ac:dyDescent="0.2">
      <c r="D3208" s="11"/>
    </row>
    <row r="3209" spans="4:4" x14ac:dyDescent="0.2">
      <c r="D3209" s="11"/>
    </row>
    <row r="3210" spans="4:4" x14ac:dyDescent="0.2">
      <c r="D3210" s="11"/>
    </row>
    <row r="3211" spans="4:4" x14ac:dyDescent="0.2">
      <c r="D3211" s="11"/>
    </row>
    <row r="3212" spans="4:4" x14ac:dyDescent="0.2">
      <c r="D3212" s="11"/>
    </row>
    <row r="3213" spans="4:4" x14ac:dyDescent="0.2">
      <c r="D3213" s="11"/>
    </row>
    <row r="3214" spans="4:4" x14ac:dyDescent="0.2">
      <c r="D3214" s="11"/>
    </row>
    <row r="3215" spans="4:4" x14ac:dyDescent="0.2">
      <c r="D3215" s="11"/>
    </row>
    <row r="3216" spans="4:4" x14ac:dyDescent="0.2">
      <c r="D3216" s="11"/>
    </row>
    <row r="3217" spans="4:4" x14ac:dyDescent="0.2">
      <c r="D3217" s="11"/>
    </row>
    <row r="3218" spans="4:4" x14ac:dyDescent="0.2">
      <c r="D3218" s="11"/>
    </row>
    <row r="3219" spans="4:4" x14ac:dyDescent="0.2">
      <c r="D3219" s="11"/>
    </row>
    <row r="3220" spans="4:4" x14ac:dyDescent="0.2">
      <c r="D3220" s="11"/>
    </row>
    <row r="3221" spans="4:4" x14ac:dyDescent="0.2">
      <c r="D3221" s="11"/>
    </row>
    <row r="3222" spans="4:4" x14ac:dyDescent="0.2">
      <c r="D3222" s="11"/>
    </row>
    <row r="3223" spans="4:4" x14ac:dyDescent="0.2">
      <c r="D3223" s="11"/>
    </row>
    <row r="3224" spans="4:4" x14ac:dyDescent="0.2">
      <c r="D3224" s="11"/>
    </row>
    <row r="3225" spans="4:4" x14ac:dyDescent="0.2">
      <c r="D3225" s="11"/>
    </row>
    <row r="3226" spans="4:4" x14ac:dyDescent="0.2">
      <c r="D3226" s="11"/>
    </row>
    <row r="3227" spans="4:4" x14ac:dyDescent="0.2">
      <c r="D3227" s="11"/>
    </row>
    <row r="3228" spans="4:4" x14ac:dyDescent="0.2">
      <c r="D3228" s="11"/>
    </row>
    <row r="3229" spans="4:4" x14ac:dyDescent="0.2">
      <c r="D3229" s="11"/>
    </row>
    <row r="3230" spans="4:4" x14ac:dyDescent="0.2">
      <c r="D3230" s="11"/>
    </row>
    <row r="3231" spans="4:4" x14ac:dyDescent="0.2">
      <c r="D3231" s="11"/>
    </row>
    <row r="3232" spans="4:4" x14ac:dyDescent="0.2">
      <c r="D3232" s="11"/>
    </row>
    <row r="3233" spans="4:4" x14ac:dyDescent="0.2">
      <c r="D3233" s="11"/>
    </row>
    <row r="3234" spans="4:4" x14ac:dyDescent="0.2">
      <c r="D3234" s="11"/>
    </row>
    <row r="3235" spans="4:4" x14ac:dyDescent="0.2">
      <c r="D3235" s="11"/>
    </row>
    <row r="3236" spans="4:4" x14ac:dyDescent="0.2">
      <c r="D3236" s="11"/>
    </row>
    <row r="3237" spans="4:4" x14ac:dyDescent="0.2">
      <c r="D3237" s="11"/>
    </row>
    <row r="3238" spans="4:4" x14ac:dyDescent="0.2">
      <c r="D3238" s="11"/>
    </row>
    <row r="3239" spans="4:4" x14ac:dyDescent="0.2">
      <c r="D3239" s="11"/>
    </row>
    <row r="3240" spans="4:4" x14ac:dyDescent="0.2">
      <c r="D3240" s="11"/>
    </row>
    <row r="3241" spans="4:4" x14ac:dyDescent="0.2">
      <c r="D3241" s="11"/>
    </row>
    <row r="3242" spans="4:4" x14ac:dyDescent="0.2">
      <c r="D3242" s="11"/>
    </row>
    <row r="3243" spans="4:4" x14ac:dyDescent="0.2">
      <c r="D3243" s="11"/>
    </row>
    <row r="3244" spans="4:4" x14ac:dyDescent="0.2">
      <c r="D3244" s="11"/>
    </row>
    <row r="3245" spans="4:4" x14ac:dyDescent="0.2">
      <c r="D3245" s="11"/>
    </row>
    <row r="3246" spans="4:4" x14ac:dyDescent="0.2">
      <c r="D3246" s="11"/>
    </row>
    <row r="3247" spans="4:4" x14ac:dyDescent="0.2">
      <c r="D3247" s="11"/>
    </row>
    <row r="3248" spans="4:4" x14ac:dyDescent="0.2">
      <c r="D3248" s="11"/>
    </row>
    <row r="3249" spans="4:4" x14ac:dyDescent="0.2">
      <c r="D3249" s="11"/>
    </row>
    <row r="3250" spans="4:4" x14ac:dyDescent="0.2">
      <c r="D3250" s="11"/>
    </row>
    <row r="3251" spans="4:4" x14ac:dyDescent="0.2">
      <c r="D3251" s="11"/>
    </row>
    <row r="3252" spans="4:4" x14ac:dyDescent="0.2">
      <c r="D3252" s="11"/>
    </row>
    <row r="3253" spans="4:4" x14ac:dyDescent="0.2">
      <c r="D3253" s="11"/>
    </row>
    <row r="3254" spans="4:4" x14ac:dyDescent="0.2">
      <c r="D3254" s="11"/>
    </row>
    <row r="3255" spans="4:4" x14ac:dyDescent="0.2">
      <c r="D3255" s="11"/>
    </row>
    <row r="3256" spans="4:4" x14ac:dyDescent="0.2">
      <c r="D3256" s="11"/>
    </row>
    <row r="3257" spans="4:4" x14ac:dyDescent="0.2">
      <c r="D3257" s="11"/>
    </row>
    <row r="3258" spans="4:4" x14ac:dyDescent="0.2">
      <c r="D3258" s="11"/>
    </row>
    <row r="3259" spans="4:4" x14ac:dyDescent="0.2">
      <c r="D3259" s="11"/>
    </row>
    <row r="3260" spans="4:4" x14ac:dyDescent="0.2">
      <c r="D3260" s="11"/>
    </row>
    <row r="3261" spans="4:4" x14ac:dyDescent="0.2">
      <c r="D3261" s="11"/>
    </row>
    <row r="3262" spans="4:4" x14ac:dyDescent="0.2">
      <c r="D3262" s="11"/>
    </row>
    <row r="3263" spans="4:4" x14ac:dyDescent="0.2">
      <c r="D3263" s="11"/>
    </row>
    <row r="3264" spans="4:4" x14ac:dyDescent="0.2">
      <c r="D3264" s="11"/>
    </row>
    <row r="3265" spans="4:4" x14ac:dyDescent="0.2">
      <c r="D3265" s="11"/>
    </row>
    <row r="3266" spans="4:4" x14ac:dyDescent="0.2">
      <c r="D3266" s="11"/>
    </row>
    <row r="3267" spans="4:4" x14ac:dyDescent="0.2">
      <c r="D3267" s="11"/>
    </row>
    <row r="3268" spans="4:4" x14ac:dyDescent="0.2">
      <c r="D3268" s="11"/>
    </row>
    <row r="3269" spans="4:4" x14ac:dyDescent="0.2">
      <c r="D3269" s="11"/>
    </row>
    <row r="3270" spans="4:4" x14ac:dyDescent="0.2">
      <c r="D3270" s="11"/>
    </row>
    <row r="3271" spans="4:4" x14ac:dyDescent="0.2">
      <c r="D3271" s="11"/>
    </row>
    <row r="3272" spans="4:4" x14ac:dyDescent="0.2">
      <c r="D3272" s="11"/>
    </row>
    <row r="3273" spans="4:4" x14ac:dyDescent="0.2">
      <c r="D3273" s="11"/>
    </row>
    <row r="3274" spans="4:4" x14ac:dyDescent="0.2">
      <c r="D3274" s="11"/>
    </row>
    <row r="3275" spans="4:4" x14ac:dyDescent="0.2">
      <c r="D3275" s="11"/>
    </row>
    <row r="3276" spans="4:4" x14ac:dyDescent="0.2">
      <c r="D3276" s="11"/>
    </row>
    <row r="3277" spans="4:4" x14ac:dyDescent="0.2">
      <c r="D3277" s="11"/>
    </row>
    <row r="3278" spans="4:4" x14ac:dyDescent="0.2">
      <c r="D3278" s="11"/>
    </row>
    <row r="3279" spans="4:4" x14ac:dyDescent="0.2">
      <c r="D3279" s="11"/>
    </row>
    <row r="3280" spans="4:4" x14ac:dyDescent="0.2">
      <c r="D3280" s="11"/>
    </row>
    <row r="3281" spans="4:4" x14ac:dyDescent="0.2">
      <c r="D3281" s="11"/>
    </row>
    <row r="3282" spans="4:4" x14ac:dyDescent="0.2">
      <c r="D3282" s="11"/>
    </row>
    <row r="3283" spans="4:4" x14ac:dyDescent="0.2">
      <c r="D3283" s="11"/>
    </row>
    <row r="3284" spans="4:4" x14ac:dyDescent="0.2">
      <c r="D3284" s="11"/>
    </row>
    <row r="3285" spans="4:4" x14ac:dyDescent="0.2">
      <c r="D3285" s="11"/>
    </row>
    <row r="3286" spans="4:4" x14ac:dyDescent="0.2">
      <c r="D3286" s="11"/>
    </row>
    <row r="3287" spans="4:4" x14ac:dyDescent="0.2">
      <c r="D3287" s="11"/>
    </row>
    <row r="3288" spans="4:4" x14ac:dyDescent="0.2">
      <c r="D3288" s="11"/>
    </row>
    <row r="3289" spans="4:4" x14ac:dyDescent="0.2">
      <c r="D3289" s="11"/>
    </row>
    <row r="3290" spans="4:4" x14ac:dyDescent="0.2">
      <c r="D3290" s="11"/>
    </row>
    <row r="3291" spans="4:4" x14ac:dyDescent="0.2">
      <c r="D3291" s="11"/>
    </row>
    <row r="3292" spans="4:4" x14ac:dyDescent="0.2">
      <c r="D3292" s="11"/>
    </row>
    <row r="3293" spans="4:4" x14ac:dyDescent="0.2">
      <c r="D3293" s="11"/>
    </row>
    <row r="3294" spans="4:4" x14ac:dyDescent="0.2">
      <c r="D3294" s="11"/>
    </row>
    <row r="3295" spans="4:4" x14ac:dyDescent="0.2">
      <c r="D3295" s="11"/>
    </row>
    <row r="3296" spans="4:4" x14ac:dyDescent="0.2">
      <c r="D3296" s="11"/>
    </row>
    <row r="3297" spans="4:4" x14ac:dyDescent="0.2">
      <c r="D3297" s="11"/>
    </row>
    <row r="3298" spans="4:4" x14ac:dyDescent="0.2">
      <c r="D3298" s="11"/>
    </row>
    <row r="3299" spans="4:4" x14ac:dyDescent="0.2">
      <c r="D3299" s="11"/>
    </row>
    <row r="3300" spans="4:4" x14ac:dyDescent="0.2">
      <c r="D3300" s="11"/>
    </row>
    <row r="3301" spans="4:4" x14ac:dyDescent="0.2">
      <c r="D3301" s="11"/>
    </row>
    <row r="3302" spans="4:4" x14ac:dyDescent="0.2">
      <c r="D3302" s="11"/>
    </row>
    <row r="3303" spans="4:4" x14ac:dyDescent="0.2">
      <c r="D3303" s="11"/>
    </row>
    <row r="3304" spans="4:4" x14ac:dyDescent="0.2">
      <c r="D3304" s="11"/>
    </row>
    <row r="3305" spans="4:4" x14ac:dyDescent="0.2">
      <c r="D3305" s="11"/>
    </row>
    <row r="3306" spans="4:4" x14ac:dyDescent="0.2">
      <c r="D3306" s="11"/>
    </row>
    <row r="3307" spans="4:4" x14ac:dyDescent="0.2">
      <c r="D3307" s="11"/>
    </row>
    <row r="3308" spans="4:4" x14ac:dyDescent="0.2">
      <c r="D3308" s="11"/>
    </row>
    <row r="3309" spans="4:4" x14ac:dyDescent="0.2">
      <c r="D3309" s="11"/>
    </row>
    <row r="3310" spans="4:4" x14ac:dyDescent="0.2">
      <c r="D3310" s="11"/>
    </row>
    <row r="3311" spans="4:4" x14ac:dyDescent="0.2">
      <c r="D3311" s="11"/>
    </row>
    <row r="3312" spans="4:4" x14ac:dyDescent="0.2">
      <c r="D3312" s="11"/>
    </row>
    <row r="3313" spans="4:4" x14ac:dyDescent="0.2">
      <c r="D3313" s="11"/>
    </row>
    <row r="3314" spans="4:4" x14ac:dyDescent="0.2">
      <c r="D3314" s="11"/>
    </row>
    <row r="3315" spans="4:4" x14ac:dyDescent="0.2">
      <c r="D3315" s="11"/>
    </row>
    <row r="3316" spans="4:4" x14ac:dyDescent="0.2">
      <c r="D3316" s="11"/>
    </row>
    <row r="3317" spans="4:4" x14ac:dyDescent="0.2">
      <c r="D3317" s="11"/>
    </row>
    <row r="3318" spans="4:4" x14ac:dyDescent="0.2">
      <c r="D3318" s="11"/>
    </row>
    <row r="3319" spans="4:4" x14ac:dyDescent="0.2">
      <c r="D3319" s="11"/>
    </row>
    <row r="3320" spans="4:4" x14ac:dyDescent="0.2">
      <c r="D3320" s="11"/>
    </row>
    <row r="3321" spans="4:4" x14ac:dyDescent="0.2">
      <c r="D3321" s="11"/>
    </row>
    <row r="3322" spans="4:4" x14ac:dyDescent="0.2">
      <c r="D3322" s="11"/>
    </row>
    <row r="3323" spans="4:4" x14ac:dyDescent="0.2">
      <c r="D3323" s="11"/>
    </row>
    <row r="3324" spans="4:4" x14ac:dyDescent="0.2">
      <c r="D3324" s="11"/>
    </row>
    <row r="3325" spans="4:4" x14ac:dyDescent="0.2">
      <c r="D3325" s="11"/>
    </row>
    <row r="3326" spans="4:4" x14ac:dyDescent="0.2">
      <c r="D3326" s="11"/>
    </row>
    <row r="3327" spans="4:4" x14ac:dyDescent="0.2">
      <c r="D3327" s="11"/>
    </row>
    <row r="3328" spans="4:4" x14ac:dyDescent="0.2">
      <c r="D3328" s="11"/>
    </row>
    <row r="3329" spans="4:4" x14ac:dyDescent="0.2">
      <c r="D3329" s="11"/>
    </row>
    <row r="3330" spans="4:4" x14ac:dyDescent="0.2">
      <c r="D3330" s="11"/>
    </row>
    <row r="3331" spans="4:4" x14ac:dyDescent="0.2">
      <c r="D3331" s="11"/>
    </row>
    <row r="3332" spans="4:4" x14ac:dyDescent="0.2">
      <c r="D3332" s="11"/>
    </row>
    <row r="3333" spans="4:4" x14ac:dyDescent="0.2">
      <c r="D3333" s="11"/>
    </row>
    <row r="3334" spans="4:4" x14ac:dyDescent="0.2">
      <c r="D3334" s="11"/>
    </row>
    <row r="3335" spans="4:4" x14ac:dyDescent="0.2">
      <c r="D3335" s="11"/>
    </row>
    <row r="3336" spans="4:4" x14ac:dyDescent="0.2">
      <c r="D3336" s="11"/>
    </row>
    <row r="3337" spans="4:4" x14ac:dyDescent="0.2">
      <c r="D3337" s="11"/>
    </row>
    <row r="3338" spans="4:4" x14ac:dyDescent="0.2">
      <c r="D3338" s="11"/>
    </row>
    <row r="3339" spans="4:4" x14ac:dyDescent="0.2">
      <c r="D3339" s="11"/>
    </row>
    <row r="3340" spans="4:4" x14ac:dyDescent="0.2">
      <c r="D3340" s="11"/>
    </row>
    <row r="3341" spans="4:4" x14ac:dyDescent="0.2">
      <c r="D3341" s="11"/>
    </row>
    <row r="3342" spans="4:4" x14ac:dyDescent="0.2">
      <c r="D3342" s="11"/>
    </row>
    <row r="3343" spans="4:4" x14ac:dyDescent="0.2">
      <c r="D3343" s="11"/>
    </row>
    <row r="3344" spans="4:4" x14ac:dyDescent="0.2">
      <c r="D3344" s="11"/>
    </row>
    <row r="3345" spans="4:4" x14ac:dyDescent="0.2">
      <c r="D3345" s="11"/>
    </row>
    <row r="3346" spans="4:4" x14ac:dyDescent="0.2">
      <c r="D3346" s="11"/>
    </row>
    <row r="3347" spans="4:4" x14ac:dyDescent="0.2">
      <c r="D3347" s="11"/>
    </row>
    <row r="3348" spans="4:4" x14ac:dyDescent="0.2">
      <c r="D3348" s="11"/>
    </row>
    <row r="3349" spans="4:4" x14ac:dyDescent="0.2">
      <c r="D3349" s="11"/>
    </row>
    <row r="3350" spans="4:4" x14ac:dyDescent="0.2">
      <c r="D3350" s="11"/>
    </row>
    <row r="3351" spans="4:4" x14ac:dyDescent="0.2">
      <c r="D3351" s="11"/>
    </row>
    <row r="3352" spans="4:4" x14ac:dyDescent="0.2">
      <c r="D3352" s="11"/>
    </row>
    <row r="3353" spans="4:4" x14ac:dyDescent="0.2">
      <c r="D3353" s="11"/>
    </row>
    <row r="3354" spans="4:4" x14ac:dyDescent="0.2">
      <c r="D3354" s="11"/>
    </row>
    <row r="3355" spans="4:4" x14ac:dyDescent="0.2">
      <c r="D3355" s="11"/>
    </row>
    <row r="3356" spans="4:4" x14ac:dyDescent="0.2">
      <c r="D3356" s="11"/>
    </row>
    <row r="3357" spans="4:4" x14ac:dyDescent="0.2">
      <c r="D3357" s="11"/>
    </row>
    <row r="3358" spans="4:4" x14ac:dyDescent="0.2">
      <c r="D3358" s="11"/>
    </row>
    <row r="3359" spans="4:4" x14ac:dyDescent="0.2">
      <c r="D3359" s="11"/>
    </row>
    <row r="3360" spans="4:4" x14ac:dyDescent="0.2">
      <c r="D3360" s="11"/>
    </row>
    <row r="3361" spans="4:4" x14ac:dyDescent="0.2">
      <c r="D3361" s="11"/>
    </row>
    <row r="3362" spans="4:4" x14ac:dyDescent="0.2">
      <c r="D3362" s="11"/>
    </row>
    <row r="3363" spans="4:4" x14ac:dyDescent="0.2">
      <c r="D3363" s="11"/>
    </row>
    <row r="3364" spans="4:4" x14ac:dyDescent="0.2">
      <c r="D3364" s="11"/>
    </row>
    <row r="3365" spans="4:4" x14ac:dyDescent="0.2">
      <c r="D3365" s="11"/>
    </row>
    <row r="3366" spans="4:4" x14ac:dyDescent="0.2">
      <c r="D3366" s="11"/>
    </row>
    <row r="3367" spans="4:4" x14ac:dyDescent="0.2">
      <c r="D3367" s="11"/>
    </row>
    <row r="3368" spans="4:4" x14ac:dyDescent="0.2">
      <c r="D3368" s="11"/>
    </row>
    <row r="3369" spans="4:4" x14ac:dyDescent="0.2">
      <c r="D3369" s="11"/>
    </row>
    <row r="3370" spans="4:4" x14ac:dyDescent="0.2">
      <c r="D3370" s="11"/>
    </row>
    <row r="3371" spans="4:4" x14ac:dyDescent="0.2">
      <c r="D3371" s="11"/>
    </row>
    <row r="3372" spans="4:4" x14ac:dyDescent="0.2">
      <c r="D3372" s="11"/>
    </row>
    <row r="3373" spans="4:4" x14ac:dyDescent="0.2">
      <c r="D3373" s="11"/>
    </row>
    <row r="3374" spans="4:4" x14ac:dyDescent="0.2">
      <c r="D3374" s="11"/>
    </row>
    <row r="3375" spans="4:4" x14ac:dyDescent="0.2">
      <c r="D3375" s="11"/>
    </row>
    <row r="3376" spans="4:4" x14ac:dyDescent="0.2">
      <c r="D3376" s="11"/>
    </row>
    <row r="3377" spans="4:4" x14ac:dyDescent="0.2">
      <c r="D3377" s="11"/>
    </row>
    <row r="3378" spans="4:4" x14ac:dyDescent="0.2">
      <c r="D3378" s="11"/>
    </row>
    <row r="3379" spans="4:4" x14ac:dyDescent="0.2">
      <c r="D3379" s="11"/>
    </row>
    <row r="3380" spans="4:4" x14ac:dyDescent="0.2">
      <c r="D3380" s="11"/>
    </row>
    <row r="3381" spans="4:4" x14ac:dyDescent="0.2">
      <c r="D3381" s="11"/>
    </row>
    <row r="3382" spans="4:4" x14ac:dyDescent="0.2">
      <c r="D3382" s="11"/>
    </row>
    <row r="3383" spans="4:4" x14ac:dyDescent="0.2">
      <c r="D3383" s="11"/>
    </row>
    <row r="3384" spans="4:4" x14ac:dyDescent="0.2">
      <c r="D3384" s="11"/>
    </row>
    <row r="3385" spans="4:4" x14ac:dyDescent="0.2">
      <c r="D3385" s="11"/>
    </row>
    <row r="3386" spans="4:4" x14ac:dyDescent="0.2">
      <c r="D3386" s="11"/>
    </row>
    <row r="3387" spans="4:4" x14ac:dyDescent="0.2">
      <c r="D3387" s="11"/>
    </row>
    <row r="3388" spans="4:4" x14ac:dyDescent="0.2">
      <c r="D3388" s="11"/>
    </row>
    <row r="3389" spans="4:4" x14ac:dyDescent="0.2">
      <c r="D3389" s="11"/>
    </row>
    <row r="3390" spans="4:4" x14ac:dyDescent="0.2">
      <c r="D3390" s="11"/>
    </row>
    <row r="3391" spans="4:4" x14ac:dyDescent="0.2">
      <c r="D3391" s="11"/>
    </row>
    <row r="3392" spans="4:4" x14ac:dyDescent="0.2">
      <c r="D3392" s="11"/>
    </row>
    <row r="3393" spans="4:4" x14ac:dyDescent="0.2">
      <c r="D3393" s="11"/>
    </row>
    <row r="3394" spans="4:4" x14ac:dyDescent="0.2">
      <c r="D3394" s="11"/>
    </row>
    <row r="3395" spans="4:4" x14ac:dyDescent="0.2">
      <c r="D3395" s="11"/>
    </row>
    <row r="3396" spans="4:4" x14ac:dyDescent="0.2">
      <c r="D3396" s="11"/>
    </row>
    <row r="3397" spans="4:4" x14ac:dyDescent="0.2">
      <c r="D3397" s="11"/>
    </row>
    <row r="3398" spans="4:4" x14ac:dyDescent="0.2">
      <c r="D3398" s="11"/>
    </row>
    <row r="3399" spans="4:4" x14ac:dyDescent="0.2">
      <c r="D3399" s="11"/>
    </row>
    <row r="3400" spans="4:4" x14ac:dyDescent="0.2">
      <c r="D3400" s="11"/>
    </row>
    <row r="3401" spans="4:4" x14ac:dyDescent="0.2">
      <c r="D3401" s="11"/>
    </row>
    <row r="3402" spans="4:4" x14ac:dyDescent="0.2">
      <c r="D3402" s="11"/>
    </row>
    <row r="3403" spans="4:4" x14ac:dyDescent="0.2">
      <c r="D3403" s="11"/>
    </row>
    <row r="3404" spans="4:4" x14ac:dyDescent="0.2">
      <c r="D3404" s="11"/>
    </row>
    <row r="3405" spans="4:4" x14ac:dyDescent="0.2">
      <c r="D3405" s="11"/>
    </row>
    <row r="3406" spans="4:4" x14ac:dyDescent="0.2">
      <c r="D3406" s="11"/>
    </row>
    <row r="3407" spans="4:4" x14ac:dyDescent="0.2">
      <c r="D3407" s="11"/>
    </row>
    <row r="3408" spans="4:4" x14ac:dyDescent="0.2">
      <c r="D3408" s="11"/>
    </row>
    <row r="3409" spans="4:4" x14ac:dyDescent="0.2">
      <c r="D3409" s="11"/>
    </row>
    <row r="3410" spans="4:4" x14ac:dyDescent="0.2">
      <c r="D3410" s="11"/>
    </row>
    <row r="3411" spans="4:4" x14ac:dyDescent="0.2">
      <c r="D3411" s="11"/>
    </row>
    <row r="3412" spans="4:4" x14ac:dyDescent="0.2">
      <c r="D3412" s="11"/>
    </row>
    <row r="3413" spans="4:4" x14ac:dyDescent="0.2">
      <c r="D3413" s="11"/>
    </row>
    <row r="3414" spans="4:4" x14ac:dyDescent="0.2">
      <c r="D3414" s="11"/>
    </row>
    <row r="3415" spans="4:4" x14ac:dyDescent="0.2">
      <c r="D3415" s="11"/>
    </row>
    <row r="3416" spans="4:4" x14ac:dyDescent="0.2">
      <c r="D3416" s="11"/>
    </row>
    <row r="3417" spans="4:4" x14ac:dyDescent="0.2">
      <c r="D3417" s="11"/>
    </row>
    <row r="3418" spans="4:4" x14ac:dyDescent="0.2">
      <c r="D3418" s="11"/>
    </row>
    <row r="3419" spans="4:4" x14ac:dyDescent="0.2">
      <c r="D3419" s="11"/>
    </row>
    <row r="3420" spans="4:4" x14ac:dyDescent="0.2">
      <c r="D3420" s="11"/>
    </row>
    <row r="3421" spans="4:4" x14ac:dyDescent="0.2">
      <c r="D3421" s="11"/>
    </row>
    <row r="3422" spans="4:4" x14ac:dyDescent="0.2">
      <c r="D3422" s="11"/>
    </row>
    <row r="3423" spans="4:4" x14ac:dyDescent="0.2">
      <c r="D3423" s="11"/>
    </row>
    <row r="3424" spans="4:4" x14ac:dyDescent="0.2">
      <c r="D3424" s="11"/>
    </row>
    <row r="3425" spans="4:4" x14ac:dyDescent="0.2">
      <c r="D3425" s="11"/>
    </row>
    <row r="3426" spans="4:4" x14ac:dyDescent="0.2">
      <c r="D3426" s="11"/>
    </row>
    <row r="3427" spans="4:4" x14ac:dyDescent="0.2">
      <c r="D3427" s="11"/>
    </row>
    <row r="3428" spans="4:4" x14ac:dyDescent="0.2">
      <c r="D3428" s="11"/>
    </row>
    <row r="3429" spans="4:4" x14ac:dyDescent="0.2">
      <c r="D3429" s="11"/>
    </row>
    <row r="3430" spans="4:4" x14ac:dyDescent="0.2">
      <c r="D3430" s="11"/>
    </row>
    <row r="3431" spans="4:4" x14ac:dyDescent="0.2">
      <c r="D3431" s="11"/>
    </row>
    <row r="3432" spans="4:4" x14ac:dyDescent="0.2">
      <c r="D3432" s="11"/>
    </row>
    <row r="3433" spans="4:4" x14ac:dyDescent="0.2">
      <c r="D3433" s="11"/>
    </row>
    <row r="3434" spans="4:4" x14ac:dyDescent="0.2">
      <c r="D3434" s="11"/>
    </row>
    <row r="3435" spans="4:4" x14ac:dyDescent="0.2">
      <c r="D3435" s="11"/>
    </row>
    <row r="3436" spans="4:4" x14ac:dyDescent="0.2">
      <c r="D3436" s="11"/>
    </row>
    <row r="3437" spans="4:4" x14ac:dyDescent="0.2">
      <c r="D3437" s="11"/>
    </row>
    <row r="3438" spans="4:4" x14ac:dyDescent="0.2">
      <c r="D3438" s="11"/>
    </row>
    <row r="3439" spans="4:4" x14ac:dyDescent="0.2">
      <c r="D3439" s="11"/>
    </row>
    <row r="3440" spans="4:4" x14ac:dyDescent="0.2">
      <c r="D3440" s="11"/>
    </row>
    <row r="3441" spans="4:4" x14ac:dyDescent="0.2">
      <c r="D3441" s="11"/>
    </row>
    <row r="3442" spans="4:4" x14ac:dyDescent="0.2">
      <c r="D3442" s="11"/>
    </row>
    <row r="3443" spans="4:4" x14ac:dyDescent="0.2">
      <c r="D3443" s="11"/>
    </row>
    <row r="3444" spans="4:4" x14ac:dyDescent="0.2">
      <c r="D3444" s="11"/>
    </row>
    <row r="3445" spans="4:4" x14ac:dyDescent="0.2">
      <c r="D3445" s="11"/>
    </row>
    <row r="3446" spans="4:4" x14ac:dyDescent="0.2">
      <c r="D3446" s="11"/>
    </row>
    <row r="3447" spans="4:4" x14ac:dyDescent="0.2">
      <c r="D3447" s="11"/>
    </row>
    <row r="3448" spans="4:4" x14ac:dyDescent="0.2">
      <c r="D3448" s="11"/>
    </row>
    <row r="3449" spans="4:4" x14ac:dyDescent="0.2">
      <c r="D3449" s="11"/>
    </row>
    <row r="3450" spans="4:4" x14ac:dyDescent="0.2">
      <c r="D3450" s="11"/>
    </row>
    <row r="3451" spans="4:4" x14ac:dyDescent="0.2">
      <c r="D3451" s="11"/>
    </row>
    <row r="3452" spans="4:4" x14ac:dyDescent="0.2">
      <c r="D3452" s="11"/>
    </row>
    <row r="3453" spans="4:4" x14ac:dyDescent="0.2">
      <c r="D3453" s="11"/>
    </row>
    <row r="3454" spans="4:4" x14ac:dyDescent="0.2">
      <c r="D3454" s="11"/>
    </row>
    <row r="3455" spans="4:4" x14ac:dyDescent="0.2">
      <c r="D3455" s="11"/>
    </row>
    <row r="3456" spans="4:4" x14ac:dyDescent="0.2">
      <c r="D3456" s="11"/>
    </row>
    <row r="3457" spans="4:4" x14ac:dyDescent="0.2">
      <c r="D3457" s="11"/>
    </row>
    <row r="3458" spans="4:4" x14ac:dyDescent="0.2">
      <c r="D3458" s="11"/>
    </row>
    <row r="3459" spans="4:4" x14ac:dyDescent="0.2">
      <c r="D3459" s="11"/>
    </row>
    <row r="3460" spans="4:4" x14ac:dyDescent="0.2">
      <c r="D3460" s="11"/>
    </row>
    <row r="3461" spans="4:4" x14ac:dyDescent="0.2">
      <c r="D3461" s="11"/>
    </row>
    <row r="3462" spans="4:4" x14ac:dyDescent="0.2">
      <c r="D3462" s="11"/>
    </row>
    <row r="3463" spans="4:4" x14ac:dyDescent="0.2">
      <c r="D3463" s="11"/>
    </row>
    <row r="3464" spans="4:4" x14ac:dyDescent="0.2">
      <c r="D3464" s="11"/>
    </row>
    <row r="3465" spans="4:4" x14ac:dyDescent="0.2">
      <c r="D3465" s="11"/>
    </row>
    <row r="3466" spans="4:4" x14ac:dyDescent="0.2">
      <c r="D3466" s="11"/>
    </row>
    <row r="3467" spans="4:4" x14ac:dyDescent="0.2">
      <c r="D3467" s="11"/>
    </row>
    <row r="3468" spans="4:4" x14ac:dyDescent="0.2">
      <c r="D3468" s="11"/>
    </row>
    <row r="3469" spans="4:4" x14ac:dyDescent="0.2">
      <c r="D3469" s="11"/>
    </row>
    <row r="3470" spans="4:4" x14ac:dyDescent="0.2">
      <c r="D3470" s="11"/>
    </row>
    <row r="3471" spans="4:4" x14ac:dyDescent="0.2">
      <c r="D3471" s="11"/>
    </row>
    <row r="3472" spans="4:4" x14ac:dyDescent="0.2">
      <c r="D3472" s="11"/>
    </row>
    <row r="3473" spans="4:4" x14ac:dyDescent="0.2">
      <c r="D3473" s="11"/>
    </row>
    <row r="3474" spans="4:4" x14ac:dyDescent="0.2">
      <c r="D3474" s="11"/>
    </row>
    <row r="3475" spans="4:4" x14ac:dyDescent="0.2">
      <c r="D3475" s="11"/>
    </row>
    <row r="3476" spans="4:4" x14ac:dyDescent="0.2">
      <c r="D3476" s="11"/>
    </row>
    <row r="3477" spans="4:4" x14ac:dyDescent="0.2">
      <c r="D3477" s="11"/>
    </row>
    <row r="3478" spans="4:4" x14ac:dyDescent="0.2">
      <c r="D3478" s="11"/>
    </row>
    <row r="3479" spans="4:4" x14ac:dyDescent="0.2">
      <c r="D3479" s="11"/>
    </row>
    <row r="3480" spans="4:4" x14ac:dyDescent="0.2">
      <c r="D3480" s="11"/>
    </row>
    <row r="3481" spans="4:4" x14ac:dyDescent="0.2">
      <c r="D3481" s="11"/>
    </row>
    <row r="3482" spans="4:4" x14ac:dyDescent="0.2">
      <c r="D3482" s="11"/>
    </row>
    <row r="3483" spans="4:4" x14ac:dyDescent="0.2">
      <c r="D3483" s="11"/>
    </row>
    <row r="3484" spans="4:4" x14ac:dyDescent="0.2">
      <c r="D3484" s="11"/>
    </row>
    <row r="3485" spans="4:4" x14ac:dyDescent="0.2">
      <c r="D3485" s="11"/>
    </row>
    <row r="3486" spans="4:4" x14ac:dyDescent="0.2">
      <c r="D3486" s="11"/>
    </row>
    <row r="3487" spans="4:4" x14ac:dyDescent="0.2">
      <c r="D3487" s="11"/>
    </row>
    <row r="3488" spans="4:4" x14ac:dyDescent="0.2">
      <c r="D3488" s="11"/>
    </row>
    <row r="3489" spans="4:4" x14ac:dyDescent="0.2">
      <c r="D3489" s="11"/>
    </row>
    <row r="3490" spans="4:4" x14ac:dyDescent="0.2">
      <c r="D3490" s="11"/>
    </row>
    <row r="3491" spans="4:4" x14ac:dyDescent="0.2">
      <c r="D3491" s="11"/>
    </row>
    <row r="3492" spans="4:4" x14ac:dyDescent="0.2">
      <c r="D3492" s="11"/>
    </row>
    <row r="3493" spans="4:4" x14ac:dyDescent="0.2">
      <c r="D3493" s="11"/>
    </row>
    <row r="3494" spans="4:4" x14ac:dyDescent="0.2">
      <c r="D3494" s="11"/>
    </row>
    <row r="3495" spans="4:4" x14ac:dyDescent="0.2">
      <c r="D3495" s="11"/>
    </row>
    <row r="3496" spans="4:4" x14ac:dyDescent="0.2">
      <c r="D3496" s="11"/>
    </row>
    <row r="3497" spans="4:4" x14ac:dyDescent="0.2">
      <c r="D3497" s="11"/>
    </row>
    <row r="3498" spans="4:4" x14ac:dyDescent="0.2">
      <c r="D3498" s="11"/>
    </row>
    <row r="3499" spans="4:4" x14ac:dyDescent="0.2">
      <c r="D3499" s="11"/>
    </row>
    <row r="3500" spans="4:4" x14ac:dyDescent="0.2">
      <c r="D3500" s="11"/>
    </row>
    <row r="3501" spans="4:4" x14ac:dyDescent="0.2">
      <c r="D3501" s="11"/>
    </row>
    <row r="3502" spans="4:4" x14ac:dyDescent="0.2">
      <c r="D3502" s="11"/>
    </row>
    <row r="3503" spans="4:4" x14ac:dyDescent="0.2">
      <c r="D3503" s="11"/>
    </row>
    <row r="3504" spans="4:4" x14ac:dyDescent="0.2">
      <c r="D3504" s="11"/>
    </row>
    <row r="3505" spans="4:4" x14ac:dyDescent="0.2">
      <c r="D3505" s="11"/>
    </row>
    <row r="3506" spans="4:4" x14ac:dyDescent="0.2">
      <c r="D3506" s="11"/>
    </row>
    <row r="3507" spans="4:4" x14ac:dyDescent="0.2">
      <c r="D3507" s="11"/>
    </row>
    <row r="3508" spans="4:4" x14ac:dyDescent="0.2">
      <c r="D3508" s="11"/>
    </row>
    <row r="3509" spans="4:4" x14ac:dyDescent="0.2">
      <c r="D3509" s="11"/>
    </row>
    <row r="3510" spans="4:4" x14ac:dyDescent="0.2">
      <c r="D3510" s="11"/>
    </row>
    <row r="3511" spans="4:4" x14ac:dyDescent="0.2">
      <c r="D3511" s="11"/>
    </row>
    <row r="3512" spans="4:4" x14ac:dyDescent="0.2">
      <c r="D3512" s="11"/>
    </row>
    <row r="3513" spans="4:4" x14ac:dyDescent="0.2">
      <c r="D3513" s="11"/>
    </row>
    <row r="3514" spans="4:4" x14ac:dyDescent="0.2">
      <c r="D3514" s="11"/>
    </row>
    <row r="3515" spans="4:4" x14ac:dyDescent="0.2">
      <c r="D3515" s="11"/>
    </row>
    <row r="3516" spans="4:4" x14ac:dyDescent="0.2">
      <c r="D3516" s="11"/>
    </row>
    <row r="3517" spans="4:4" x14ac:dyDescent="0.2">
      <c r="D3517" s="11"/>
    </row>
    <row r="3518" spans="4:4" x14ac:dyDescent="0.2">
      <c r="D3518" s="11"/>
    </row>
    <row r="3519" spans="4:4" x14ac:dyDescent="0.2">
      <c r="D3519" s="11"/>
    </row>
    <row r="3520" spans="4:4" x14ac:dyDescent="0.2">
      <c r="D3520" s="11"/>
    </row>
    <row r="3521" spans="4:4" x14ac:dyDescent="0.2">
      <c r="D3521" s="11"/>
    </row>
    <row r="3522" spans="4:4" x14ac:dyDescent="0.2">
      <c r="D3522" s="11"/>
    </row>
    <row r="3523" spans="4:4" x14ac:dyDescent="0.2">
      <c r="D3523" s="11"/>
    </row>
    <row r="3524" spans="4:4" x14ac:dyDescent="0.2">
      <c r="D3524" s="11"/>
    </row>
    <row r="3525" spans="4:4" x14ac:dyDescent="0.2">
      <c r="D3525" s="11"/>
    </row>
    <row r="3526" spans="4:4" x14ac:dyDescent="0.2">
      <c r="D3526" s="11"/>
    </row>
    <row r="3527" spans="4:4" x14ac:dyDescent="0.2">
      <c r="D3527" s="11"/>
    </row>
    <row r="3528" spans="4:4" x14ac:dyDescent="0.2">
      <c r="D3528" s="11"/>
    </row>
    <row r="3529" spans="4:4" x14ac:dyDescent="0.2">
      <c r="D3529" s="11"/>
    </row>
    <row r="3530" spans="4:4" x14ac:dyDescent="0.2">
      <c r="D3530" s="11"/>
    </row>
    <row r="3531" spans="4:4" x14ac:dyDescent="0.2">
      <c r="D3531" s="11"/>
    </row>
    <row r="3532" spans="4:4" x14ac:dyDescent="0.2">
      <c r="D3532" s="11"/>
    </row>
    <row r="3533" spans="4:4" x14ac:dyDescent="0.2">
      <c r="D3533" s="11"/>
    </row>
    <row r="3534" spans="4:4" x14ac:dyDescent="0.2">
      <c r="D3534" s="11"/>
    </row>
    <row r="3535" spans="4:4" x14ac:dyDescent="0.2">
      <c r="D3535" s="11"/>
    </row>
    <row r="3536" spans="4:4" x14ac:dyDescent="0.2">
      <c r="D3536" s="11"/>
    </row>
    <row r="3537" spans="4:4" x14ac:dyDescent="0.2">
      <c r="D3537" s="11"/>
    </row>
    <row r="3538" spans="4:4" x14ac:dyDescent="0.2">
      <c r="D3538" s="11"/>
    </row>
    <row r="3539" spans="4:4" x14ac:dyDescent="0.2">
      <c r="D3539" s="11"/>
    </row>
    <row r="3540" spans="4:4" x14ac:dyDescent="0.2">
      <c r="D3540" s="11"/>
    </row>
    <row r="3541" spans="4:4" x14ac:dyDescent="0.2">
      <c r="D3541" s="11"/>
    </row>
    <row r="3542" spans="4:4" x14ac:dyDescent="0.2">
      <c r="D3542" s="11"/>
    </row>
    <row r="3543" spans="4:4" x14ac:dyDescent="0.2">
      <c r="D3543" s="11"/>
    </row>
    <row r="3544" spans="4:4" x14ac:dyDescent="0.2">
      <c r="D3544" s="11"/>
    </row>
    <row r="3545" spans="4:4" x14ac:dyDescent="0.2">
      <c r="D3545" s="11"/>
    </row>
    <row r="3546" spans="4:4" x14ac:dyDescent="0.2">
      <c r="D3546" s="11"/>
    </row>
    <row r="3547" spans="4:4" x14ac:dyDescent="0.2">
      <c r="D3547" s="11"/>
    </row>
    <row r="3548" spans="4:4" x14ac:dyDescent="0.2">
      <c r="D3548" s="11"/>
    </row>
    <row r="3549" spans="4:4" x14ac:dyDescent="0.2">
      <c r="D3549" s="11"/>
    </row>
    <row r="3550" spans="4:4" x14ac:dyDescent="0.2">
      <c r="D3550" s="11"/>
    </row>
    <row r="3551" spans="4:4" x14ac:dyDescent="0.2">
      <c r="D3551" s="11"/>
    </row>
    <row r="3552" spans="4:4" x14ac:dyDescent="0.2">
      <c r="D3552" s="11"/>
    </row>
    <row r="3553" spans="4:4" x14ac:dyDescent="0.2">
      <c r="D3553" s="11"/>
    </row>
    <row r="3554" spans="4:4" x14ac:dyDescent="0.2">
      <c r="D3554" s="11"/>
    </row>
    <row r="3555" spans="4:4" x14ac:dyDescent="0.2">
      <c r="D3555" s="11"/>
    </row>
    <row r="3556" spans="4:4" x14ac:dyDescent="0.2">
      <c r="D3556" s="11"/>
    </row>
    <row r="3557" spans="4:4" x14ac:dyDescent="0.2">
      <c r="D3557" s="11"/>
    </row>
    <row r="3558" spans="4:4" x14ac:dyDescent="0.2">
      <c r="D3558" s="11"/>
    </row>
    <row r="3559" spans="4:4" x14ac:dyDescent="0.2">
      <c r="D3559" s="11"/>
    </row>
    <row r="3560" spans="4:4" x14ac:dyDescent="0.2">
      <c r="D3560" s="11"/>
    </row>
    <row r="3561" spans="4:4" x14ac:dyDescent="0.2">
      <c r="D3561" s="11"/>
    </row>
    <row r="3562" spans="4:4" x14ac:dyDescent="0.2">
      <c r="D3562" s="11"/>
    </row>
    <row r="3563" spans="4:4" x14ac:dyDescent="0.2">
      <c r="D3563" s="11"/>
    </row>
    <row r="3564" spans="4:4" x14ac:dyDescent="0.2">
      <c r="D3564" s="11"/>
    </row>
    <row r="3565" spans="4:4" x14ac:dyDescent="0.2">
      <c r="D3565" s="11"/>
    </row>
    <row r="3566" spans="4:4" x14ac:dyDescent="0.2">
      <c r="D3566" s="11"/>
    </row>
    <row r="3567" spans="4:4" x14ac:dyDescent="0.2">
      <c r="D3567" s="11"/>
    </row>
    <row r="3568" spans="4:4" x14ac:dyDescent="0.2">
      <c r="D3568" s="11"/>
    </row>
    <row r="3569" spans="4:4" x14ac:dyDescent="0.2">
      <c r="D3569" s="11"/>
    </row>
    <row r="3570" spans="4:4" x14ac:dyDescent="0.2">
      <c r="D3570" s="11"/>
    </row>
    <row r="3571" spans="4:4" x14ac:dyDescent="0.2">
      <c r="D3571" s="11"/>
    </row>
    <row r="3572" spans="4:4" x14ac:dyDescent="0.2">
      <c r="D3572" s="11"/>
    </row>
    <row r="3573" spans="4:4" x14ac:dyDescent="0.2">
      <c r="D3573" s="11"/>
    </row>
    <row r="3574" spans="4:4" x14ac:dyDescent="0.2">
      <c r="D3574" s="11"/>
    </row>
    <row r="3575" spans="4:4" x14ac:dyDescent="0.2">
      <c r="D3575" s="11"/>
    </row>
    <row r="3576" spans="4:4" x14ac:dyDescent="0.2">
      <c r="D3576" s="11"/>
    </row>
    <row r="3577" spans="4:4" x14ac:dyDescent="0.2">
      <c r="D3577" s="11"/>
    </row>
    <row r="3578" spans="4:4" x14ac:dyDescent="0.2">
      <c r="D3578" s="11"/>
    </row>
    <row r="3579" spans="4:4" x14ac:dyDescent="0.2">
      <c r="D3579" s="11"/>
    </row>
    <row r="3580" spans="4:4" x14ac:dyDescent="0.2">
      <c r="D3580" s="11"/>
    </row>
    <row r="3581" spans="4:4" x14ac:dyDescent="0.2">
      <c r="D3581" s="11"/>
    </row>
    <row r="3582" spans="4:4" x14ac:dyDescent="0.2">
      <c r="D3582" s="11"/>
    </row>
    <row r="3583" spans="4:4" x14ac:dyDescent="0.2">
      <c r="D3583" s="11"/>
    </row>
    <row r="3584" spans="4:4" x14ac:dyDescent="0.2">
      <c r="D3584" s="11"/>
    </row>
    <row r="3585" spans="4:4" x14ac:dyDescent="0.2">
      <c r="D3585" s="11"/>
    </row>
    <row r="3586" spans="4:4" x14ac:dyDescent="0.2">
      <c r="D3586" s="11"/>
    </row>
    <row r="3587" spans="4:4" x14ac:dyDescent="0.2">
      <c r="D3587" s="11"/>
    </row>
    <row r="3588" spans="4:4" x14ac:dyDescent="0.2">
      <c r="D3588" s="11"/>
    </row>
    <row r="3589" spans="4:4" x14ac:dyDescent="0.2">
      <c r="D3589" s="11"/>
    </row>
    <row r="3590" spans="4:4" x14ac:dyDescent="0.2">
      <c r="D3590" s="11"/>
    </row>
    <row r="3591" spans="4:4" x14ac:dyDescent="0.2">
      <c r="D3591" s="11"/>
    </row>
    <row r="3592" spans="4:4" x14ac:dyDescent="0.2">
      <c r="D3592" s="11"/>
    </row>
    <row r="3593" spans="4:4" x14ac:dyDescent="0.2">
      <c r="D3593" s="11"/>
    </row>
    <row r="3594" spans="4:4" x14ac:dyDescent="0.2">
      <c r="D3594" s="11"/>
    </row>
    <row r="3595" spans="4:4" x14ac:dyDescent="0.2">
      <c r="D3595" s="11"/>
    </row>
    <row r="3596" spans="4:4" x14ac:dyDescent="0.2">
      <c r="D3596" s="11"/>
    </row>
    <row r="3597" spans="4:4" x14ac:dyDescent="0.2">
      <c r="D3597" s="11"/>
    </row>
    <row r="3598" spans="4:4" x14ac:dyDescent="0.2">
      <c r="D3598" s="11"/>
    </row>
    <row r="3599" spans="4:4" x14ac:dyDescent="0.2">
      <c r="D3599" s="11"/>
    </row>
    <row r="3600" spans="4:4" x14ac:dyDescent="0.2">
      <c r="D3600" s="11"/>
    </row>
    <row r="3601" spans="4:4" x14ac:dyDescent="0.2">
      <c r="D3601" s="11"/>
    </row>
    <row r="3602" spans="4:4" x14ac:dyDescent="0.2">
      <c r="D3602" s="11"/>
    </row>
    <row r="3603" spans="4:4" x14ac:dyDescent="0.2">
      <c r="D3603" s="11"/>
    </row>
    <row r="3604" spans="4:4" x14ac:dyDescent="0.2">
      <c r="D3604" s="11"/>
    </row>
    <row r="3605" spans="4:4" x14ac:dyDescent="0.2">
      <c r="D3605" s="11"/>
    </row>
    <row r="3606" spans="4:4" x14ac:dyDescent="0.2">
      <c r="D3606" s="11"/>
    </row>
    <row r="3607" spans="4:4" x14ac:dyDescent="0.2">
      <c r="D3607" s="11"/>
    </row>
    <row r="3608" spans="4:4" x14ac:dyDescent="0.2">
      <c r="D3608" s="11"/>
    </row>
    <row r="3609" spans="4:4" x14ac:dyDescent="0.2">
      <c r="D3609" s="11"/>
    </row>
    <row r="3610" spans="4:4" x14ac:dyDescent="0.2">
      <c r="D3610" s="11"/>
    </row>
    <row r="3611" spans="4:4" x14ac:dyDescent="0.2">
      <c r="D3611" s="11"/>
    </row>
    <row r="3612" spans="4:4" x14ac:dyDescent="0.2">
      <c r="D3612" s="11"/>
    </row>
    <row r="3613" spans="4:4" x14ac:dyDescent="0.2">
      <c r="D3613" s="11"/>
    </row>
    <row r="3614" spans="4:4" x14ac:dyDescent="0.2">
      <c r="D3614" s="11"/>
    </row>
    <row r="3615" spans="4:4" x14ac:dyDescent="0.2">
      <c r="D3615" s="11"/>
    </row>
    <row r="3616" spans="4:4" x14ac:dyDescent="0.2">
      <c r="D3616" s="11"/>
    </row>
    <row r="3617" spans="4:4" x14ac:dyDescent="0.2">
      <c r="D3617" s="11"/>
    </row>
    <row r="3618" spans="4:4" x14ac:dyDescent="0.2">
      <c r="D3618" s="11"/>
    </row>
    <row r="3619" spans="4:4" x14ac:dyDescent="0.2">
      <c r="D3619" s="11"/>
    </row>
    <row r="3620" spans="4:4" x14ac:dyDescent="0.2">
      <c r="D3620" s="11"/>
    </row>
    <row r="3621" spans="4:4" x14ac:dyDescent="0.2">
      <c r="D3621" s="11"/>
    </row>
    <row r="3622" spans="4:4" x14ac:dyDescent="0.2">
      <c r="D3622" s="11"/>
    </row>
    <row r="3623" spans="4:4" x14ac:dyDescent="0.2">
      <c r="D3623" s="11"/>
    </row>
    <row r="3624" spans="4:4" x14ac:dyDescent="0.2">
      <c r="D3624" s="11"/>
    </row>
    <row r="3625" spans="4:4" x14ac:dyDescent="0.2">
      <c r="D3625" s="11"/>
    </row>
    <row r="3626" spans="4:4" x14ac:dyDescent="0.2">
      <c r="D3626" s="11"/>
    </row>
    <row r="3627" spans="4:4" x14ac:dyDescent="0.2">
      <c r="D3627" s="11"/>
    </row>
    <row r="3628" spans="4:4" x14ac:dyDescent="0.2">
      <c r="D3628" s="11"/>
    </row>
    <row r="3629" spans="4:4" x14ac:dyDescent="0.2">
      <c r="D3629" s="11"/>
    </row>
    <row r="3630" spans="4:4" x14ac:dyDescent="0.2">
      <c r="D3630" s="11"/>
    </row>
    <row r="3631" spans="4:4" x14ac:dyDescent="0.2">
      <c r="D3631" s="11"/>
    </row>
    <row r="3632" spans="4:4" x14ac:dyDescent="0.2">
      <c r="D3632" s="11"/>
    </row>
    <row r="3633" spans="4:4" x14ac:dyDescent="0.2">
      <c r="D3633" s="11"/>
    </row>
    <row r="3634" spans="4:4" x14ac:dyDescent="0.2">
      <c r="D3634" s="11"/>
    </row>
    <row r="3635" spans="4:4" x14ac:dyDescent="0.2">
      <c r="D3635" s="11"/>
    </row>
    <row r="3636" spans="4:4" x14ac:dyDescent="0.2">
      <c r="D3636" s="11"/>
    </row>
    <row r="3637" spans="4:4" x14ac:dyDescent="0.2">
      <c r="D3637" s="11"/>
    </row>
    <row r="3638" spans="4:4" x14ac:dyDescent="0.2">
      <c r="D3638" s="11"/>
    </row>
    <row r="3639" spans="4:4" x14ac:dyDescent="0.2">
      <c r="D3639" s="11"/>
    </row>
    <row r="3640" spans="4:4" x14ac:dyDescent="0.2">
      <c r="D3640" s="11"/>
    </row>
    <row r="3641" spans="4:4" x14ac:dyDescent="0.2">
      <c r="D3641" s="11"/>
    </row>
    <row r="3642" spans="4:4" x14ac:dyDescent="0.2">
      <c r="D3642" s="11"/>
    </row>
    <row r="3643" spans="4:4" x14ac:dyDescent="0.2">
      <c r="D3643" s="11"/>
    </row>
    <row r="3644" spans="4:4" x14ac:dyDescent="0.2">
      <c r="D3644" s="11"/>
    </row>
    <row r="3645" spans="4:4" x14ac:dyDescent="0.2">
      <c r="D3645" s="11"/>
    </row>
    <row r="3646" spans="4:4" x14ac:dyDescent="0.2">
      <c r="D3646" s="11"/>
    </row>
    <row r="3647" spans="4:4" x14ac:dyDescent="0.2">
      <c r="D3647" s="11"/>
    </row>
    <row r="3648" spans="4:4" x14ac:dyDescent="0.2">
      <c r="D3648" s="11"/>
    </row>
    <row r="3649" spans="4:4" x14ac:dyDescent="0.2">
      <c r="D3649" s="11"/>
    </row>
    <row r="3650" spans="4:4" x14ac:dyDescent="0.2">
      <c r="D3650" s="11"/>
    </row>
    <row r="3651" spans="4:4" x14ac:dyDescent="0.2">
      <c r="D3651" s="11"/>
    </row>
    <row r="3652" spans="4:4" x14ac:dyDescent="0.2">
      <c r="D3652" s="11"/>
    </row>
    <row r="3653" spans="4:4" x14ac:dyDescent="0.2">
      <c r="D3653" s="11"/>
    </row>
    <row r="3654" spans="4:4" x14ac:dyDescent="0.2">
      <c r="D3654" s="11"/>
    </row>
    <row r="3655" spans="4:4" x14ac:dyDescent="0.2">
      <c r="D3655" s="11"/>
    </row>
    <row r="3656" spans="4:4" x14ac:dyDescent="0.2">
      <c r="D3656" s="11"/>
    </row>
    <row r="3657" spans="4:4" x14ac:dyDescent="0.2">
      <c r="D3657" s="11"/>
    </row>
    <row r="3658" spans="4:4" x14ac:dyDescent="0.2">
      <c r="D3658" s="11"/>
    </row>
    <row r="3659" spans="4:4" x14ac:dyDescent="0.2">
      <c r="D3659" s="11"/>
    </row>
    <row r="3660" spans="4:4" x14ac:dyDescent="0.2">
      <c r="D3660" s="11"/>
    </row>
    <row r="3661" spans="4:4" x14ac:dyDescent="0.2">
      <c r="D3661" s="11"/>
    </row>
    <row r="3662" spans="4:4" x14ac:dyDescent="0.2">
      <c r="D3662" s="11"/>
    </row>
    <row r="3663" spans="4:4" x14ac:dyDescent="0.2">
      <c r="D3663" s="11"/>
    </row>
    <row r="3664" spans="4:4" x14ac:dyDescent="0.2">
      <c r="D3664" s="11"/>
    </row>
    <row r="3665" spans="4:4" x14ac:dyDescent="0.2">
      <c r="D3665" s="11"/>
    </row>
    <row r="3666" spans="4:4" x14ac:dyDescent="0.2">
      <c r="D3666" s="11"/>
    </row>
    <row r="3667" spans="4:4" x14ac:dyDescent="0.2">
      <c r="D3667" s="11"/>
    </row>
    <row r="3668" spans="4:4" x14ac:dyDescent="0.2">
      <c r="D3668" s="11"/>
    </row>
    <row r="3669" spans="4:4" x14ac:dyDescent="0.2">
      <c r="D3669" s="11"/>
    </row>
    <row r="3670" spans="4:4" x14ac:dyDescent="0.2">
      <c r="D3670" s="11"/>
    </row>
    <row r="3671" spans="4:4" x14ac:dyDescent="0.2">
      <c r="D3671" s="11"/>
    </row>
    <row r="3672" spans="4:4" x14ac:dyDescent="0.2">
      <c r="D3672" s="11"/>
    </row>
    <row r="3673" spans="4:4" x14ac:dyDescent="0.2">
      <c r="D3673" s="11"/>
    </row>
    <row r="3674" spans="4:4" x14ac:dyDescent="0.2">
      <c r="D3674" s="11"/>
    </row>
    <row r="3675" spans="4:4" x14ac:dyDescent="0.2">
      <c r="D3675" s="11"/>
    </row>
    <row r="3676" spans="4:4" x14ac:dyDescent="0.2">
      <c r="D3676" s="11"/>
    </row>
    <row r="3677" spans="4:4" x14ac:dyDescent="0.2">
      <c r="D3677" s="11"/>
    </row>
    <row r="3678" spans="4:4" x14ac:dyDescent="0.2">
      <c r="D3678" s="11"/>
    </row>
    <row r="3679" spans="4:4" x14ac:dyDescent="0.2">
      <c r="D3679" s="11"/>
    </row>
    <row r="3680" spans="4:4" x14ac:dyDescent="0.2">
      <c r="D3680" s="11"/>
    </row>
    <row r="3681" spans="4:4" x14ac:dyDescent="0.2">
      <c r="D3681" s="11"/>
    </row>
    <row r="3682" spans="4:4" x14ac:dyDescent="0.2">
      <c r="D3682" s="11"/>
    </row>
    <row r="3683" spans="4:4" x14ac:dyDescent="0.2">
      <c r="D3683" s="11"/>
    </row>
    <row r="3684" spans="4:4" x14ac:dyDescent="0.2">
      <c r="D3684" s="11"/>
    </row>
    <row r="3685" spans="4:4" x14ac:dyDescent="0.2">
      <c r="D3685" s="11"/>
    </row>
    <row r="3686" spans="4:4" x14ac:dyDescent="0.2">
      <c r="D3686" s="11"/>
    </row>
    <row r="3687" spans="4:4" x14ac:dyDescent="0.2">
      <c r="D3687" s="11"/>
    </row>
    <row r="3688" spans="4:4" x14ac:dyDescent="0.2">
      <c r="D3688" s="11"/>
    </row>
    <row r="3689" spans="4:4" x14ac:dyDescent="0.2">
      <c r="D3689" s="11"/>
    </row>
    <row r="3690" spans="4:4" x14ac:dyDescent="0.2">
      <c r="D3690" s="11"/>
    </row>
    <row r="3691" spans="4:4" x14ac:dyDescent="0.2">
      <c r="D3691" s="11"/>
    </row>
    <row r="3692" spans="4:4" x14ac:dyDescent="0.2">
      <c r="D3692" s="11"/>
    </row>
    <row r="3693" spans="4:4" x14ac:dyDescent="0.2">
      <c r="D3693" s="11"/>
    </row>
    <row r="3694" spans="4:4" x14ac:dyDescent="0.2">
      <c r="D3694" s="11"/>
    </row>
    <row r="3695" spans="4:4" x14ac:dyDescent="0.2">
      <c r="D3695" s="11"/>
    </row>
    <row r="3696" spans="4:4" x14ac:dyDescent="0.2">
      <c r="D3696" s="11"/>
    </row>
    <row r="3697" spans="4:4" x14ac:dyDescent="0.2">
      <c r="D3697" s="11"/>
    </row>
    <row r="3698" spans="4:4" x14ac:dyDescent="0.2">
      <c r="D3698" s="11"/>
    </row>
    <row r="3699" spans="4:4" x14ac:dyDescent="0.2">
      <c r="D3699" s="11"/>
    </row>
    <row r="3700" spans="4:4" x14ac:dyDescent="0.2">
      <c r="D3700" s="11"/>
    </row>
    <row r="3701" spans="4:4" x14ac:dyDescent="0.2">
      <c r="D3701" s="11"/>
    </row>
    <row r="3702" spans="4:4" x14ac:dyDescent="0.2">
      <c r="D3702" s="11"/>
    </row>
    <row r="3703" spans="4:4" x14ac:dyDescent="0.2">
      <c r="D3703" s="11"/>
    </row>
    <row r="3704" spans="4:4" x14ac:dyDescent="0.2">
      <c r="D3704" s="11"/>
    </row>
    <row r="3705" spans="4:4" x14ac:dyDescent="0.2">
      <c r="D3705" s="11"/>
    </row>
    <row r="3706" spans="4:4" x14ac:dyDescent="0.2">
      <c r="D3706" s="11"/>
    </row>
    <row r="3707" spans="4:4" x14ac:dyDescent="0.2">
      <c r="D3707" s="11"/>
    </row>
    <row r="3708" spans="4:4" x14ac:dyDescent="0.2">
      <c r="D3708" s="11"/>
    </row>
    <row r="3709" spans="4:4" x14ac:dyDescent="0.2">
      <c r="D3709" s="11"/>
    </row>
    <row r="3710" spans="4:4" x14ac:dyDescent="0.2">
      <c r="D3710" s="11"/>
    </row>
    <row r="3711" spans="4:4" x14ac:dyDescent="0.2">
      <c r="D3711" s="11"/>
    </row>
    <row r="3712" spans="4:4" x14ac:dyDescent="0.2">
      <c r="D3712" s="11"/>
    </row>
    <row r="3713" spans="4:4" x14ac:dyDescent="0.2">
      <c r="D3713" s="11"/>
    </row>
    <row r="3714" spans="4:4" x14ac:dyDescent="0.2">
      <c r="D3714" s="11"/>
    </row>
    <row r="3715" spans="4:4" x14ac:dyDescent="0.2">
      <c r="D3715" s="11"/>
    </row>
    <row r="3716" spans="4:4" x14ac:dyDescent="0.2">
      <c r="D3716" s="11"/>
    </row>
    <row r="3717" spans="4:4" x14ac:dyDescent="0.2">
      <c r="D3717" s="11"/>
    </row>
    <row r="3718" spans="4:4" x14ac:dyDescent="0.2">
      <c r="D3718" s="11"/>
    </row>
    <row r="3719" spans="4:4" x14ac:dyDescent="0.2">
      <c r="D3719" s="11"/>
    </row>
    <row r="3720" spans="4:4" x14ac:dyDescent="0.2">
      <c r="D3720" s="11"/>
    </row>
    <row r="3721" spans="4:4" x14ac:dyDescent="0.2">
      <c r="D3721" s="11"/>
    </row>
    <row r="3722" spans="4:4" x14ac:dyDescent="0.2">
      <c r="D3722" s="11"/>
    </row>
    <row r="3723" spans="4:4" x14ac:dyDescent="0.2">
      <c r="D3723" s="11"/>
    </row>
    <row r="3724" spans="4:4" x14ac:dyDescent="0.2">
      <c r="D3724" s="11"/>
    </row>
    <row r="3725" spans="4:4" x14ac:dyDescent="0.2">
      <c r="D3725" s="11"/>
    </row>
    <row r="3726" spans="4:4" x14ac:dyDescent="0.2">
      <c r="D3726" s="11"/>
    </row>
    <row r="3727" spans="4:4" x14ac:dyDescent="0.2">
      <c r="D3727" s="11"/>
    </row>
    <row r="3728" spans="4:4" x14ac:dyDescent="0.2">
      <c r="D3728" s="11"/>
    </row>
    <row r="3729" spans="4:4" x14ac:dyDescent="0.2">
      <c r="D3729" s="11"/>
    </row>
    <row r="3730" spans="4:4" x14ac:dyDescent="0.2">
      <c r="D3730" s="11"/>
    </row>
    <row r="3731" spans="4:4" x14ac:dyDescent="0.2">
      <c r="D3731" s="11"/>
    </row>
    <row r="3732" spans="4:4" x14ac:dyDescent="0.2">
      <c r="D3732" s="11"/>
    </row>
    <row r="3733" spans="4:4" x14ac:dyDescent="0.2">
      <c r="D3733" s="11"/>
    </row>
    <row r="3734" spans="4:4" x14ac:dyDescent="0.2">
      <c r="D3734" s="11"/>
    </row>
    <row r="3735" spans="4:4" x14ac:dyDescent="0.2">
      <c r="D3735" s="11"/>
    </row>
    <row r="3736" spans="4:4" x14ac:dyDescent="0.2">
      <c r="D3736" s="11"/>
    </row>
    <row r="3737" spans="4:4" x14ac:dyDescent="0.2">
      <c r="D3737" s="11"/>
    </row>
    <row r="3738" spans="4:4" x14ac:dyDescent="0.2">
      <c r="D3738" s="11"/>
    </row>
    <row r="3739" spans="4:4" x14ac:dyDescent="0.2">
      <c r="D3739" s="11"/>
    </row>
    <row r="3740" spans="4:4" x14ac:dyDescent="0.2">
      <c r="D3740" s="11"/>
    </row>
    <row r="3741" spans="4:4" x14ac:dyDescent="0.2">
      <c r="D3741" s="11"/>
    </row>
    <row r="3742" spans="4:4" x14ac:dyDescent="0.2">
      <c r="D3742" s="11"/>
    </row>
    <row r="3743" spans="4:4" x14ac:dyDescent="0.2">
      <c r="D3743" s="11"/>
    </row>
    <row r="3744" spans="4:4" x14ac:dyDescent="0.2">
      <c r="D3744" s="11"/>
    </row>
    <row r="3745" spans="4:4" x14ac:dyDescent="0.2">
      <c r="D3745" s="11"/>
    </row>
    <row r="3746" spans="4:4" x14ac:dyDescent="0.2">
      <c r="D3746" s="11"/>
    </row>
    <row r="3747" spans="4:4" x14ac:dyDescent="0.2">
      <c r="D3747" s="11"/>
    </row>
    <row r="3748" spans="4:4" x14ac:dyDescent="0.2">
      <c r="D3748" s="11"/>
    </row>
    <row r="3749" spans="4:4" x14ac:dyDescent="0.2">
      <c r="D3749" s="11"/>
    </row>
    <row r="3750" spans="4:4" x14ac:dyDescent="0.2">
      <c r="D3750" s="11"/>
    </row>
    <row r="3751" spans="4:4" x14ac:dyDescent="0.2">
      <c r="D3751" s="11"/>
    </row>
    <row r="3752" spans="4:4" x14ac:dyDescent="0.2">
      <c r="D3752" s="11"/>
    </row>
    <row r="3753" spans="4:4" x14ac:dyDescent="0.2">
      <c r="D3753" s="11"/>
    </row>
    <row r="3754" spans="4:4" x14ac:dyDescent="0.2">
      <c r="D3754" s="11"/>
    </row>
    <row r="3755" spans="4:4" x14ac:dyDescent="0.2">
      <c r="D3755" s="11"/>
    </row>
    <row r="3756" spans="4:4" x14ac:dyDescent="0.2">
      <c r="D3756" s="11"/>
    </row>
    <row r="3757" spans="4:4" x14ac:dyDescent="0.2">
      <c r="D3757" s="11"/>
    </row>
    <row r="3758" spans="4:4" x14ac:dyDescent="0.2">
      <c r="D3758" s="11"/>
    </row>
    <row r="3759" spans="4:4" x14ac:dyDescent="0.2">
      <c r="D3759" s="11"/>
    </row>
    <row r="3760" spans="4:4" x14ac:dyDescent="0.2">
      <c r="D3760" s="11"/>
    </row>
    <row r="3761" spans="4:4" x14ac:dyDescent="0.2">
      <c r="D3761" s="11"/>
    </row>
    <row r="3762" spans="4:4" x14ac:dyDescent="0.2">
      <c r="D3762" s="11"/>
    </row>
    <row r="3763" spans="4:4" x14ac:dyDescent="0.2">
      <c r="D3763" s="11"/>
    </row>
    <row r="3764" spans="4:4" x14ac:dyDescent="0.2">
      <c r="D3764" s="11"/>
    </row>
    <row r="3765" spans="4:4" x14ac:dyDescent="0.2">
      <c r="D3765" s="11"/>
    </row>
    <row r="3766" spans="4:4" x14ac:dyDescent="0.2">
      <c r="D3766" s="11"/>
    </row>
    <row r="3767" spans="4:4" x14ac:dyDescent="0.2">
      <c r="D3767" s="11"/>
    </row>
    <row r="3768" spans="4:4" x14ac:dyDescent="0.2">
      <c r="D3768" s="11"/>
    </row>
    <row r="3769" spans="4:4" x14ac:dyDescent="0.2">
      <c r="D3769" s="11"/>
    </row>
    <row r="3770" spans="4:4" x14ac:dyDescent="0.2">
      <c r="D3770" s="11"/>
    </row>
    <row r="3771" spans="4:4" x14ac:dyDescent="0.2">
      <c r="D3771" s="11"/>
    </row>
    <row r="3772" spans="4:4" x14ac:dyDescent="0.2">
      <c r="D3772" s="11"/>
    </row>
    <row r="3773" spans="4:4" x14ac:dyDescent="0.2">
      <c r="D3773" s="11"/>
    </row>
    <row r="3774" spans="4:4" x14ac:dyDescent="0.2">
      <c r="D3774" s="11"/>
    </row>
    <row r="3775" spans="4:4" x14ac:dyDescent="0.2">
      <c r="D3775" s="11"/>
    </row>
    <row r="3776" spans="4:4" x14ac:dyDescent="0.2">
      <c r="D3776" s="11"/>
    </row>
    <row r="3777" spans="4:4" x14ac:dyDescent="0.2">
      <c r="D3777" s="11"/>
    </row>
    <row r="3778" spans="4:4" x14ac:dyDescent="0.2">
      <c r="D3778" s="11"/>
    </row>
    <row r="3779" spans="4:4" x14ac:dyDescent="0.2">
      <c r="D3779" s="11"/>
    </row>
    <row r="3780" spans="4:4" x14ac:dyDescent="0.2">
      <c r="D3780" s="11"/>
    </row>
    <row r="3781" spans="4:4" x14ac:dyDescent="0.2">
      <c r="D3781" s="11"/>
    </row>
    <row r="3782" spans="4:4" x14ac:dyDescent="0.2">
      <c r="D3782" s="11"/>
    </row>
    <row r="3783" spans="4:4" x14ac:dyDescent="0.2">
      <c r="D3783" s="11"/>
    </row>
    <row r="3784" spans="4:4" x14ac:dyDescent="0.2">
      <c r="D3784" s="11"/>
    </row>
    <row r="3785" spans="4:4" x14ac:dyDescent="0.2">
      <c r="D3785" s="11"/>
    </row>
    <row r="3786" spans="4:4" x14ac:dyDescent="0.2">
      <c r="D3786" s="11"/>
    </row>
    <row r="3787" spans="4:4" x14ac:dyDescent="0.2">
      <c r="D3787" s="11"/>
    </row>
    <row r="3788" spans="4:4" x14ac:dyDescent="0.2">
      <c r="D3788" s="11"/>
    </row>
    <row r="3789" spans="4:4" x14ac:dyDescent="0.2">
      <c r="D3789" s="11"/>
    </row>
    <row r="3790" spans="4:4" x14ac:dyDescent="0.2">
      <c r="D3790" s="11"/>
    </row>
    <row r="3791" spans="4:4" x14ac:dyDescent="0.2">
      <c r="D3791" s="11"/>
    </row>
    <row r="3792" spans="4:4" x14ac:dyDescent="0.2">
      <c r="D3792" s="11"/>
    </row>
    <row r="3793" spans="4:4" x14ac:dyDescent="0.2">
      <c r="D3793" s="11"/>
    </row>
    <row r="3794" spans="4:4" x14ac:dyDescent="0.2">
      <c r="D3794" s="11"/>
    </row>
    <row r="3795" spans="4:4" x14ac:dyDescent="0.2">
      <c r="D3795" s="11"/>
    </row>
    <row r="3796" spans="4:4" x14ac:dyDescent="0.2">
      <c r="D3796" s="11"/>
    </row>
    <row r="3797" spans="4:4" x14ac:dyDescent="0.2">
      <c r="D3797" s="11"/>
    </row>
    <row r="3798" spans="4:4" x14ac:dyDescent="0.2">
      <c r="D3798" s="11"/>
    </row>
    <row r="3799" spans="4:4" x14ac:dyDescent="0.2">
      <c r="D3799" s="11"/>
    </row>
    <row r="3800" spans="4:4" x14ac:dyDescent="0.2">
      <c r="D3800" s="11"/>
    </row>
    <row r="3801" spans="4:4" x14ac:dyDescent="0.2">
      <c r="D3801" s="11"/>
    </row>
    <row r="3802" spans="4:4" x14ac:dyDescent="0.2">
      <c r="D3802" s="11"/>
    </row>
    <row r="3803" spans="4:4" x14ac:dyDescent="0.2">
      <c r="D3803" s="11"/>
    </row>
    <row r="3804" spans="4:4" x14ac:dyDescent="0.2">
      <c r="D3804" s="11"/>
    </row>
    <row r="3805" spans="4:4" x14ac:dyDescent="0.2">
      <c r="D3805" s="11"/>
    </row>
    <row r="3806" spans="4:4" x14ac:dyDescent="0.2">
      <c r="D3806" s="11"/>
    </row>
    <row r="3807" spans="4:4" x14ac:dyDescent="0.2">
      <c r="D3807" s="11"/>
    </row>
    <row r="3808" spans="4:4" x14ac:dyDescent="0.2">
      <c r="D3808" s="11"/>
    </row>
    <row r="3809" spans="4:4" x14ac:dyDescent="0.2">
      <c r="D3809" s="11"/>
    </row>
    <row r="3810" spans="4:4" x14ac:dyDescent="0.2">
      <c r="D3810" s="11"/>
    </row>
    <row r="3811" spans="4:4" x14ac:dyDescent="0.2">
      <c r="D3811" s="11"/>
    </row>
    <row r="3812" spans="4:4" x14ac:dyDescent="0.2">
      <c r="D3812" s="11"/>
    </row>
    <row r="3813" spans="4:4" x14ac:dyDescent="0.2">
      <c r="D3813" s="11"/>
    </row>
    <row r="3814" spans="4:4" x14ac:dyDescent="0.2">
      <c r="D3814" s="11"/>
    </row>
    <row r="3815" spans="4:4" x14ac:dyDescent="0.2">
      <c r="D3815" s="11"/>
    </row>
    <row r="3816" spans="4:4" x14ac:dyDescent="0.2">
      <c r="D3816" s="11"/>
    </row>
    <row r="3817" spans="4:4" x14ac:dyDescent="0.2">
      <c r="D3817" s="11"/>
    </row>
    <row r="3818" spans="4:4" x14ac:dyDescent="0.2">
      <c r="D3818" s="11"/>
    </row>
    <row r="3819" spans="4:4" x14ac:dyDescent="0.2">
      <c r="D3819" s="11"/>
    </row>
    <row r="3820" spans="4:4" x14ac:dyDescent="0.2">
      <c r="D3820" s="11"/>
    </row>
    <row r="3821" spans="4:4" x14ac:dyDescent="0.2">
      <c r="D3821" s="11"/>
    </row>
    <row r="3822" spans="4:4" x14ac:dyDescent="0.2">
      <c r="D3822" s="11"/>
    </row>
    <row r="3823" spans="4:4" x14ac:dyDescent="0.2">
      <c r="D3823" s="11"/>
    </row>
    <row r="3824" spans="4:4" x14ac:dyDescent="0.2">
      <c r="D3824" s="11"/>
    </row>
    <row r="3825" spans="4:4" x14ac:dyDescent="0.2">
      <c r="D3825" s="11"/>
    </row>
    <row r="3826" spans="4:4" x14ac:dyDescent="0.2">
      <c r="D3826" s="11"/>
    </row>
    <row r="3827" spans="4:4" x14ac:dyDescent="0.2">
      <c r="D3827" s="11"/>
    </row>
    <row r="3828" spans="4:4" x14ac:dyDescent="0.2">
      <c r="D3828" s="11"/>
    </row>
    <row r="3829" spans="4:4" x14ac:dyDescent="0.2">
      <c r="D3829" s="11"/>
    </row>
    <row r="3830" spans="4:4" x14ac:dyDescent="0.2">
      <c r="D3830" s="11"/>
    </row>
    <row r="3831" spans="4:4" x14ac:dyDescent="0.2">
      <c r="D3831" s="11"/>
    </row>
    <row r="3832" spans="4:4" x14ac:dyDescent="0.2">
      <c r="D3832" s="11"/>
    </row>
    <row r="3833" spans="4:4" x14ac:dyDescent="0.2">
      <c r="D3833" s="11"/>
    </row>
    <row r="3834" spans="4:4" x14ac:dyDescent="0.2">
      <c r="D3834" s="11"/>
    </row>
    <row r="3835" spans="4:4" x14ac:dyDescent="0.2">
      <c r="D3835" s="11"/>
    </row>
    <row r="3836" spans="4:4" x14ac:dyDescent="0.2">
      <c r="D3836" s="11"/>
    </row>
    <row r="3837" spans="4:4" x14ac:dyDescent="0.2">
      <c r="D3837" s="11"/>
    </row>
    <row r="3838" spans="4:4" x14ac:dyDescent="0.2">
      <c r="D3838" s="11"/>
    </row>
    <row r="3839" spans="4:4" x14ac:dyDescent="0.2">
      <c r="D3839" s="11"/>
    </row>
    <row r="3840" spans="4:4" x14ac:dyDescent="0.2">
      <c r="D3840" s="11"/>
    </row>
    <row r="3841" spans="4:4" x14ac:dyDescent="0.2">
      <c r="D3841" s="11"/>
    </row>
    <row r="3842" spans="4:4" x14ac:dyDescent="0.2">
      <c r="D3842" s="11"/>
    </row>
    <row r="3843" spans="4:4" x14ac:dyDescent="0.2">
      <c r="D3843" s="11"/>
    </row>
    <row r="3844" spans="4:4" x14ac:dyDescent="0.2">
      <c r="D3844" s="11"/>
    </row>
    <row r="3845" spans="4:4" x14ac:dyDescent="0.2">
      <c r="D3845" s="11"/>
    </row>
    <row r="3846" spans="4:4" x14ac:dyDescent="0.2">
      <c r="D3846" s="11"/>
    </row>
    <row r="3847" spans="4:4" x14ac:dyDescent="0.2">
      <c r="D3847" s="11"/>
    </row>
    <row r="3848" spans="4:4" x14ac:dyDescent="0.2">
      <c r="D3848" s="11"/>
    </row>
    <row r="3849" spans="4:4" x14ac:dyDescent="0.2">
      <c r="D3849" s="11"/>
    </row>
    <row r="3850" spans="4:4" x14ac:dyDescent="0.2">
      <c r="D3850" s="11"/>
    </row>
    <row r="3851" spans="4:4" x14ac:dyDescent="0.2">
      <c r="D3851" s="11"/>
    </row>
    <row r="3852" spans="4:4" x14ac:dyDescent="0.2">
      <c r="D3852" s="11"/>
    </row>
    <row r="3853" spans="4:4" x14ac:dyDescent="0.2">
      <c r="D3853" s="11"/>
    </row>
    <row r="3854" spans="4:4" x14ac:dyDescent="0.2">
      <c r="D3854" s="11"/>
    </row>
    <row r="3855" spans="4:4" x14ac:dyDescent="0.2">
      <c r="D3855" s="11"/>
    </row>
    <row r="3856" spans="4:4" x14ac:dyDescent="0.2">
      <c r="D3856" s="11"/>
    </row>
    <row r="3857" spans="4:4" x14ac:dyDescent="0.2">
      <c r="D3857" s="11"/>
    </row>
    <row r="3858" spans="4:4" x14ac:dyDescent="0.2">
      <c r="D3858" s="11"/>
    </row>
    <row r="3859" spans="4:4" x14ac:dyDescent="0.2">
      <c r="D3859" s="11"/>
    </row>
    <row r="3860" spans="4:4" x14ac:dyDescent="0.2">
      <c r="D3860" s="11"/>
    </row>
    <row r="3861" spans="4:4" x14ac:dyDescent="0.2">
      <c r="D3861" s="11"/>
    </row>
    <row r="3862" spans="4:4" x14ac:dyDescent="0.2">
      <c r="D3862" s="11"/>
    </row>
    <row r="3863" spans="4:4" x14ac:dyDescent="0.2">
      <c r="D3863" s="11"/>
    </row>
    <row r="3864" spans="4:4" x14ac:dyDescent="0.2">
      <c r="D3864" s="11"/>
    </row>
    <row r="3865" spans="4:4" x14ac:dyDescent="0.2">
      <c r="D3865" s="11"/>
    </row>
    <row r="3866" spans="4:4" x14ac:dyDescent="0.2">
      <c r="D3866" s="11"/>
    </row>
    <row r="3867" spans="4:4" x14ac:dyDescent="0.2">
      <c r="D3867" s="11"/>
    </row>
    <row r="3868" spans="4:4" x14ac:dyDescent="0.2">
      <c r="D3868" s="11"/>
    </row>
    <row r="3869" spans="4:4" x14ac:dyDescent="0.2">
      <c r="D3869" s="11"/>
    </row>
    <row r="3870" spans="4:4" x14ac:dyDescent="0.2">
      <c r="D3870" s="11"/>
    </row>
    <row r="3871" spans="4:4" x14ac:dyDescent="0.2">
      <c r="D3871" s="11"/>
    </row>
    <row r="3872" spans="4:4" x14ac:dyDescent="0.2">
      <c r="D3872" s="11"/>
    </row>
    <row r="3873" spans="4:4" x14ac:dyDescent="0.2">
      <c r="D3873" s="11"/>
    </row>
    <row r="3874" spans="4:4" x14ac:dyDescent="0.2">
      <c r="D3874" s="11"/>
    </row>
    <row r="3875" spans="4:4" x14ac:dyDescent="0.2">
      <c r="D3875" s="11"/>
    </row>
    <row r="3876" spans="4:4" x14ac:dyDescent="0.2">
      <c r="D3876" s="11"/>
    </row>
    <row r="3877" spans="4:4" x14ac:dyDescent="0.2">
      <c r="D3877" s="11"/>
    </row>
    <row r="3878" spans="4:4" x14ac:dyDescent="0.2">
      <c r="D3878" s="11"/>
    </row>
    <row r="3879" spans="4:4" x14ac:dyDescent="0.2">
      <c r="D3879" s="11"/>
    </row>
    <row r="3880" spans="4:4" x14ac:dyDescent="0.2">
      <c r="D3880" s="11"/>
    </row>
    <row r="3881" spans="4:4" x14ac:dyDescent="0.2">
      <c r="D3881" s="11"/>
    </row>
    <row r="3882" spans="4:4" x14ac:dyDescent="0.2">
      <c r="D3882" s="11"/>
    </row>
    <row r="3883" spans="4:4" x14ac:dyDescent="0.2">
      <c r="D3883" s="11"/>
    </row>
    <row r="3884" spans="4:4" x14ac:dyDescent="0.2">
      <c r="D3884" s="11"/>
    </row>
    <row r="3885" spans="4:4" x14ac:dyDescent="0.2">
      <c r="D3885" s="11"/>
    </row>
    <row r="3886" spans="4:4" x14ac:dyDescent="0.2">
      <c r="D3886" s="11"/>
    </row>
    <row r="3887" spans="4:4" x14ac:dyDescent="0.2">
      <c r="D3887" s="11"/>
    </row>
    <row r="3888" spans="4:4" x14ac:dyDescent="0.2">
      <c r="D3888" s="11"/>
    </row>
    <row r="3889" spans="4:4" x14ac:dyDescent="0.2">
      <c r="D3889" s="11"/>
    </row>
    <row r="3890" spans="4:4" x14ac:dyDescent="0.2">
      <c r="D3890" s="11"/>
    </row>
    <row r="3891" spans="4:4" x14ac:dyDescent="0.2">
      <c r="D3891" s="11"/>
    </row>
    <row r="3892" spans="4:4" x14ac:dyDescent="0.2">
      <c r="D3892" s="11"/>
    </row>
    <row r="3893" spans="4:4" x14ac:dyDescent="0.2">
      <c r="D3893" s="11"/>
    </row>
    <row r="3894" spans="4:4" x14ac:dyDescent="0.2">
      <c r="D3894" s="11"/>
    </row>
    <row r="3895" spans="4:4" x14ac:dyDescent="0.2">
      <c r="D3895" s="11"/>
    </row>
    <row r="3896" spans="4:4" x14ac:dyDescent="0.2">
      <c r="D3896" s="11"/>
    </row>
    <row r="3897" spans="4:4" x14ac:dyDescent="0.2">
      <c r="D3897" s="11"/>
    </row>
    <row r="3898" spans="4:4" x14ac:dyDescent="0.2">
      <c r="D3898" s="11"/>
    </row>
    <row r="3899" spans="4:4" x14ac:dyDescent="0.2">
      <c r="D3899" s="11"/>
    </row>
    <row r="3900" spans="4:4" x14ac:dyDescent="0.2">
      <c r="D3900" s="11"/>
    </row>
    <row r="3901" spans="4:4" x14ac:dyDescent="0.2">
      <c r="D3901" s="11"/>
    </row>
    <row r="3902" spans="4:4" x14ac:dyDescent="0.2">
      <c r="D3902" s="11"/>
    </row>
    <row r="3903" spans="4:4" x14ac:dyDescent="0.2">
      <c r="D3903" s="11"/>
    </row>
    <row r="3904" spans="4:4" x14ac:dyDescent="0.2">
      <c r="D3904" s="11"/>
    </row>
    <row r="3905" spans="4:4" x14ac:dyDescent="0.2">
      <c r="D3905" s="11"/>
    </row>
    <row r="3906" spans="4:4" x14ac:dyDescent="0.2">
      <c r="D3906" s="11"/>
    </row>
    <row r="3907" spans="4:4" x14ac:dyDescent="0.2">
      <c r="D3907" s="11"/>
    </row>
    <row r="3908" spans="4:4" x14ac:dyDescent="0.2">
      <c r="D3908" s="11"/>
    </row>
    <row r="3909" spans="4:4" x14ac:dyDescent="0.2">
      <c r="D3909" s="11"/>
    </row>
    <row r="3910" spans="4:4" x14ac:dyDescent="0.2">
      <c r="D3910" s="11"/>
    </row>
    <row r="3911" spans="4:4" x14ac:dyDescent="0.2">
      <c r="D3911" s="11"/>
    </row>
    <row r="3912" spans="4:4" x14ac:dyDescent="0.2">
      <c r="D3912" s="11"/>
    </row>
    <row r="3913" spans="4:4" x14ac:dyDescent="0.2">
      <c r="D3913" s="11"/>
    </row>
    <row r="3914" spans="4:4" x14ac:dyDescent="0.2">
      <c r="D3914" s="11"/>
    </row>
    <row r="3915" spans="4:4" x14ac:dyDescent="0.2">
      <c r="D3915" s="11"/>
    </row>
    <row r="3916" spans="4:4" x14ac:dyDescent="0.2">
      <c r="D3916" s="11"/>
    </row>
    <row r="3917" spans="4:4" x14ac:dyDescent="0.2">
      <c r="D3917" s="11"/>
    </row>
    <row r="3918" spans="4:4" x14ac:dyDescent="0.2">
      <c r="D3918" s="11"/>
    </row>
    <row r="3919" spans="4:4" x14ac:dyDescent="0.2">
      <c r="D3919" s="11"/>
    </row>
    <row r="3920" spans="4:4" x14ac:dyDescent="0.2">
      <c r="D3920" s="11"/>
    </row>
    <row r="3921" spans="4:4" x14ac:dyDescent="0.2">
      <c r="D3921" s="11"/>
    </row>
    <row r="3922" spans="4:4" x14ac:dyDescent="0.2">
      <c r="D3922" s="11"/>
    </row>
    <row r="3923" spans="4:4" x14ac:dyDescent="0.2">
      <c r="D3923" s="11"/>
    </row>
    <row r="3924" spans="4:4" x14ac:dyDescent="0.2">
      <c r="D3924" s="11"/>
    </row>
    <row r="3925" spans="4:4" x14ac:dyDescent="0.2">
      <c r="D3925" s="11"/>
    </row>
    <row r="3926" spans="4:4" x14ac:dyDescent="0.2">
      <c r="D3926" s="11"/>
    </row>
    <row r="3927" spans="4:4" x14ac:dyDescent="0.2">
      <c r="D3927" s="11"/>
    </row>
    <row r="3928" spans="4:4" x14ac:dyDescent="0.2">
      <c r="D3928" s="11"/>
    </row>
    <row r="3929" spans="4:4" x14ac:dyDescent="0.2">
      <c r="D3929" s="11"/>
    </row>
    <row r="3930" spans="4:4" x14ac:dyDescent="0.2">
      <c r="D3930" s="11"/>
    </row>
    <row r="3931" spans="4:4" x14ac:dyDescent="0.2">
      <c r="D3931" s="11"/>
    </row>
    <row r="3932" spans="4:4" x14ac:dyDescent="0.2">
      <c r="D3932" s="11"/>
    </row>
    <row r="3933" spans="4:4" x14ac:dyDescent="0.2">
      <c r="D3933" s="11"/>
    </row>
    <row r="3934" spans="4:4" x14ac:dyDescent="0.2">
      <c r="D3934" s="11"/>
    </row>
    <row r="3935" spans="4:4" x14ac:dyDescent="0.2">
      <c r="D3935" s="11"/>
    </row>
    <row r="3936" spans="4:4" x14ac:dyDescent="0.2">
      <c r="D3936" s="11"/>
    </row>
    <row r="3937" spans="4:4" x14ac:dyDescent="0.2">
      <c r="D3937" s="11"/>
    </row>
    <row r="3938" spans="4:4" x14ac:dyDescent="0.2">
      <c r="D3938" s="11"/>
    </row>
    <row r="3939" spans="4:4" x14ac:dyDescent="0.2">
      <c r="D3939" s="11"/>
    </row>
    <row r="3940" spans="4:4" x14ac:dyDescent="0.2">
      <c r="D3940" s="11"/>
    </row>
    <row r="3941" spans="4:4" x14ac:dyDescent="0.2">
      <c r="D3941" s="11"/>
    </row>
    <row r="3942" spans="4:4" x14ac:dyDescent="0.2">
      <c r="D3942" s="11"/>
    </row>
    <row r="3943" spans="4:4" x14ac:dyDescent="0.2">
      <c r="D3943" s="11"/>
    </row>
    <row r="3944" spans="4:4" x14ac:dyDescent="0.2">
      <c r="D3944" s="11"/>
    </row>
    <row r="3945" spans="4:4" x14ac:dyDescent="0.2">
      <c r="D3945" s="11"/>
    </row>
    <row r="3946" spans="4:4" x14ac:dyDescent="0.2">
      <c r="D3946" s="11"/>
    </row>
    <row r="3947" spans="4:4" x14ac:dyDescent="0.2">
      <c r="D3947" s="11"/>
    </row>
    <row r="3948" spans="4:4" x14ac:dyDescent="0.2">
      <c r="D3948" s="11"/>
    </row>
    <row r="3949" spans="4:4" x14ac:dyDescent="0.2">
      <c r="D3949" s="11"/>
    </row>
    <row r="3950" spans="4:4" x14ac:dyDescent="0.2">
      <c r="D3950" s="11"/>
    </row>
    <row r="3951" spans="4:4" x14ac:dyDescent="0.2">
      <c r="D3951" s="11"/>
    </row>
    <row r="3952" spans="4:4" x14ac:dyDescent="0.2">
      <c r="D3952" s="11"/>
    </row>
    <row r="3953" spans="4:4" x14ac:dyDescent="0.2">
      <c r="D3953" s="11"/>
    </row>
    <row r="3954" spans="4:4" x14ac:dyDescent="0.2">
      <c r="D3954" s="11"/>
    </row>
    <row r="3955" spans="4:4" x14ac:dyDescent="0.2">
      <c r="D3955" s="11"/>
    </row>
    <row r="3956" spans="4:4" x14ac:dyDescent="0.2">
      <c r="D3956" s="11"/>
    </row>
    <row r="3957" spans="4:4" x14ac:dyDescent="0.2">
      <c r="D3957" s="11"/>
    </row>
    <row r="3958" spans="4:4" x14ac:dyDescent="0.2">
      <c r="D3958" s="11"/>
    </row>
    <row r="3959" spans="4:4" x14ac:dyDescent="0.2">
      <c r="D3959" s="11"/>
    </row>
    <row r="3960" spans="4:4" x14ac:dyDescent="0.2">
      <c r="D3960" s="11"/>
    </row>
    <row r="3961" spans="4:4" x14ac:dyDescent="0.2">
      <c r="D3961" s="11"/>
    </row>
    <row r="3962" spans="4:4" x14ac:dyDescent="0.2">
      <c r="D3962" s="11"/>
    </row>
    <row r="3963" spans="4:4" x14ac:dyDescent="0.2">
      <c r="D3963" s="11"/>
    </row>
    <row r="3964" spans="4:4" x14ac:dyDescent="0.2">
      <c r="D3964" s="11"/>
    </row>
    <row r="3965" spans="4:4" x14ac:dyDescent="0.2">
      <c r="D3965" s="11"/>
    </row>
    <row r="3966" spans="4:4" x14ac:dyDescent="0.2">
      <c r="D3966" s="11"/>
    </row>
    <row r="3967" spans="4:4" x14ac:dyDescent="0.2">
      <c r="D3967" s="11"/>
    </row>
    <row r="3968" spans="4:4" x14ac:dyDescent="0.2">
      <c r="D3968" s="11"/>
    </row>
    <row r="3969" spans="4:4" x14ac:dyDescent="0.2">
      <c r="D3969" s="11"/>
    </row>
    <row r="3970" spans="4:4" x14ac:dyDescent="0.2">
      <c r="D3970" s="11"/>
    </row>
    <row r="3971" spans="4:4" x14ac:dyDescent="0.2">
      <c r="D3971" s="11"/>
    </row>
    <row r="3972" spans="4:4" x14ac:dyDescent="0.2">
      <c r="D3972" s="11"/>
    </row>
    <row r="3973" spans="4:4" x14ac:dyDescent="0.2">
      <c r="D3973" s="11"/>
    </row>
    <row r="3974" spans="4:4" x14ac:dyDescent="0.2">
      <c r="D3974" s="11"/>
    </row>
    <row r="3975" spans="4:4" x14ac:dyDescent="0.2">
      <c r="D3975" s="11"/>
    </row>
    <row r="3976" spans="4:4" x14ac:dyDescent="0.2">
      <c r="D3976" s="11"/>
    </row>
    <row r="3977" spans="4:4" x14ac:dyDescent="0.2">
      <c r="D3977" s="11"/>
    </row>
    <row r="3978" spans="4:4" x14ac:dyDescent="0.2">
      <c r="D3978" s="11"/>
    </row>
    <row r="3979" spans="4:4" x14ac:dyDescent="0.2">
      <c r="D3979" s="11"/>
    </row>
    <row r="3980" spans="4:4" x14ac:dyDescent="0.2">
      <c r="D3980" s="11"/>
    </row>
    <row r="3981" spans="4:4" x14ac:dyDescent="0.2">
      <c r="D3981" s="11"/>
    </row>
    <row r="3982" spans="4:4" x14ac:dyDescent="0.2">
      <c r="D3982" s="11"/>
    </row>
    <row r="3983" spans="4:4" x14ac:dyDescent="0.2">
      <c r="D3983" s="11"/>
    </row>
    <row r="3984" spans="4:4" x14ac:dyDescent="0.2">
      <c r="D3984" s="11"/>
    </row>
    <row r="3985" spans="4:4" x14ac:dyDescent="0.2">
      <c r="D3985" s="11"/>
    </row>
    <row r="3986" spans="4:4" x14ac:dyDescent="0.2">
      <c r="D3986" s="11"/>
    </row>
    <row r="3987" spans="4:4" x14ac:dyDescent="0.2">
      <c r="D3987" s="11"/>
    </row>
    <row r="3988" spans="4:4" x14ac:dyDescent="0.2">
      <c r="D3988" s="11"/>
    </row>
    <row r="3989" spans="4:4" x14ac:dyDescent="0.2">
      <c r="D3989" s="11"/>
    </row>
    <row r="3990" spans="4:4" x14ac:dyDescent="0.2">
      <c r="D3990" s="11"/>
    </row>
    <row r="3991" spans="4:4" x14ac:dyDescent="0.2">
      <c r="D3991" s="11"/>
    </row>
    <row r="3992" spans="4:4" x14ac:dyDescent="0.2">
      <c r="D3992" s="11"/>
    </row>
    <row r="3993" spans="4:4" x14ac:dyDescent="0.2">
      <c r="D3993" s="11"/>
    </row>
    <row r="3994" spans="4:4" x14ac:dyDescent="0.2">
      <c r="D3994" s="11"/>
    </row>
    <row r="3995" spans="4:4" x14ac:dyDescent="0.2">
      <c r="D3995" s="11"/>
    </row>
    <row r="3996" spans="4:4" x14ac:dyDescent="0.2">
      <c r="D3996" s="11"/>
    </row>
    <row r="3997" spans="4:4" x14ac:dyDescent="0.2">
      <c r="D3997" s="11"/>
    </row>
    <row r="3998" spans="4:4" x14ac:dyDescent="0.2">
      <c r="D3998" s="11"/>
    </row>
    <row r="3999" spans="4:4" x14ac:dyDescent="0.2">
      <c r="D3999" s="11"/>
    </row>
    <row r="4000" spans="4:4" x14ac:dyDescent="0.2">
      <c r="D4000" s="11"/>
    </row>
    <row r="4001" spans="4:4" x14ac:dyDescent="0.2">
      <c r="D4001" s="11"/>
    </row>
    <row r="4002" spans="4:4" x14ac:dyDescent="0.2">
      <c r="D4002" s="11"/>
    </row>
    <row r="4003" spans="4:4" x14ac:dyDescent="0.2">
      <c r="D4003" s="11"/>
    </row>
    <row r="4004" spans="4:4" x14ac:dyDescent="0.2">
      <c r="D4004" s="11"/>
    </row>
    <row r="4005" spans="4:4" x14ac:dyDescent="0.2">
      <c r="D4005" s="11"/>
    </row>
    <row r="4006" spans="4:4" x14ac:dyDescent="0.2">
      <c r="D4006" s="11"/>
    </row>
    <row r="4007" spans="4:4" x14ac:dyDescent="0.2">
      <c r="D4007" s="11"/>
    </row>
    <row r="4008" spans="4:4" x14ac:dyDescent="0.2">
      <c r="D4008" s="11"/>
    </row>
    <row r="4009" spans="4:4" x14ac:dyDescent="0.2">
      <c r="D4009" s="11"/>
    </row>
    <row r="4010" spans="4:4" x14ac:dyDescent="0.2">
      <c r="D4010" s="11"/>
    </row>
    <row r="4011" spans="4:4" x14ac:dyDescent="0.2">
      <c r="D4011" s="11"/>
    </row>
    <row r="4012" spans="4:4" x14ac:dyDescent="0.2">
      <c r="D4012" s="11"/>
    </row>
    <row r="4013" spans="4:4" x14ac:dyDescent="0.2">
      <c r="D4013" s="11"/>
    </row>
    <row r="4014" spans="4:4" x14ac:dyDescent="0.2">
      <c r="D4014" s="11"/>
    </row>
    <row r="4015" spans="4:4" x14ac:dyDescent="0.2">
      <c r="D4015" s="11"/>
    </row>
    <row r="4016" spans="4:4" x14ac:dyDescent="0.2">
      <c r="D4016" s="11"/>
    </row>
    <row r="4017" spans="4:4" x14ac:dyDescent="0.2">
      <c r="D4017" s="11"/>
    </row>
    <row r="4018" spans="4:4" x14ac:dyDescent="0.2">
      <c r="D4018" s="11"/>
    </row>
    <row r="4019" spans="4:4" x14ac:dyDescent="0.2">
      <c r="D4019" s="11"/>
    </row>
    <row r="4020" spans="4:4" x14ac:dyDescent="0.2">
      <c r="D4020" s="11"/>
    </row>
    <row r="4021" spans="4:4" x14ac:dyDescent="0.2">
      <c r="D4021" s="11"/>
    </row>
    <row r="4022" spans="4:4" x14ac:dyDescent="0.2">
      <c r="D4022" s="11"/>
    </row>
    <row r="4023" spans="4:4" x14ac:dyDescent="0.2">
      <c r="D4023" s="11"/>
    </row>
    <row r="4024" spans="4:4" x14ac:dyDescent="0.2">
      <c r="D4024" s="11"/>
    </row>
    <row r="4025" spans="4:4" x14ac:dyDescent="0.2">
      <c r="D4025" s="11"/>
    </row>
    <row r="4026" spans="4:4" x14ac:dyDescent="0.2">
      <c r="D4026" s="11"/>
    </row>
    <row r="4027" spans="4:4" x14ac:dyDescent="0.2">
      <c r="D4027" s="11"/>
    </row>
    <row r="4028" spans="4:4" x14ac:dyDescent="0.2">
      <c r="D4028" s="11"/>
    </row>
    <row r="4029" spans="4:4" x14ac:dyDescent="0.2">
      <c r="D4029" s="11"/>
    </row>
    <row r="4030" spans="4:4" x14ac:dyDescent="0.2">
      <c r="D4030" s="11"/>
    </row>
    <row r="4031" spans="4:4" x14ac:dyDescent="0.2">
      <c r="D4031" s="11"/>
    </row>
    <row r="4032" spans="4:4" x14ac:dyDescent="0.2">
      <c r="D4032" s="11"/>
    </row>
    <row r="4033" spans="4:4" x14ac:dyDescent="0.2">
      <c r="D4033" s="11"/>
    </row>
    <row r="4034" spans="4:4" x14ac:dyDescent="0.2">
      <c r="D4034" s="11"/>
    </row>
    <row r="4035" spans="4:4" x14ac:dyDescent="0.2">
      <c r="D4035" s="11"/>
    </row>
    <row r="4036" spans="4:4" x14ac:dyDescent="0.2">
      <c r="D4036" s="11"/>
    </row>
    <row r="4037" spans="4:4" x14ac:dyDescent="0.2">
      <c r="D4037" s="11"/>
    </row>
    <row r="4038" spans="4:4" x14ac:dyDescent="0.2">
      <c r="D4038" s="11"/>
    </row>
    <row r="4039" spans="4:4" x14ac:dyDescent="0.2">
      <c r="D4039" s="11"/>
    </row>
    <row r="4040" spans="4:4" x14ac:dyDescent="0.2">
      <c r="D4040" s="11"/>
    </row>
    <row r="4041" spans="4:4" x14ac:dyDescent="0.2">
      <c r="D4041" s="11"/>
    </row>
    <row r="4042" spans="4:4" x14ac:dyDescent="0.2">
      <c r="D4042" s="11"/>
    </row>
    <row r="4043" spans="4:4" x14ac:dyDescent="0.2">
      <c r="D4043" s="11"/>
    </row>
    <row r="4044" spans="4:4" x14ac:dyDescent="0.2">
      <c r="D4044" s="11"/>
    </row>
    <row r="4045" spans="4:4" x14ac:dyDescent="0.2">
      <c r="D4045" s="11"/>
    </row>
    <row r="4046" spans="4:4" x14ac:dyDescent="0.2">
      <c r="D4046" s="11"/>
    </row>
    <row r="4047" spans="4:4" x14ac:dyDescent="0.2">
      <c r="D4047" s="11"/>
    </row>
    <row r="4048" spans="4:4" x14ac:dyDescent="0.2">
      <c r="D4048" s="11"/>
    </row>
    <row r="4049" spans="4:4" x14ac:dyDescent="0.2">
      <c r="D4049" s="11"/>
    </row>
    <row r="4050" spans="4:4" x14ac:dyDescent="0.2">
      <c r="D4050" s="11"/>
    </row>
    <row r="4051" spans="4:4" x14ac:dyDescent="0.2">
      <c r="D4051" s="11"/>
    </row>
    <row r="4052" spans="4:4" x14ac:dyDescent="0.2">
      <c r="D4052" s="11"/>
    </row>
    <row r="4053" spans="4:4" x14ac:dyDescent="0.2">
      <c r="D4053" s="11"/>
    </row>
    <row r="4054" spans="4:4" x14ac:dyDescent="0.2">
      <c r="D4054" s="11"/>
    </row>
    <row r="4055" spans="4:4" x14ac:dyDescent="0.2">
      <c r="D4055" s="11"/>
    </row>
    <row r="4056" spans="4:4" x14ac:dyDescent="0.2">
      <c r="D4056" s="11"/>
    </row>
    <row r="4057" spans="4:4" x14ac:dyDescent="0.2">
      <c r="D4057" s="11"/>
    </row>
    <row r="4058" spans="4:4" x14ac:dyDescent="0.2">
      <c r="D4058" s="11"/>
    </row>
    <row r="4059" spans="4:4" x14ac:dyDescent="0.2">
      <c r="D4059" s="11"/>
    </row>
    <row r="4060" spans="4:4" x14ac:dyDescent="0.2">
      <c r="D4060" s="11"/>
    </row>
    <row r="4061" spans="4:4" x14ac:dyDescent="0.2">
      <c r="D4061" s="11"/>
    </row>
    <row r="4062" spans="4:4" x14ac:dyDescent="0.2">
      <c r="D4062" s="11"/>
    </row>
    <row r="4063" spans="4:4" x14ac:dyDescent="0.2">
      <c r="D4063" s="11"/>
    </row>
    <row r="4064" spans="4:4" x14ac:dyDescent="0.2">
      <c r="D4064" s="11"/>
    </row>
    <row r="4065" spans="4:4" x14ac:dyDescent="0.2">
      <c r="D4065" s="11"/>
    </row>
    <row r="4066" spans="4:4" x14ac:dyDescent="0.2">
      <c r="D4066" s="11"/>
    </row>
    <row r="4067" spans="4:4" x14ac:dyDescent="0.2">
      <c r="D4067" s="11"/>
    </row>
    <row r="4068" spans="4:4" x14ac:dyDescent="0.2">
      <c r="D4068" s="11"/>
    </row>
    <row r="4069" spans="4:4" x14ac:dyDescent="0.2">
      <c r="D4069" s="11"/>
    </row>
    <row r="4070" spans="4:4" x14ac:dyDescent="0.2">
      <c r="D4070" s="11"/>
    </row>
    <row r="4071" spans="4:4" x14ac:dyDescent="0.2">
      <c r="D4071" s="11"/>
    </row>
    <row r="4072" spans="4:4" x14ac:dyDescent="0.2">
      <c r="D4072" s="11"/>
    </row>
    <row r="4073" spans="4:4" x14ac:dyDescent="0.2">
      <c r="D4073" s="11"/>
    </row>
    <row r="4074" spans="4:4" x14ac:dyDescent="0.2">
      <c r="D4074" s="11"/>
    </row>
    <row r="4075" spans="4:4" x14ac:dyDescent="0.2">
      <c r="D4075" s="11"/>
    </row>
    <row r="4076" spans="4:4" x14ac:dyDescent="0.2">
      <c r="D4076" s="11"/>
    </row>
    <row r="4077" spans="4:4" x14ac:dyDescent="0.2">
      <c r="D4077" s="11"/>
    </row>
    <row r="4078" spans="4:4" x14ac:dyDescent="0.2">
      <c r="D4078" s="11"/>
    </row>
    <row r="4079" spans="4:4" x14ac:dyDescent="0.2">
      <c r="D4079" s="11"/>
    </row>
    <row r="4080" spans="4:4" x14ac:dyDescent="0.2">
      <c r="D4080" s="11"/>
    </row>
    <row r="4081" spans="4:4" x14ac:dyDescent="0.2">
      <c r="D4081" s="11"/>
    </row>
    <row r="4082" spans="4:4" x14ac:dyDescent="0.2">
      <c r="D4082" s="11"/>
    </row>
    <row r="4083" spans="4:4" x14ac:dyDescent="0.2">
      <c r="D4083" s="11"/>
    </row>
    <row r="4084" spans="4:4" x14ac:dyDescent="0.2">
      <c r="D4084" s="11"/>
    </row>
    <row r="4085" spans="4:4" x14ac:dyDescent="0.2">
      <c r="D4085" s="11"/>
    </row>
    <row r="4086" spans="4:4" x14ac:dyDescent="0.2">
      <c r="D4086" s="11"/>
    </row>
    <row r="4087" spans="4:4" x14ac:dyDescent="0.2">
      <c r="D4087" s="11"/>
    </row>
    <row r="4088" spans="4:4" x14ac:dyDescent="0.2">
      <c r="D4088" s="11"/>
    </row>
    <row r="4089" spans="4:4" x14ac:dyDescent="0.2">
      <c r="D4089" s="11"/>
    </row>
    <row r="4090" spans="4:4" x14ac:dyDescent="0.2">
      <c r="D4090" s="11"/>
    </row>
    <row r="4091" spans="4:4" x14ac:dyDescent="0.2">
      <c r="D4091" s="11"/>
    </row>
    <row r="4092" spans="4:4" x14ac:dyDescent="0.2">
      <c r="D4092" s="11"/>
    </row>
    <row r="4093" spans="4:4" x14ac:dyDescent="0.2">
      <c r="D4093" s="11"/>
    </row>
    <row r="4094" spans="4:4" x14ac:dyDescent="0.2">
      <c r="D4094" s="11"/>
    </row>
    <row r="4095" spans="4:4" x14ac:dyDescent="0.2">
      <c r="D4095" s="11"/>
    </row>
    <row r="4096" spans="4:4" x14ac:dyDescent="0.2">
      <c r="D4096" s="11"/>
    </row>
    <row r="4097" spans="4:4" x14ac:dyDescent="0.2">
      <c r="D4097" s="11"/>
    </row>
    <row r="4098" spans="4:4" x14ac:dyDescent="0.2">
      <c r="D4098" s="11"/>
    </row>
    <row r="4099" spans="4:4" x14ac:dyDescent="0.2">
      <c r="D4099" s="11"/>
    </row>
    <row r="4100" spans="4:4" x14ac:dyDescent="0.2">
      <c r="D4100" s="11"/>
    </row>
    <row r="4101" spans="4:4" x14ac:dyDescent="0.2">
      <c r="D4101" s="11"/>
    </row>
    <row r="4102" spans="4:4" x14ac:dyDescent="0.2">
      <c r="D4102" s="11"/>
    </row>
    <row r="4103" spans="4:4" x14ac:dyDescent="0.2">
      <c r="D4103" s="11"/>
    </row>
    <row r="4104" spans="4:4" x14ac:dyDescent="0.2">
      <c r="D4104" s="11"/>
    </row>
    <row r="4105" spans="4:4" x14ac:dyDescent="0.2">
      <c r="D4105" s="11"/>
    </row>
    <row r="4106" spans="4:4" x14ac:dyDescent="0.2">
      <c r="D4106" s="11"/>
    </row>
    <row r="4107" spans="4:4" x14ac:dyDescent="0.2">
      <c r="D4107" s="11"/>
    </row>
    <row r="4108" spans="4:4" x14ac:dyDescent="0.2">
      <c r="D4108" s="11"/>
    </row>
    <row r="4109" spans="4:4" x14ac:dyDescent="0.2">
      <c r="D4109" s="11"/>
    </row>
    <row r="4110" spans="4:4" x14ac:dyDescent="0.2">
      <c r="D4110" s="11"/>
    </row>
    <row r="4111" spans="4:4" x14ac:dyDescent="0.2">
      <c r="D4111" s="11"/>
    </row>
    <row r="4112" spans="4:4" x14ac:dyDescent="0.2">
      <c r="D4112" s="11"/>
    </row>
    <row r="4113" spans="4:4" x14ac:dyDescent="0.2">
      <c r="D4113" s="11"/>
    </row>
    <row r="4114" spans="4:4" x14ac:dyDescent="0.2">
      <c r="D4114" s="11"/>
    </row>
    <row r="4115" spans="4:4" x14ac:dyDescent="0.2">
      <c r="D4115" s="11"/>
    </row>
    <row r="4116" spans="4:4" x14ac:dyDescent="0.2">
      <c r="D4116" s="11"/>
    </row>
    <row r="4117" spans="4:4" x14ac:dyDescent="0.2">
      <c r="D4117" s="11"/>
    </row>
    <row r="4118" spans="4:4" x14ac:dyDescent="0.2">
      <c r="D4118" s="11"/>
    </row>
    <row r="4119" spans="4:4" x14ac:dyDescent="0.2">
      <c r="D4119" s="11"/>
    </row>
    <row r="4120" spans="4:4" x14ac:dyDescent="0.2">
      <c r="D4120" s="11"/>
    </row>
    <row r="4121" spans="4:4" x14ac:dyDescent="0.2">
      <c r="D4121" s="11"/>
    </row>
    <row r="4122" spans="4:4" x14ac:dyDescent="0.2">
      <c r="D4122" s="11"/>
    </row>
    <row r="4123" spans="4:4" x14ac:dyDescent="0.2">
      <c r="D4123" s="11"/>
    </row>
    <row r="4124" spans="4:4" x14ac:dyDescent="0.2">
      <c r="D4124" s="11"/>
    </row>
    <row r="4125" spans="4:4" x14ac:dyDescent="0.2">
      <c r="D4125" s="11"/>
    </row>
    <row r="4126" spans="4:4" x14ac:dyDescent="0.2">
      <c r="D4126" s="11"/>
    </row>
    <row r="4127" spans="4:4" x14ac:dyDescent="0.2">
      <c r="D4127" s="11"/>
    </row>
    <row r="4128" spans="4:4" x14ac:dyDescent="0.2">
      <c r="D4128" s="11"/>
    </row>
    <row r="4129" spans="4:4" x14ac:dyDescent="0.2">
      <c r="D4129" s="11"/>
    </row>
    <row r="4130" spans="4:4" x14ac:dyDescent="0.2">
      <c r="D4130" s="11"/>
    </row>
    <row r="4131" spans="4:4" x14ac:dyDescent="0.2">
      <c r="D4131" s="11"/>
    </row>
    <row r="4132" spans="4:4" x14ac:dyDescent="0.2">
      <c r="D4132" s="11"/>
    </row>
    <row r="4133" spans="4:4" x14ac:dyDescent="0.2">
      <c r="D4133" s="11"/>
    </row>
    <row r="4134" spans="4:4" x14ac:dyDescent="0.2">
      <c r="D4134" s="11"/>
    </row>
    <row r="4135" spans="4:4" x14ac:dyDescent="0.2">
      <c r="D4135" s="11"/>
    </row>
    <row r="4136" spans="4:4" x14ac:dyDescent="0.2">
      <c r="D4136" s="11"/>
    </row>
    <row r="4137" spans="4:4" x14ac:dyDescent="0.2">
      <c r="D4137" s="11"/>
    </row>
    <row r="4138" spans="4:4" x14ac:dyDescent="0.2">
      <c r="D4138" s="11"/>
    </row>
    <row r="4139" spans="4:4" x14ac:dyDescent="0.2">
      <c r="D4139" s="11"/>
    </row>
    <row r="4140" spans="4:4" x14ac:dyDescent="0.2">
      <c r="D4140" s="11"/>
    </row>
    <row r="4141" spans="4:4" x14ac:dyDescent="0.2">
      <c r="D4141" s="11"/>
    </row>
    <row r="4142" spans="4:4" x14ac:dyDescent="0.2">
      <c r="D4142" s="11"/>
    </row>
    <row r="4143" spans="4:4" x14ac:dyDescent="0.2">
      <c r="D4143" s="11"/>
    </row>
    <row r="4144" spans="4:4" x14ac:dyDescent="0.2">
      <c r="D4144" s="11"/>
    </row>
    <row r="4145" spans="4:4" x14ac:dyDescent="0.2">
      <c r="D4145" s="11"/>
    </row>
    <row r="4146" spans="4:4" x14ac:dyDescent="0.2">
      <c r="D4146" s="11"/>
    </row>
    <row r="4147" spans="4:4" x14ac:dyDescent="0.2">
      <c r="D4147" s="11"/>
    </row>
    <row r="4148" spans="4:4" x14ac:dyDescent="0.2">
      <c r="D4148" s="11"/>
    </row>
    <row r="4149" spans="4:4" x14ac:dyDescent="0.2">
      <c r="D4149" s="11"/>
    </row>
    <row r="4150" spans="4:4" x14ac:dyDescent="0.2">
      <c r="D4150" s="11"/>
    </row>
    <row r="4151" spans="4:4" x14ac:dyDescent="0.2">
      <c r="D4151" s="11"/>
    </row>
    <row r="4152" spans="4:4" x14ac:dyDescent="0.2">
      <c r="D4152" s="11"/>
    </row>
    <row r="4153" spans="4:4" x14ac:dyDescent="0.2">
      <c r="D4153" s="11"/>
    </row>
    <row r="4154" spans="4:4" x14ac:dyDescent="0.2">
      <c r="D4154" s="11"/>
    </row>
    <row r="4155" spans="4:4" x14ac:dyDescent="0.2">
      <c r="D4155" s="11"/>
    </row>
    <row r="4156" spans="4:4" x14ac:dyDescent="0.2">
      <c r="D4156" s="11"/>
    </row>
    <row r="4157" spans="4:4" x14ac:dyDescent="0.2">
      <c r="D4157" s="11"/>
    </row>
    <row r="4158" spans="4:4" x14ac:dyDescent="0.2">
      <c r="D4158" s="11"/>
    </row>
    <row r="4159" spans="4:4" x14ac:dyDescent="0.2">
      <c r="D4159" s="11"/>
    </row>
    <row r="4160" spans="4:4" x14ac:dyDescent="0.2">
      <c r="D4160" s="11"/>
    </row>
    <row r="4161" spans="4:4" x14ac:dyDescent="0.2">
      <c r="D4161" s="11"/>
    </row>
    <row r="4162" spans="4:4" x14ac:dyDescent="0.2">
      <c r="D4162" s="11"/>
    </row>
    <row r="4163" spans="4:4" x14ac:dyDescent="0.2">
      <c r="D4163" s="11"/>
    </row>
    <row r="4164" spans="4:4" x14ac:dyDescent="0.2">
      <c r="D4164" s="11"/>
    </row>
    <row r="4165" spans="4:4" x14ac:dyDescent="0.2">
      <c r="D4165" s="11"/>
    </row>
    <row r="4166" spans="4:4" x14ac:dyDescent="0.2">
      <c r="D4166" s="11"/>
    </row>
    <row r="4167" spans="4:4" x14ac:dyDescent="0.2">
      <c r="D4167" s="11"/>
    </row>
    <row r="4168" spans="4:4" x14ac:dyDescent="0.2">
      <c r="D4168" s="11"/>
    </row>
    <row r="4169" spans="4:4" x14ac:dyDescent="0.2">
      <c r="D4169" s="11"/>
    </row>
    <row r="4170" spans="4:4" x14ac:dyDescent="0.2">
      <c r="D4170" s="11"/>
    </row>
    <row r="4171" spans="4:4" x14ac:dyDescent="0.2">
      <c r="D4171" s="11"/>
    </row>
    <row r="4172" spans="4:4" x14ac:dyDescent="0.2">
      <c r="D4172" s="11"/>
    </row>
    <row r="4173" spans="4:4" x14ac:dyDescent="0.2">
      <c r="D4173" s="11"/>
    </row>
    <row r="4174" spans="4:4" x14ac:dyDescent="0.2">
      <c r="D4174" s="11"/>
    </row>
    <row r="4175" spans="4:4" x14ac:dyDescent="0.2">
      <c r="D4175" s="11"/>
    </row>
    <row r="4176" spans="4:4" x14ac:dyDescent="0.2">
      <c r="D4176" s="11"/>
    </row>
    <row r="4177" spans="4:4" x14ac:dyDescent="0.2">
      <c r="D4177" s="11"/>
    </row>
    <row r="4178" spans="4:4" x14ac:dyDescent="0.2">
      <c r="D4178" s="11"/>
    </row>
    <row r="4179" spans="4:4" x14ac:dyDescent="0.2">
      <c r="D4179" s="11"/>
    </row>
    <row r="4180" spans="4:4" x14ac:dyDescent="0.2">
      <c r="D4180" s="11"/>
    </row>
    <row r="4181" spans="4:4" x14ac:dyDescent="0.2">
      <c r="D4181" s="11"/>
    </row>
    <row r="4182" spans="4:4" x14ac:dyDescent="0.2">
      <c r="D4182" s="11"/>
    </row>
    <row r="4183" spans="4:4" x14ac:dyDescent="0.2">
      <c r="D4183" s="11"/>
    </row>
    <row r="4184" spans="4:4" x14ac:dyDescent="0.2">
      <c r="D4184" s="11"/>
    </row>
    <row r="4185" spans="4:4" x14ac:dyDescent="0.2">
      <c r="D4185" s="11"/>
    </row>
    <row r="4186" spans="4:4" x14ac:dyDescent="0.2">
      <c r="D4186" s="11"/>
    </row>
    <row r="4187" spans="4:4" x14ac:dyDescent="0.2">
      <c r="D4187" s="11"/>
    </row>
    <row r="4188" spans="4:4" x14ac:dyDescent="0.2">
      <c r="D4188" s="11"/>
    </row>
    <row r="4189" spans="4:4" x14ac:dyDescent="0.2">
      <c r="D4189" s="11"/>
    </row>
    <row r="4190" spans="4:4" x14ac:dyDescent="0.2">
      <c r="D4190" s="11"/>
    </row>
    <row r="4191" spans="4:4" x14ac:dyDescent="0.2">
      <c r="D4191" s="11"/>
    </row>
    <row r="4192" spans="4:4" x14ac:dyDescent="0.2">
      <c r="D4192" s="11"/>
    </row>
    <row r="4193" spans="4:4" x14ac:dyDescent="0.2">
      <c r="D4193" s="11"/>
    </row>
    <row r="4194" spans="4:4" x14ac:dyDescent="0.2">
      <c r="D4194" s="11"/>
    </row>
    <row r="4195" spans="4:4" x14ac:dyDescent="0.2">
      <c r="D4195" s="11"/>
    </row>
    <row r="4196" spans="4:4" x14ac:dyDescent="0.2">
      <c r="D4196" s="11"/>
    </row>
    <row r="4197" spans="4:4" x14ac:dyDescent="0.2">
      <c r="D4197" s="11"/>
    </row>
    <row r="4198" spans="4:4" x14ac:dyDescent="0.2">
      <c r="D4198" s="11"/>
    </row>
    <row r="4199" spans="4:4" x14ac:dyDescent="0.2">
      <c r="D4199" s="11"/>
    </row>
    <row r="4200" spans="4:4" x14ac:dyDescent="0.2">
      <c r="D4200" s="11"/>
    </row>
    <row r="4201" spans="4:4" x14ac:dyDescent="0.2">
      <c r="D4201" s="11"/>
    </row>
    <row r="4202" spans="4:4" x14ac:dyDescent="0.2">
      <c r="D4202" s="11"/>
    </row>
    <row r="4203" spans="4:4" x14ac:dyDescent="0.2">
      <c r="D4203" s="11"/>
    </row>
    <row r="4204" spans="4:4" x14ac:dyDescent="0.2">
      <c r="D4204" s="11"/>
    </row>
    <row r="4205" spans="4:4" x14ac:dyDescent="0.2">
      <c r="D4205" s="11"/>
    </row>
    <row r="4206" spans="4:4" x14ac:dyDescent="0.2">
      <c r="D4206" s="11"/>
    </row>
    <row r="4207" spans="4:4" x14ac:dyDescent="0.2">
      <c r="D4207" s="11"/>
    </row>
    <row r="4208" spans="4:4" x14ac:dyDescent="0.2">
      <c r="D4208" s="11"/>
    </row>
    <row r="4209" spans="4:4" x14ac:dyDescent="0.2">
      <c r="D4209" s="11"/>
    </row>
    <row r="4210" spans="4:4" x14ac:dyDescent="0.2">
      <c r="D4210" s="11"/>
    </row>
    <row r="4211" spans="4:4" x14ac:dyDescent="0.2">
      <c r="D4211" s="11"/>
    </row>
    <row r="4212" spans="4:4" x14ac:dyDescent="0.2">
      <c r="D4212" s="11"/>
    </row>
    <row r="4213" spans="4:4" x14ac:dyDescent="0.2">
      <c r="D4213" s="11"/>
    </row>
    <row r="4214" spans="4:4" x14ac:dyDescent="0.2">
      <c r="D4214" s="11"/>
    </row>
    <row r="4215" spans="4:4" x14ac:dyDescent="0.2">
      <c r="D4215" s="11"/>
    </row>
    <row r="4216" spans="4:4" x14ac:dyDescent="0.2">
      <c r="D4216" s="11"/>
    </row>
    <row r="4217" spans="4:4" x14ac:dyDescent="0.2">
      <c r="D4217" s="11"/>
    </row>
    <row r="4218" spans="4:4" x14ac:dyDescent="0.2">
      <c r="D4218" s="11"/>
    </row>
    <row r="4219" spans="4:4" x14ac:dyDescent="0.2">
      <c r="D4219" s="11"/>
    </row>
    <row r="4220" spans="4:4" x14ac:dyDescent="0.2">
      <c r="D4220" s="11"/>
    </row>
    <row r="4221" spans="4:4" x14ac:dyDescent="0.2">
      <c r="D4221" s="11"/>
    </row>
    <row r="4222" spans="4:4" x14ac:dyDescent="0.2">
      <c r="D4222" s="11"/>
    </row>
    <row r="4223" spans="4:4" x14ac:dyDescent="0.2">
      <c r="D4223" s="11"/>
    </row>
    <row r="4224" spans="4:4" x14ac:dyDescent="0.2">
      <c r="D4224" s="11"/>
    </row>
    <row r="4225" spans="4:4" x14ac:dyDescent="0.2">
      <c r="D4225" s="11"/>
    </row>
    <row r="4226" spans="4:4" x14ac:dyDescent="0.2">
      <c r="D4226" s="11"/>
    </row>
    <row r="4227" spans="4:4" x14ac:dyDescent="0.2">
      <c r="D4227" s="11"/>
    </row>
    <row r="4228" spans="4:4" x14ac:dyDescent="0.2">
      <c r="D4228" s="11"/>
    </row>
    <row r="4229" spans="4:4" x14ac:dyDescent="0.2">
      <c r="D4229" s="11"/>
    </row>
    <row r="4230" spans="4:4" x14ac:dyDescent="0.2">
      <c r="D4230" s="11"/>
    </row>
    <row r="4231" spans="4:4" x14ac:dyDescent="0.2">
      <c r="D4231" s="11"/>
    </row>
    <row r="4232" spans="4:4" x14ac:dyDescent="0.2">
      <c r="D4232" s="11"/>
    </row>
    <row r="4233" spans="4:4" x14ac:dyDescent="0.2">
      <c r="D4233" s="11"/>
    </row>
    <row r="4234" spans="4:4" x14ac:dyDescent="0.2">
      <c r="D4234" s="11"/>
    </row>
    <row r="4235" spans="4:4" x14ac:dyDescent="0.2">
      <c r="D4235" s="11"/>
    </row>
    <row r="4236" spans="4:4" x14ac:dyDescent="0.2">
      <c r="D4236" s="11"/>
    </row>
    <row r="4237" spans="4:4" x14ac:dyDescent="0.2">
      <c r="D4237" s="11"/>
    </row>
    <row r="4238" spans="4:4" x14ac:dyDescent="0.2">
      <c r="D4238" s="11"/>
    </row>
    <row r="4239" spans="4:4" x14ac:dyDescent="0.2">
      <c r="D4239" s="11"/>
    </row>
    <row r="4240" spans="4:4" x14ac:dyDescent="0.2">
      <c r="D4240" s="11"/>
    </row>
    <row r="4241" spans="4:4" x14ac:dyDescent="0.2">
      <c r="D4241" s="11"/>
    </row>
    <row r="4242" spans="4:4" x14ac:dyDescent="0.2">
      <c r="D4242" s="11"/>
    </row>
    <row r="4243" spans="4:4" x14ac:dyDescent="0.2">
      <c r="D4243" s="11"/>
    </row>
    <row r="4244" spans="4:4" x14ac:dyDescent="0.2">
      <c r="D4244" s="11"/>
    </row>
    <row r="4245" spans="4:4" x14ac:dyDescent="0.2">
      <c r="D4245" s="11"/>
    </row>
    <row r="4246" spans="4:4" x14ac:dyDescent="0.2">
      <c r="D4246" s="11"/>
    </row>
    <row r="4247" spans="4:4" x14ac:dyDescent="0.2">
      <c r="D4247" s="11"/>
    </row>
    <row r="4248" spans="4:4" x14ac:dyDescent="0.2">
      <c r="D4248" s="11"/>
    </row>
    <row r="4249" spans="4:4" x14ac:dyDescent="0.2">
      <c r="D4249" s="11"/>
    </row>
    <row r="4250" spans="4:4" x14ac:dyDescent="0.2">
      <c r="D4250" s="11"/>
    </row>
    <row r="4251" spans="4:4" x14ac:dyDescent="0.2">
      <c r="D4251" s="11"/>
    </row>
    <row r="4252" spans="4:4" x14ac:dyDescent="0.2">
      <c r="D4252" s="11"/>
    </row>
    <row r="4253" spans="4:4" x14ac:dyDescent="0.2">
      <c r="D4253" s="11"/>
    </row>
    <row r="4254" spans="4:4" x14ac:dyDescent="0.2">
      <c r="D4254" s="11"/>
    </row>
    <row r="4255" spans="4:4" x14ac:dyDescent="0.2">
      <c r="D4255" s="11"/>
    </row>
    <row r="4256" spans="4:4" x14ac:dyDescent="0.2">
      <c r="D4256" s="11"/>
    </row>
    <row r="4257" spans="4:4" x14ac:dyDescent="0.2">
      <c r="D4257" s="11"/>
    </row>
    <row r="4258" spans="4:4" x14ac:dyDescent="0.2">
      <c r="D4258" s="11"/>
    </row>
    <row r="4259" spans="4:4" x14ac:dyDescent="0.2">
      <c r="D4259" s="11"/>
    </row>
    <row r="4260" spans="4:4" x14ac:dyDescent="0.2">
      <c r="D4260" s="11"/>
    </row>
    <row r="4261" spans="4:4" x14ac:dyDescent="0.2">
      <c r="D4261" s="11"/>
    </row>
    <row r="4262" spans="4:4" x14ac:dyDescent="0.2">
      <c r="D4262" s="11"/>
    </row>
    <row r="4263" spans="4:4" x14ac:dyDescent="0.2">
      <c r="D4263" s="11"/>
    </row>
    <row r="4264" spans="4:4" x14ac:dyDescent="0.2">
      <c r="D4264" s="11"/>
    </row>
    <row r="4265" spans="4:4" x14ac:dyDescent="0.2">
      <c r="D4265" s="11"/>
    </row>
    <row r="4266" spans="4:4" x14ac:dyDescent="0.2">
      <c r="D4266" s="11"/>
    </row>
    <row r="4267" spans="4:4" x14ac:dyDescent="0.2">
      <c r="D4267" s="11"/>
    </row>
    <row r="4268" spans="4:4" x14ac:dyDescent="0.2">
      <c r="D4268" s="11"/>
    </row>
    <row r="4269" spans="4:4" x14ac:dyDescent="0.2">
      <c r="D4269" s="11"/>
    </row>
    <row r="4270" spans="4:4" x14ac:dyDescent="0.2">
      <c r="D4270" s="11"/>
    </row>
    <row r="4271" spans="4:4" x14ac:dyDescent="0.2">
      <c r="D4271" s="11"/>
    </row>
    <row r="4272" spans="4:4" x14ac:dyDescent="0.2">
      <c r="D4272" s="11"/>
    </row>
    <row r="4273" spans="4:4" x14ac:dyDescent="0.2">
      <c r="D4273" s="11"/>
    </row>
    <row r="4274" spans="4:4" x14ac:dyDescent="0.2">
      <c r="D4274" s="11"/>
    </row>
    <row r="4275" spans="4:4" x14ac:dyDescent="0.2">
      <c r="D4275" s="11"/>
    </row>
    <row r="4276" spans="4:4" x14ac:dyDescent="0.2">
      <c r="D4276" s="11"/>
    </row>
    <row r="4277" spans="4:4" x14ac:dyDescent="0.2">
      <c r="D4277" s="11"/>
    </row>
    <row r="4278" spans="4:4" x14ac:dyDescent="0.2">
      <c r="D4278" s="11"/>
    </row>
    <row r="4279" spans="4:4" x14ac:dyDescent="0.2">
      <c r="D4279" s="11"/>
    </row>
    <row r="4280" spans="4:4" x14ac:dyDescent="0.2">
      <c r="D4280" s="11"/>
    </row>
    <row r="4281" spans="4:4" x14ac:dyDescent="0.2">
      <c r="D4281" s="11"/>
    </row>
    <row r="4282" spans="4:4" x14ac:dyDescent="0.2">
      <c r="D4282" s="11"/>
    </row>
    <row r="4283" spans="4:4" x14ac:dyDescent="0.2">
      <c r="D4283" s="11"/>
    </row>
    <row r="4284" spans="4:4" x14ac:dyDescent="0.2">
      <c r="D4284" s="11"/>
    </row>
    <row r="4285" spans="4:4" x14ac:dyDescent="0.2">
      <c r="D4285" s="11"/>
    </row>
    <row r="4286" spans="4:4" x14ac:dyDescent="0.2">
      <c r="D4286" s="11"/>
    </row>
    <row r="4287" spans="4:4" x14ac:dyDescent="0.2">
      <c r="D4287" s="11"/>
    </row>
    <row r="4288" spans="4:4" x14ac:dyDescent="0.2">
      <c r="D4288" s="11"/>
    </row>
    <row r="4289" spans="4:4" x14ac:dyDescent="0.2">
      <c r="D4289" s="11"/>
    </row>
    <row r="4290" spans="4:4" x14ac:dyDescent="0.2">
      <c r="D4290" s="11"/>
    </row>
    <row r="4291" spans="4:4" x14ac:dyDescent="0.2">
      <c r="D4291" s="11"/>
    </row>
    <row r="4292" spans="4:4" x14ac:dyDescent="0.2">
      <c r="D4292" s="11"/>
    </row>
    <row r="4293" spans="4:4" x14ac:dyDescent="0.2">
      <c r="D4293" s="11"/>
    </row>
    <row r="4294" spans="4:4" x14ac:dyDescent="0.2">
      <c r="D4294" s="11"/>
    </row>
    <row r="4295" spans="4:4" x14ac:dyDescent="0.2">
      <c r="D4295" s="11"/>
    </row>
    <row r="4296" spans="4:4" x14ac:dyDescent="0.2">
      <c r="D4296" s="11"/>
    </row>
    <row r="4297" spans="4:4" x14ac:dyDescent="0.2">
      <c r="D4297" s="11"/>
    </row>
    <row r="4298" spans="4:4" x14ac:dyDescent="0.2">
      <c r="D4298" s="11"/>
    </row>
    <row r="4299" spans="4:4" x14ac:dyDescent="0.2">
      <c r="D4299" s="11"/>
    </row>
    <row r="4300" spans="4:4" x14ac:dyDescent="0.2">
      <c r="D4300" s="11"/>
    </row>
    <row r="4301" spans="4:4" x14ac:dyDescent="0.2">
      <c r="D4301" s="11"/>
    </row>
    <row r="4302" spans="4:4" x14ac:dyDescent="0.2">
      <c r="D4302" s="11"/>
    </row>
    <row r="4303" spans="4:4" x14ac:dyDescent="0.2">
      <c r="D4303" s="11"/>
    </row>
    <row r="4304" spans="4:4" x14ac:dyDescent="0.2">
      <c r="D4304" s="11"/>
    </row>
    <row r="4305" spans="4:4" x14ac:dyDescent="0.2">
      <c r="D4305" s="11"/>
    </row>
    <row r="4306" spans="4:4" x14ac:dyDescent="0.2">
      <c r="D4306" s="11"/>
    </row>
    <row r="4307" spans="4:4" x14ac:dyDescent="0.2">
      <c r="D4307" s="11"/>
    </row>
    <row r="4308" spans="4:4" x14ac:dyDescent="0.2">
      <c r="D4308" s="11"/>
    </row>
    <row r="4309" spans="4:4" x14ac:dyDescent="0.2">
      <c r="D4309" s="11"/>
    </row>
    <row r="4310" spans="4:4" x14ac:dyDescent="0.2">
      <c r="D4310" s="11"/>
    </row>
    <row r="4311" spans="4:4" x14ac:dyDescent="0.2">
      <c r="D4311" s="11"/>
    </row>
    <row r="4312" spans="4:4" x14ac:dyDescent="0.2">
      <c r="D4312" s="11"/>
    </row>
    <row r="4313" spans="4:4" x14ac:dyDescent="0.2">
      <c r="D4313" s="11"/>
    </row>
    <row r="4314" spans="4:4" x14ac:dyDescent="0.2">
      <c r="D4314" s="11"/>
    </row>
    <row r="4315" spans="4:4" x14ac:dyDescent="0.2">
      <c r="D4315" s="11"/>
    </row>
    <row r="4316" spans="4:4" x14ac:dyDescent="0.2">
      <c r="D4316" s="11"/>
    </row>
    <row r="4317" spans="4:4" x14ac:dyDescent="0.2">
      <c r="D4317" s="11"/>
    </row>
    <row r="4318" spans="4:4" x14ac:dyDescent="0.2">
      <c r="D4318" s="11"/>
    </row>
    <row r="4319" spans="4:4" x14ac:dyDescent="0.2">
      <c r="D4319" s="11"/>
    </row>
    <row r="4320" spans="4:4" x14ac:dyDescent="0.2">
      <c r="D4320" s="11"/>
    </row>
    <row r="4321" spans="4:4" x14ac:dyDescent="0.2">
      <c r="D4321" s="11"/>
    </row>
    <row r="4322" spans="4:4" x14ac:dyDescent="0.2">
      <c r="D4322" s="11"/>
    </row>
    <row r="4323" spans="4:4" x14ac:dyDescent="0.2">
      <c r="D4323" s="11"/>
    </row>
    <row r="4324" spans="4:4" x14ac:dyDescent="0.2">
      <c r="D4324" s="11"/>
    </row>
    <row r="4325" spans="4:4" x14ac:dyDescent="0.2">
      <c r="D4325" s="11"/>
    </row>
    <row r="4326" spans="4:4" x14ac:dyDescent="0.2">
      <c r="D4326" s="11"/>
    </row>
    <row r="4327" spans="4:4" x14ac:dyDescent="0.2">
      <c r="D4327" s="11"/>
    </row>
    <row r="4328" spans="4:4" x14ac:dyDescent="0.2">
      <c r="D4328" s="11"/>
    </row>
    <row r="4329" spans="4:4" x14ac:dyDescent="0.2">
      <c r="D4329" s="11"/>
    </row>
    <row r="4330" spans="4:4" x14ac:dyDescent="0.2">
      <c r="D4330" s="11"/>
    </row>
    <row r="4331" spans="4:4" x14ac:dyDescent="0.2">
      <c r="D4331" s="11"/>
    </row>
    <row r="4332" spans="4:4" x14ac:dyDescent="0.2">
      <c r="D4332" s="11"/>
    </row>
    <row r="4333" spans="4:4" x14ac:dyDescent="0.2">
      <c r="D4333" s="11"/>
    </row>
    <row r="4334" spans="4:4" x14ac:dyDescent="0.2">
      <c r="D4334" s="11"/>
    </row>
    <row r="4335" spans="4:4" x14ac:dyDescent="0.2">
      <c r="D4335" s="11"/>
    </row>
    <row r="4336" spans="4:4" x14ac:dyDescent="0.2">
      <c r="D4336" s="11"/>
    </row>
    <row r="4337" spans="4:4" x14ac:dyDescent="0.2">
      <c r="D4337" s="11"/>
    </row>
    <row r="4338" spans="4:4" x14ac:dyDescent="0.2">
      <c r="D4338" s="11"/>
    </row>
    <row r="4339" spans="4:4" x14ac:dyDescent="0.2">
      <c r="D4339" s="11"/>
    </row>
    <row r="4340" spans="4:4" x14ac:dyDescent="0.2">
      <c r="D4340" s="11"/>
    </row>
    <row r="4341" spans="4:4" x14ac:dyDescent="0.2">
      <c r="D4341" s="11"/>
    </row>
    <row r="4342" spans="4:4" x14ac:dyDescent="0.2">
      <c r="D4342" s="11"/>
    </row>
    <row r="4343" spans="4:4" x14ac:dyDescent="0.2">
      <c r="D4343" s="11"/>
    </row>
    <row r="4344" spans="4:4" x14ac:dyDescent="0.2">
      <c r="D4344" s="11"/>
    </row>
    <row r="4345" spans="4:4" x14ac:dyDescent="0.2">
      <c r="D4345" s="11"/>
    </row>
    <row r="4346" spans="4:4" x14ac:dyDescent="0.2">
      <c r="D4346" s="11"/>
    </row>
    <row r="4347" spans="4:4" x14ac:dyDescent="0.2">
      <c r="D4347" s="11"/>
    </row>
    <row r="4348" spans="4:4" x14ac:dyDescent="0.2">
      <c r="D4348" s="11"/>
    </row>
    <row r="4349" spans="4:4" x14ac:dyDescent="0.2">
      <c r="D4349" s="11"/>
    </row>
    <row r="4350" spans="4:4" x14ac:dyDescent="0.2">
      <c r="D4350" s="11"/>
    </row>
    <row r="4351" spans="4:4" x14ac:dyDescent="0.2">
      <c r="D4351" s="11"/>
    </row>
    <row r="4352" spans="4:4" x14ac:dyDescent="0.2">
      <c r="D4352" s="11"/>
    </row>
    <row r="4353" spans="4:4" x14ac:dyDescent="0.2">
      <c r="D4353" s="11"/>
    </row>
    <row r="4354" spans="4:4" x14ac:dyDescent="0.2">
      <c r="D4354" s="11"/>
    </row>
    <row r="4355" spans="4:4" x14ac:dyDescent="0.2">
      <c r="D4355" s="11"/>
    </row>
    <row r="4356" spans="4:4" x14ac:dyDescent="0.2">
      <c r="D4356" s="11"/>
    </row>
    <row r="4357" spans="4:4" x14ac:dyDescent="0.2">
      <c r="D4357" s="11"/>
    </row>
    <row r="4358" spans="4:4" x14ac:dyDescent="0.2">
      <c r="D4358" s="11"/>
    </row>
    <row r="4359" spans="4:4" x14ac:dyDescent="0.2">
      <c r="D4359" s="11"/>
    </row>
    <row r="4360" spans="4:4" x14ac:dyDescent="0.2">
      <c r="D4360" s="11"/>
    </row>
    <row r="4361" spans="4:4" x14ac:dyDescent="0.2">
      <c r="D4361" s="11"/>
    </row>
    <row r="4362" spans="4:4" x14ac:dyDescent="0.2">
      <c r="D4362" s="11"/>
    </row>
    <row r="4363" spans="4:4" x14ac:dyDescent="0.2">
      <c r="D4363" s="11"/>
    </row>
    <row r="4364" spans="4:4" x14ac:dyDescent="0.2">
      <c r="D4364" s="11"/>
    </row>
    <row r="4365" spans="4:4" x14ac:dyDescent="0.2">
      <c r="D4365" s="11"/>
    </row>
    <row r="4366" spans="4:4" x14ac:dyDescent="0.2">
      <c r="D4366" s="11"/>
    </row>
    <row r="4367" spans="4:4" x14ac:dyDescent="0.2">
      <c r="D4367" s="11"/>
    </row>
    <row r="4368" spans="4:4" x14ac:dyDescent="0.2">
      <c r="D4368" s="11"/>
    </row>
    <row r="4369" spans="4:4" x14ac:dyDescent="0.2">
      <c r="D4369" s="11"/>
    </row>
    <row r="4370" spans="4:4" x14ac:dyDescent="0.2">
      <c r="D4370" s="11"/>
    </row>
    <row r="4371" spans="4:4" x14ac:dyDescent="0.2">
      <c r="D4371" s="11"/>
    </row>
    <row r="4372" spans="4:4" x14ac:dyDescent="0.2">
      <c r="D4372" s="11"/>
    </row>
    <row r="4373" spans="4:4" x14ac:dyDescent="0.2">
      <c r="D4373" s="11"/>
    </row>
    <row r="4374" spans="4:4" x14ac:dyDescent="0.2">
      <c r="D4374" s="11"/>
    </row>
    <row r="4375" spans="4:4" x14ac:dyDescent="0.2">
      <c r="D4375" s="11"/>
    </row>
    <row r="4376" spans="4:4" x14ac:dyDescent="0.2">
      <c r="D4376" s="11"/>
    </row>
    <row r="4377" spans="4:4" x14ac:dyDescent="0.2">
      <c r="D4377" s="11"/>
    </row>
    <row r="4378" spans="4:4" x14ac:dyDescent="0.2">
      <c r="D4378" s="11"/>
    </row>
    <row r="4379" spans="4:4" x14ac:dyDescent="0.2">
      <c r="D4379" s="11"/>
    </row>
    <row r="4380" spans="4:4" x14ac:dyDescent="0.2">
      <c r="D4380" s="11"/>
    </row>
    <row r="4381" spans="4:4" x14ac:dyDescent="0.2">
      <c r="D4381" s="11"/>
    </row>
    <row r="4382" spans="4:4" x14ac:dyDescent="0.2">
      <c r="D4382" s="11"/>
    </row>
    <row r="4383" spans="4:4" x14ac:dyDescent="0.2">
      <c r="D4383" s="11"/>
    </row>
    <row r="4384" spans="4:4" x14ac:dyDescent="0.2">
      <c r="D4384" s="11"/>
    </row>
    <row r="4385" spans="4:4" x14ac:dyDescent="0.2">
      <c r="D4385" s="11"/>
    </row>
    <row r="4386" spans="4:4" x14ac:dyDescent="0.2">
      <c r="D4386" s="11"/>
    </row>
    <row r="4387" spans="4:4" x14ac:dyDescent="0.2">
      <c r="D4387" s="11"/>
    </row>
    <row r="4388" spans="4:4" x14ac:dyDescent="0.2">
      <c r="D4388" s="11"/>
    </row>
    <row r="4389" spans="4:4" x14ac:dyDescent="0.2">
      <c r="D4389" s="11"/>
    </row>
    <row r="4390" spans="4:4" x14ac:dyDescent="0.2">
      <c r="D4390" s="11"/>
    </row>
    <row r="4391" spans="4:4" x14ac:dyDescent="0.2">
      <c r="D4391" s="11"/>
    </row>
    <row r="4392" spans="4:4" x14ac:dyDescent="0.2">
      <c r="D4392" s="11"/>
    </row>
    <row r="4393" spans="4:4" x14ac:dyDescent="0.2">
      <c r="D4393" s="11"/>
    </row>
    <row r="4394" spans="4:4" x14ac:dyDescent="0.2">
      <c r="D4394" s="11"/>
    </row>
    <row r="4395" spans="4:4" x14ac:dyDescent="0.2">
      <c r="D4395" s="11"/>
    </row>
    <row r="4396" spans="4:4" x14ac:dyDescent="0.2">
      <c r="D4396" s="11"/>
    </row>
    <row r="4397" spans="4:4" x14ac:dyDescent="0.2">
      <c r="D4397" s="11"/>
    </row>
    <row r="4398" spans="4:4" x14ac:dyDescent="0.2">
      <c r="D4398" s="11"/>
    </row>
    <row r="4399" spans="4:4" x14ac:dyDescent="0.2">
      <c r="D4399" s="11"/>
    </row>
    <row r="4400" spans="4:4" x14ac:dyDescent="0.2">
      <c r="D4400" s="11"/>
    </row>
    <row r="4401" spans="4:4" x14ac:dyDescent="0.2">
      <c r="D4401" s="11"/>
    </row>
    <row r="4402" spans="4:4" x14ac:dyDescent="0.2">
      <c r="D4402" s="11"/>
    </row>
    <row r="4403" spans="4:4" x14ac:dyDescent="0.2">
      <c r="D4403" s="11"/>
    </row>
    <row r="4404" spans="4:4" x14ac:dyDescent="0.2">
      <c r="D4404" s="11"/>
    </row>
    <row r="4405" spans="4:4" x14ac:dyDescent="0.2">
      <c r="D4405" s="11"/>
    </row>
    <row r="4406" spans="4:4" x14ac:dyDescent="0.2">
      <c r="D4406" s="11"/>
    </row>
    <row r="4407" spans="4:4" x14ac:dyDescent="0.2">
      <c r="D4407" s="11"/>
    </row>
    <row r="4408" spans="4:4" x14ac:dyDescent="0.2">
      <c r="D4408" s="11"/>
    </row>
    <row r="4409" spans="4:4" x14ac:dyDescent="0.2">
      <c r="D4409" s="11"/>
    </row>
    <row r="4410" spans="4:4" x14ac:dyDescent="0.2">
      <c r="D4410" s="11"/>
    </row>
    <row r="4411" spans="4:4" x14ac:dyDescent="0.2">
      <c r="D4411" s="11"/>
    </row>
    <row r="4412" spans="4:4" x14ac:dyDescent="0.2">
      <c r="D4412" s="11"/>
    </row>
    <row r="4413" spans="4:4" x14ac:dyDescent="0.2">
      <c r="D4413" s="11"/>
    </row>
    <row r="4414" spans="4:4" x14ac:dyDescent="0.2">
      <c r="D4414" s="11"/>
    </row>
    <row r="4415" spans="4:4" x14ac:dyDescent="0.2">
      <c r="D4415" s="11"/>
    </row>
    <row r="4416" spans="4:4" x14ac:dyDescent="0.2">
      <c r="D4416" s="11"/>
    </row>
    <row r="4417" spans="4:4" x14ac:dyDescent="0.2">
      <c r="D4417" s="11"/>
    </row>
    <row r="4418" spans="4:4" x14ac:dyDescent="0.2">
      <c r="D4418" s="11"/>
    </row>
    <row r="4419" spans="4:4" x14ac:dyDescent="0.2">
      <c r="D4419" s="11"/>
    </row>
    <row r="4420" spans="4:4" x14ac:dyDescent="0.2">
      <c r="D4420" s="11"/>
    </row>
    <row r="4421" spans="4:4" x14ac:dyDescent="0.2">
      <c r="D4421" s="11"/>
    </row>
    <row r="4422" spans="4:4" x14ac:dyDescent="0.2">
      <c r="D4422" s="11"/>
    </row>
    <row r="4423" spans="4:4" x14ac:dyDescent="0.2">
      <c r="D4423" s="11"/>
    </row>
    <row r="4424" spans="4:4" x14ac:dyDescent="0.2">
      <c r="D4424" s="11"/>
    </row>
    <row r="4425" spans="4:4" x14ac:dyDescent="0.2">
      <c r="D4425" s="11"/>
    </row>
    <row r="4426" spans="4:4" x14ac:dyDescent="0.2">
      <c r="D4426" s="11"/>
    </row>
    <row r="4427" spans="4:4" x14ac:dyDescent="0.2">
      <c r="D4427" s="11"/>
    </row>
    <row r="4428" spans="4:4" x14ac:dyDescent="0.2">
      <c r="D4428" s="11"/>
    </row>
    <row r="4429" spans="4:4" x14ac:dyDescent="0.2">
      <c r="D4429" s="11"/>
    </row>
    <row r="4430" spans="4:4" x14ac:dyDescent="0.2">
      <c r="D4430" s="11"/>
    </row>
    <row r="4431" spans="4:4" x14ac:dyDescent="0.2">
      <c r="D4431" s="11"/>
    </row>
    <row r="4432" spans="4:4" x14ac:dyDescent="0.2">
      <c r="D4432" s="11"/>
    </row>
    <row r="4433" spans="4:4" x14ac:dyDescent="0.2">
      <c r="D4433" s="11"/>
    </row>
    <row r="4434" spans="4:4" x14ac:dyDescent="0.2">
      <c r="D4434" s="11"/>
    </row>
    <row r="4435" spans="4:4" x14ac:dyDescent="0.2">
      <c r="D4435" s="11"/>
    </row>
    <row r="4436" spans="4:4" x14ac:dyDescent="0.2">
      <c r="D4436" s="11"/>
    </row>
    <row r="4437" spans="4:4" x14ac:dyDescent="0.2">
      <c r="D4437" s="11"/>
    </row>
    <row r="4438" spans="4:4" x14ac:dyDescent="0.2">
      <c r="D4438" s="11"/>
    </row>
    <row r="4439" spans="4:4" x14ac:dyDescent="0.2">
      <c r="D4439" s="11"/>
    </row>
    <row r="4440" spans="4:4" x14ac:dyDescent="0.2">
      <c r="D4440" s="11"/>
    </row>
    <row r="4441" spans="4:4" x14ac:dyDescent="0.2">
      <c r="D4441" s="11"/>
    </row>
    <row r="4442" spans="4:4" x14ac:dyDescent="0.2">
      <c r="D4442" s="11"/>
    </row>
    <row r="4443" spans="4:4" x14ac:dyDescent="0.2">
      <c r="D4443" s="11"/>
    </row>
    <row r="4444" spans="4:4" x14ac:dyDescent="0.2">
      <c r="D4444" s="11"/>
    </row>
    <row r="4445" spans="4:4" x14ac:dyDescent="0.2">
      <c r="D4445" s="11"/>
    </row>
    <row r="4446" spans="4:4" x14ac:dyDescent="0.2">
      <c r="D4446" s="11"/>
    </row>
    <row r="4447" spans="4:4" x14ac:dyDescent="0.2">
      <c r="D4447" s="11"/>
    </row>
    <row r="4448" spans="4:4" x14ac:dyDescent="0.2">
      <c r="D4448" s="11"/>
    </row>
    <row r="4449" spans="4:4" x14ac:dyDescent="0.2">
      <c r="D4449" s="11"/>
    </row>
    <row r="4450" spans="4:4" x14ac:dyDescent="0.2">
      <c r="D4450" s="11"/>
    </row>
    <row r="4451" spans="4:4" x14ac:dyDescent="0.2">
      <c r="D4451" s="11"/>
    </row>
    <row r="4452" spans="4:4" x14ac:dyDescent="0.2">
      <c r="D4452" s="11"/>
    </row>
    <row r="4453" spans="4:4" x14ac:dyDescent="0.2">
      <c r="D4453" s="11"/>
    </row>
    <row r="4454" spans="4:4" x14ac:dyDescent="0.2">
      <c r="D4454" s="11"/>
    </row>
    <row r="4455" spans="4:4" x14ac:dyDescent="0.2">
      <c r="D4455" s="11"/>
    </row>
    <row r="4456" spans="4:4" x14ac:dyDescent="0.2">
      <c r="D4456" s="11"/>
    </row>
    <row r="4457" spans="4:4" x14ac:dyDescent="0.2">
      <c r="D4457" s="11"/>
    </row>
    <row r="4458" spans="4:4" x14ac:dyDescent="0.2">
      <c r="D4458" s="11"/>
    </row>
    <row r="4459" spans="4:4" x14ac:dyDescent="0.2">
      <c r="D4459" s="11"/>
    </row>
    <row r="4460" spans="4:4" x14ac:dyDescent="0.2">
      <c r="D4460" s="11"/>
    </row>
    <row r="4461" spans="4:4" x14ac:dyDescent="0.2">
      <c r="D4461" s="11"/>
    </row>
    <row r="4462" spans="4:4" x14ac:dyDescent="0.2">
      <c r="D4462" s="11"/>
    </row>
    <row r="4463" spans="4:4" x14ac:dyDescent="0.2">
      <c r="D4463" s="11"/>
    </row>
    <row r="4464" spans="4:4" x14ac:dyDescent="0.2">
      <c r="D4464" s="11"/>
    </row>
    <row r="4465" spans="4:4" x14ac:dyDescent="0.2">
      <c r="D4465" s="11"/>
    </row>
    <row r="4466" spans="4:4" x14ac:dyDescent="0.2">
      <c r="D4466" s="11"/>
    </row>
    <row r="4467" spans="4:4" x14ac:dyDescent="0.2">
      <c r="D4467" s="11"/>
    </row>
    <row r="4468" spans="4:4" x14ac:dyDescent="0.2">
      <c r="D4468" s="11"/>
    </row>
    <row r="4469" spans="4:4" x14ac:dyDescent="0.2">
      <c r="D4469" s="11"/>
    </row>
    <row r="4470" spans="4:4" x14ac:dyDescent="0.2">
      <c r="D4470" s="11"/>
    </row>
    <row r="4471" spans="4:4" x14ac:dyDescent="0.2">
      <c r="D4471" s="11"/>
    </row>
    <row r="4472" spans="4:4" x14ac:dyDescent="0.2">
      <c r="D4472" s="11"/>
    </row>
    <row r="4473" spans="4:4" x14ac:dyDescent="0.2">
      <c r="D4473" s="11"/>
    </row>
    <row r="4474" spans="4:4" x14ac:dyDescent="0.2">
      <c r="D4474" s="11"/>
    </row>
    <row r="4475" spans="4:4" x14ac:dyDescent="0.2">
      <c r="D4475" s="11"/>
    </row>
    <row r="4476" spans="4:4" x14ac:dyDescent="0.2">
      <c r="D4476" s="11"/>
    </row>
    <row r="4477" spans="4:4" x14ac:dyDescent="0.2">
      <c r="D4477" s="11"/>
    </row>
    <row r="4478" spans="4:4" x14ac:dyDescent="0.2">
      <c r="D4478" s="11"/>
    </row>
    <row r="4479" spans="4:4" x14ac:dyDescent="0.2">
      <c r="D4479" s="11"/>
    </row>
    <row r="4480" spans="4:4" x14ac:dyDescent="0.2">
      <c r="D4480" s="11"/>
    </row>
    <row r="4481" spans="4:4" x14ac:dyDescent="0.2">
      <c r="D4481" s="11"/>
    </row>
    <row r="4482" spans="4:4" x14ac:dyDescent="0.2">
      <c r="D4482" s="11"/>
    </row>
    <row r="4483" spans="4:4" x14ac:dyDescent="0.2">
      <c r="D4483" s="11"/>
    </row>
    <row r="4484" spans="4:4" x14ac:dyDescent="0.2">
      <c r="D4484" s="11"/>
    </row>
    <row r="4485" spans="4:4" x14ac:dyDescent="0.2">
      <c r="D4485" s="11"/>
    </row>
    <row r="4486" spans="4:4" x14ac:dyDescent="0.2">
      <c r="D4486" s="11"/>
    </row>
    <row r="4487" spans="4:4" x14ac:dyDescent="0.2">
      <c r="D4487" s="11"/>
    </row>
    <row r="4488" spans="4:4" x14ac:dyDescent="0.2">
      <c r="D4488" s="11"/>
    </row>
    <row r="4489" spans="4:4" x14ac:dyDescent="0.2">
      <c r="D4489" s="11"/>
    </row>
    <row r="4490" spans="4:4" x14ac:dyDescent="0.2">
      <c r="D4490" s="11"/>
    </row>
    <row r="4491" spans="4:4" x14ac:dyDescent="0.2">
      <c r="D4491" s="11"/>
    </row>
    <row r="4492" spans="4:4" x14ac:dyDescent="0.2">
      <c r="D4492" s="11"/>
    </row>
    <row r="4493" spans="4:4" x14ac:dyDescent="0.2">
      <c r="D4493" s="11"/>
    </row>
    <row r="4494" spans="4:4" x14ac:dyDescent="0.2">
      <c r="D4494" s="11"/>
    </row>
    <row r="4495" spans="4:4" x14ac:dyDescent="0.2">
      <c r="D4495" s="11"/>
    </row>
    <row r="4496" spans="4:4" x14ac:dyDescent="0.2">
      <c r="D4496" s="11"/>
    </row>
    <row r="4497" spans="4:4" x14ac:dyDescent="0.2">
      <c r="D4497" s="11"/>
    </row>
    <row r="4498" spans="4:4" x14ac:dyDescent="0.2">
      <c r="D4498" s="11"/>
    </row>
    <row r="4499" spans="4:4" x14ac:dyDescent="0.2">
      <c r="D4499" s="11"/>
    </row>
    <row r="4500" spans="4:4" x14ac:dyDescent="0.2">
      <c r="D4500" s="11"/>
    </row>
    <row r="4501" spans="4:4" x14ac:dyDescent="0.2">
      <c r="D4501" s="11"/>
    </row>
    <row r="4502" spans="4:4" x14ac:dyDescent="0.2">
      <c r="D4502" s="11"/>
    </row>
    <row r="4503" spans="4:4" x14ac:dyDescent="0.2">
      <c r="D4503" s="11"/>
    </row>
    <row r="4504" spans="4:4" x14ac:dyDescent="0.2">
      <c r="D4504" s="11"/>
    </row>
    <row r="4505" spans="4:4" x14ac:dyDescent="0.2">
      <c r="D4505" s="11"/>
    </row>
    <row r="4506" spans="4:4" x14ac:dyDescent="0.2">
      <c r="D4506" s="11"/>
    </row>
    <row r="4507" spans="4:4" x14ac:dyDescent="0.2">
      <c r="D4507" s="11"/>
    </row>
    <row r="4508" spans="4:4" x14ac:dyDescent="0.2">
      <c r="D4508" s="11"/>
    </row>
    <row r="4509" spans="4:4" x14ac:dyDescent="0.2">
      <c r="D4509" s="11"/>
    </row>
    <row r="4510" spans="4:4" x14ac:dyDescent="0.2">
      <c r="D4510" s="11"/>
    </row>
    <row r="4511" spans="4:4" x14ac:dyDescent="0.2">
      <c r="D4511" s="11"/>
    </row>
    <row r="4512" spans="4:4" x14ac:dyDescent="0.2">
      <c r="D4512" s="11"/>
    </row>
    <row r="4513" spans="4:4" x14ac:dyDescent="0.2">
      <c r="D4513" s="11"/>
    </row>
    <row r="4514" spans="4:4" x14ac:dyDescent="0.2">
      <c r="D4514" s="11"/>
    </row>
    <row r="4515" spans="4:4" x14ac:dyDescent="0.2">
      <c r="D4515" s="11"/>
    </row>
    <row r="4516" spans="4:4" x14ac:dyDescent="0.2">
      <c r="D4516" s="11"/>
    </row>
    <row r="4517" spans="4:4" x14ac:dyDescent="0.2">
      <c r="D4517" s="11"/>
    </row>
    <row r="4518" spans="4:4" x14ac:dyDescent="0.2">
      <c r="D4518" s="11"/>
    </row>
    <row r="4519" spans="4:4" x14ac:dyDescent="0.2">
      <c r="D4519" s="11"/>
    </row>
    <row r="4520" spans="4:4" x14ac:dyDescent="0.2">
      <c r="D4520" s="11"/>
    </row>
    <row r="4521" spans="4:4" x14ac:dyDescent="0.2">
      <c r="D4521" s="11"/>
    </row>
    <row r="4522" spans="4:4" x14ac:dyDescent="0.2">
      <c r="D4522" s="11"/>
    </row>
    <row r="4523" spans="4:4" x14ac:dyDescent="0.2">
      <c r="D4523" s="11"/>
    </row>
    <row r="4524" spans="4:4" x14ac:dyDescent="0.2">
      <c r="D4524" s="11"/>
    </row>
    <row r="4525" spans="4:4" x14ac:dyDescent="0.2">
      <c r="D4525" s="11"/>
    </row>
    <row r="4526" spans="4:4" x14ac:dyDescent="0.2">
      <c r="D4526" s="11"/>
    </row>
    <row r="4527" spans="4:4" x14ac:dyDescent="0.2">
      <c r="D4527" s="11"/>
    </row>
    <row r="4528" spans="4:4" x14ac:dyDescent="0.2">
      <c r="D4528" s="11"/>
    </row>
    <row r="4529" spans="4:4" x14ac:dyDescent="0.2">
      <c r="D4529" s="11"/>
    </row>
    <row r="4530" spans="4:4" x14ac:dyDescent="0.2">
      <c r="D4530" s="11"/>
    </row>
    <row r="4531" spans="4:4" x14ac:dyDescent="0.2">
      <c r="D4531" s="11"/>
    </row>
    <row r="4532" spans="4:4" x14ac:dyDescent="0.2">
      <c r="D4532" s="11"/>
    </row>
    <row r="4533" spans="4:4" x14ac:dyDescent="0.2">
      <c r="D4533" s="11"/>
    </row>
    <row r="4534" spans="4:4" x14ac:dyDescent="0.2">
      <c r="D4534" s="11"/>
    </row>
    <row r="4535" spans="4:4" x14ac:dyDescent="0.2">
      <c r="D4535" s="11"/>
    </row>
    <row r="4536" spans="4:4" x14ac:dyDescent="0.2">
      <c r="D4536" s="11"/>
    </row>
    <row r="4537" spans="4:4" x14ac:dyDescent="0.2">
      <c r="D4537" s="11"/>
    </row>
    <row r="4538" spans="4:4" x14ac:dyDescent="0.2">
      <c r="D4538" s="11"/>
    </row>
    <row r="4539" spans="4:4" x14ac:dyDescent="0.2">
      <c r="D4539" s="11"/>
    </row>
    <row r="4540" spans="4:4" x14ac:dyDescent="0.2">
      <c r="D4540" s="11"/>
    </row>
    <row r="4541" spans="4:4" x14ac:dyDescent="0.2">
      <c r="D4541" s="11"/>
    </row>
    <row r="4542" spans="4:4" x14ac:dyDescent="0.2">
      <c r="D4542" s="11"/>
    </row>
    <row r="4543" spans="4:4" x14ac:dyDescent="0.2">
      <c r="D4543" s="11"/>
    </row>
    <row r="4544" spans="4:4" x14ac:dyDescent="0.2">
      <c r="D4544" s="11"/>
    </row>
    <row r="4545" spans="4:4" x14ac:dyDescent="0.2">
      <c r="D4545" s="11"/>
    </row>
    <row r="4546" spans="4:4" x14ac:dyDescent="0.2">
      <c r="D4546" s="11"/>
    </row>
    <row r="4547" spans="4:4" x14ac:dyDescent="0.2">
      <c r="D4547" s="11"/>
    </row>
    <row r="4548" spans="4:4" x14ac:dyDescent="0.2">
      <c r="D4548" s="11"/>
    </row>
    <row r="4549" spans="4:4" x14ac:dyDescent="0.2">
      <c r="D4549" s="11"/>
    </row>
    <row r="4550" spans="4:4" x14ac:dyDescent="0.2">
      <c r="D4550" s="11"/>
    </row>
    <row r="4551" spans="4:4" x14ac:dyDescent="0.2">
      <c r="D4551" s="11"/>
    </row>
    <row r="4552" spans="4:4" x14ac:dyDescent="0.2">
      <c r="D4552" s="11"/>
    </row>
    <row r="4553" spans="4:4" x14ac:dyDescent="0.2">
      <c r="D4553" s="11"/>
    </row>
    <row r="4554" spans="4:4" x14ac:dyDescent="0.2">
      <c r="D4554" s="11"/>
    </row>
    <row r="4555" spans="4:4" x14ac:dyDescent="0.2">
      <c r="D4555" s="11"/>
    </row>
    <row r="4556" spans="4:4" x14ac:dyDescent="0.2">
      <c r="D4556" s="11"/>
    </row>
    <row r="4557" spans="4:4" x14ac:dyDescent="0.2">
      <c r="D4557" s="11"/>
    </row>
    <row r="4558" spans="4:4" x14ac:dyDescent="0.2">
      <c r="D4558" s="11"/>
    </row>
    <row r="4559" spans="4:4" x14ac:dyDescent="0.2">
      <c r="D4559" s="11"/>
    </row>
    <row r="4560" spans="4:4" x14ac:dyDescent="0.2">
      <c r="D4560" s="11"/>
    </row>
    <row r="4561" spans="4:4" x14ac:dyDescent="0.2">
      <c r="D4561" s="11"/>
    </row>
    <row r="4562" spans="4:4" x14ac:dyDescent="0.2">
      <c r="D4562" s="11"/>
    </row>
    <row r="4563" spans="4:4" x14ac:dyDescent="0.2">
      <c r="D4563" s="11"/>
    </row>
    <row r="4564" spans="4:4" x14ac:dyDescent="0.2">
      <c r="D4564" s="11"/>
    </row>
    <row r="4565" spans="4:4" x14ac:dyDescent="0.2">
      <c r="D4565" s="11"/>
    </row>
    <row r="4566" spans="4:4" x14ac:dyDescent="0.2">
      <c r="D4566" s="11"/>
    </row>
    <row r="4567" spans="4:4" x14ac:dyDescent="0.2">
      <c r="D4567" s="11"/>
    </row>
    <row r="4568" spans="4:4" x14ac:dyDescent="0.2">
      <c r="D4568" s="11"/>
    </row>
    <row r="4569" spans="4:4" x14ac:dyDescent="0.2">
      <c r="D4569" s="11"/>
    </row>
    <row r="4570" spans="4:4" x14ac:dyDescent="0.2">
      <c r="D4570" s="11"/>
    </row>
    <row r="4571" spans="4:4" x14ac:dyDescent="0.2">
      <c r="D4571" s="11"/>
    </row>
    <row r="4572" spans="4:4" x14ac:dyDescent="0.2">
      <c r="D4572" s="11"/>
    </row>
    <row r="4573" spans="4:4" x14ac:dyDescent="0.2">
      <c r="D4573" s="11"/>
    </row>
    <row r="4574" spans="4:4" x14ac:dyDescent="0.2">
      <c r="D4574" s="11"/>
    </row>
    <row r="4575" spans="4:4" x14ac:dyDescent="0.2">
      <c r="D4575" s="11"/>
    </row>
    <row r="4576" spans="4:4" x14ac:dyDescent="0.2">
      <c r="D4576" s="11"/>
    </row>
    <row r="4577" spans="4:4" x14ac:dyDescent="0.2">
      <c r="D4577" s="11"/>
    </row>
    <row r="4578" spans="4:4" x14ac:dyDescent="0.2">
      <c r="D4578" s="11"/>
    </row>
    <row r="4579" spans="4:4" x14ac:dyDescent="0.2">
      <c r="D4579" s="11"/>
    </row>
    <row r="4580" spans="4:4" x14ac:dyDescent="0.2">
      <c r="D4580" s="11"/>
    </row>
    <row r="4581" spans="4:4" x14ac:dyDescent="0.2">
      <c r="D4581" s="11"/>
    </row>
    <row r="4582" spans="4:4" x14ac:dyDescent="0.2">
      <c r="D4582" s="11"/>
    </row>
    <row r="4583" spans="4:4" x14ac:dyDescent="0.2">
      <c r="D4583" s="11"/>
    </row>
    <row r="4584" spans="4:4" x14ac:dyDescent="0.2">
      <c r="D4584" s="11"/>
    </row>
    <row r="4585" spans="4:4" x14ac:dyDescent="0.2">
      <c r="D4585" s="11"/>
    </row>
    <row r="4586" spans="4:4" x14ac:dyDescent="0.2">
      <c r="D4586" s="11"/>
    </row>
    <row r="4587" spans="4:4" x14ac:dyDescent="0.2">
      <c r="D4587" s="11"/>
    </row>
    <row r="4588" spans="4:4" x14ac:dyDescent="0.2">
      <c r="D4588" s="11"/>
    </row>
    <row r="4589" spans="4:4" x14ac:dyDescent="0.2">
      <c r="D4589" s="11"/>
    </row>
    <row r="4590" spans="4:4" x14ac:dyDescent="0.2">
      <c r="D4590" s="11"/>
    </row>
    <row r="4591" spans="4:4" x14ac:dyDescent="0.2">
      <c r="D4591" s="11"/>
    </row>
    <row r="4592" spans="4:4" x14ac:dyDescent="0.2">
      <c r="D4592" s="11"/>
    </row>
    <row r="4593" spans="4:4" x14ac:dyDescent="0.2">
      <c r="D4593" s="11"/>
    </row>
    <row r="4594" spans="4:4" x14ac:dyDescent="0.2">
      <c r="D4594" s="11"/>
    </row>
    <row r="4595" spans="4:4" x14ac:dyDescent="0.2">
      <c r="D4595" s="11"/>
    </row>
    <row r="4596" spans="4:4" x14ac:dyDescent="0.2">
      <c r="D4596" s="11"/>
    </row>
    <row r="4597" spans="4:4" x14ac:dyDescent="0.2">
      <c r="D4597" s="11"/>
    </row>
    <row r="4598" spans="4:4" x14ac:dyDescent="0.2">
      <c r="D4598" s="11"/>
    </row>
    <row r="4599" spans="4:4" x14ac:dyDescent="0.2">
      <c r="D4599" s="11"/>
    </row>
    <row r="4600" spans="4:4" x14ac:dyDescent="0.2">
      <c r="D4600" s="11"/>
    </row>
    <row r="4601" spans="4:4" x14ac:dyDescent="0.2">
      <c r="D4601" s="11"/>
    </row>
    <row r="4602" spans="4:4" x14ac:dyDescent="0.2">
      <c r="D4602" s="11"/>
    </row>
    <row r="4603" spans="4:4" x14ac:dyDescent="0.2">
      <c r="D4603" s="11"/>
    </row>
    <row r="4604" spans="4:4" x14ac:dyDescent="0.2">
      <c r="D4604" s="11"/>
    </row>
    <row r="4605" spans="4:4" x14ac:dyDescent="0.2">
      <c r="D4605" s="11"/>
    </row>
    <row r="4606" spans="4:4" x14ac:dyDescent="0.2">
      <c r="D4606" s="11"/>
    </row>
    <row r="4607" spans="4:4" x14ac:dyDescent="0.2">
      <c r="D4607" s="11"/>
    </row>
    <row r="4608" spans="4:4" x14ac:dyDescent="0.2">
      <c r="D4608" s="11"/>
    </row>
    <row r="4609" spans="4:4" x14ac:dyDescent="0.2">
      <c r="D4609" s="11"/>
    </row>
    <row r="4610" spans="4:4" x14ac:dyDescent="0.2">
      <c r="D4610" s="11"/>
    </row>
    <row r="4611" spans="4:4" x14ac:dyDescent="0.2">
      <c r="D4611" s="11"/>
    </row>
    <row r="4612" spans="4:4" x14ac:dyDescent="0.2">
      <c r="D4612" s="11"/>
    </row>
    <row r="4613" spans="4:4" x14ac:dyDescent="0.2">
      <c r="D4613" s="11"/>
    </row>
    <row r="4614" spans="4:4" x14ac:dyDescent="0.2">
      <c r="D4614" s="11"/>
    </row>
    <row r="4615" spans="4:4" x14ac:dyDescent="0.2">
      <c r="D4615" s="11"/>
    </row>
    <row r="4616" spans="4:4" x14ac:dyDescent="0.2">
      <c r="D4616" s="11"/>
    </row>
    <row r="4617" spans="4:4" x14ac:dyDescent="0.2">
      <c r="D4617" s="11"/>
    </row>
    <row r="4618" spans="4:4" x14ac:dyDescent="0.2">
      <c r="D4618" s="11"/>
    </row>
    <row r="4619" spans="4:4" x14ac:dyDescent="0.2">
      <c r="D4619" s="11"/>
    </row>
    <row r="4620" spans="4:4" x14ac:dyDescent="0.2">
      <c r="D4620" s="11"/>
    </row>
    <row r="4621" spans="4:4" x14ac:dyDescent="0.2">
      <c r="D4621" s="11"/>
    </row>
    <row r="4622" spans="4:4" x14ac:dyDescent="0.2">
      <c r="D4622" s="11"/>
    </row>
    <row r="4623" spans="4:4" x14ac:dyDescent="0.2">
      <c r="D4623" s="11"/>
    </row>
    <row r="4624" spans="4:4" x14ac:dyDescent="0.2">
      <c r="D4624" s="11"/>
    </row>
    <row r="4625" spans="4:4" x14ac:dyDescent="0.2">
      <c r="D4625" s="11"/>
    </row>
    <row r="4626" spans="4:4" x14ac:dyDescent="0.2">
      <c r="D4626" s="11"/>
    </row>
    <row r="4627" spans="4:4" x14ac:dyDescent="0.2">
      <c r="D4627" s="11"/>
    </row>
    <row r="4628" spans="4:4" x14ac:dyDescent="0.2">
      <c r="D4628" s="11"/>
    </row>
    <row r="4629" spans="4:4" x14ac:dyDescent="0.2">
      <c r="D4629" s="11"/>
    </row>
    <row r="4630" spans="4:4" x14ac:dyDescent="0.2">
      <c r="D4630" s="11"/>
    </row>
    <row r="4631" spans="4:4" x14ac:dyDescent="0.2">
      <c r="D4631" s="11"/>
    </row>
    <row r="4632" spans="4:4" x14ac:dyDescent="0.2">
      <c r="D4632" s="11"/>
    </row>
    <row r="4633" spans="4:4" x14ac:dyDescent="0.2">
      <c r="D4633" s="11"/>
    </row>
    <row r="4634" spans="4:4" x14ac:dyDescent="0.2">
      <c r="D4634" s="11"/>
    </row>
    <row r="4635" spans="4:4" x14ac:dyDescent="0.2">
      <c r="D4635" s="11"/>
    </row>
    <row r="4636" spans="4:4" x14ac:dyDescent="0.2">
      <c r="D4636" s="11"/>
    </row>
    <row r="4637" spans="4:4" x14ac:dyDescent="0.2">
      <c r="D4637" s="11"/>
    </row>
    <row r="4638" spans="4:4" x14ac:dyDescent="0.2">
      <c r="D4638" s="11"/>
    </row>
    <row r="4639" spans="4:4" x14ac:dyDescent="0.2">
      <c r="D4639" s="11"/>
    </row>
    <row r="4640" spans="4:4" x14ac:dyDescent="0.2">
      <c r="D4640" s="11"/>
    </row>
    <row r="4641" spans="4:4" x14ac:dyDescent="0.2">
      <c r="D4641" s="11"/>
    </row>
    <row r="4642" spans="4:4" x14ac:dyDescent="0.2">
      <c r="D4642" s="11"/>
    </row>
    <row r="4643" spans="4:4" x14ac:dyDescent="0.2">
      <c r="D4643" s="11"/>
    </row>
    <row r="4644" spans="4:4" x14ac:dyDescent="0.2">
      <c r="D4644" s="11"/>
    </row>
    <row r="4645" spans="4:4" x14ac:dyDescent="0.2">
      <c r="D4645" s="11"/>
    </row>
    <row r="4646" spans="4:4" x14ac:dyDescent="0.2">
      <c r="D4646" s="11"/>
    </row>
    <row r="4647" spans="4:4" x14ac:dyDescent="0.2">
      <c r="D4647" s="11"/>
    </row>
    <row r="4648" spans="4:4" x14ac:dyDescent="0.2">
      <c r="D4648" s="11"/>
    </row>
    <row r="4649" spans="4:4" x14ac:dyDescent="0.2">
      <c r="D4649" s="11"/>
    </row>
    <row r="4650" spans="4:4" x14ac:dyDescent="0.2">
      <c r="D4650" s="11"/>
    </row>
    <row r="4651" spans="4:4" x14ac:dyDescent="0.2">
      <c r="D4651" s="11"/>
    </row>
    <row r="4652" spans="4:4" x14ac:dyDescent="0.2">
      <c r="D4652" s="11"/>
    </row>
    <row r="4653" spans="4:4" x14ac:dyDescent="0.2">
      <c r="D4653" s="11"/>
    </row>
    <row r="4654" spans="4:4" x14ac:dyDescent="0.2">
      <c r="D4654" s="11"/>
    </row>
    <row r="4655" spans="4:4" x14ac:dyDescent="0.2">
      <c r="D4655" s="11"/>
    </row>
    <row r="4656" spans="4:4" x14ac:dyDescent="0.2">
      <c r="D4656" s="11"/>
    </row>
    <row r="4657" spans="4:4" x14ac:dyDescent="0.2">
      <c r="D4657" s="11"/>
    </row>
    <row r="4658" spans="4:4" x14ac:dyDescent="0.2">
      <c r="D4658" s="11"/>
    </row>
    <row r="4659" spans="4:4" x14ac:dyDescent="0.2">
      <c r="D4659" s="11"/>
    </row>
    <row r="4660" spans="4:4" x14ac:dyDescent="0.2">
      <c r="D4660" s="11"/>
    </row>
    <row r="4661" spans="4:4" x14ac:dyDescent="0.2">
      <c r="D4661" s="11"/>
    </row>
    <row r="4662" spans="4:4" x14ac:dyDescent="0.2">
      <c r="D4662" s="11"/>
    </row>
    <row r="4663" spans="4:4" x14ac:dyDescent="0.2">
      <c r="D4663" s="11"/>
    </row>
    <row r="4664" spans="4:4" x14ac:dyDescent="0.2">
      <c r="D4664" s="11"/>
    </row>
    <row r="4665" spans="4:4" x14ac:dyDescent="0.2">
      <c r="D4665" s="11"/>
    </row>
    <row r="4666" spans="4:4" x14ac:dyDescent="0.2">
      <c r="D4666" s="11"/>
    </row>
    <row r="4667" spans="4:4" x14ac:dyDescent="0.2">
      <c r="D4667" s="11"/>
    </row>
    <row r="4668" spans="4:4" x14ac:dyDescent="0.2">
      <c r="D4668" s="11"/>
    </row>
    <row r="4669" spans="4:4" x14ac:dyDescent="0.2">
      <c r="D4669" s="11"/>
    </row>
    <row r="4670" spans="4:4" x14ac:dyDescent="0.2">
      <c r="D4670" s="11"/>
    </row>
    <row r="4671" spans="4:4" x14ac:dyDescent="0.2">
      <c r="D4671" s="11"/>
    </row>
    <row r="4672" spans="4:4" x14ac:dyDescent="0.2">
      <c r="D4672" s="11"/>
    </row>
    <row r="4673" spans="4:4" x14ac:dyDescent="0.2">
      <c r="D4673" s="11"/>
    </row>
    <row r="4674" spans="4:4" x14ac:dyDescent="0.2">
      <c r="D4674" s="11"/>
    </row>
    <row r="4675" spans="4:4" x14ac:dyDescent="0.2">
      <c r="D4675" s="11"/>
    </row>
    <row r="4676" spans="4:4" x14ac:dyDescent="0.2">
      <c r="D4676" s="11"/>
    </row>
    <row r="4677" spans="4:4" x14ac:dyDescent="0.2">
      <c r="D4677" s="11"/>
    </row>
    <row r="4678" spans="4:4" x14ac:dyDescent="0.2">
      <c r="D4678" s="11"/>
    </row>
    <row r="4679" spans="4:4" x14ac:dyDescent="0.2">
      <c r="D4679" s="11"/>
    </row>
    <row r="4680" spans="4:4" x14ac:dyDescent="0.2">
      <c r="D4680" s="11"/>
    </row>
    <row r="4681" spans="4:4" x14ac:dyDescent="0.2">
      <c r="D4681" s="11"/>
    </row>
    <row r="4682" spans="4:4" x14ac:dyDescent="0.2">
      <c r="D4682" s="11"/>
    </row>
    <row r="4683" spans="4:4" x14ac:dyDescent="0.2">
      <c r="D4683" s="11"/>
    </row>
    <row r="4684" spans="4:4" x14ac:dyDescent="0.2">
      <c r="D4684" s="11"/>
    </row>
    <row r="4685" spans="4:4" x14ac:dyDescent="0.2">
      <c r="D4685" s="11"/>
    </row>
    <row r="4686" spans="4:4" x14ac:dyDescent="0.2">
      <c r="D4686" s="11"/>
    </row>
    <row r="4687" spans="4:4" x14ac:dyDescent="0.2">
      <c r="D4687" s="11"/>
    </row>
    <row r="4688" spans="4:4" x14ac:dyDescent="0.2">
      <c r="D4688" s="11"/>
    </row>
    <row r="4689" spans="4:4" x14ac:dyDescent="0.2">
      <c r="D4689" s="11"/>
    </row>
    <row r="4690" spans="4:4" x14ac:dyDescent="0.2">
      <c r="D4690" s="11"/>
    </row>
    <row r="4691" spans="4:4" x14ac:dyDescent="0.2">
      <c r="D4691" s="11"/>
    </row>
    <row r="4692" spans="4:4" x14ac:dyDescent="0.2">
      <c r="D4692" s="11"/>
    </row>
    <row r="4693" spans="4:4" x14ac:dyDescent="0.2">
      <c r="D4693" s="11"/>
    </row>
    <row r="4694" spans="4:4" x14ac:dyDescent="0.2">
      <c r="D4694" s="11"/>
    </row>
    <row r="4695" spans="4:4" x14ac:dyDescent="0.2">
      <c r="D4695" s="11"/>
    </row>
    <row r="4696" spans="4:4" x14ac:dyDescent="0.2">
      <c r="D4696" s="11"/>
    </row>
    <row r="4697" spans="4:4" x14ac:dyDescent="0.2">
      <c r="D4697" s="11"/>
    </row>
    <row r="4698" spans="4:4" x14ac:dyDescent="0.2">
      <c r="D4698" s="11"/>
    </row>
    <row r="4699" spans="4:4" x14ac:dyDescent="0.2">
      <c r="D4699" s="11"/>
    </row>
    <row r="4700" spans="4:4" x14ac:dyDescent="0.2">
      <c r="D4700" s="11"/>
    </row>
    <row r="4701" spans="4:4" x14ac:dyDescent="0.2">
      <c r="D4701" s="11"/>
    </row>
    <row r="4702" spans="4:4" x14ac:dyDescent="0.2">
      <c r="D4702" s="11"/>
    </row>
    <row r="4703" spans="4:4" x14ac:dyDescent="0.2">
      <c r="D4703" s="11"/>
    </row>
    <row r="4704" spans="4:4" x14ac:dyDescent="0.2">
      <c r="D4704" s="11"/>
    </row>
    <row r="4705" spans="4:4" x14ac:dyDescent="0.2">
      <c r="D4705" s="11"/>
    </row>
    <row r="4706" spans="4:4" x14ac:dyDescent="0.2">
      <c r="D4706" s="11"/>
    </row>
    <row r="4707" spans="4:4" x14ac:dyDescent="0.2">
      <c r="D4707" s="11"/>
    </row>
    <row r="4708" spans="4:4" x14ac:dyDescent="0.2">
      <c r="D4708" s="11"/>
    </row>
    <row r="4709" spans="4:4" x14ac:dyDescent="0.2">
      <c r="D4709" s="11"/>
    </row>
    <row r="4710" spans="4:4" x14ac:dyDescent="0.2">
      <c r="D4710" s="11"/>
    </row>
    <row r="4711" spans="4:4" x14ac:dyDescent="0.2">
      <c r="D4711" s="11"/>
    </row>
    <row r="4712" spans="4:4" x14ac:dyDescent="0.2">
      <c r="D4712" s="11"/>
    </row>
    <row r="4713" spans="4:4" x14ac:dyDescent="0.2">
      <c r="D4713" s="11"/>
    </row>
    <row r="4714" spans="4:4" x14ac:dyDescent="0.2">
      <c r="D4714" s="11"/>
    </row>
    <row r="4715" spans="4:4" x14ac:dyDescent="0.2">
      <c r="D4715" s="11"/>
    </row>
    <row r="4716" spans="4:4" x14ac:dyDescent="0.2">
      <c r="D4716" s="11"/>
    </row>
    <row r="4717" spans="4:4" x14ac:dyDescent="0.2">
      <c r="D4717" s="11"/>
    </row>
    <row r="4718" spans="4:4" x14ac:dyDescent="0.2">
      <c r="D4718" s="11"/>
    </row>
    <row r="4719" spans="4:4" x14ac:dyDescent="0.2">
      <c r="D4719" s="11"/>
    </row>
    <row r="4720" spans="4:4" x14ac:dyDescent="0.2">
      <c r="D4720" s="11"/>
    </row>
    <row r="4721" spans="4:4" x14ac:dyDescent="0.2">
      <c r="D4721" s="11"/>
    </row>
    <row r="4722" spans="4:4" x14ac:dyDescent="0.2">
      <c r="D4722" s="11"/>
    </row>
    <row r="4723" spans="4:4" x14ac:dyDescent="0.2">
      <c r="D4723" s="11"/>
    </row>
    <row r="4724" spans="4:4" x14ac:dyDescent="0.2">
      <c r="D4724" s="11"/>
    </row>
    <row r="4725" spans="4:4" x14ac:dyDescent="0.2">
      <c r="D4725" s="11"/>
    </row>
    <row r="4726" spans="4:4" x14ac:dyDescent="0.2">
      <c r="D4726" s="11"/>
    </row>
    <row r="4727" spans="4:4" x14ac:dyDescent="0.2">
      <c r="D4727" s="11"/>
    </row>
    <row r="4728" spans="4:4" x14ac:dyDescent="0.2">
      <c r="D4728" s="11"/>
    </row>
    <row r="4729" spans="4:4" x14ac:dyDescent="0.2">
      <c r="D4729" s="11"/>
    </row>
    <row r="4730" spans="4:4" x14ac:dyDescent="0.2">
      <c r="D4730" s="11"/>
    </row>
    <row r="4731" spans="4:4" x14ac:dyDescent="0.2">
      <c r="D4731" s="11"/>
    </row>
    <row r="4732" spans="4:4" x14ac:dyDescent="0.2">
      <c r="D4732" s="11"/>
    </row>
    <row r="4733" spans="4:4" x14ac:dyDescent="0.2">
      <c r="D4733" s="11"/>
    </row>
    <row r="4734" spans="4:4" x14ac:dyDescent="0.2">
      <c r="D4734" s="11"/>
    </row>
    <row r="4735" spans="4:4" x14ac:dyDescent="0.2">
      <c r="D4735" s="11"/>
    </row>
    <row r="4736" spans="4:4" x14ac:dyDescent="0.2">
      <c r="D4736" s="11"/>
    </row>
    <row r="4737" spans="4:4" x14ac:dyDescent="0.2">
      <c r="D4737" s="11"/>
    </row>
    <row r="4738" spans="4:4" x14ac:dyDescent="0.2">
      <c r="D4738" s="11"/>
    </row>
    <row r="4739" spans="4:4" x14ac:dyDescent="0.2">
      <c r="D4739" s="11"/>
    </row>
    <row r="4740" spans="4:4" x14ac:dyDescent="0.2">
      <c r="D4740" s="11"/>
    </row>
    <row r="4741" spans="4:4" x14ac:dyDescent="0.2">
      <c r="D4741" s="11"/>
    </row>
    <row r="4742" spans="4:4" x14ac:dyDescent="0.2">
      <c r="D4742" s="11"/>
    </row>
    <row r="4743" spans="4:4" x14ac:dyDescent="0.2">
      <c r="D4743" s="11"/>
    </row>
    <row r="4744" spans="4:4" x14ac:dyDescent="0.2">
      <c r="D4744" s="11"/>
    </row>
    <row r="4745" spans="4:4" x14ac:dyDescent="0.2">
      <c r="D4745" s="11"/>
    </row>
    <row r="4746" spans="4:4" x14ac:dyDescent="0.2">
      <c r="D4746" s="11"/>
    </row>
    <row r="4747" spans="4:4" x14ac:dyDescent="0.2">
      <c r="D4747" s="11"/>
    </row>
    <row r="4748" spans="4:4" x14ac:dyDescent="0.2">
      <c r="D4748" s="11"/>
    </row>
    <row r="4749" spans="4:4" x14ac:dyDescent="0.2">
      <c r="D4749" s="11"/>
    </row>
    <row r="4750" spans="4:4" x14ac:dyDescent="0.2">
      <c r="D4750" s="11"/>
    </row>
    <row r="4751" spans="4:4" x14ac:dyDescent="0.2">
      <c r="D4751" s="11"/>
    </row>
    <row r="4752" spans="4:4" x14ac:dyDescent="0.2">
      <c r="D4752" s="11"/>
    </row>
    <row r="4753" spans="4:4" x14ac:dyDescent="0.2">
      <c r="D4753" s="11"/>
    </row>
    <row r="4754" spans="4:4" x14ac:dyDescent="0.2">
      <c r="D4754" s="11"/>
    </row>
    <row r="4755" spans="4:4" x14ac:dyDescent="0.2">
      <c r="D4755" s="11"/>
    </row>
    <row r="4756" spans="4:4" x14ac:dyDescent="0.2">
      <c r="D4756" s="11"/>
    </row>
    <row r="4757" spans="4:4" x14ac:dyDescent="0.2">
      <c r="D4757" s="11"/>
    </row>
    <row r="4758" spans="4:4" x14ac:dyDescent="0.2">
      <c r="D4758" s="11"/>
    </row>
    <row r="4759" spans="4:4" x14ac:dyDescent="0.2">
      <c r="D4759" s="11"/>
    </row>
    <row r="4760" spans="4:4" x14ac:dyDescent="0.2">
      <c r="D4760" s="11"/>
    </row>
    <row r="4761" spans="4:4" x14ac:dyDescent="0.2">
      <c r="D4761" s="11"/>
    </row>
    <row r="4762" spans="4:4" x14ac:dyDescent="0.2">
      <c r="D4762" s="11"/>
    </row>
    <row r="4763" spans="4:4" x14ac:dyDescent="0.2">
      <c r="D4763" s="11"/>
    </row>
    <row r="4764" spans="4:4" x14ac:dyDescent="0.2">
      <c r="D4764" s="11"/>
    </row>
    <row r="4765" spans="4:4" x14ac:dyDescent="0.2">
      <c r="D4765" s="11"/>
    </row>
    <row r="4766" spans="4:4" x14ac:dyDescent="0.2">
      <c r="D4766" s="11"/>
    </row>
    <row r="4767" spans="4:4" x14ac:dyDescent="0.2">
      <c r="D4767" s="11"/>
    </row>
    <row r="4768" spans="4:4" x14ac:dyDescent="0.2">
      <c r="D4768" s="11"/>
    </row>
    <row r="4769" spans="4:4" x14ac:dyDescent="0.2">
      <c r="D4769" s="11"/>
    </row>
    <row r="4770" spans="4:4" x14ac:dyDescent="0.2">
      <c r="D4770" s="11"/>
    </row>
    <row r="4771" spans="4:4" x14ac:dyDescent="0.2">
      <c r="D4771" s="11"/>
    </row>
    <row r="4772" spans="4:4" x14ac:dyDescent="0.2">
      <c r="D4772" s="11"/>
    </row>
    <row r="4773" spans="4:4" x14ac:dyDescent="0.2">
      <c r="D4773" s="11"/>
    </row>
    <row r="4774" spans="4:4" x14ac:dyDescent="0.2">
      <c r="D4774" s="11"/>
    </row>
    <row r="4775" spans="4:4" x14ac:dyDescent="0.2">
      <c r="D4775" s="11"/>
    </row>
    <row r="4776" spans="4:4" x14ac:dyDescent="0.2">
      <c r="D4776" s="11"/>
    </row>
    <row r="4777" spans="4:4" x14ac:dyDescent="0.2">
      <c r="D4777" s="11"/>
    </row>
    <row r="4778" spans="4:4" x14ac:dyDescent="0.2">
      <c r="D4778" s="11"/>
    </row>
    <row r="4779" spans="4:4" x14ac:dyDescent="0.2">
      <c r="D4779" s="11"/>
    </row>
    <row r="4780" spans="4:4" x14ac:dyDescent="0.2">
      <c r="D4780" s="11"/>
    </row>
    <row r="4781" spans="4:4" x14ac:dyDescent="0.2">
      <c r="D4781" s="11"/>
    </row>
    <row r="4782" spans="4:4" x14ac:dyDescent="0.2">
      <c r="D4782" s="11"/>
    </row>
    <row r="4783" spans="4:4" x14ac:dyDescent="0.2">
      <c r="D4783" s="11"/>
    </row>
    <row r="4784" spans="4:4" x14ac:dyDescent="0.2">
      <c r="D4784" s="11"/>
    </row>
    <row r="4785" spans="4:4" x14ac:dyDescent="0.2">
      <c r="D4785" s="11"/>
    </row>
    <row r="4786" spans="4:4" x14ac:dyDescent="0.2">
      <c r="D4786" s="11"/>
    </row>
    <row r="4787" spans="4:4" x14ac:dyDescent="0.2">
      <c r="D4787" s="11"/>
    </row>
    <row r="4788" spans="4:4" x14ac:dyDescent="0.2">
      <c r="D4788" s="11"/>
    </row>
    <row r="4789" spans="4:4" x14ac:dyDescent="0.2">
      <c r="D4789" s="11"/>
    </row>
    <row r="4790" spans="4:4" x14ac:dyDescent="0.2">
      <c r="D4790" s="11"/>
    </row>
    <row r="4791" spans="4:4" x14ac:dyDescent="0.2">
      <c r="D4791" s="11"/>
    </row>
    <row r="4792" spans="4:4" x14ac:dyDescent="0.2">
      <c r="D4792" s="11"/>
    </row>
    <row r="4793" spans="4:4" x14ac:dyDescent="0.2">
      <c r="D4793" s="11"/>
    </row>
    <row r="4794" spans="4:4" x14ac:dyDescent="0.2">
      <c r="D4794" s="11"/>
    </row>
    <row r="4795" spans="4:4" x14ac:dyDescent="0.2">
      <c r="D4795" s="11"/>
    </row>
    <row r="4796" spans="4:4" x14ac:dyDescent="0.2">
      <c r="D4796" s="11"/>
    </row>
    <row r="4797" spans="4:4" x14ac:dyDescent="0.2">
      <c r="D4797" s="11"/>
    </row>
    <row r="4798" spans="4:4" x14ac:dyDescent="0.2">
      <c r="D4798" s="11"/>
    </row>
    <row r="4799" spans="4:4" x14ac:dyDescent="0.2">
      <c r="D4799" s="11"/>
    </row>
    <row r="4800" spans="4:4" x14ac:dyDescent="0.2">
      <c r="D4800" s="11"/>
    </row>
    <row r="4801" spans="4:4" x14ac:dyDescent="0.2">
      <c r="D4801" s="11"/>
    </row>
    <row r="4802" spans="4:4" x14ac:dyDescent="0.2">
      <c r="D4802" s="11"/>
    </row>
    <row r="4803" spans="4:4" x14ac:dyDescent="0.2">
      <c r="D4803" s="11"/>
    </row>
    <row r="4804" spans="4:4" x14ac:dyDescent="0.2">
      <c r="D4804" s="11"/>
    </row>
    <row r="4805" spans="4:4" x14ac:dyDescent="0.2">
      <c r="D4805" s="11"/>
    </row>
    <row r="4806" spans="4:4" x14ac:dyDescent="0.2">
      <c r="D4806" s="11"/>
    </row>
    <row r="4807" spans="4:4" x14ac:dyDescent="0.2">
      <c r="D4807" s="11"/>
    </row>
    <row r="4808" spans="4:4" x14ac:dyDescent="0.2">
      <c r="D4808" s="11"/>
    </row>
    <row r="4809" spans="4:4" x14ac:dyDescent="0.2">
      <c r="D4809" s="11"/>
    </row>
    <row r="4810" spans="4:4" x14ac:dyDescent="0.2">
      <c r="D4810" s="11"/>
    </row>
    <row r="4811" spans="4:4" x14ac:dyDescent="0.2">
      <c r="D4811" s="11"/>
    </row>
    <row r="4812" spans="4:4" x14ac:dyDescent="0.2">
      <c r="D4812" s="11"/>
    </row>
    <row r="4813" spans="4:4" x14ac:dyDescent="0.2">
      <c r="D4813" s="11"/>
    </row>
    <row r="4814" spans="4:4" x14ac:dyDescent="0.2">
      <c r="D4814" s="11"/>
    </row>
    <row r="4815" spans="4:4" x14ac:dyDescent="0.2">
      <c r="D4815" s="11"/>
    </row>
    <row r="4816" spans="4:4" x14ac:dyDescent="0.2">
      <c r="D4816" s="11"/>
    </row>
    <row r="4817" spans="4:4" x14ac:dyDescent="0.2">
      <c r="D4817" s="11"/>
    </row>
    <row r="4818" spans="4:4" x14ac:dyDescent="0.2">
      <c r="D4818" s="11"/>
    </row>
    <row r="4819" spans="4:4" x14ac:dyDescent="0.2">
      <c r="D4819" s="11"/>
    </row>
    <row r="4820" spans="4:4" x14ac:dyDescent="0.2">
      <c r="D4820" s="11"/>
    </row>
    <row r="4821" spans="4:4" x14ac:dyDescent="0.2">
      <c r="D4821" s="11"/>
    </row>
    <row r="4822" spans="4:4" x14ac:dyDescent="0.2">
      <c r="D4822" s="11"/>
    </row>
    <row r="4823" spans="4:4" x14ac:dyDescent="0.2">
      <c r="D4823" s="11"/>
    </row>
    <row r="4824" spans="4:4" x14ac:dyDescent="0.2">
      <c r="D4824" s="11"/>
    </row>
    <row r="4825" spans="4:4" x14ac:dyDescent="0.2">
      <c r="D4825" s="11"/>
    </row>
    <row r="4826" spans="4:4" x14ac:dyDescent="0.2">
      <c r="D4826" s="11"/>
    </row>
    <row r="4827" spans="4:4" x14ac:dyDescent="0.2">
      <c r="D4827" s="11"/>
    </row>
    <row r="4828" spans="4:4" x14ac:dyDescent="0.2">
      <c r="D4828" s="11"/>
    </row>
    <row r="4829" spans="4:4" x14ac:dyDescent="0.2">
      <c r="D4829" s="11"/>
    </row>
    <row r="4830" spans="4:4" x14ac:dyDescent="0.2">
      <c r="D4830" s="11"/>
    </row>
    <row r="4831" spans="4:4" x14ac:dyDescent="0.2">
      <c r="D4831" s="11"/>
    </row>
    <row r="4832" spans="4:4" x14ac:dyDescent="0.2">
      <c r="D4832" s="11"/>
    </row>
    <row r="4833" spans="4:4" x14ac:dyDescent="0.2">
      <c r="D4833" s="11"/>
    </row>
    <row r="4834" spans="4:4" x14ac:dyDescent="0.2">
      <c r="D4834" s="11"/>
    </row>
    <row r="4835" spans="4:4" x14ac:dyDescent="0.2">
      <c r="D4835" s="11"/>
    </row>
    <row r="4836" spans="4:4" x14ac:dyDescent="0.2">
      <c r="D4836" s="11"/>
    </row>
    <row r="4837" spans="4:4" x14ac:dyDescent="0.2">
      <c r="D4837" s="11"/>
    </row>
    <row r="4838" spans="4:4" x14ac:dyDescent="0.2">
      <c r="D4838" s="11"/>
    </row>
    <row r="4839" spans="4:4" x14ac:dyDescent="0.2">
      <c r="D4839" s="11"/>
    </row>
    <row r="4840" spans="4:4" x14ac:dyDescent="0.2">
      <c r="D4840" s="11"/>
    </row>
    <row r="4841" spans="4:4" x14ac:dyDescent="0.2">
      <c r="D4841" s="11"/>
    </row>
    <row r="4842" spans="4:4" x14ac:dyDescent="0.2">
      <c r="D4842" s="11"/>
    </row>
    <row r="4843" spans="4:4" x14ac:dyDescent="0.2">
      <c r="D4843" s="11"/>
    </row>
    <row r="4844" spans="4:4" x14ac:dyDescent="0.2">
      <c r="D4844" s="11"/>
    </row>
    <row r="4845" spans="4:4" x14ac:dyDescent="0.2">
      <c r="D4845" s="11"/>
    </row>
    <row r="4846" spans="4:4" x14ac:dyDescent="0.2">
      <c r="D4846" s="11"/>
    </row>
    <row r="4847" spans="4:4" x14ac:dyDescent="0.2">
      <c r="D4847" s="11"/>
    </row>
    <row r="4848" spans="4:4" x14ac:dyDescent="0.2">
      <c r="D4848" s="11"/>
    </row>
    <row r="4849" spans="4:4" x14ac:dyDescent="0.2">
      <c r="D4849" s="11"/>
    </row>
    <row r="4850" spans="4:4" x14ac:dyDescent="0.2">
      <c r="D4850" s="11"/>
    </row>
    <row r="4851" spans="4:4" x14ac:dyDescent="0.2">
      <c r="D4851" s="11"/>
    </row>
    <row r="4852" spans="4:4" x14ac:dyDescent="0.2">
      <c r="D4852" s="11"/>
    </row>
    <row r="4853" spans="4:4" x14ac:dyDescent="0.2">
      <c r="D4853" s="11"/>
    </row>
    <row r="4854" spans="4:4" x14ac:dyDescent="0.2">
      <c r="D4854" s="11"/>
    </row>
    <row r="4855" spans="4:4" x14ac:dyDescent="0.2">
      <c r="D4855" s="11"/>
    </row>
    <row r="4856" spans="4:4" x14ac:dyDescent="0.2">
      <c r="D4856" s="11"/>
    </row>
    <row r="4857" spans="4:4" x14ac:dyDescent="0.2">
      <c r="D4857" s="11"/>
    </row>
    <row r="4858" spans="4:4" x14ac:dyDescent="0.2">
      <c r="D4858" s="11"/>
    </row>
    <row r="4859" spans="4:4" x14ac:dyDescent="0.2">
      <c r="D4859" s="11"/>
    </row>
    <row r="4860" spans="4:4" x14ac:dyDescent="0.2">
      <c r="D4860" s="11"/>
    </row>
    <row r="4861" spans="4:4" x14ac:dyDescent="0.2">
      <c r="D4861" s="11"/>
    </row>
    <row r="4862" spans="4:4" x14ac:dyDescent="0.2">
      <c r="D4862" s="11"/>
    </row>
    <row r="4863" spans="4:4" x14ac:dyDescent="0.2">
      <c r="D4863" s="11"/>
    </row>
    <row r="4864" spans="4:4" x14ac:dyDescent="0.2">
      <c r="D4864" s="11"/>
    </row>
    <row r="4865" spans="4:4" x14ac:dyDescent="0.2">
      <c r="D4865" s="11"/>
    </row>
    <row r="4866" spans="4:4" x14ac:dyDescent="0.2">
      <c r="D4866" s="11"/>
    </row>
    <row r="4867" spans="4:4" x14ac:dyDescent="0.2">
      <c r="D4867" s="11"/>
    </row>
    <row r="4868" spans="4:4" x14ac:dyDescent="0.2">
      <c r="D4868" s="11"/>
    </row>
    <row r="4869" spans="4:4" x14ac:dyDescent="0.2">
      <c r="D4869" s="11"/>
    </row>
    <row r="4870" spans="4:4" x14ac:dyDescent="0.2">
      <c r="D4870" s="11"/>
    </row>
    <row r="4871" spans="4:4" x14ac:dyDescent="0.2">
      <c r="D4871" s="11"/>
    </row>
    <row r="4872" spans="4:4" x14ac:dyDescent="0.2">
      <c r="D4872" s="11"/>
    </row>
    <row r="4873" spans="4:4" x14ac:dyDescent="0.2">
      <c r="D4873" s="11"/>
    </row>
    <row r="4874" spans="4:4" x14ac:dyDescent="0.2">
      <c r="D4874" s="11"/>
    </row>
    <row r="4875" spans="4:4" x14ac:dyDescent="0.2">
      <c r="D4875" s="11"/>
    </row>
    <row r="4876" spans="4:4" x14ac:dyDescent="0.2">
      <c r="D4876" s="11"/>
    </row>
    <row r="4877" spans="4:4" x14ac:dyDescent="0.2">
      <c r="D4877" s="11"/>
    </row>
    <row r="4878" spans="4:4" x14ac:dyDescent="0.2">
      <c r="D4878" s="11"/>
    </row>
    <row r="4879" spans="4:4" x14ac:dyDescent="0.2">
      <c r="D4879" s="11"/>
    </row>
    <row r="4880" spans="4:4" x14ac:dyDescent="0.2">
      <c r="D4880" s="11"/>
    </row>
    <row r="4881" spans="4:4" x14ac:dyDescent="0.2">
      <c r="D4881" s="11"/>
    </row>
    <row r="4882" spans="4:4" x14ac:dyDescent="0.2">
      <c r="D4882" s="11"/>
    </row>
    <row r="4883" spans="4:4" x14ac:dyDescent="0.2">
      <c r="D4883" s="11"/>
    </row>
    <row r="4884" spans="4:4" x14ac:dyDescent="0.2">
      <c r="D4884" s="11"/>
    </row>
    <row r="4885" spans="4:4" x14ac:dyDescent="0.2">
      <c r="D4885" s="11"/>
    </row>
    <row r="4886" spans="4:4" x14ac:dyDescent="0.2">
      <c r="D4886" s="11"/>
    </row>
    <row r="4887" spans="4:4" x14ac:dyDescent="0.2">
      <c r="D4887" s="11"/>
    </row>
    <row r="4888" spans="4:4" x14ac:dyDescent="0.2">
      <c r="D4888" s="11"/>
    </row>
    <row r="4889" spans="4:4" x14ac:dyDescent="0.2">
      <c r="D4889" s="11"/>
    </row>
    <row r="4890" spans="4:4" x14ac:dyDescent="0.2">
      <c r="D4890" s="11"/>
    </row>
    <row r="4891" spans="4:4" x14ac:dyDescent="0.2">
      <c r="D4891" s="11"/>
    </row>
    <row r="4892" spans="4:4" x14ac:dyDescent="0.2">
      <c r="D4892" s="11"/>
    </row>
    <row r="4893" spans="4:4" x14ac:dyDescent="0.2">
      <c r="D4893" s="11"/>
    </row>
    <row r="4894" spans="4:4" x14ac:dyDescent="0.2">
      <c r="D4894" s="11"/>
    </row>
    <row r="4895" spans="4:4" x14ac:dyDescent="0.2">
      <c r="D4895" s="11"/>
    </row>
    <row r="4896" spans="4:4" x14ac:dyDescent="0.2">
      <c r="D4896" s="11"/>
    </row>
    <row r="4897" spans="4:4" x14ac:dyDescent="0.2">
      <c r="D4897" s="11"/>
    </row>
    <row r="4898" spans="4:4" x14ac:dyDescent="0.2">
      <c r="D4898" s="11"/>
    </row>
    <row r="4899" spans="4:4" x14ac:dyDescent="0.2">
      <c r="D4899" s="11"/>
    </row>
    <row r="4900" spans="4:4" x14ac:dyDescent="0.2">
      <c r="D4900" s="11"/>
    </row>
    <row r="4901" spans="4:4" x14ac:dyDescent="0.2">
      <c r="D4901" s="11"/>
    </row>
    <row r="4902" spans="4:4" x14ac:dyDescent="0.2">
      <c r="D4902" s="11"/>
    </row>
    <row r="4903" spans="4:4" x14ac:dyDescent="0.2">
      <c r="D4903" s="11"/>
    </row>
    <row r="4904" spans="4:4" x14ac:dyDescent="0.2">
      <c r="D4904" s="11"/>
    </row>
    <row r="4905" spans="4:4" x14ac:dyDescent="0.2">
      <c r="D4905" s="11"/>
    </row>
    <row r="4906" spans="4:4" x14ac:dyDescent="0.2">
      <c r="D4906" s="11"/>
    </row>
    <row r="4907" spans="4:4" x14ac:dyDescent="0.2">
      <c r="D4907" s="11"/>
    </row>
    <row r="4908" spans="4:4" x14ac:dyDescent="0.2">
      <c r="D4908" s="11"/>
    </row>
    <row r="4909" spans="4:4" x14ac:dyDescent="0.2">
      <c r="D4909" s="11"/>
    </row>
    <row r="4910" spans="4:4" x14ac:dyDescent="0.2">
      <c r="D4910" s="11"/>
    </row>
    <row r="4911" spans="4:4" x14ac:dyDescent="0.2">
      <c r="D4911" s="11"/>
    </row>
    <row r="4912" spans="4:4" x14ac:dyDescent="0.2">
      <c r="D4912" s="11"/>
    </row>
    <row r="4913" spans="4:4" x14ac:dyDescent="0.2">
      <c r="D4913" s="11"/>
    </row>
    <row r="4914" spans="4:4" x14ac:dyDescent="0.2">
      <c r="D4914" s="11"/>
    </row>
    <row r="4915" spans="4:4" x14ac:dyDescent="0.2">
      <c r="D4915" s="11"/>
    </row>
    <row r="4916" spans="4:4" x14ac:dyDescent="0.2">
      <c r="D4916" s="11"/>
    </row>
    <row r="4917" spans="4:4" x14ac:dyDescent="0.2">
      <c r="D4917" s="11"/>
    </row>
    <row r="4918" spans="4:4" x14ac:dyDescent="0.2">
      <c r="D4918" s="11"/>
    </row>
    <row r="4919" spans="4:4" x14ac:dyDescent="0.2">
      <c r="D4919" s="11"/>
    </row>
    <row r="4920" spans="4:4" x14ac:dyDescent="0.2">
      <c r="D4920" s="11"/>
    </row>
    <row r="4921" spans="4:4" x14ac:dyDescent="0.2">
      <c r="D4921" s="11"/>
    </row>
    <row r="4922" spans="4:4" x14ac:dyDescent="0.2">
      <c r="D4922" s="11"/>
    </row>
    <row r="4923" spans="4:4" x14ac:dyDescent="0.2">
      <c r="D4923" s="11"/>
    </row>
    <row r="4924" spans="4:4" x14ac:dyDescent="0.2">
      <c r="D4924" s="11"/>
    </row>
    <row r="4925" spans="4:4" x14ac:dyDescent="0.2">
      <c r="D4925" s="11"/>
    </row>
    <row r="4926" spans="4:4" x14ac:dyDescent="0.2">
      <c r="D4926" s="11"/>
    </row>
    <row r="4927" spans="4:4" x14ac:dyDescent="0.2">
      <c r="D4927" s="11"/>
    </row>
    <row r="4928" spans="4:4" x14ac:dyDescent="0.2">
      <c r="D4928" s="11"/>
    </row>
    <row r="4929" spans="4:4" x14ac:dyDescent="0.2">
      <c r="D4929" s="11"/>
    </row>
    <row r="4930" spans="4:4" x14ac:dyDescent="0.2">
      <c r="D4930" s="11"/>
    </row>
    <row r="4931" spans="4:4" x14ac:dyDescent="0.2">
      <c r="D4931" s="11"/>
    </row>
    <row r="4932" spans="4:4" x14ac:dyDescent="0.2">
      <c r="D4932" s="11"/>
    </row>
    <row r="4933" spans="4:4" x14ac:dyDescent="0.2">
      <c r="D4933" s="11"/>
    </row>
    <row r="4934" spans="4:4" x14ac:dyDescent="0.2">
      <c r="D4934" s="11"/>
    </row>
    <row r="4935" spans="4:4" x14ac:dyDescent="0.2">
      <c r="D4935" s="11"/>
    </row>
    <row r="4936" spans="4:4" x14ac:dyDescent="0.2">
      <c r="D4936" s="11"/>
    </row>
    <row r="4937" spans="4:4" x14ac:dyDescent="0.2">
      <c r="D4937" s="11"/>
    </row>
    <row r="4938" spans="4:4" x14ac:dyDescent="0.2">
      <c r="D4938" s="11"/>
    </row>
    <row r="4939" spans="4:4" x14ac:dyDescent="0.2">
      <c r="D4939" s="11"/>
    </row>
    <row r="4940" spans="4:4" x14ac:dyDescent="0.2">
      <c r="D4940" s="11"/>
    </row>
    <row r="4941" spans="4:4" x14ac:dyDescent="0.2">
      <c r="D4941" s="11"/>
    </row>
    <row r="4942" spans="4:4" x14ac:dyDescent="0.2">
      <c r="D4942" s="11"/>
    </row>
    <row r="4943" spans="4:4" x14ac:dyDescent="0.2">
      <c r="D4943" s="11"/>
    </row>
    <row r="4944" spans="4:4" x14ac:dyDescent="0.2">
      <c r="D4944" s="11"/>
    </row>
    <row r="4945" spans="4:4" x14ac:dyDescent="0.2">
      <c r="D4945" s="11"/>
    </row>
    <row r="4946" spans="4:4" x14ac:dyDescent="0.2">
      <c r="D4946" s="11"/>
    </row>
    <row r="4947" spans="4:4" x14ac:dyDescent="0.2">
      <c r="D4947" s="11"/>
    </row>
    <row r="4948" spans="4:4" x14ac:dyDescent="0.2">
      <c r="D4948" s="11"/>
    </row>
    <row r="4949" spans="4:4" x14ac:dyDescent="0.2">
      <c r="D4949" s="11"/>
    </row>
    <row r="4950" spans="4:4" x14ac:dyDescent="0.2">
      <c r="D4950" s="11"/>
    </row>
    <row r="4951" spans="4:4" x14ac:dyDescent="0.2">
      <c r="D4951" s="11"/>
    </row>
    <row r="4952" spans="4:4" x14ac:dyDescent="0.2">
      <c r="D4952" s="11"/>
    </row>
    <row r="4953" spans="4:4" x14ac:dyDescent="0.2">
      <c r="D4953" s="11"/>
    </row>
    <row r="4954" spans="4:4" x14ac:dyDescent="0.2">
      <c r="D4954" s="11"/>
    </row>
    <row r="4955" spans="4:4" x14ac:dyDescent="0.2">
      <c r="D4955" s="11"/>
    </row>
    <row r="4956" spans="4:4" x14ac:dyDescent="0.2">
      <c r="D4956" s="11"/>
    </row>
    <row r="4957" spans="4:4" x14ac:dyDescent="0.2">
      <c r="D4957" s="11"/>
    </row>
    <row r="4958" spans="4:4" x14ac:dyDescent="0.2">
      <c r="D4958" s="11"/>
    </row>
    <row r="4959" spans="4:4" x14ac:dyDescent="0.2">
      <c r="D4959" s="11"/>
    </row>
    <row r="4960" spans="4:4" x14ac:dyDescent="0.2">
      <c r="D4960" s="11"/>
    </row>
    <row r="4961" spans="4:4" x14ac:dyDescent="0.2">
      <c r="D4961" s="11"/>
    </row>
    <row r="4962" spans="4:4" x14ac:dyDescent="0.2">
      <c r="D4962" s="11"/>
    </row>
    <row r="4963" spans="4:4" x14ac:dyDescent="0.2">
      <c r="D4963" s="11"/>
    </row>
    <row r="4964" spans="4:4" x14ac:dyDescent="0.2">
      <c r="D4964" s="11"/>
    </row>
    <row r="4965" spans="4:4" x14ac:dyDescent="0.2">
      <c r="D4965" s="11"/>
    </row>
    <row r="4966" spans="4:4" x14ac:dyDescent="0.2">
      <c r="D4966" s="11"/>
    </row>
    <row r="4967" spans="4:4" x14ac:dyDescent="0.2">
      <c r="D4967" s="11"/>
    </row>
    <row r="4968" spans="4:4" x14ac:dyDescent="0.2">
      <c r="D4968" s="11"/>
    </row>
    <row r="4969" spans="4:4" x14ac:dyDescent="0.2">
      <c r="D4969" s="11"/>
    </row>
    <row r="4970" spans="4:4" x14ac:dyDescent="0.2">
      <c r="D4970" s="11"/>
    </row>
    <row r="4971" spans="4:4" x14ac:dyDescent="0.2">
      <c r="D4971" s="11"/>
    </row>
    <row r="4972" spans="4:4" x14ac:dyDescent="0.2">
      <c r="D4972" s="11"/>
    </row>
    <row r="4973" spans="4:4" x14ac:dyDescent="0.2">
      <c r="D4973" s="11"/>
    </row>
    <row r="4974" spans="4:4" x14ac:dyDescent="0.2">
      <c r="D4974" s="11"/>
    </row>
    <row r="4975" spans="4:4" x14ac:dyDescent="0.2">
      <c r="D4975" s="11"/>
    </row>
    <row r="4976" spans="4:4" x14ac:dyDescent="0.2">
      <c r="D4976" s="11"/>
    </row>
    <row r="4977" spans="4:4" x14ac:dyDescent="0.2">
      <c r="D4977" s="11"/>
    </row>
    <row r="4978" spans="4:4" x14ac:dyDescent="0.2">
      <c r="D4978" s="11"/>
    </row>
    <row r="4979" spans="4:4" x14ac:dyDescent="0.2">
      <c r="D4979" s="11"/>
    </row>
    <row r="4980" spans="4:4" x14ac:dyDescent="0.2">
      <c r="D4980" s="11"/>
    </row>
    <row r="4981" spans="4:4" x14ac:dyDescent="0.2">
      <c r="D4981" s="11"/>
    </row>
    <row r="4982" spans="4:4" x14ac:dyDescent="0.2">
      <c r="D4982" s="11"/>
    </row>
    <row r="4983" spans="4:4" x14ac:dyDescent="0.2">
      <c r="D4983" s="11"/>
    </row>
    <row r="4984" spans="4:4" x14ac:dyDescent="0.2">
      <c r="D4984" s="11"/>
    </row>
    <row r="4985" spans="4:4" x14ac:dyDescent="0.2">
      <c r="D4985" s="11"/>
    </row>
    <row r="4986" spans="4:4" x14ac:dyDescent="0.2">
      <c r="D4986" s="11"/>
    </row>
    <row r="4987" spans="4:4" x14ac:dyDescent="0.2">
      <c r="D4987" s="11"/>
    </row>
    <row r="4988" spans="4:4" x14ac:dyDescent="0.2">
      <c r="D4988" s="11"/>
    </row>
    <row r="4989" spans="4:4" x14ac:dyDescent="0.2">
      <c r="D4989" s="11"/>
    </row>
    <row r="4990" spans="4:4" x14ac:dyDescent="0.2">
      <c r="D4990" s="11"/>
    </row>
    <row r="4991" spans="4:4" x14ac:dyDescent="0.2">
      <c r="D4991" s="11"/>
    </row>
    <row r="4992" spans="4:4" x14ac:dyDescent="0.2">
      <c r="D4992" s="11"/>
    </row>
    <row r="4993" spans="4:4" x14ac:dyDescent="0.2">
      <c r="D4993" s="11"/>
    </row>
    <row r="4994" spans="4:4" x14ac:dyDescent="0.2">
      <c r="D4994" s="11"/>
    </row>
    <row r="4995" spans="4:4" x14ac:dyDescent="0.2">
      <c r="D4995" s="11"/>
    </row>
    <row r="4996" spans="4:4" x14ac:dyDescent="0.2">
      <c r="D4996" s="11"/>
    </row>
    <row r="4997" spans="4:4" x14ac:dyDescent="0.2">
      <c r="D4997" s="11"/>
    </row>
    <row r="4998" spans="4:4" x14ac:dyDescent="0.2">
      <c r="D4998" s="11"/>
    </row>
    <row r="4999" spans="4:4" x14ac:dyDescent="0.2">
      <c r="D4999" s="11"/>
    </row>
    <row r="5000" spans="4:4" x14ac:dyDescent="0.2">
      <c r="D5000" s="11"/>
    </row>
    <row r="5001" spans="4:4" x14ac:dyDescent="0.2">
      <c r="D5001" s="11"/>
    </row>
    <row r="5002" spans="4:4" x14ac:dyDescent="0.2">
      <c r="D5002" s="11"/>
    </row>
    <row r="5003" spans="4:4" x14ac:dyDescent="0.2">
      <c r="D5003" s="11"/>
    </row>
    <row r="5004" spans="4:4" x14ac:dyDescent="0.2">
      <c r="D5004" s="11"/>
    </row>
    <row r="5005" spans="4:4" x14ac:dyDescent="0.2">
      <c r="D5005" s="11"/>
    </row>
    <row r="5006" spans="4:4" x14ac:dyDescent="0.2">
      <c r="D5006" s="11"/>
    </row>
    <row r="5007" spans="4:4" x14ac:dyDescent="0.2">
      <c r="D5007" s="11"/>
    </row>
    <row r="5008" spans="4:4" x14ac:dyDescent="0.2">
      <c r="D5008" s="11"/>
    </row>
    <row r="5009" spans="4:4" x14ac:dyDescent="0.2">
      <c r="D5009" s="11"/>
    </row>
    <row r="5010" spans="4:4" x14ac:dyDescent="0.2">
      <c r="D5010" s="11"/>
    </row>
    <row r="5011" spans="4:4" x14ac:dyDescent="0.2">
      <c r="D5011" s="11"/>
    </row>
    <row r="5012" spans="4:4" x14ac:dyDescent="0.2">
      <c r="D5012" s="11"/>
    </row>
    <row r="5013" spans="4:4" x14ac:dyDescent="0.2">
      <c r="D5013" s="11"/>
    </row>
    <row r="5014" spans="4:4" x14ac:dyDescent="0.2">
      <c r="D5014" s="11"/>
    </row>
    <row r="5015" spans="4:4" x14ac:dyDescent="0.2">
      <c r="D5015" s="11"/>
    </row>
    <row r="5016" spans="4:4" x14ac:dyDescent="0.2">
      <c r="D5016" s="11"/>
    </row>
    <row r="5017" spans="4:4" x14ac:dyDescent="0.2">
      <c r="D5017" s="11"/>
    </row>
    <row r="5018" spans="4:4" x14ac:dyDescent="0.2">
      <c r="D5018" s="11"/>
    </row>
    <row r="5019" spans="4:4" x14ac:dyDescent="0.2">
      <c r="D5019" s="11"/>
    </row>
    <row r="5020" spans="4:4" x14ac:dyDescent="0.2">
      <c r="D5020" s="11"/>
    </row>
    <row r="5021" spans="4:4" x14ac:dyDescent="0.2">
      <c r="D5021" s="11"/>
    </row>
    <row r="5022" spans="4:4" x14ac:dyDescent="0.2">
      <c r="D5022" s="11"/>
    </row>
    <row r="5023" spans="4:4" x14ac:dyDescent="0.2">
      <c r="D5023" s="11"/>
    </row>
    <row r="5024" spans="4:4" x14ac:dyDescent="0.2">
      <c r="D5024" s="11"/>
    </row>
    <row r="5025" spans="4:4" x14ac:dyDescent="0.2">
      <c r="D5025" s="11"/>
    </row>
    <row r="5026" spans="4:4" x14ac:dyDescent="0.2">
      <c r="D5026" s="11"/>
    </row>
    <row r="5027" spans="4:4" x14ac:dyDescent="0.2">
      <c r="D5027" s="11"/>
    </row>
    <row r="5028" spans="4:4" x14ac:dyDescent="0.2">
      <c r="D5028" s="11"/>
    </row>
    <row r="5029" spans="4:4" x14ac:dyDescent="0.2">
      <c r="D5029" s="11"/>
    </row>
    <row r="5030" spans="4:4" x14ac:dyDescent="0.2">
      <c r="D5030" s="11"/>
    </row>
    <row r="5031" spans="4:4" x14ac:dyDescent="0.2">
      <c r="D5031" s="11"/>
    </row>
    <row r="5032" spans="4:4" x14ac:dyDescent="0.2">
      <c r="D5032" s="11"/>
    </row>
    <row r="5033" spans="4:4" x14ac:dyDescent="0.2">
      <c r="D5033" s="11"/>
    </row>
    <row r="5034" spans="4:4" x14ac:dyDescent="0.2">
      <c r="D5034" s="11"/>
    </row>
    <row r="5035" spans="4:4" x14ac:dyDescent="0.2">
      <c r="D5035" s="11"/>
    </row>
    <row r="5036" spans="4:4" x14ac:dyDescent="0.2">
      <c r="D5036" s="11"/>
    </row>
    <row r="5037" spans="4:4" x14ac:dyDescent="0.2">
      <c r="D5037" s="11"/>
    </row>
    <row r="5038" spans="4:4" x14ac:dyDescent="0.2">
      <c r="D5038" s="11"/>
    </row>
    <row r="5039" spans="4:4" x14ac:dyDescent="0.2">
      <c r="D5039" s="11"/>
    </row>
    <row r="5040" spans="4:4" x14ac:dyDescent="0.2">
      <c r="D5040" s="11"/>
    </row>
    <row r="5041" spans="4:4" x14ac:dyDescent="0.2">
      <c r="D5041" s="11"/>
    </row>
    <row r="5042" spans="4:4" x14ac:dyDescent="0.2">
      <c r="D5042" s="11"/>
    </row>
    <row r="5043" spans="4:4" x14ac:dyDescent="0.2">
      <c r="D5043" s="11"/>
    </row>
    <row r="5044" spans="4:4" x14ac:dyDescent="0.2">
      <c r="D5044" s="11"/>
    </row>
    <row r="5045" spans="4:4" x14ac:dyDescent="0.2">
      <c r="D5045" s="11"/>
    </row>
    <row r="5046" spans="4:4" x14ac:dyDescent="0.2">
      <c r="D5046" s="11"/>
    </row>
    <row r="5047" spans="4:4" x14ac:dyDescent="0.2">
      <c r="D5047" s="11"/>
    </row>
    <row r="5048" spans="4:4" x14ac:dyDescent="0.2">
      <c r="D5048" s="11"/>
    </row>
    <row r="5049" spans="4:4" x14ac:dyDescent="0.2">
      <c r="D5049" s="11"/>
    </row>
    <row r="5050" spans="4:4" x14ac:dyDescent="0.2">
      <c r="D5050" s="11"/>
    </row>
    <row r="5051" spans="4:4" x14ac:dyDescent="0.2">
      <c r="D5051" s="11"/>
    </row>
    <row r="5052" spans="4:4" x14ac:dyDescent="0.2">
      <c r="D5052" s="11"/>
    </row>
    <row r="5053" spans="4:4" x14ac:dyDescent="0.2">
      <c r="D5053" s="11"/>
    </row>
    <row r="5054" spans="4:4" x14ac:dyDescent="0.2">
      <c r="D5054" s="11"/>
    </row>
    <row r="5055" spans="4:4" x14ac:dyDescent="0.2">
      <c r="D5055" s="11"/>
    </row>
    <row r="5056" spans="4:4" x14ac:dyDescent="0.2">
      <c r="D5056" s="11"/>
    </row>
    <row r="5057" spans="4:4" x14ac:dyDescent="0.2">
      <c r="D5057" s="11"/>
    </row>
    <row r="5058" spans="4:4" x14ac:dyDescent="0.2">
      <c r="D5058" s="11"/>
    </row>
    <row r="5059" spans="4:4" x14ac:dyDescent="0.2">
      <c r="D5059" s="11"/>
    </row>
    <row r="5060" spans="4:4" x14ac:dyDescent="0.2">
      <c r="D5060" s="11"/>
    </row>
    <row r="5061" spans="4:4" x14ac:dyDescent="0.2">
      <c r="D5061" s="11"/>
    </row>
    <row r="5062" spans="4:4" x14ac:dyDescent="0.2">
      <c r="D5062" s="11"/>
    </row>
    <row r="5063" spans="4:4" x14ac:dyDescent="0.2">
      <c r="D5063" s="11"/>
    </row>
    <row r="5064" spans="4:4" x14ac:dyDescent="0.2">
      <c r="D5064" s="11"/>
    </row>
    <row r="5065" spans="4:4" x14ac:dyDescent="0.2">
      <c r="D5065" s="11"/>
    </row>
    <row r="5066" spans="4:4" x14ac:dyDescent="0.2">
      <c r="D5066" s="11"/>
    </row>
    <row r="5067" spans="4:4" x14ac:dyDescent="0.2">
      <c r="D5067" s="11"/>
    </row>
    <row r="5068" spans="4:4" x14ac:dyDescent="0.2">
      <c r="D5068" s="11"/>
    </row>
    <row r="5069" spans="4:4" x14ac:dyDescent="0.2">
      <c r="D5069" s="11"/>
    </row>
    <row r="5070" spans="4:4" x14ac:dyDescent="0.2">
      <c r="D5070" s="11"/>
    </row>
    <row r="5071" spans="4:4" x14ac:dyDescent="0.2">
      <c r="D5071" s="11"/>
    </row>
    <row r="5072" spans="4:4" x14ac:dyDescent="0.2">
      <c r="D5072" s="11"/>
    </row>
    <row r="5073" spans="4:4" x14ac:dyDescent="0.2">
      <c r="D5073" s="11"/>
    </row>
    <row r="5074" spans="4:4" x14ac:dyDescent="0.2">
      <c r="D5074" s="11"/>
    </row>
    <row r="5075" spans="4:4" x14ac:dyDescent="0.2">
      <c r="D5075" s="11"/>
    </row>
    <row r="5076" spans="4:4" x14ac:dyDescent="0.2">
      <c r="D5076" s="11"/>
    </row>
    <row r="5077" spans="4:4" x14ac:dyDescent="0.2">
      <c r="D5077" s="11"/>
    </row>
    <row r="5078" spans="4:4" x14ac:dyDescent="0.2">
      <c r="D5078" s="11"/>
    </row>
    <row r="5079" spans="4:4" x14ac:dyDescent="0.2">
      <c r="D5079" s="11"/>
    </row>
    <row r="5080" spans="4:4" x14ac:dyDescent="0.2">
      <c r="D5080" s="11"/>
    </row>
    <row r="5081" spans="4:4" x14ac:dyDescent="0.2">
      <c r="D5081" s="11"/>
    </row>
    <row r="5082" spans="4:4" x14ac:dyDescent="0.2">
      <c r="D5082" s="11"/>
    </row>
    <row r="5083" spans="4:4" x14ac:dyDescent="0.2">
      <c r="D5083" s="11"/>
    </row>
    <row r="5084" spans="4:4" x14ac:dyDescent="0.2">
      <c r="D5084" s="11"/>
    </row>
    <row r="5085" spans="4:4" x14ac:dyDescent="0.2">
      <c r="D5085" s="11"/>
    </row>
    <row r="5086" spans="4:4" x14ac:dyDescent="0.2">
      <c r="D5086" s="11"/>
    </row>
    <row r="5087" spans="4:4" x14ac:dyDescent="0.2">
      <c r="D5087" s="11"/>
    </row>
    <row r="5088" spans="4:4" x14ac:dyDescent="0.2">
      <c r="D5088" s="11"/>
    </row>
    <row r="5089" spans="4:4" x14ac:dyDescent="0.2">
      <c r="D5089" s="11"/>
    </row>
    <row r="5090" spans="4:4" x14ac:dyDescent="0.2">
      <c r="D5090" s="11"/>
    </row>
    <row r="5091" spans="4:4" x14ac:dyDescent="0.2">
      <c r="D5091" s="11"/>
    </row>
    <row r="5092" spans="4:4" x14ac:dyDescent="0.2">
      <c r="D5092" s="11"/>
    </row>
    <row r="5093" spans="4:4" x14ac:dyDescent="0.2">
      <c r="D5093" s="11"/>
    </row>
    <row r="5094" spans="4:4" x14ac:dyDescent="0.2">
      <c r="D5094" s="11"/>
    </row>
    <row r="5095" spans="4:4" x14ac:dyDescent="0.2">
      <c r="D5095" s="11"/>
    </row>
    <row r="5096" spans="4:4" x14ac:dyDescent="0.2">
      <c r="D5096" s="11"/>
    </row>
    <row r="5097" spans="4:4" x14ac:dyDescent="0.2">
      <c r="D5097" s="11"/>
    </row>
    <row r="5098" spans="4:4" x14ac:dyDescent="0.2">
      <c r="D5098" s="11"/>
    </row>
    <row r="5099" spans="4:4" x14ac:dyDescent="0.2">
      <c r="D5099" s="11"/>
    </row>
    <row r="5100" spans="4:4" x14ac:dyDescent="0.2">
      <c r="D5100" s="11"/>
    </row>
    <row r="5101" spans="4:4" x14ac:dyDescent="0.2">
      <c r="D5101" s="11"/>
    </row>
    <row r="5102" spans="4:4" x14ac:dyDescent="0.2">
      <c r="D5102" s="11"/>
    </row>
    <row r="5103" spans="4:4" x14ac:dyDescent="0.2">
      <c r="D5103" s="11"/>
    </row>
    <row r="5104" spans="4:4" x14ac:dyDescent="0.2">
      <c r="D5104" s="11"/>
    </row>
    <row r="5105" spans="4:4" x14ac:dyDescent="0.2">
      <c r="D5105" s="11"/>
    </row>
    <row r="5106" spans="4:4" x14ac:dyDescent="0.2">
      <c r="D5106" s="11"/>
    </row>
    <row r="5107" spans="4:4" x14ac:dyDescent="0.2">
      <c r="D5107" s="11"/>
    </row>
    <row r="5108" spans="4:4" x14ac:dyDescent="0.2">
      <c r="D5108" s="11"/>
    </row>
    <row r="5109" spans="4:4" x14ac:dyDescent="0.2">
      <c r="D5109" s="11"/>
    </row>
    <row r="5110" spans="4:4" x14ac:dyDescent="0.2">
      <c r="D5110" s="11"/>
    </row>
    <row r="5111" spans="4:4" x14ac:dyDescent="0.2">
      <c r="D5111" s="11"/>
    </row>
    <row r="5112" spans="4:4" x14ac:dyDescent="0.2">
      <c r="D5112" s="11"/>
    </row>
    <row r="5113" spans="4:4" x14ac:dyDescent="0.2">
      <c r="D5113" s="11"/>
    </row>
    <row r="5114" spans="4:4" x14ac:dyDescent="0.2">
      <c r="D5114" s="11"/>
    </row>
    <row r="5115" spans="4:4" x14ac:dyDescent="0.2">
      <c r="D5115" s="11"/>
    </row>
    <row r="5116" spans="4:4" x14ac:dyDescent="0.2">
      <c r="D5116" s="11"/>
    </row>
    <row r="5117" spans="4:4" x14ac:dyDescent="0.2">
      <c r="D5117" s="11"/>
    </row>
    <row r="5118" spans="4:4" x14ac:dyDescent="0.2">
      <c r="D5118" s="11"/>
    </row>
    <row r="5119" spans="4:4" x14ac:dyDescent="0.2">
      <c r="D5119" s="11"/>
    </row>
    <row r="5120" spans="4:4" x14ac:dyDescent="0.2">
      <c r="D5120" s="11"/>
    </row>
  </sheetData>
  <mergeCells count="36">
    <mergeCell ref="C289:F289"/>
    <mergeCell ref="A1:G1"/>
    <mergeCell ref="C2:G2"/>
    <mergeCell ref="C3:G3"/>
    <mergeCell ref="C4:G4"/>
    <mergeCell ref="C9:F9"/>
    <mergeCell ref="C12:F12"/>
    <mergeCell ref="C15:F15"/>
    <mergeCell ref="C65:E65"/>
    <mergeCell ref="C77:E77"/>
    <mergeCell ref="C19:F19"/>
    <mergeCell ref="C24:F24"/>
    <mergeCell ref="C62:E62"/>
    <mergeCell ref="C38:E38"/>
    <mergeCell ref="C288:F288"/>
    <mergeCell ref="C101:E101"/>
    <mergeCell ref="C104:E104"/>
    <mergeCell ref="C110:E110"/>
    <mergeCell ref="C115:E115"/>
    <mergeCell ref="C123:E123"/>
    <mergeCell ref="C127:E127"/>
    <mergeCell ref="C130:E130"/>
    <mergeCell ref="C134:E134"/>
    <mergeCell ref="C137:E137"/>
    <mergeCell ref="C150:E150"/>
    <mergeCell ref="C142:E142"/>
    <mergeCell ref="C250:F250"/>
    <mergeCell ref="C253:F253"/>
    <mergeCell ref="C256:F256"/>
    <mergeCell ref="C158:E158"/>
    <mergeCell ref="C200:E200"/>
    <mergeCell ref="C68:E68"/>
    <mergeCell ref="C29:E29"/>
    <mergeCell ref="C47:E47"/>
    <mergeCell ref="C50:E50"/>
    <mergeCell ref="C53:E53"/>
  </mergeCells>
  <pageMargins left="0.7" right="0.7" top="0.78740157499999996" bottom="0.78740157499999996" header="0.3" footer="0.3"/>
  <pageSetup paperSize="9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944B04-5862-4FEC-9691-5FC2D01DC33E}">
  <sheetPr>
    <pageSetUpPr fitToPage="1"/>
  </sheetPr>
  <dimension ref="A1:AW5052"/>
  <sheetViews>
    <sheetView topLeftCell="A22" workbookViewId="0">
      <selection activeCell="E26" sqref="E26"/>
    </sheetView>
  </sheetViews>
  <sheetFormatPr defaultRowHeight="12.75" outlineLevelRow="1" x14ac:dyDescent="0.2"/>
  <cols>
    <col min="1" max="1" width="4.28515625" customWidth="1"/>
    <col min="2" max="2" width="72.140625" style="85" customWidth="1"/>
    <col min="3" max="3" width="5.28515625" style="85" customWidth="1"/>
    <col min="4" max="4" width="8.140625" customWidth="1"/>
    <col min="5" max="5" width="9.140625" customWidth="1"/>
    <col min="6" max="6" width="11.140625" customWidth="1"/>
    <col min="7" max="7" width="8" customWidth="1"/>
    <col min="8" max="8" width="10" customWidth="1"/>
    <col min="9" max="9" width="9.85546875" customWidth="1"/>
    <col min="10" max="10" width="12" customWidth="1"/>
    <col min="18" max="28" width="0" hidden="1" customWidth="1"/>
    <col min="42" max="42" width="73.42578125" customWidth="1"/>
  </cols>
  <sheetData>
    <row r="1" spans="1:49" ht="15" x14ac:dyDescent="0.25">
      <c r="A1" s="304"/>
      <c r="B1" s="305" t="s">
        <v>1177</v>
      </c>
      <c r="C1" s="274"/>
      <c r="E1" s="86"/>
      <c r="F1" s="86"/>
      <c r="G1" s="306"/>
      <c r="H1" s="307"/>
      <c r="J1" s="86"/>
    </row>
    <row r="2" spans="1:49" x14ac:dyDescent="0.2">
      <c r="B2" t="s">
        <v>1178</v>
      </c>
      <c r="C2"/>
      <c r="J2" s="306">
        <f>J71</f>
        <v>0</v>
      </c>
      <c r="T2" t="s">
        <v>80</v>
      </c>
    </row>
    <row r="3" spans="1:49" outlineLevel="1" x14ac:dyDescent="0.2">
      <c r="B3" t="s">
        <v>1179</v>
      </c>
      <c r="C3"/>
      <c r="J3" s="86">
        <f>J79</f>
        <v>0</v>
      </c>
      <c r="K3" s="115"/>
      <c r="L3" s="115"/>
      <c r="M3" s="115"/>
      <c r="N3" s="115"/>
      <c r="O3" s="115"/>
      <c r="P3" s="115"/>
      <c r="Q3" s="115"/>
      <c r="R3" s="115"/>
      <c r="S3" s="115"/>
      <c r="T3" s="115" t="s">
        <v>84</v>
      </c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15"/>
      <c r="AL3" s="115"/>
      <c r="AM3" s="115"/>
      <c r="AN3" s="115"/>
      <c r="AO3" s="115"/>
      <c r="AP3" s="115"/>
      <c r="AQ3" s="115"/>
      <c r="AR3" s="115"/>
      <c r="AS3" s="115"/>
      <c r="AT3" s="115"/>
      <c r="AU3" s="115"/>
      <c r="AV3" s="115"/>
      <c r="AW3" s="115"/>
    </row>
    <row r="4" spans="1:49" ht="12.75" customHeight="1" outlineLevel="1" x14ac:dyDescent="0.25">
      <c r="A4" s="304"/>
      <c r="B4" s="305" t="s">
        <v>1180</v>
      </c>
      <c r="C4" s="274"/>
      <c r="E4" s="86"/>
      <c r="F4" s="86"/>
      <c r="G4" s="306"/>
      <c r="H4" s="307"/>
      <c r="J4" s="308">
        <f>J2+J3</f>
        <v>0</v>
      </c>
      <c r="K4" s="115"/>
      <c r="L4" s="115"/>
      <c r="M4" s="115"/>
      <c r="N4" s="115"/>
      <c r="O4" s="115"/>
      <c r="P4" s="115"/>
      <c r="Q4" s="115"/>
      <c r="R4" s="115"/>
      <c r="S4" s="115"/>
      <c r="T4" s="115" t="s">
        <v>82</v>
      </c>
      <c r="U4" s="115"/>
      <c r="V4" s="115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L4" s="115"/>
      <c r="AM4" s="115"/>
      <c r="AN4" s="115"/>
      <c r="AO4" s="115"/>
      <c r="AP4" s="123">
        <f>C4</f>
        <v>0</v>
      </c>
      <c r="AQ4" s="115"/>
      <c r="AR4" s="115"/>
      <c r="AS4" s="115"/>
      <c r="AT4" s="115"/>
      <c r="AU4" s="115"/>
      <c r="AV4" s="115"/>
      <c r="AW4" s="115"/>
    </row>
    <row r="5" spans="1:49" ht="12" customHeight="1" outlineLevel="1" x14ac:dyDescent="0.25">
      <c r="A5" s="304"/>
      <c r="B5" s="309"/>
      <c r="C5" s="274"/>
      <c r="E5" s="86"/>
      <c r="F5" s="86"/>
      <c r="G5" s="306"/>
      <c r="H5" s="307"/>
      <c r="J5" s="308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15"/>
      <c r="AM5" s="115"/>
      <c r="AN5" s="115"/>
      <c r="AO5" s="115"/>
      <c r="AP5" s="115"/>
      <c r="AQ5" s="115"/>
      <c r="AR5" s="115"/>
      <c r="AS5" s="115"/>
      <c r="AT5" s="115"/>
      <c r="AU5" s="115"/>
      <c r="AV5" s="115"/>
      <c r="AW5" s="115"/>
    </row>
    <row r="6" spans="1:49" ht="12" customHeight="1" outlineLevel="1" x14ac:dyDescent="0.2">
      <c r="A6" s="304" t="s">
        <v>1181</v>
      </c>
      <c r="B6" s="310" t="s">
        <v>1182</v>
      </c>
      <c r="C6" s="274"/>
      <c r="E6" s="86"/>
      <c r="F6" s="86"/>
      <c r="G6" s="306"/>
      <c r="H6" s="307"/>
      <c r="J6" t="s">
        <v>1183</v>
      </c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15"/>
      <c r="AE6" s="115"/>
      <c r="AF6" s="115"/>
      <c r="AG6" s="115"/>
      <c r="AH6" s="115"/>
      <c r="AI6" s="115"/>
      <c r="AJ6" s="115"/>
      <c r="AK6" s="115"/>
      <c r="AL6" s="115"/>
      <c r="AM6" s="115"/>
      <c r="AN6" s="115"/>
      <c r="AO6" s="115"/>
      <c r="AP6" s="115"/>
      <c r="AQ6" s="115"/>
      <c r="AR6" s="115"/>
      <c r="AS6" s="115"/>
      <c r="AT6" s="115"/>
      <c r="AU6" s="115"/>
      <c r="AV6" s="115"/>
      <c r="AW6" s="115"/>
    </row>
    <row r="7" spans="1:49" outlineLevel="1" x14ac:dyDescent="0.2">
      <c r="A7" s="311"/>
      <c r="B7" s="312"/>
      <c r="C7" s="313"/>
      <c r="D7" s="312"/>
      <c r="E7" s="380" t="s">
        <v>1184</v>
      </c>
      <c r="F7" s="381"/>
      <c r="G7" s="380" t="s">
        <v>1185</v>
      </c>
      <c r="H7" s="382"/>
      <c r="I7" s="381"/>
      <c r="J7" s="313" t="s">
        <v>1186</v>
      </c>
      <c r="K7" s="115"/>
      <c r="L7" s="115"/>
      <c r="M7" s="115"/>
      <c r="N7" s="115"/>
      <c r="O7" s="115"/>
      <c r="P7" s="115"/>
      <c r="Q7" s="115"/>
      <c r="R7" s="115"/>
      <c r="S7" s="115"/>
      <c r="T7" s="115" t="s">
        <v>84</v>
      </c>
      <c r="U7" s="115"/>
      <c r="V7" s="115"/>
      <c r="W7" s="115"/>
      <c r="X7" s="115"/>
      <c r="Y7" s="115"/>
      <c r="Z7" s="115"/>
      <c r="AA7" s="115"/>
      <c r="AB7" s="115"/>
      <c r="AC7" s="115"/>
      <c r="AD7" s="115"/>
      <c r="AE7" s="115"/>
      <c r="AF7" s="115"/>
      <c r="AG7" s="115"/>
      <c r="AH7" s="115"/>
      <c r="AI7" s="115"/>
      <c r="AJ7" s="115"/>
      <c r="AK7" s="115"/>
      <c r="AL7" s="115"/>
      <c r="AM7" s="115"/>
      <c r="AN7" s="115"/>
      <c r="AO7" s="115"/>
      <c r="AP7" s="115"/>
      <c r="AQ7" s="115"/>
      <c r="AR7" s="115"/>
      <c r="AS7" s="115"/>
      <c r="AT7" s="115"/>
      <c r="AU7" s="115"/>
      <c r="AV7" s="115"/>
      <c r="AW7" s="115"/>
    </row>
    <row r="8" spans="1:49" ht="12.75" customHeight="1" outlineLevel="1" x14ac:dyDescent="0.2">
      <c r="A8" s="311" t="s">
        <v>1187</v>
      </c>
      <c r="B8" s="312" t="s">
        <v>6</v>
      </c>
      <c r="C8" s="313" t="s">
        <v>1188</v>
      </c>
      <c r="D8" s="313" t="s">
        <v>1026</v>
      </c>
      <c r="E8" s="314" t="s">
        <v>1189</v>
      </c>
      <c r="F8" s="314" t="s">
        <v>1190</v>
      </c>
      <c r="G8" s="313" t="s">
        <v>1191</v>
      </c>
      <c r="H8" s="314" t="s">
        <v>1189</v>
      </c>
      <c r="I8" s="314" t="s">
        <v>1192</v>
      </c>
      <c r="J8" s="314" t="s">
        <v>1193</v>
      </c>
      <c r="K8" s="115"/>
      <c r="L8" s="115"/>
      <c r="M8" s="115"/>
      <c r="N8" s="115"/>
      <c r="O8" s="115"/>
      <c r="P8" s="115"/>
      <c r="Q8" s="115"/>
      <c r="R8" s="115"/>
      <c r="S8" s="115"/>
      <c r="T8" s="115" t="s">
        <v>82</v>
      </c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5"/>
      <c r="AF8" s="115"/>
      <c r="AG8" s="115"/>
      <c r="AH8" s="115"/>
      <c r="AI8" s="115"/>
      <c r="AJ8" s="115"/>
      <c r="AK8" s="115"/>
      <c r="AL8" s="115"/>
      <c r="AM8" s="115"/>
      <c r="AN8" s="115"/>
      <c r="AO8" s="115"/>
      <c r="AP8" s="123" t="str">
        <f>C8</f>
        <v>M.j.</v>
      </c>
      <c r="AQ8" s="115"/>
      <c r="AR8" s="115"/>
      <c r="AS8" s="115"/>
      <c r="AT8" s="115"/>
      <c r="AU8" s="115"/>
      <c r="AV8" s="115"/>
      <c r="AW8" s="115"/>
    </row>
    <row r="9" spans="1:49" ht="12" customHeight="1" outlineLevel="1" x14ac:dyDescent="0.2">
      <c r="A9" s="304"/>
      <c r="B9"/>
      <c r="C9" s="274"/>
      <c r="D9" s="274"/>
      <c r="E9" s="315"/>
      <c r="F9" s="315"/>
      <c r="G9" s="274"/>
      <c r="H9" s="315"/>
      <c r="I9" s="315"/>
      <c r="J9" s="3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</row>
    <row r="10" spans="1:49" ht="12" customHeight="1" outlineLevel="1" x14ac:dyDescent="0.2">
      <c r="A10" s="304"/>
      <c r="B10" t="s">
        <v>1194</v>
      </c>
      <c r="C10" s="274" t="s">
        <v>142</v>
      </c>
      <c r="D10">
        <v>55</v>
      </c>
      <c r="E10" s="325">
        <v>0</v>
      </c>
      <c r="F10" s="86">
        <f t="shared" ref="F10:F31" si="0">E10*D10</f>
        <v>0</v>
      </c>
      <c r="G10" s="316">
        <f>D10</f>
        <v>55</v>
      </c>
      <c r="H10" s="327">
        <v>0</v>
      </c>
      <c r="I10">
        <f t="shared" ref="I10:I53" si="1">H10*G10</f>
        <v>0</v>
      </c>
      <c r="J10" s="86">
        <f t="shared" ref="J10:J31" si="2">I10+F10</f>
        <v>0</v>
      </c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</row>
    <row r="11" spans="1:49" ht="12" customHeight="1" outlineLevel="1" x14ac:dyDescent="0.2">
      <c r="A11" s="304"/>
      <c r="B11" t="s">
        <v>1195</v>
      </c>
      <c r="C11" s="274" t="s">
        <v>142</v>
      </c>
      <c r="D11">
        <v>52</v>
      </c>
      <c r="E11" s="326">
        <v>0</v>
      </c>
      <c r="F11" s="86">
        <f t="shared" si="0"/>
        <v>0</v>
      </c>
      <c r="G11" s="86">
        <f>D11</f>
        <v>52</v>
      </c>
      <c r="H11" s="327">
        <v>0</v>
      </c>
      <c r="I11">
        <f t="shared" si="1"/>
        <v>0</v>
      </c>
      <c r="J11" s="86">
        <f>I11+F11</f>
        <v>0</v>
      </c>
      <c r="K11" s="115"/>
      <c r="L11" s="115"/>
      <c r="M11" s="115"/>
      <c r="N11" s="115"/>
      <c r="O11" s="115"/>
      <c r="P11" s="115"/>
      <c r="Q11" s="115"/>
      <c r="R11" s="115"/>
      <c r="S11" s="115"/>
      <c r="T11" s="115" t="s">
        <v>84</v>
      </c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</row>
    <row r="12" spans="1:49" ht="12.75" customHeight="1" outlineLevel="1" x14ac:dyDescent="0.2">
      <c r="A12" s="304"/>
      <c r="B12" t="s">
        <v>1196</v>
      </c>
      <c r="C12" s="274" t="s">
        <v>94</v>
      </c>
      <c r="D12">
        <v>255</v>
      </c>
      <c r="E12" s="325">
        <v>0</v>
      </c>
      <c r="F12" s="86">
        <f t="shared" si="0"/>
        <v>0</v>
      </c>
      <c r="G12" s="316">
        <f t="shared" ref="G12:G17" si="3">D12</f>
        <v>255</v>
      </c>
      <c r="H12" s="328">
        <v>0</v>
      </c>
      <c r="I12">
        <f t="shared" si="1"/>
        <v>0</v>
      </c>
      <c r="J12" s="86">
        <f t="shared" si="2"/>
        <v>0</v>
      </c>
      <c r="K12" s="115"/>
      <c r="L12" s="115"/>
      <c r="M12" s="115"/>
      <c r="N12" s="115"/>
      <c r="O12" s="115"/>
      <c r="P12" s="115"/>
      <c r="Q12" s="115"/>
      <c r="R12" s="115"/>
      <c r="S12" s="115"/>
      <c r="T12" s="115" t="s">
        <v>82</v>
      </c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23" t="str">
        <f>C12</f>
        <v>m</v>
      </c>
      <c r="AQ12" s="115"/>
      <c r="AR12" s="115"/>
      <c r="AS12" s="115"/>
      <c r="AT12" s="115"/>
      <c r="AU12" s="115"/>
      <c r="AV12" s="115"/>
      <c r="AW12" s="115"/>
    </row>
    <row r="13" spans="1:49" ht="12" customHeight="1" outlineLevel="1" x14ac:dyDescent="0.2">
      <c r="A13" s="304"/>
      <c r="B13" t="s">
        <v>1197</v>
      </c>
      <c r="C13" s="274" t="s">
        <v>94</v>
      </c>
      <c r="D13">
        <v>25</v>
      </c>
      <c r="E13" s="325">
        <v>0</v>
      </c>
      <c r="F13" s="86">
        <f t="shared" si="0"/>
        <v>0</v>
      </c>
      <c r="G13" s="316">
        <f t="shared" si="3"/>
        <v>25</v>
      </c>
      <c r="H13" s="328">
        <v>0</v>
      </c>
      <c r="I13">
        <f t="shared" si="1"/>
        <v>0</v>
      </c>
      <c r="J13" s="86">
        <f t="shared" si="2"/>
        <v>0</v>
      </c>
      <c r="K13" s="115"/>
      <c r="L13" s="115"/>
      <c r="M13" s="115"/>
      <c r="N13" s="115"/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115"/>
      <c r="AU13" s="115"/>
      <c r="AV13" s="115"/>
      <c r="AW13" s="115"/>
    </row>
    <row r="14" spans="1:49" ht="12" customHeight="1" outlineLevel="1" x14ac:dyDescent="0.2">
      <c r="A14" s="304"/>
      <c r="B14" t="s">
        <v>1198</v>
      </c>
      <c r="C14" s="274" t="s">
        <v>94</v>
      </c>
      <c r="D14">
        <v>300</v>
      </c>
      <c r="E14" s="325">
        <v>0</v>
      </c>
      <c r="F14" s="86">
        <f t="shared" si="0"/>
        <v>0</v>
      </c>
      <c r="G14" s="316">
        <f t="shared" si="3"/>
        <v>300</v>
      </c>
      <c r="H14" s="328">
        <v>0</v>
      </c>
      <c r="I14">
        <f t="shared" si="1"/>
        <v>0</v>
      </c>
      <c r="J14" s="86">
        <f t="shared" si="2"/>
        <v>0</v>
      </c>
      <c r="K14" s="115"/>
      <c r="L14" s="115"/>
      <c r="M14" s="115"/>
      <c r="N14" s="115"/>
      <c r="O14" s="115"/>
      <c r="P14" s="115"/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115"/>
      <c r="AB14" s="115"/>
      <c r="AC14" s="115"/>
      <c r="AD14" s="115"/>
      <c r="AE14" s="115"/>
      <c r="AF14" s="115"/>
      <c r="AG14" s="115"/>
      <c r="AH14" s="115"/>
      <c r="AI14" s="115"/>
      <c r="AJ14" s="115"/>
      <c r="AK14" s="115"/>
      <c r="AL14" s="115"/>
      <c r="AM14" s="115"/>
      <c r="AN14" s="115"/>
      <c r="AO14" s="115"/>
      <c r="AP14" s="115"/>
      <c r="AQ14" s="115"/>
      <c r="AR14" s="115"/>
      <c r="AS14" s="115"/>
      <c r="AT14" s="115"/>
      <c r="AU14" s="115"/>
      <c r="AV14" s="115"/>
      <c r="AW14" s="115"/>
    </row>
    <row r="15" spans="1:49" ht="12" customHeight="1" outlineLevel="1" x14ac:dyDescent="0.2">
      <c r="A15" s="304"/>
      <c r="B15" t="s">
        <v>1199</v>
      </c>
      <c r="C15" s="274" t="s">
        <v>94</v>
      </c>
      <c r="D15">
        <v>18</v>
      </c>
      <c r="E15" s="325">
        <v>0</v>
      </c>
      <c r="F15" s="86">
        <f t="shared" si="0"/>
        <v>0</v>
      </c>
      <c r="G15" s="316">
        <f t="shared" si="3"/>
        <v>18</v>
      </c>
      <c r="H15" s="328">
        <v>0</v>
      </c>
      <c r="I15">
        <f t="shared" si="1"/>
        <v>0</v>
      </c>
      <c r="J15" s="86">
        <f t="shared" si="2"/>
        <v>0</v>
      </c>
      <c r="K15" s="115"/>
      <c r="L15" s="115"/>
      <c r="M15" s="115"/>
      <c r="N15" s="115"/>
      <c r="O15" s="115"/>
      <c r="P15" s="115"/>
      <c r="Q15" s="115"/>
      <c r="R15" s="115"/>
      <c r="S15" s="115"/>
      <c r="T15" s="115" t="s">
        <v>84</v>
      </c>
      <c r="U15" s="115"/>
      <c r="V15" s="115"/>
      <c r="W15" s="115"/>
      <c r="X15" s="115"/>
      <c r="Y15" s="115"/>
      <c r="Z15" s="115"/>
      <c r="AA15" s="115"/>
      <c r="AB15" s="115"/>
      <c r="AC15" s="115"/>
      <c r="AD15" s="115"/>
      <c r="AE15" s="115"/>
      <c r="AF15" s="115"/>
      <c r="AG15" s="115"/>
      <c r="AH15" s="115"/>
      <c r="AI15" s="115"/>
      <c r="AJ15" s="115"/>
      <c r="AK15" s="115"/>
      <c r="AL15" s="115"/>
      <c r="AM15" s="115"/>
      <c r="AN15" s="115"/>
      <c r="AO15" s="115"/>
      <c r="AP15" s="115"/>
      <c r="AQ15" s="115"/>
      <c r="AR15" s="115"/>
      <c r="AS15" s="115"/>
      <c r="AT15" s="115"/>
      <c r="AU15" s="115"/>
      <c r="AV15" s="115"/>
      <c r="AW15" s="115"/>
    </row>
    <row r="16" spans="1:49" ht="12.75" customHeight="1" outlineLevel="1" x14ac:dyDescent="0.2">
      <c r="A16" s="304"/>
      <c r="B16" t="s">
        <v>1200</v>
      </c>
      <c r="C16" s="274" t="s">
        <v>94</v>
      </c>
      <c r="D16">
        <v>8</v>
      </c>
      <c r="E16" s="325">
        <v>0</v>
      </c>
      <c r="F16" s="86">
        <f t="shared" si="0"/>
        <v>0</v>
      </c>
      <c r="G16" s="316">
        <f t="shared" si="3"/>
        <v>8</v>
      </c>
      <c r="H16" s="328">
        <v>0</v>
      </c>
      <c r="I16">
        <f t="shared" si="1"/>
        <v>0</v>
      </c>
      <c r="J16" s="86">
        <f t="shared" si="2"/>
        <v>0</v>
      </c>
      <c r="K16" s="115"/>
      <c r="L16" s="115"/>
      <c r="M16" s="115"/>
      <c r="N16" s="115"/>
      <c r="O16" s="115"/>
      <c r="P16" s="115"/>
      <c r="Q16" s="115"/>
      <c r="R16" s="115"/>
      <c r="S16" s="115"/>
      <c r="T16" s="115" t="s">
        <v>82</v>
      </c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23" t="str">
        <f>C16</f>
        <v>m</v>
      </c>
      <c r="AQ16" s="115"/>
      <c r="AR16" s="115"/>
      <c r="AS16" s="115"/>
      <c r="AT16" s="115"/>
      <c r="AU16" s="115"/>
      <c r="AV16" s="115"/>
      <c r="AW16" s="115"/>
    </row>
    <row r="17" spans="1:49" ht="12" customHeight="1" outlineLevel="1" x14ac:dyDescent="0.2">
      <c r="A17" s="304"/>
      <c r="B17" t="s">
        <v>1201</v>
      </c>
      <c r="C17" s="274" t="s">
        <v>94</v>
      </c>
      <c r="D17">
        <v>40</v>
      </c>
      <c r="E17" s="325">
        <v>0</v>
      </c>
      <c r="F17" s="86">
        <f t="shared" si="0"/>
        <v>0</v>
      </c>
      <c r="G17" s="316">
        <f t="shared" si="3"/>
        <v>40</v>
      </c>
      <c r="H17" s="328">
        <v>0</v>
      </c>
      <c r="I17">
        <f t="shared" si="1"/>
        <v>0</v>
      </c>
      <c r="J17" s="86">
        <f t="shared" si="2"/>
        <v>0</v>
      </c>
      <c r="K17" s="115"/>
      <c r="L17" s="115"/>
      <c r="M17" s="115"/>
      <c r="N17" s="115"/>
      <c r="O17" s="115"/>
      <c r="P17" s="115"/>
      <c r="Q17" s="115"/>
      <c r="R17" s="115"/>
      <c r="S17" s="115"/>
      <c r="T17" s="115"/>
      <c r="U17" s="115"/>
      <c r="V17" s="115"/>
      <c r="W17" s="115"/>
      <c r="X17" s="115"/>
      <c r="Y17" s="115"/>
      <c r="Z17" s="115"/>
      <c r="AA17" s="115"/>
      <c r="AB17" s="115"/>
      <c r="AC17" s="115"/>
      <c r="AD17" s="115"/>
      <c r="AE17" s="115"/>
      <c r="AF17" s="115"/>
      <c r="AG17" s="115"/>
      <c r="AH17" s="115"/>
      <c r="AI17" s="115"/>
      <c r="AJ17" s="115"/>
      <c r="AK17" s="115"/>
      <c r="AL17" s="115"/>
      <c r="AM17" s="115"/>
      <c r="AN17" s="115"/>
      <c r="AO17" s="115"/>
      <c r="AP17" s="115"/>
      <c r="AQ17" s="115"/>
      <c r="AR17" s="115"/>
      <c r="AS17" s="115"/>
      <c r="AT17" s="115"/>
      <c r="AU17" s="115"/>
      <c r="AV17" s="115"/>
      <c r="AW17" s="115"/>
    </row>
    <row r="18" spans="1:49" ht="12" customHeight="1" outlineLevel="1" x14ac:dyDescent="0.2">
      <c r="A18" s="304"/>
      <c r="B18" t="s">
        <v>1202</v>
      </c>
      <c r="C18" s="274" t="s">
        <v>94</v>
      </c>
      <c r="D18">
        <v>10</v>
      </c>
      <c r="E18" s="325">
        <v>0</v>
      </c>
      <c r="F18" s="86">
        <f t="shared" si="0"/>
        <v>0</v>
      </c>
      <c r="G18" s="316">
        <f>D18</f>
        <v>10</v>
      </c>
      <c r="H18" s="328">
        <v>0</v>
      </c>
      <c r="I18">
        <f t="shared" si="1"/>
        <v>0</v>
      </c>
      <c r="J18" s="86">
        <f>I18+F18</f>
        <v>0</v>
      </c>
      <c r="K18" s="115"/>
      <c r="L18" s="115"/>
      <c r="M18" s="115"/>
      <c r="N18" s="115"/>
      <c r="O18" s="115"/>
      <c r="P18" s="115"/>
      <c r="Q18" s="115"/>
      <c r="R18" s="115"/>
      <c r="S18" s="115"/>
      <c r="T18" s="115"/>
      <c r="U18" s="115"/>
      <c r="V18" s="115"/>
      <c r="W18" s="115"/>
      <c r="X18" s="115"/>
      <c r="Y18" s="115"/>
      <c r="Z18" s="115"/>
      <c r="AA18" s="115"/>
      <c r="AB18" s="115"/>
      <c r="AC18" s="115"/>
      <c r="AD18" s="115"/>
      <c r="AE18" s="115"/>
      <c r="AF18" s="115"/>
      <c r="AG18" s="115"/>
      <c r="AH18" s="115"/>
      <c r="AI18" s="115"/>
      <c r="AJ18" s="115"/>
      <c r="AK18" s="115"/>
      <c r="AL18" s="115"/>
      <c r="AM18" s="115"/>
      <c r="AN18" s="115"/>
      <c r="AO18" s="115"/>
      <c r="AP18" s="115"/>
      <c r="AQ18" s="115"/>
      <c r="AR18" s="115"/>
      <c r="AS18" s="115"/>
      <c r="AT18" s="115"/>
      <c r="AU18" s="115"/>
      <c r="AV18" s="115"/>
      <c r="AW18" s="115"/>
    </row>
    <row r="19" spans="1:49" ht="12" customHeight="1" outlineLevel="1" x14ac:dyDescent="0.2">
      <c r="A19" s="304"/>
      <c r="B19" t="s">
        <v>1203</v>
      </c>
      <c r="C19" s="274" t="s">
        <v>94</v>
      </c>
      <c r="D19" s="318">
        <v>3</v>
      </c>
      <c r="E19" s="325">
        <v>0</v>
      </c>
      <c r="F19" s="86">
        <f t="shared" si="0"/>
        <v>0</v>
      </c>
      <c r="G19" s="316">
        <f>D19</f>
        <v>3</v>
      </c>
      <c r="H19" s="327">
        <v>0</v>
      </c>
      <c r="I19">
        <f t="shared" si="1"/>
        <v>0</v>
      </c>
      <c r="J19" s="86">
        <f>I19+F19</f>
        <v>0</v>
      </c>
      <c r="K19" s="115"/>
      <c r="L19" s="115"/>
      <c r="M19" s="115"/>
      <c r="N19" s="115"/>
      <c r="O19" s="115"/>
      <c r="P19" s="115"/>
      <c r="Q19" s="115"/>
      <c r="R19" s="115"/>
      <c r="S19" s="115"/>
      <c r="T19" s="115" t="s">
        <v>84</v>
      </c>
      <c r="U19" s="115"/>
      <c r="V19" s="115"/>
      <c r="W19" s="115"/>
      <c r="X19" s="115"/>
      <c r="Y19" s="115"/>
      <c r="Z19" s="115"/>
      <c r="AA19" s="115"/>
      <c r="AB19" s="115"/>
      <c r="AC19" s="115"/>
      <c r="AD19" s="115"/>
      <c r="AE19" s="115"/>
      <c r="AF19" s="115"/>
      <c r="AG19" s="115"/>
      <c r="AH19" s="115"/>
      <c r="AI19" s="115"/>
      <c r="AJ19" s="115"/>
      <c r="AK19" s="115"/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</row>
    <row r="20" spans="1:49" ht="12.75" customHeight="1" outlineLevel="1" x14ac:dyDescent="0.2">
      <c r="A20" s="304"/>
      <c r="B20" t="s">
        <v>1204</v>
      </c>
      <c r="C20" s="274" t="s">
        <v>94</v>
      </c>
      <c r="D20">
        <v>35</v>
      </c>
      <c r="E20" s="325">
        <v>0</v>
      </c>
      <c r="F20" s="86">
        <f>E20*D20</f>
        <v>0</v>
      </c>
      <c r="G20" s="316">
        <f>D20</f>
        <v>35</v>
      </c>
      <c r="H20" s="328">
        <v>0</v>
      </c>
      <c r="I20">
        <f>H20*G20</f>
        <v>0</v>
      </c>
      <c r="J20" s="86">
        <f>I20+F20</f>
        <v>0</v>
      </c>
      <c r="K20" s="115"/>
      <c r="L20" s="115"/>
      <c r="M20" s="115"/>
      <c r="N20" s="115"/>
      <c r="O20" s="115"/>
      <c r="P20" s="115"/>
      <c r="Q20" s="115"/>
      <c r="R20" s="115"/>
      <c r="S20" s="115"/>
      <c r="T20" s="115" t="s">
        <v>82</v>
      </c>
      <c r="U20" s="115"/>
      <c r="V20" s="115"/>
      <c r="W20" s="115"/>
      <c r="X20" s="115"/>
      <c r="Y20" s="115"/>
      <c r="Z20" s="115"/>
      <c r="AA20" s="115"/>
      <c r="AB20" s="115"/>
      <c r="AC20" s="115"/>
      <c r="AD20" s="115"/>
      <c r="AE20" s="115"/>
      <c r="AF20" s="115"/>
      <c r="AG20" s="115"/>
      <c r="AH20" s="115"/>
      <c r="AI20" s="115"/>
      <c r="AJ20" s="115"/>
      <c r="AK20" s="115"/>
      <c r="AL20" s="115"/>
      <c r="AM20" s="115"/>
      <c r="AN20" s="115"/>
      <c r="AO20" s="115"/>
      <c r="AP20" s="123" t="str">
        <f>C20</f>
        <v>m</v>
      </c>
      <c r="AQ20" s="115"/>
      <c r="AR20" s="115"/>
      <c r="AS20" s="115"/>
      <c r="AT20" s="115"/>
      <c r="AU20" s="115"/>
      <c r="AV20" s="115"/>
      <c r="AW20" s="115"/>
    </row>
    <row r="21" spans="1:49" ht="12" customHeight="1" outlineLevel="1" x14ac:dyDescent="0.2">
      <c r="A21" s="304"/>
      <c r="B21" t="s">
        <v>1205</v>
      </c>
      <c r="C21" s="274" t="s">
        <v>94</v>
      </c>
      <c r="D21">
        <v>35</v>
      </c>
      <c r="E21" s="325">
        <v>0</v>
      </c>
      <c r="F21" s="86">
        <f t="shared" si="0"/>
        <v>0</v>
      </c>
      <c r="G21" s="316">
        <f>D21</f>
        <v>35</v>
      </c>
      <c r="H21" s="327">
        <v>0</v>
      </c>
      <c r="I21">
        <f t="shared" si="1"/>
        <v>0</v>
      </c>
      <c r="J21" s="86">
        <f>I21+F21</f>
        <v>0</v>
      </c>
      <c r="K21" s="115"/>
      <c r="L21" s="115"/>
      <c r="M21" s="115"/>
      <c r="N21" s="115"/>
      <c r="O21" s="115"/>
      <c r="P21" s="115"/>
      <c r="Q21" s="115"/>
      <c r="R21" s="115"/>
      <c r="S21" s="115"/>
      <c r="T21" s="115"/>
      <c r="U21" s="115"/>
      <c r="V21" s="115"/>
      <c r="W21" s="115"/>
      <c r="X21" s="115"/>
      <c r="Y21" s="115"/>
      <c r="Z21" s="115"/>
      <c r="AA21" s="115"/>
      <c r="AB21" s="115"/>
      <c r="AC21" s="115"/>
      <c r="AD21" s="115"/>
      <c r="AE21" s="115"/>
      <c r="AF21" s="115"/>
      <c r="AG21" s="115"/>
      <c r="AH21" s="115"/>
      <c r="AI21" s="115"/>
      <c r="AJ21" s="115"/>
      <c r="AK21" s="115"/>
      <c r="AL21" s="115"/>
      <c r="AM21" s="115"/>
      <c r="AN21" s="115"/>
      <c r="AO21" s="115"/>
      <c r="AP21" s="115"/>
      <c r="AQ21" s="115"/>
      <c r="AR21" s="115"/>
      <c r="AS21" s="115"/>
      <c r="AT21" s="115"/>
      <c r="AU21" s="115"/>
      <c r="AV21" s="115"/>
      <c r="AW21" s="115"/>
    </row>
    <row r="22" spans="1:49" ht="12" customHeight="1" outlineLevel="1" x14ac:dyDescent="0.2">
      <c r="A22" s="304"/>
      <c r="B22" t="s">
        <v>1206</v>
      </c>
      <c r="C22" s="274" t="s">
        <v>142</v>
      </c>
      <c r="D22">
        <v>41</v>
      </c>
      <c r="E22" s="325">
        <v>0</v>
      </c>
      <c r="F22" s="86">
        <f t="shared" si="0"/>
        <v>0</v>
      </c>
      <c r="G22" s="86">
        <v>0</v>
      </c>
      <c r="H22" s="86">
        <v>0</v>
      </c>
      <c r="I22">
        <f t="shared" si="1"/>
        <v>0</v>
      </c>
      <c r="J22" s="86">
        <f t="shared" si="2"/>
        <v>0</v>
      </c>
      <c r="K22" s="115"/>
      <c r="L22" s="115"/>
      <c r="M22" s="115"/>
      <c r="N22" s="115"/>
      <c r="O22" s="115"/>
      <c r="P22" s="115"/>
      <c r="Q22" s="115"/>
      <c r="R22" s="115"/>
      <c r="S22" s="115"/>
      <c r="T22" s="115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  <c r="AG22" s="115"/>
      <c r="AH22" s="115"/>
      <c r="AI22" s="115"/>
      <c r="AJ22" s="115"/>
      <c r="AK22" s="115"/>
      <c r="AL22" s="115"/>
      <c r="AM22" s="115"/>
      <c r="AN22" s="115"/>
      <c r="AO22" s="115"/>
      <c r="AP22" s="115"/>
      <c r="AQ22" s="115"/>
      <c r="AR22" s="115"/>
      <c r="AS22" s="115"/>
      <c r="AT22" s="115"/>
      <c r="AU22" s="115"/>
      <c r="AV22" s="115"/>
      <c r="AW22" s="115"/>
    </row>
    <row r="23" spans="1:49" outlineLevel="1" x14ac:dyDescent="0.2">
      <c r="A23" s="304"/>
      <c r="B23" t="s">
        <v>1207</v>
      </c>
      <c r="C23" s="274" t="s">
        <v>142</v>
      </c>
      <c r="D23">
        <v>2</v>
      </c>
      <c r="E23" s="325">
        <v>0</v>
      </c>
      <c r="F23" s="86">
        <f t="shared" si="0"/>
        <v>0</v>
      </c>
      <c r="G23" s="86">
        <v>0</v>
      </c>
      <c r="H23" s="86">
        <v>0</v>
      </c>
      <c r="I23">
        <f t="shared" si="1"/>
        <v>0</v>
      </c>
      <c r="J23" s="86">
        <f t="shared" si="2"/>
        <v>0</v>
      </c>
      <c r="K23" s="115"/>
      <c r="L23" s="115"/>
      <c r="M23" s="115"/>
      <c r="N23" s="115"/>
      <c r="O23" s="115"/>
      <c r="P23" s="115"/>
      <c r="Q23" s="115"/>
      <c r="R23" s="115"/>
      <c r="S23" s="115"/>
      <c r="T23" s="115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  <c r="AG23" s="115"/>
      <c r="AH23" s="115"/>
      <c r="AI23" s="115"/>
      <c r="AJ23" s="115"/>
      <c r="AK23" s="115"/>
      <c r="AL23" s="115"/>
      <c r="AM23" s="115"/>
      <c r="AN23" s="115"/>
      <c r="AO23" s="115"/>
      <c r="AP23" s="115"/>
      <c r="AQ23" s="115"/>
      <c r="AR23" s="115"/>
      <c r="AS23" s="115"/>
      <c r="AT23" s="115"/>
      <c r="AU23" s="115"/>
      <c r="AV23" s="115"/>
      <c r="AW23" s="115"/>
    </row>
    <row r="24" spans="1:49" outlineLevel="1" x14ac:dyDescent="0.2">
      <c r="A24" s="304"/>
      <c r="B24" t="s">
        <v>1208</v>
      </c>
      <c r="C24" s="274" t="s">
        <v>142</v>
      </c>
      <c r="D24">
        <v>5</v>
      </c>
      <c r="E24" s="325">
        <v>0</v>
      </c>
      <c r="F24" s="86">
        <f t="shared" si="0"/>
        <v>0</v>
      </c>
      <c r="G24" s="86">
        <f t="shared" ref="G24:G31" si="4">D24</f>
        <v>5</v>
      </c>
      <c r="H24" s="327">
        <v>0</v>
      </c>
      <c r="I24">
        <f t="shared" si="1"/>
        <v>0</v>
      </c>
      <c r="J24" s="86">
        <f t="shared" si="2"/>
        <v>0</v>
      </c>
      <c r="K24" s="115"/>
      <c r="L24" s="115"/>
      <c r="M24" s="115"/>
      <c r="N24" s="115"/>
      <c r="O24" s="115"/>
      <c r="P24" s="115"/>
      <c r="Q24" s="115"/>
      <c r="R24" s="115"/>
      <c r="S24" s="115"/>
      <c r="T24" s="115"/>
      <c r="U24" s="115"/>
      <c r="V24" s="115"/>
      <c r="W24" s="115"/>
      <c r="X24" s="115"/>
      <c r="Y24" s="115"/>
      <c r="Z24" s="115"/>
      <c r="AA24" s="115"/>
      <c r="AB24" s="115"/>
      <c r="AC24" s="115"/>
      <c r="AD24" s="115"/>
      <c r="AE24" s="115"/>
      <c r="AF24" s="115"/>
      <c r="AG24" s="115"/>
      <c r="AH24" s="115"/>
      <c r="AI24" s="115"/>
      <c r="AJ24" s="115"/>
      <c r="AK24" s="115"/>
      <c r="AL24" s="115"/>
      <c r="AM24" s="115"/>
      <c r="AN24" s="115"/>
      <c r="AO24" s="115"/>
      <c r="AP24" s="115"/>
      <c r="AQ24" s="115"/>
      <c r="AR24" s="115"/>
      <c r="AS24" s="115"/>
      <c r="AT24" s="115"/>
      <c r="AU24" s="115"/>
      <c r="AV24" s="115"/>
      <c r="AW24" s="115"/>
    </row>
    <row r="25" spans="1:49" ht="12" customHeight="1" outlineLevel="1" x14ac:dyDescent="0.2">
      <c r="A25" s="304"/>
      <c r="B25" t="s">
        <v>1209</v>
      </c>
      <c r="C25" s="274" t="s">
        <v>142</v>
      </c>
      <c r="D25">
        <v>1</v>
      </c>
      <c r="E25" s="325">
        <v>0</v>
      </c>
      <c r="F25" s="86">
        <f t="shared" si="0"/>
        <v>0</v>
      </c>
      <c r="G25" s="86">
        <f t="shared" si="4"/>
        <v>1</v>
      </c>
      <c r="H25" s="327">
        <v>0</v>
      </c>
      <c r="I25">
        <f t="shared" si="1"/>
        <v>0</v>
      </c>
      <c r="J25" s="86">
        <f t="shared" si="2"/>
        <v>0</v>
      </c>
      <c r="K25" s="115"/>
      <c r="L25" s="115"/>
      <c r="M25" s="115"/>
      <c r="N25" s="115"/>
      <c r="O25" s="115"/>
      <c r="P25" s="115"/>
      <c r="Q25" s="115"/>
      <c r="R25" s="115"/>
      <c r="S25" s="115"/>
      <c r="T25" s="115" t="s">
        <v>84</v>
      </c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115"/>
      <c r="AJ25" s="115"/>
      <c r="AK25" s="115"/>
      <c r="AL25" s="115"/>
      <c r="AM25" s="115"/>
      <c r="AN25" s="115"/>
      <c r="AO25" s="115"/>
      <c r="AP25" s="115"/>
      <c r="AQ25" s="115"/>
      <c r="AR25" s="115"/>
      <c r="AS25" s="115"/>
      <c r="AT25" s="115"/>
      <c r="AU25" s="115"/>
      <c r="AV25" s="115"/>
      <c r="AW25" s="115"/>
    </row>
    <row r="26" spans="1:49" ht="12.75" customHeight="1" outlineLevel="1" x14ac:dyDescent="0.2">
      <c r="A26" s="304"/>
      <c r="B26" t="s">
        <v>1210</v>
      </c>
      <c r="C26" s="274" t="s">
        <v>142</v>
      </c>
      <c r="D26">
        <v>10</v>
      </c>
      <c r="E26" s="325">
        <v>0</v>
      </c>
      <c r="F26" s="86">
        <f t="shared" si="0"/>
        <v>0</v>
      </c>
      <c r="G26" s="86">
        <f t="shared" si="4"/>
        <v>10</v>
      </c>
      <c r="H26" s="327">
        <v>0</v>
      </c>
      <c r="I26">
        <f t="shared" si="1"/>
        <v>0</v>
      </c>
      <c r="J26" s="86">
        <f t="shared" si="2"/>
        <v>0</v>
      </c>
      <c r="K26" s="115"/>
      <c r="L26" s="115"/>
      <c r="M26" s="115"/>
      <c r="N26" s="115"/>
      <c r="O26" s="115"/>
      <c r="P26" s="115"/>
      <c r="Q26" s="115"/>
      <c r="R26" s="115"/>
      <c r="S26" s="115"/>
      <c r="T26" s="115" t="s">
        <v>82</v>
      </c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23" t="str">
        <f>C26</f>
        <v>ks</v>
      </c>
      <c r="AQ26" s="115"/>
      <c r="AR26" s="115"/>
      <c r="AS26" s="115"/>
      <c r="AT26" s="115"/>
      <c r="AU26" s="115"/>
      <c r="AV26" s="115"/>
      <c r="AW26" s="115"/>
    </row>
    <row r="27" spans="1:49" ht="12" customHeight="1" outlineLevel="1" x14ac:dyDescent="0.2">
      <c r="A27" s="304"/>
      <c r="B27" t="s">
        <v>1211</v>
      </c>
      <c r="C27" s="274" t="s">
        <v>142</v>
      </c>
      <c r="D27">
        <v>4</v>
      </c>
      <c r="E27" s="325">
        <v>0</v>
      </c>
      <c r="F27" s="86">
        <f t="shared" si="0"/>
        <v>0</v>
      </c>
      <c r="G27" s="316">
        <f t="shared" si="4"/>
        <v>4</v>
      </c>
      <c r="H27" s="327">
        <v>0</v>
      </c>
      <c r="I27">
        <f t="shared" si="1"/>
        <v>0</v>
      </c>
      <c r="J27" s="86">
        <f t="shared" si="2"/>
        <v>0</v>
      </c>
      <c r="K27" s="115"/>
      <c r="L27" s="115"/>
      <c r="M27" s="115"/>
      <c r="N27" s="115"/>
      <c r="O27" s="115"/>
      <c r="P27" s="115"/>
      <c r="Q27" s="115"/>
      <c r="R27" s="11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115"/>
      <c r="AJ27" s="115"/>
      <c r="AK27" s="115"/>
      <c r="AL27" s="115"/>
      <c r="AM27" s="115"/>
      <c r="AN27" s="115"/>
      <c r="AO27" s="115"/>
      <c r="AP27" s="115"/>
      <c r="AQ27" s="115"/>
      <c r="AR27" s="115"/>
      <c r="AS27" s="115"/>
      <c r="AT27" s="115"/>
      <c r="AU27" s="115"/>
      <c r="AV27" s="115"/>
      <c r="AW27" s="115"/>
    </row>
    <row r="28" spans="1:49" ht="12" customHeight="1" outlineLevel="1" x14ac:dyDescent="0.2">
      <c r="A28" s="304"/>
      <c r="B28" t="s">
        <v>1212</v>
      </c>
      <c r="C28" s="274" t="s">
        <v>142</v>
      </c>
      <c r="D28">
        <v>8</v>
      </c>
      <c r="E28" s="325">
        <v>0</v>
      </c>
      <c r="F28" s="86">
        <f t="shared" si="0"/>
        <v>0</v>
      </c>
      <c r="G28" s="86">
        <f>D28</f>
        <v>8</v>
      </c>
      <c r="H28" s="327">
        <v>0</v>
      </c>
      <c r="I28">
        <f>H28*G28</f>
        <v>0</v>
      </c>
      <c r="J28" s="86">
        <f t="shared" si="2"/>
        <v>0</v>
      </c>
      <c r="K28" s="115"/>
      <c r="L28" s="115"/>
      <c r="M28" s="115"/>
      <c r="N28" s="115"/>
      <c r="O28" s="115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  <c r="AK28" s="115"/>
      <c r="AL28" s="115"/>
      <c r="AM28" s="115"/>
      <c r="AN28" s="115"/>
      <c r="AO28" s="115"/>
      <c r="AP28" s="115"/>
      <c r="AQ28" s="115"/>
      <c r="AR28" s="115"/>
      <c r="AS28" s="115"/>
      <c r="AT28" s="115"/>
      <c r="AU28" s="115"/>
      <c r="AV28" s="115"/>
      <c r="AW28" s="115"/>
    </row>
    <row r="29" spans="1:49" ht="12" customHeight="1" outlineLevel="1" x14ac:dyDescent="0.2">
      <c r="A29" s="304"/>
      <c r="B29" t="s">
        <v>1213</v>
      </c>
      <c r="C29" s="274" t="s">
        <v>142</v>
      </c>
      <c r="D29">
        <v>10</v>
      </c>
      <c r="E29" s="325">
        <v>0</v>
      </c>
      <c r="F29" s="86">
        <f t="shared" si="0"/>
        <v>0</v>
      </c>
      <c r="G29" s="86">
        <f t="shared" si="4"/>
        <v>10</v>
      </c>
      <c r="H29" s="327">
        <v>0</v>
      </c>
      <c r="I29">
        <f t="shared" si="1"/>
        <v>0</v>
      </c>
      <c r="J29" s="86">
        <f t="shared" si="2"/>
        <v>0</v>
      </c>
      <c r="K29" s="115"/>
      <c r="L29" s="115"/>
      <c r="M29" s="115"/>
      <c r="N29" s="115"/>
      <c r="O29" s="115"/>
      <c r="P29" s="115"/>
      <c r="Q29" s="115"/>
      <c r="R29" s="115"/>
      <c r="S29" s="115"/>
      <c r="T29" s="115" t="s">
        <v>84</v>
      </c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  <c r="AH29" s="115"/>
      <c r="AI29" s="115"/>
      <c r="AJ29" s="115"/>
      <c r="AK29" s="115"/>
      <c r="AL29" s="115"/>
      <c r="AM29" s="115"/>
      <c r="AN29" s="115"/>
      <c r="AO29" s="115"/>
      <c r="AP29" s="115"/>
      <c r="AQ29" s="115"/>
      <c r="AR29" s="115"/>
      <c r="AS29" s="115"/>
      <c r="AT29" s="115"/>
      <c r="AU29" s="115"/>
      <c r="AV29" s="115"/>
      <c r="AW29" s="115"/>
    </row>
    <row r="30" spans="1:49" ht="12" customHeight="1" outlineLevel="1" x14ac:dyDescent="0.2">
      <c r="A30" s="304"/>
      <c r="B30" t="s">
        <v>1214</v>
      </c>
      <c r="C30" s="274" t="s">
        <v>142</v>
      </c>
      <c r="D30">
        <v>1</v>
      </c>
      <c r="E30" s="325">
        <v>0</v>
      </c>
      <c r="F30" s="86">
        <f t="shared" si="0"/>
        <v>0</v>
      </c>
      <c r="G30" s="316">
        <f t="shared" si="4"/>
        <v>1</v>
      </c>
      <c r="H30" s="327">
        <v>0</v>
      </c>
      <c r="I30">
        <f t="shared" si="1"/>
        <v>0</v>
      </c>
      <c r="J30" s="86">
        <f t="shared" si="2"/>
        <v>0</v>
      </c>
      <c r="K30" s="115"/>
      <c r="L30" s="115"/>
      <c r="M30" s="115"/>
      <c r="N30" s="115"/>
      <c r="O30" s="115"/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  <c r="AG30" s="115"/>
      <c r="AH30" s="115"/>
      <c r="AI30" s="115"/>
      <c r="AJ30" s="115"/>
      <c r="AK30" s="115"/>
      <c r="AL30" s="115"/>
      <c r="AM30" s="115"/>
      <c r="AN30" s="115"/>
      <c r="AO30" s="115"/>
      <c r="AP30" s="115"/>
      <c r="AQ30" s="115"/>
      <c r="AR30" s="115"/>
      <c r="AS30" s="115"/>
      <c r="AT30" s="115"/>
      <c r="AU30" s="115"/>
      <c r="AV30" s="115"/>
      <c r="AW30" s="115"/>
    </row>
    <row r="31" spans="1:49" ht="12" customHeight="1" outlineLevel="1" x14ac:dyDescent="0.2">
      <c r="A31" s="304"/>
      <c r="B31" t="s">
        <v>1215</v>
      </c>
      <c r="C31" s="274" t="s">
        <v>142</v>
      </c>
      <c r="D31">
        <v>1</v>
      </c>
      <c r="E31" s="325">
        <v>0</v>
      </c>
      <c r="F31" s="86">
        <f t="shared" si="0"/>
        <v>0</v>
      </c>
      <c r="G31" s="316">
        <f t="shared" si="4"/>
        <v>1</v>
      </c>
      <c r="H31" s="327">
        <v>0</v>
      </c>
      <c r="I31">
        <f t="shared" si="1"/>
        <v>0</v>
      </c>
      <c r="J31" s="86">
        <f t="shared" si="2"/>
        <v>0</v>
      </c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15"/>
      <c r="AJ31" s="115"/>
      <c r="AK31" s="115"/>
      <c r="AL31" s="115"/>
      <c r="AM31" s="115"/>
      <c r="AN31" s="115"/>
      <c r="AO31" s="115"/>
      <c r="AP31" s="115"/>
      <c r="AQ31" s="115"/>
      <c r="AR31" s="115"/>
      <c r="AS31" s="115"/>
      <c r="AT31" s="115"/>
      <c r="AU31" s="115"/>
      <c r="AV31" s="115"/>
      <c r="AW31" s="115"/>
    </row>
    <row r="32" spans="1:49" ht="12" customHeight="1" outlineLevel="1" x14ac:dyDescent="0.2">
      <c r="A32" s="304"/>
      <c r="B32"/>
      <c r="C32" s="274"/>
      <c r="E32" s="306"/>
      <c r="F32" s="86"/>
      <c r="G32" s="316"/>
      <c r="H32" s="86"/>
      <c r="I32">
        <f t="shared" si="1"/>
        <v>0</v>
      </c>
      <c r="J32" s="86"/>
      <c r="K32" s="115"/>
      <c r="L32" s="115"/>
      <c r="M32" s="115"/>
      <c r="N32" s="115"/>
      <c r="O32" s="115"/>
      <c r="P32" s="115"/>
      <c r="Q32" s="115"/>
      <c r="R32" s="115"/>
      <c r="S32" s="115"/>
      <c r="T32" s="115" t="s">
        <v>84</v>
      </c>
      <c r="U32" s="115"/>
      <c r="V32" s="115"/>
      <c r="W32" s="115"/>
      <c r="X32" s="115"/>
      <c r="Y32" s="115"/>
      <c r="Z32" s="115"/>
      <c r="AA32" s="115"/>
      <c r="AB32" s="115"/>
      <c r="AC32" s="115"/>
      <c r="AD32" s="115"/>
      <c r="AE32" s="115"/>
      <c r="AF32" s="115"/>
      <c r="AG32" s="115"/>
      <c r="AH32" s="115"/>
      <c r="AI32" s="115"/>
      <c r="AJ32" s="115"/>
      <c r="AK32" s="115"/>
      <c r="AL32" s="115"/>
      <c r="AM32" s="115"/>
      <c r="AN32" s="115"/>
      <c r="AO32" s="115"/>
      <c r="AP32" s="115"/>
      <c r="AQ32" s="115"/>
      <c r="AR32" s="115"/>
      <c r="AS32" s="115"/>
      <c r="AT32" s="115"/>
      <c r="AU32" s="115"/>
      <c r="AV32" s="115"/>
      <c r="AW32" s="115"/>
    </row>
    <row r="33" spans="1:49" ht="12.75" customHeight="1" outlineLevel="1" x14ac:dyDescent="0.2">
      <c r="A33" s="304"/>
      <c r="B33" t="s">
        <v>1216</v>
      </c>
      <c r="C33" s="274" t="s">
        <v>142</v>
      </c>
      <c r="D33">
        <v>2</v>
      </c>
      <c r="E33" s="325">
        <v>0</v>
      </c>
      <c r="F33" s="86">
        <f>E33*D33</f>
        <v>0</v>
      </c>
      <c r="G33" s="86">
        <f>D33</f>
        <v>2</v>
      </c>
      <c r="H33" s="327">
        <v>0</v>
      </c>
      <c r="I33">
        <f t="shared" si="1"/>
        <v>0</v>
      </c>
      <c r="J33" s="86">
        <f>I33+F33</f>
        <v>0</v>
      </c>
      <c r="K33" s="115"/>
      <c r="L33" s="115"/>
      <c r="M33" s="115"/>
      <c r="N33" s="115"/>
      <c r="O33" s="115"/>
      <c r="P33" s="115"/>
      <c r="Q33" s="115"/>
      <c r="R33" s="115"/>
      <c r="S33" s="115"/>
      <c r="T33" s="115" t="s">
        <v>82</v>
      </c>
      <c r="U33" s="115"/>
      <c r="V33" s="115"/>
      <c r="W33" s="115"/>
      <c r="X33" s="115"/>
      <c r="Y33" s="115"/>
      <c r="Z33" s="115"/>
      <c r="AA33" s="115"/>
      <c r="AB33" s="115"/>
      <c r="AC33" s="115"/>
      <c r="AD33" s="115"/>
      <c r="AE33" s="115"/>
      <c r="AF33" s="115"/>
      <c r="AG33" s="115"/>
      <c r="AH33" s="115"/>
      <c r="AI33" s="115"/>
      <c r="AJ33" s="115"/>
      <c r="AK33" s="115"/>
      <c r="AL33" s="115"/>
      <c r="AM33" s="115"/>
      <c r="AN33" s="115"/>
      <c r="AO33" s="115"/>
      <c r="AP33" s="123" t="str">
        <f>C33</f>
        <v>ks</v>
      </c>
      <c r="AQ33" s="115"/>
      <c r="AR33" s="115"/>
      <c r="AS33" s="115"/>
      <c r="AT33" s="115"/>
      <c r="AU33" s="115"/>
      <c r="AV33" s="115"/>
      <c r="AW33" s="115"/>
    </row>
    <row r="34" spans="1:49" ht="12" customHeight="1" outlineLevel="1" x14ac:dyDescent="0.2">
      <c r="A34" s="304"/>
      <c r="B34" s="318" t="s">
        <v>1217</v>
      </c>
      <c r="C34" s="319" t="s">
        <v>142</v>
      </c>
      <c r="D34" s="318">
        <v>2</v>
      </c>
      <c r="E34" s="325">
        <v>0</v>
      </c>
      <c r="F34" s="86">
        <f>E34*D34</f>
        <v>0</v>
      </c>
      <c r="G34" s="86">
        <f>D34</f>
        <v>2</v>
      </c>
      <c r="H34" s="327">
        <v>0</v>
      </c>
      <c r="I34">
        <f t="shared" si="1"/>
        <v>0</v>
      </c>
      <c r="J34" s="86">
        <f>I34+F34</f>
        <v>0</v>
      </c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5"/>
      <c r="V34" s="115"/>
      <c r="W34" s="115"/>
      <c r="X34" s="115"/>
      <c r="Y34" s="115"/>
      <c r="Z34" s="115"/>
      <c r="AA34" s="115"/>
      <c r="AB34" s="115"/>
      <c r="AC34" s="115"/>
      <c r="AD34" s="115"/>
      <c r="AE34" s="115"/>
      <c r="AF34" s="115"/>
      <c r="AG34" s="115"/>
      <c r="AH34" s="115"/>
      <c r="AI34" s="115"/>
      <c r="AJ34" s="115"/>
      <c r="AK34" s="115"/>
      <c r="AL34" s="115"/>
      <c r="AM34" s="115"/>
      <c r="AN34" s="115"/>
      <c r="AO34" s="115"/>
      <c r="AP34" s="115"/>
      <c r="AQ34" s="115"/>
      <c r="AR34" s="115"/>
      <c r="AS34" s="115"/>
      <c r="AT34" s="115"/>
      <c r="AU34" s="115"/>
      <c r="AV34" s="115"/>
      <c r="AW34" s="115"/>
    </row>
    <row r="35" spans="1:49" ht="12" customHeight="1" outlineLevel="1" x14ac:dyDescent="0.2">
      <c r="A35" s="304"/>
      <c r="B35" s="318" t="s">
        <v>1218</v>
      </c>
      <c r="C35" s="319" t="s">
        <v>142</v>
      </c>
      <c r="D35" s="318">
        <v>2</v>
      </c>
      <c r="E35" s="325">
        <v>0</v>
      </c>
      <c r="F35" s="86">
        <f>E35*D35</f>
        <v>0</v>
      </c>
      <c r="G35" s="86">
        <f>D35</f>
        <v>2</v>
      </c>
      <c r="H35" s="327">
        <v>0</v>
      </c>
      <c r="I35">
        <f t="shared" si="1"/>
        <v>0</v>
      </c>
      <c r="J35" s="86">
        <f>I35+F35</f>
        <v>0</v>
      </c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</row>
    <row r="36" spans="1:49" ht="12" customHeight="1" outlineLevel="1" x14ac:dyDescent="0.2">
      <c r="A36" s="304"/>
      <c r="B36" t="s">
        <v>1219</v>
      </c>
      <c r="C36" s="319" t="s">
        <v>142</v>
      </c>
      <c r="D36" s="318">
        <v>9</v>
      </c>
      <c r="E36" s="325">
        <v>0</v>
      </c>
      <c r="F36" s="86">
        <f>E36*D36</f>
        <v>0</v>
      </c>
      <c r="G36" s="86">
        <f>D36</f>
        <v>9</v>
      </c>
      <c r="H36" s="327">
        <v>0</v>
      </c>
      <c r="I36">
        <f t="shared" si="1"/>
        <v>0</v>
      </c>
      <c r="J36" s="86">
        <f>I36+F36</f>
        <v>0</v>
      </c>
      <c r="K36" s="115"/>
      <c r="L36" s="115"/>
      <c r="M36" s="115"/>
      <c r="N36" s="115"/>
      <c r="O36" s="115"/>
      <c r="P36" s="115"/>
      <c r="Q36" s="115"/>
      <c r="R36" s="115"/>
      <c r="S36" s="115"/>
      <c r="T36" s="115" t="s">
        <v>84</v>
      </c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</row>
    <row r="37" spans="1:49" ht="12" customHeight="1" outlineLevel="1" x14ac:dyDescent="0.2">
      <c r="A37" s="304"/>
      <c r="B37"/>
      <c r="C37" s="274"/>
      <c r="E37" s="306"/>
      <c r="F37" s="86"/>
      <c r="G37" s="86"/>
      <c r="H37" s="86"/>
      <c r="I37">
        <f t="shared" si="1"/>
        <v>0</v>
      </c>
      <c r="J37" s="86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</row>
    <row r="38" spans="1:49" outlineLevel="1" x14ac:dyDescent="0.2">
      <c r="A38" s="304" t="s">
        <v>96</v>
      </c>
      <c r="B38" t="s">
        <v>1220</v>
      </c>
      <c r="C38" s="274" t="s">
        <v>142</v>
      </c>
      <c r="D38">
        <v>1</v>
      </c>
      <c r="E38" s="325">
        <v>0</v>
      </c>
      <c r="F38" s="86">
        <f>E38*D38</f>
        <v>0</v>
      </c>
      <c r="G38" s="86">
        <f>D38</f>
        <v>1</v>
      </c>
      <c r="H38" s="327">
        <v>0</v>
      </c>
      <c r="I38">
        <f t="shared" si="1"/>
        <v>0</v>
      </c>
      <c r="J38" s="86">
        <f>I38+F38</f>
        <v>0</v>
      </c>
      <c r="K38" s="115"/>
      <c r="L38" s="115"/>
      <c r="M38" s="115"/>
      <c r="N38" s="115"/>
      <c r="O38" s="115"/>
      <c r="P38" s="115"/>
      <c r="Q38" s="115"/>
      <c r="R38" s="115"/>
      <c r="S38" s="115"/>
      <c r="T38" s="115"/>
      <c r="U38" s="115"/>
      <c r="V38" s="115"/>
      <c r="W38" s="115"/>
      <c r="X38" s="115"/>
      <c r="Y38" s="115"/>
      <c r="Z38" s="115"/>
      <c r="AA38" s="115"/>
      <c r="AB38" s="115"/>
      <c r="AC38" s="115"/>
      <c r="AD38" s="115"/>
      <c r="AE38" s="115"/>
      <c r="AF38" s="115"/>
      <c r="AG38" s="115"/>
      <c r="AH38" s="115"/>
      <c r="AI38" s="115"/>
      <c r="AJ38" s="115"/>
      <c r="AK38" s="115"/>
      <c r="AL38" s="115"/>
      <c r="AM38" s="115"/>
      <c r="AN38" s="115"/>
      <c r="AO38" s="115"/>
      <c r="AP38" s="115"/>
      <c r="AQ38" s="115"/>
      <c r="AR38" s="115"/>
      <c r="AS38" s="115"/>
      <c r="AT38" s="115"/>
      <c r="AU38" s="115"/>
      <c r="AV38" s="115"/>
      <c r="AW38" s="115"/>
    </row>
    <row r="39" spans="1:49" outlineLevel="1" x14ac:dyDescent="0.2">
      <c r="A39" s="304" t="s">
        <v>96</v>
      </c>
      <c r="B39" t="s">
        <v>1221</v>
      </c>
      <c r="C39" s="274" t="s">
        <v>142</v>
      </c>
      <c r="D39">
        <v>1</v>
      </c>
      <c r="E39" s="325">
        <v>0</v>
      </c>
      <c r="F39" s="86">
        <f>E39*D39</f>
        <v>0</v>
      </c>
      <c r="G39" s="86">
        <f>D39</f>
        <v>1</v>
      </c>
      <c r="H39" s="327">
        <v>0</v>
      </c>
      <c r="I39">
        <f t="shared" si="1"/>
        <v>0</v>
      </c>
      <c r="J39" s="86">
        <f>I39+F39</f>
        <v>0</v>
      </c>
      <c r="K39" s="115"/>
      <c r="L39" s="115"/>
      <c r="M39" s="115"/>
      <c r="N39" s="115"/>
      <c r="O39" s="115"/>
      <c r="P39" s="115"/>
      <c r="Q39" s="115"/>
      <c r="R39" s="115"/>
      <c r="S39" s="115"/>
      <c r="T39" s="115"/>
      <c r="U39" s="115"/>
      <c r="V39" s="115"/>
      <c r="W39" s="115"/>
      <c r="X39" s="115"/>
      <c r="Y39" s="115"/>
      <c r="Z39" s="115"/>
      <c r="AA39" s="115"/>
      <c r="AB39" s="115"/>
      <c r="AC39" s="115"/>
      <c r="AD39" s="115"/>
      <c r="AE39" s="115"/>
      <c r="AF39" s="115"/>
      <c r="AG39" s="115"/>
      <c r="AH39" s="115"/>
      <c r="AI39" s="115"/>
      <c r="AJ39" s="115"/>
      <c r="AK39" s="115"/>
      <c r="AL39" s="115"/>
      <c r="AM39" s="115"/>
      <c r="AN39" s="115"/>
      <c r="AO39" s="115"/>
      <c r="AP39" s="115"/>
      <c r="AQ39" s="115"/>
      <c r="AR39" s="115"/>
      <c r="AS39" s="115"/>
      <c r="AT39" s="115"/>
      <c r="AU39" s="115"/>
      <c r="AV39" s="115"/>
      <c r="AW39" s="115"/>
    </row>
    <row r="40" spans="1:49" ht="12" customHeight="1" outlineLevel="1" x14ac:dyDescent="0.2">
      <c r="A40" s="304"/>
      <c r="B40"/>
      <c r="C40" s="274"/>
      <c r="E40" s="306"/>
      <c r="F40" s="86"/>
      <c r="G40" s="86"/>
      <c r="H40" s="86"/>
      <c r="I40">
        <f t="shared" si="1"/>
        <v>0</v>
      </c>
      <c r="J40" s="86"/>
      <c r="K40" s="115"/>
      <c r="L40" s="115"/>
      <c r="M40" s="115"/>
      <c r="N40" s="115"/>
      <c r="O40" s="115"/>
      <c r="P40" s="115"/>
      <c r="Q40" s="115"/>
      <c r="R40" s="115"/>
      <c r="S40" s="115"/>
      <c r="T40" s="115" t="s">
        <v>84</v>
      </c>
      <c r="U40" s="115"/>
      <c r="V40" s="115"/>
      <c r="W40" s="115"/>
      <c r="X40" s="115"/>
      <c r="Y40" s="115"/>
      <c r="Z40" s="115"/>
      <c r="AA40" s="115"/>
      <c r="AB40" s="115"/>
      <c r="AC40" s="115"/>
      <c r="AD40" s="115"/>
      <c r="AE40" s="115"/>
      <c r="AF40" s="115"/>
      <c r="AG40" s="115"/>
      <c r="AH40" s="115"/>
      <c r="AI40" s="115"/>
      <c r="AJ40" s="115"/>
      <c r="AK40" s="115"/>
      <c r="AL40" s="115"/>
      <c r="AM40" s="115"/>
      <c r="AN40" s="115"/>
      <c r="AO40" s="115"/>
      <c r="AP40" s="115"/>
      <c r="AQ40" s="115"/>
      <c r="AR40" s="115"/>
      <c r="AS40" s="115"/>
      <c r="AT40" s="115"/>
      <c r="AU40" s="115"/>
      <c r="AV40" s="115"/>
      <c r="AW40" s="115"/>
    </row>
    <row r="41" spans="1:49" ht="12.75" customHeight="1" outlineLevel="1" x14ac:dyDescent="0.2">
      <c r="A41" s="304" t="s">
        <v>1222</v>
      </c>
      <c r="B41" t="s">
        <v>1223</v>
      </c>
      <c r="C41" s="274" t="s">
        <v>142</v>
      </c>
      <c r="D41">
        <v>4</v>
      </c>
      <c r="E41" s="306">
        <v>0</v>
      </c>
      <c r="F41" s="86">
        <f>E41*D41</f>
        <v>0</v>
      </c>
      <c r="G41" s="86">
        <f t="shared" ref="G41:G49" si="5">D41</f>
        <v>4</v>
      </c>
      <c r="H41" s="327">
        <v>0</v>
      </c>
      <c r="I41">
        <f t="shared" si="1"/>
        <v>0</v>
      </c>
      <c r="J41" s="86">
        <f>I41+F41</f>
        <v>0</v>
      </c>
      <c r="K41" s="115"/>
      <c r="L41" s="115"/>
      <c r="M41" s="115"/>
      <c r="N41" s="115"/>
      <c r="O41" s="115"/>
      <c r="P41" s="115"/>
      <c r="Q41" s="115"/>
      <c r="R41" s="115"/>
      <c r="S41" s="115"/>
      <c r="T41" s="115" t="s">
        <v>82</v>
      </c>
      <c r="U41" s="115"/>
      <c r="V41" s="115"/>
      <c r="W41" s="115"/>
      <c r="X41" s="115"/>
      <c r="Y41" s="115"/>
      <c r="Z41" s="115"/>
      <c r="AA41" s="115"/>
      <c r="AB41" s="115"/>
      <c r="AC41" s="115"/>
      <c r="AD41" s="115"/>
      <c r="AE41" s="115"/>
      <c r="AF41" s="115"/>
      <c r="AG41" s="115"/>
      <c r="AH41" s="115"/>
      <c r="AI41" s="115"/>
      <c r="AJ41" s="115"/>
      <c r="AK41" s="115"/>
      <c r="AL41" s="115"/>
      <c r="AM41" s="115"/>
      <c r="AN41" s="115"/>
      <c r="AO41" s="115"/>
      <c r="AP41" s="123" t="str">
        <f>C41</f>
        <v>ks</v>
      </c>
      <c r="AQ41" s="115"/>
      <c r="AR41" s="115"/>
      <c r="AS41" s="115"/>
      <c r="AT41" s="115"/>
      <c r="AU41" s="115"/>
      <c r="AV41" s="115"/>
      <c r="AW41" s="115"/>
    </row>
    <row r="42" spans="1:49" ht="12" customHeight="1" outlineLevel="1" x14ac:dyDescent="0.2">
      <c r="A42" s="304" t="s">
        <v>1224</v>
      </c>
      <c r="B42" t="s">
        <v>1225</v>
      </c>
      <c r="C42" s="274" t="s">
        <v>142</v>
      </c>
      <c r="D42">
        <v>4</v>
      </c>
      <c r="E42" s="325">
        <v>0</v>
      </c>
      <c r="F42" s="86">
        <f t="shared" ref="F42:F50" si="6">E42*D42</f>
        <v>0</v>
      </c>
      <c r="G42" s="86">
        <f t="shared" si="5"/>
        <v>4</v>
      </c>
      <c r="H42" s="327">
        <v>0</v>
      </c>
      <c r="I42">
        <f t="shared" si="1"/>
        <v>0</v>
      </c>
      <c r="J42" s="86">
        <f t="shared" ref="J42:J50" si="7">I42+F42</f>
        <v>0</v>
      </c>
      <c r="K42" s="115"/>
      <c r="L42" s="115"/>
      <c r="M42" s="115"/>
      <c r="N42" s="115"/>
      <c r="O42" s="115"/>
      <c r="P42" s="115"/>
      <c r="Q42" s="115"/>
      <c r="R42" s="115"/>
      <c r="S42" s="115"/>
      <c r="T42" s="115"/>
      <c r="U42" s="115"/>
      <c r="V42" s="115"/>
      <c r="W42" s="115"/>
      <c r="X42" s="115"/>
      <c r="Y42" s="115"/>
      <c r="Z42" s="115"/>
      <c r="AA42" s="115"/>
      <c r="AB42" s="115"/>
      <c r="AC42" s="115"/>
      <c r="AD42" s="115"/>
      <c r="AE42" s="115"/>
      <c r="AF42" s="115"/>
      <c r="AG42" s="115"/>
      <c r="AH42" s="115"/>
      <c r="AI42" s="115"/>
      <c r="AJ42" s="115"/>
      <c r="AK42" s="115"/>
      <c r="AL42" s="115"/>
      <c r="AM42" s="115"/>
      <c r="AN42" s="115"/>
      <c r="AO42" s="115"/>
      <c r="AP42" s="115"/>
      <c r="AQ42" s="115"/>
      <c r="AR42" s="115"/>
      <c r="AS42" s="115"/>
      <c r="AT42" s="115"/>
      <c r="AU42" s="115"/>
      <c r="AV42" s="115"/>
      <c r="AW42" s="115"/>
    </row>
    <row r="43" spans="1:49" ht="12" customHeight="1" outlineLevel="1" x14ac:dyDescent="0.2">
      <c r="A43" s="304" t="s">
        <v>1226</v>
      </c>
      <c r="B43" t="s">
        <v>1227</v>
      </c>
      <c r="C43" s="274" t="s">
        <v>142</v>
      </c>
      <c r="D43">
        <v>1</v>
      </c>
      <c r="E43" s="325">
        <v>0</v>
      </c>
      <c r="F43" s="86">
        <f>E43*D43</f>
        <v>0</v>
      </c>
      <c r="G43" s="86">
        <f t="shared" si="5"/>
        <v>1</v>
      </c>
      <c r="H43" s="327">
        <v>0</v>
      </c>
      <c r="I43">
        <f t="shared" si="1"/>
        <v>0</v>
      </c>
      <c r="J43" s="86">
        <f>I43+F43</f>
        <v>0</v>
      </c>
      <c r="K43" s="115"/>
      <c r="L43" s="115"/>
      <c r="M43" s="115"/>
      <c r="N43" s="115"/>
      <c r="O43" s="115"/>
      <c r="P43" s="115"/>
      <c r="Q43" s="115"/>
      <c r="R43" s="115"/>
      <c r="S43" s="115"/>
      <c r="T43" s="115"/>
      <c r="U43" s="115"/>
      <c r="V43" s="115"/>
      <c r="W43" s="115"/>
      <c r="X43" s="115"/>
      <c r="Y43" s="115"/>
      <c r="Z43" s="115"/>
      <c r="AA43" s="115"/>
      <c r="AB43" s="115"/>
      <c r="AC43" s="115"/>
      <c r="AD43" s="115"/>
      <c r="AE43" s="115"/>
      <c r="AF43" s="115"/>
      <c r="AG43" s="115"/>
      <c r="AH43" s="115"/>
      <c r="AI43" s="115"/>
      <c r="AJ43" s="115"/>
      <c r="AK43" s="115"/>
      <c r="AL43" s="115"/>
      <c r="AM43" s="115"/>
      <c r="AN43" s="115"/>
      <c r="AO43" s="115"/>
      <c r="AP43" s="115"/>
      <c r="AQ43" s="115"/>
      <c r="AR43" s="115"/>
      <c r="AS43" s="115"/>
      <c r="AT43" s="115"/>
      <c r="AU43" s="115"/>
      <c r="AV43" s="115"/>
      <c r="AW43" s="115"/>
    </row>
    <row r="44" spans="1:49" ht="12" customHeight="1" outlineLevel="1" x14ac:dyDescent="0.2">
      <c r="A44" s="304" t="s">
        <v>254</v>
      </c>
      <c r="B44" t="s">
        <v>1228</v>
      </c>
      <c r="C44" s="274" t="s">
        <v>142</v>
      </c>
      <c r="D44">
        <v>1</v>
      </c>
      <c r="E44" s="325">
        <v>0</v>
      </c>
      <c r="F44" s="86">
        <f t="shared" si="6"/>
        <v>0</v>
      </c>
      <c r="G44" s="86">
        <f t="shared" si="5"/>
        <v>1</v>
      </c>
      <c r="H44" s="327">
        <v>0</v>
      </c>
      <c r="I44">
        <f t="shared" si="1"/>
        <v>0</v>
      </c>
      <c r="J44" s="86">
        <f t="shared" si="7"/>
        <v>0</v>
      </c>
      <c r="K44" s="115"/>
      <c r="L44" s="115"/>
      <c r="M44" s="115"/>
      <c r="N44" s="115"/>
      <c r="O44" s="115"/>
      <c r="P44" s="115"/>
      <c r="Q44" s="115"/>
      <c r="R44" s="115"/>
      <c r="S44" s="115"/>
      <c r="T44" s="115" t="s">
        <v>84</v>
      </c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</row>
    <row r="45" spans="1:49" ht="12.75" customHeight="1" outlineLevel="1" x14ac:dyDescent="0.2">
      <c r="A45" s="304" t="s">
        <v>1229</v>
      </c>
      <c r="B45" t="s">
        <v>1230</v>
      </c>
      <c r="C45" s="274" t="s">
        <v>142</v>
      </c>
      <c r="D45">
        <v>1</v>
      </c>
      <c r="E45" s="325">
        <v>0</v>
      </c>
      <c r="F45" s="86">
        <f>E45*D45</f>
        <v>0</v>
      </c>
      <c r="G45" s="86">
        <f t="shared" si="5"/>
        <v>1</v>
      </c>
      <c r="H45" s="327">
        <v>0</v>
      </c>
      <c r="I45">
        <f t="shared" si="1"/>
        <v>0</v>
      </c>
      <c r="J45" s="86">
        <f>I45+F45</f>
        <v>0</v>
      </c>
      <c r="K45" s="115"/>
      <c r="L45" s="115"/>
      <c r="M45" s="115"/>
      <c r="N45" s="115"/>
      <c r="O45" s="115"/>
      <c r="P45" s="115"/>
      <c r="Q45" s="115"/>
      <c r="R45" s="115"/>
      <c r="S45" s="115"/>
      <c r="T45" s="115" t="s">
        <v>82</v>
      </c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23" t="str">
        <f>C45</f>
        <v>ks</v>
      </c>
      <c r="AQ45" s="115"/>
      <c r="AR45" s="115"/>
      <c r="AS45" s="115"/>
      <c r="AT45" s="115"/>
      <c r="AU45" s="115"/>
      <c r="AV45" s="115"/>
      <c r="AW45" s="115"/>
    </row>
    <row r="46" spans="1:49" ht="12" customHeight="1" outlineLevel="1" x14ac:dyDescent="0.2">
      <c r="A46" s="304" t="s">
        <v>1231</v>
      </c>
      <c r="B46" t="s">
        <v>1232</v>
      </c>
      <c r="C46" s="274" t="s">
        <v>142</v>
      </c>
      <c r="D46">
        <v>1</v>
      </c>
      <c r="E46" s="325">
        <v>0</v>
      </c>
      <c r="F46" s="86">
        <f>E46*D46</f>
        <v>0</v>
      </c>
      <c r="G46" s="86">
        <f t="shared" si="5"/>
        <v>1</v>
      </c>
      <c r="H46" s="327">
        <v>0</v>
      </c>
      <c r="I46">
        <f t="shared" si="1"/>
        <v>0</v>
      </c>
      <c r="J46" s="86">
        <f>I46+F46</f>
        <v>0</v>
      </c>
      <c r="K46" s="115"/>
      <c r="L46" s="115"/>
      <c r="M46" s="115"/>
      <c r="N46" s="115"/>
      <c r="O46" s="115"/>
      <c r="P46" s="115"/>
      <c r="Q46" s="115"/>
      <c r="R46" s="115"/>
      <c r="S46" s="115"/>
      <c r="T46" s="115"/>
      <c r="U46" s="115"/>
      <c r="V46" s="115"/>
      <c r="W46" s="115"/>
      <c r="X46" s="115"/>
      <c r="Y46" s="115"/>
      <c r="Z46" s="115"/>
      <c r="AA46" s="115"/>
      <c r="AB46" s="115"/>
      <c r="AC46" s="115"/>
      <c r="AD46" s="115"/>
      <c r="AE46" s="115"/>
      <c r="AF46" s="115"/>
      <c r="AG46" s="115"/>
      <c r="AH46" s="115"/>
      <c r="AI46" s="115"/>
      <c r="AJ46" s="115"/>
      <c r="AK46" s="115"/>
      <c r="AL46" s="115"/>
      <c r="AM46" s="115"/>
      <c r="AN46" s="115"/>
      <c r="AO46" s="115"/>
      <c r="AP46" s="115"/>
      <c r="AQ46" s="115"/>
      <c r="AR46" s="115"/>
      <c r="AS46" s="115"/>
      <c r="AT46" s="115"/>
      <c r="AU46" s="115"/>
      <c r="AV46" s="115"/>
      <c r="AW46" s="115"/>
    </row>
    <row r="47" spans="1:49" ht="12" customHeight="1" outlineLevel="1" x14ac:dyDescent="0.2">
      <c r="A47" s="304" t="s">
        <v>1233</v>
      </c>
      <c r="B47" t="s">
        <v>1234</v>
      </c>
      <c r="C47" s="274" t="s">
        <v>142</v>
      </c>
      <c r="D47">
        <v>1</v>
      </c>
      <c r="E47" s="325">
        <v>0</v>
      </c>
      <c r="F47" s="86">
        <f>E47*D47</f>
        <v>0</v>
      </c>
      <c r="G47" s="86">
        <f t="shared" si="5"/>
        <v>1</v>
      </c>
      <c r="H47" s="327">
        <v>0</v>
      </c>
      <c r="I47">
        <f t="shared" si="1"/>
        <v>0</v>
      </c>
      <c r="J47" s="86">
        <f>I47+F47</f>
        <v>0</v>
      </c>
      <c r="K47" s="115"/>
      <c r="L47" s="115"/>
      <c r="M47" s="115"/>
      <c r="N47" s="115"/>
      <c r="O47" s="115"/>
      <c r="P47" s="115"/>
      <c r="Q47" s="115"/>
      <c r="R47" s="115"/>
      <c r="S47" s="115"/>
      <c r="T47" s="115"/>
      <c r="U47" s="115"/>
      <c r="V47" s="115"/>
      <c r="W47" s="115"/>
      <c r="X47" s="115"/>
      <c r="Y47" s="115"/>
      <c r="Z47" s="115"/>
      <c r="AA47" s="115"/>
      <c r="AB47" s="115"/>
      <c r="AC47" s="115"/>
      <c r="AD47" s="115"/>
      <c r="AE47" s="115"/>
      <c r="AF47" s="115"/>
      <c r="AG47" s="115"/>
      <c r="AH47" s="115"/>
      <c r="AI47" s="115"/>
      <c r="AJ47" s="115"/>
      <c r="AK47" s="115"/>
      <c r="AL47" s="115"/>
      <c r="AM47" s="115"/>
      <c r="AN47" s="115"/>
      <c r="AO47" s="115"/>
      <c r="AP47" s="115"/>
      <c r="AQ47" s="115"/>
      <c r="AR47" s="115"/>
      <c r="AS47" s="115"/>
      <c r="AT47" s="115"/>
      <c r="AU47" s="115"/>
      <c r="AV47" s="115"/>
      <c r="AW47" s="115"/>
    </row>
    <row r="48" spans="1:49" ht="12" customHeight="1" outlineLevel="1" x14ac:dyDescent="0.2">
      <c r="A48" s="304" t="s">
        <v>1235</v>
      </c>
      <c r="B48" t="s">
        <v>1236</v>
      </c>
      <c r="C48" s="274" t="s">
        <v>142</v>
      </c>
      <c r="D48">
        <v>6</v>
      </c>
      <c r="E48" s="325">
        <v>0</v>
      </c>
      <c r="F48" s="86">
        <f>E48*D48</f>
        <v>0</v>
      </c>
      <c r="G48" s="86">
        <f t="shared" si="5"/>
        <v>6</v>
      </c>
      <c r="H48" s="327">
        <v>0</v>
      </c>
      <c r="I48">
        <f t="shared" si="1"/>
        <v>0</v>
      </c>
      <c r="J48" s="86">
        <f>I48+F48</f>
        <v>0</v>
      </c>
      <c r="K48" s="115"/>
      <c r="L48" s="115"/>
      <c r="M48" s="115"/>
      <c r="N48" s="115"/>
      <c r="O48" s="115"/>
      <c r="P48" s="115"/>
      <c r="Q48" s="115"/>
      <c r="R48" s="115"/>
      <c r="S48" s="115"/>
      <c r="T48" s="115" t="s">
        <v>84</v>
      </c>
      <c r="U48" s="115"/>
      <c r="V48" s="115"/>
      <c r="W48" s="115"/>
      <c r="X48" s="115"/>
      <c r="Y48" s="115"/>
      <c r="Z48" s="115"/>
      <c r="AA48" s="115"/>
      <c r="AB48" s="115"/>
      <c r="AC48" s="115"/>
      <c r="AD48" s="115"/>
      <c r="AE48" s="115"/>
      <c r="AF48" s="115"/>
      <c r="AG48" s="115"/>
      <c r="AH48" s="115"/>
      <c r="AI48" s="115"/>
      <c r="AJ48" s="115"/>
      <c r="AK48" s="115"/>
      <c r="AL48" s="115"/>
      <c r="AM48" s="115"/>
      <c r="AN48" s="115"/>
      <c r="AO48" s="115"/>
      <c r="AP48" s="115"/>
      <c r="AQ48" s="115"/>
      <c r="AR48" s="115"/>
      <c r="AS48" s="115"/>
      <c r="AT48" s="115"/>
      <c r="AU48" s="115"/>
      <c r="AV48" s="115"/>
      <c r="AW48" s="115"/>
    </row>
    <row r="49" spans="1:49" ht="12.75" customHeight="1" outlineLevel="1" x14ac:dyDescent="0.2">
      <c r="A49" s="304" t="s">
        <v>1237</v>
      </c>
      <c r="B49" t="s">
        <v>1238</v>
      </c>
      <c r="C49" s="274" t="s">
        <v>142</v>
      </c>
      <c r="D49">
        <v>5</v>
      </c>
      <c r="E49" s="325">
        <v>0</v>
      </c>
      <c r="F49" s="86">
        <f t="shared" si="6"/>
        <v>0</v>
      </c>
      <c r="G49" s="86">
        <f t="shared" si="5"/>
        <v>5</v>
      </c>
      <c r="H49" s="327">
        <v>0</v>
      </c>
      <c r="I49">
        <f t="shared" si="1"/>
        <v>0</v>
      </c>
      <c r="J49" s="86">
        <f t="shared" si="7"/>
        <v>0</v>
      </c>
      <c r="K49" s="115"/>
      <c r="L49" s="115"/>
      <c r="M49" s="115"/>
      <c r="N49" s="115"/>
      <c r="O49" s="115"/>
      <c r="P49" s="115"/>
      <c r="Q49" s="115"/>
      <c r="R49" s="115"/>
      <c r="S49" s="115"/>
      <c r="T49" s="115" t="s">
        <v>82</v>
      </c>
      <c r="U49" s="115"/>
      <c r="V49" s="115"/>
      <c r="W49" s="115"/>
      <c r="X49" s="115"/>
      <c r="Y49" s="115"/>
      <c r="Z49" s="115"/>
      <c r="AA49" s="115"/>
      <c r="AB49" s="115"/>
      <c r="AC49" s="115"/>
      <c r="AD49" s="115"/>
      <c r="AE49" s="115"/>
      <c r="AF49" s="115"/>
      <c r="AG49" s="115"/>
      <c r="AH49" s="115"/>
      <c r="AI49" s="115"/>
      <c r="AJ49" s="115"/>
      <c r="AK49" s="115"/>
      <c r="AL49" s="115"/>
      <c r="AM49" s="115"/>
      <c r="AN49" s="115"/>
      <c r="AO49" s="115"/>
      <c r="AP49" s="123" t="str">
        <f>C49</f>
        <v>ks</v>
      </c>
      <c r="AQ49" s="115"/>
      <c r="AR49" s="115"/>
      <c r="AS49" s="115"/>
      <c r="AT49" s="115"/>
      <c r="AU49" s="115"/>
      <c r="AV49" s="115"/>
      <c r="AW49" s="115"/>
    </row>
    <row r="50" spans="1:49" ht="12" customHeight="1" outlineLevel="1" x14ac:dyDescent="0.2">
      <c r="A50" s="304"/>
      <c r="B50" t="s">
        <v>1239</v>
      </c>
      <c r="C50" s="274" t="s">
        <v>142</v>
      </c>
      <c r="D50">
        <v>44</v>
      </c>
      <c r="E50" s="325">
        <v>0</v>
      </c>
      <c r="F50" s="86">
        <f t="shared" si="6"/>
        <v>0</v>
      </c>
      <c r="G50" s="86">
        <v>0</v>
      </c>
      <c r="H50" s="86">
        <v>0</v>
      </c>
      <c r="I50">
        <f t="shared" si="1"/>
        <v>0</v>
      </c>
      <c r="J50" s="86">
        <f t="shared" si="7"/>
        <v>0</v>
      </c>
      <c r="K50" s="115"/>
      <c r="L50" s="115"/>
      <c r="M50" s="115"/>
      <c r="N50" s="115"/>
      <c r="O50" s="115"/>
      <c r="P50" s="115"/>
      <c r="Q50" s="115"/>
      <c r="R50" s="115"/>
      <c r="S50" s="115"/>
      <c r="T50" s="115"/>
      <c r="U50" s="115"/>
      <c r="V50" s="115"/>
      <c r="W50" s="115"/>
      <c r="X50" s="115"/>
      <c r="Y50" s="115"/>
      <c r="Z50" s="115"/>
      <c r="AA50" s="115"/>
      <c r="AB50" s="115"/>
      <c r="AC50" s="115"/>
      <c r="AD50" s="115"/>
      <c r="AE50" s="115"/>
      <c r="AF50" s="115"/>
      <c r="AG50" s="115"/>
      <c r="AH50" s="115"/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115"/>
      <c r="AW50" s="115"/>
    </row>
    <row r="51" spans="1:49" ht="12" customHeight="1" outlineLevel="1" x14ac:dyDescent="0.2">
      <c r="A51" s="304"/>
      <c r="B51"/>
      <c r="C51" s="274"/>
      <c r="E51" s="306"/>
      <c r="F51" s="86"/>
      <c r="G51" s="86"/>
      <c r="H51" s="86"/>
      <c r="I51">
        <f t="shared" si="1"/>
        <v>0</v>
      </c>
      <c r="J51" s="86"/>
      <c r="K51" s="115"/>
      <c r="L51" s="115"/>
      <c r="M51" s="115"/>
      <c r="N51" s="115"/>
      <c r="O51" s="115"/>
      <c r="P51" s="115"/>
      <c r="Q51" s="115"/>
      <c r="R51" s="115"/>
      <c r="S51" s="115"/>
      <c r="T51" s="115"/>
      <c r="U51" s="115"/>
      <c r="V51" s="115"/>
      <c r="W51" s="115"/>
      <c r="X51" s="115"/>
      <c r="Y51" s="115"/>
      <c r="Z51" s="115"/>
      <c r="AA51" s="115"/>
      <c r="AB51" s="115"/>
      <c r="AC51" s="115"/>
      <c r="AD51" s="115"/>
      <c r="AE51" s="115"/>
      <c r="AF51" s="115"/>
      <c r="AG51" s="115"/>
      <c r="AH51" s="115"/>
      <c r="AI51" s="115"/>
      <c r="AJ51" s="115"/>
      <c r="AK51" s="115"/>
      <c r="AL51" s="115"/>
      <c r="AM51" s="115"/>
      <c r="AN51" s="115"/>
      <c r="AO51" s="115"/>
      <c r="AP51" s="115"/>
      <c r="AQ51" s="115"/>
      <c r="AR51" s="115"/>
      <c r="AS51" s="115"/>
      <c r="AT51" s="115"/>
      <c r="AU51" s="115"/>
      <c r="AV51" s="115"/>
      <c r="AW51" s="115"/>
    </row>
    <row r="52" spans="1:49" ht="12" customHeight="1" outlineLevel="1" x14ac:dyDescent="0.2">
      <c r="A52" s="320"/>
      <c r="B52" s="318" t="s">
        <v>1240</v>
      </c>
      <c r="C52" s="319" t="s">
        <v>142</v>
      </c>
      <c r="D52" s="318">
        <v>1</v>
      </c>
      <c r="E52" s="329">
        <v>0</v>
      </c>
      <c r="F52" s="322">
        <f>E52*D52</f>
        <v>0</v>
      </c>
      <c r="G52" s="322">
        <f>D52</f>
        <v>1</v>
      </c>
      <c r="H52" s="330">
        <v>0</v>
      </c>
      <c r="I52">
        <f t="shared" si="1"/>
        <v>0</v>
      </c>
      <c r="J52" s="322">
        <f>I52+F52</f>
        <v>0</v>
      </c>
      <c r="K52" s="115"/>
      <c r="L52" s="115"/>
      <c r="M52" s="115"/>
      <c r="N52" s="115"/>
      <c r="O52" s="115"/>
      <c r="P52" s="115"/>
      <c r="Q52" s="115"/>
      <c r="R52" s="115"/>
      <c r="S52" s="115"/>
      <c r="T52" s="115" t="s">
        <v>84</v>
      </c>
      <c r="U52" s="115"/>
      <c r="V52" s="115"/>
      <c r="W52" s="115"/>
      <c r="X52" s="115"/>
      <c r="Y52" s="115"/>
      <c r="Z52" s="115"/>
      <c r="AA52" s="115"/>
      <c r="AB52" s="115"/>
      <c r="AC52" s="115"/>
      <c r="AD52" s="115"/>
      <c r="AE52" s="115"/>
      <c r="AF52" s="115"/>
      <c r="AG52" s="115"/>
      <c r="AH52" s="115"/>
      <c r="AI52" s="115"/>
      <c r="AJ52" s="115"/>
      <c r="AK52" s="115"/>
      <c r="AL52" s="115"/>
      <c r="AM52" s="115"/>
      <c r="AN52" s="115"/>
      <c r="AO52" s="115"/>
      <c r="AP52" s="115"/>
      <c r="AQ52" s="115"/>
      <c r="AR52" s="115"/>
      <c r="AS52" s="115"/>
      <c r="AT52" s="115"/>
      <c r="AU52" s="115"/>
      <c r="AV52" s="115"/>
      <c r="AW52" s="115"/>
    </row>
    <row r="53" spans="1:49" ht="12" customHeight="1" outlineLevel="1" x14ac:dyDescent="0.2">
      <c r="A53" s="320"/>
      <c r="B53" s="318"/>
      <c r="C53" s="319"/>
      <c r="D53" s="318"/>
      <c r="E53" s="321"/>
      <c r="F53" s="322"/>
      <c r="G53" s="322"/>
      <c r="H53" s="322"/>
      <c r="I53">
        <f t="shared" si="1"/>
        <v>0</v>
      </c>
      <c r="J53" s="322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  <c r="AA53" s="115"/>
      <c r="AB53" s="115"/>
      <c r="AC53" s="115"/>
      <c r="AD53" s="115"/>
      <c r="AE53" s="115"/>
      <c r="AF53" s="115"/>
      <c r="AG53" s="115"/>
      <c r="AH53" s="115"/>
      <c r="AI53" s="115"/>
      <c r="AJ53" s="115"/>
      <c r="AK53" s="115"/>
      <c r="AL53" s="115"/>
      <c r="AM53" s="115"/>
      <c r="AN53" s="115"/>
      <c r="AO53" s="115"/>
      <c r="AP53" s="115"/>
      <c r="AQ53" s="115"/>
      <c r="AR53" s="115"/>
      <c r="AS53" s="115"/>
      <c r="AT53" s="115"/>
      <c r="AU53" s="115"/>
      <c r="AV53" s="115"/>
      <c r="AW53" s="115"/>
    </row>
    <row r="54" spans="1:49" ht="12" customHeight="1" outlineLevel="1" x14ac:dyDescent="0.2">
      <c r="A54" s="320"/>
      <c r="B54" s="318" t="s">
        <v>1241</v>
      </c>
      <c r="C54" s="319" t="s">
        <v>142</v>
      </c>
      <c r="D54" s="318">
        <v>4</v>
      </c>
      <c r="E54" s="329">
        <v>0</v>
      </c>
      <c r="F54" s="322">
        <f>E54*D54</f>
        <v>0</v>
      </c>
      <c r="G54" s="322">
        <v>0</v>
      </c>
      <c r="H54" s="322">
        <v>0</v>
      </c>
      <c r="I54" s="318">
        <f>H54*G54</f>
        <v>0</v>
      </c>
      <c r="J54" s="322">
        <f>I54+F54</f>
        <v>0</v>
      </c>
      <c r="K54" s="115"/>
      <c r="L54" s="115"/>
      <c r="M54" s="115"/>
      <c r="N54" s="115"/>
      <c r="O54" s="115"/>
      <c r="P54" s="115"/>
      <c r="Q54" s="115"/>
      <c r="R54" s="115"/>
      <c r="S54" s="115"/>
      <c r="T54" s="115"/>
      <c r="U54" s="115"/>
      <c r="V54" s="115"/>
      <c r="W54" s="115"/>
      <c r="X54" s="115"/>
      <c r="Y54" s="115"/>
      <c r="Z54" s="115"/>
      <c r="AA54" s="115"/>
      <c r="AB54" s="115"/>
      <c r="AC54" s="115"/>
      <c r="AD54" s="115"/>
      <c r="AE54" s="115"/>
      <c r="AF54" s="115"/>
      <c r="AG54" s="115"/>
      <c r="AH54" s="115"/>
      <c r="AI54" s="115"/>
      <c r="AJ54" s="115"/>
      <c r="AK54" s="115"/>
      <c r="AL54" s="115"/>
      <c r="AM54" s="115"/>
      <c r="AN54" s="115"/>
      <c r="AO54" s="115"/>
      <c r="AP54" s="115"/>
      <c r="AQ54" s="115"/>
      <c r="AR54" s="115"/>
      <c r="AS54" s="115"/>
      <c r="AT54" s="115"/>
      <c r="AU54" s="115"/>
      <c r="AV54" s="115"/>
      <c r="AW54" s="115"/>
    </row>
    <row r="55" spans="1:49" ht="12" customHeight="1" outlineLevel="1" x14ac:dyDescent="0.2">
      <c r="A55" s="320"/>
      <c r="B55" s="318" t="s">
        <v>1242</v>
      </c>
      <c r="C55" s="319" t="s">
        <v>142</v>
      </c>
      <c r="D55" s="318">
        <v>2</v>
      </c>
      <c r="E55" s="329">
        <v>0</v>
      </c>
      <c r="F55" s="322">
        <f>E55*D55</f>
        <v>0</v>
      </c>
      <c r="G55" s="322">
        <v>0</v>
      </c>
      <c r="H55" s="322">
        <v>0</v>
      </c>
      <c r="I55" s="318">
        <f>H55*G55</f>
        <v>0</v>
      </c>
      <c r="J55" s="322">
        <f>I55+F55</f>
        <v>0</v>
      </c>
      <c r="K55" s="115"/>
      <c r="L55" s="115"/>
      <c r="M55" s="115"/>
      <c r="N55" s="115"/>
      <c r="O55" s="115"/>
      <c r="P55" s="115"/>
      <c r="Q55" s="115"/>
      <c r="R55" s="115"/>
      <c r="S55" s="115"/>
      <c r="T55" s="115" t="s">
        <v>84</v>
      </c>
      <c r="U55" s="115"/>
      <c r="V55" s="115"/>
      <c r="W55" s="115"/>
      <c r="X55" s="115"/>
      <c r="Y55" s="115"/>
      <c r="Z55" s="115"/>
      <c r="AA55" s="115"/>
      <c r="AB55" s="115"/>
      <c r="AC55" s="115"/>
      <c r="AD55" s="115"/>
      <c r="AE55" s="115"/>
      <c r="AF55" s="115"/>
      <c r="AG55" s="115"/>
      <c r="AH55" s="115"/>
      <c r="AI55" s="115"/>
      <c r="AJ55" s="115"/>
      <c r="AK55" s="115"/>
      <c r="AL55" s="115"/>
      <c r="AM55" s="115"/>
      <c r="AN55" s="115"/>
      <c r="AO55" s="115"/>
      <c r="AP55" s="115"/>
      <c r="AQ55" s="115"/>
      <c r="AR55" s="115"/>
      <c r="AS55" s="115"/>
      <c r="AT55" s="115"/>
      <c r="AU55" s="115"/>
      <c r="AV55" s="115"/>
      <c r="AW55" s="115"/>
    </row>
    <row r="56" spans="1:49" ht="12.75" customHeight="1" outlineLevel="1" x14ac:dyDescent="0.2">
      <c r="A56" s="304"/>
      <c r="B56"/>
      <c r="C56" s="274"/>
      <c r="E56" s="306"/>
      <c r="F56" s="86"/>
      <c r="G56" s="86"/>
      <c r="H56" s="86"/>
      <c r="J56" s="86"/>
      <c r="K56" s="115"/>
      <c r="L56" s="115"/>
      <c r="M56" s="115"/>
      <c r="N56" s="115"/>
      <c r="O56" s="115"/>
      <c r="P56" s="115"/>
      <c r="Q56" s="115"/>
      <c r="R56" s="115"/>
      <c r="S56" s="115"/>
      <c r="T56" s="115" t="s">
        <v>82</v>
      </c>
      <c r="U56" s="115"/>
      <c r="V56" s="115"/>
      <c r="W56" s="115"/>
      <c r="X56" s="115"/>
      <c r="Y56" s="115"/>
      <c r="Z56" s="115"/>
      <c r="AA56" s="115"/>
      <c r="AB56" s="115"/>
      <c r="AC56" s="115"/>
      <c r="AD56" s="115"/>
      <c r="AE56" s="115"/>
      <c r="AF56" s="115"/>
      <c r="AG56" s="115"/>
      <c r="AH56" s="115"/>
      <c r="AI56" s="115"/>
      <c r="AJ56" s="115"/>
      <c r="AK56" s="115"/>
      <c r="AL56" s="115"/>
      <c r="AM56" s="115"/>
      <c r="AN56" s="115"/>
      <c r="AO56" s="115"/>
      <c r="AP56" s="123">
        <f>C56</f>
        <v>0</v>
      </c>
      <c r="AQ56" s="115"/>
      <c r="AR56" s="115"/>
      <c r="AS56" s="115"/>
      <c r="AT56" s="115"/>
      <c r="AU56" s="115"/>
      <c r="AV56" s="115"/>
      <c r="AW56" s="115"/>
    </row>
    <row r="57" spans="1:49" ht="12" customHeight="1" outlineLevel="1" x14ac:dyDescent="0.2">
      <c r="A57" s="304"/>
      <c r="B57" s="310" t="s">
        <v>1243</v>
      </c>
      <c r="C57" s="274"/>
      <c r="D57" s="274"/>
      <c r="E57" s="315"/>
      <c r="F57" s="315"/>
      <c r="G57" s="274"/>
      <c r="H57" s="315"/>
      <c r="I57" s="315"/>
      <c r="J57" s="315"/>
      <c r="K57" s="115"/>
      <c r="L57" s="115"/>
      <c r="M57" s="115"/>
      <c r="N57" s="115"/>
      <c r="O57" s="115"/>
      <c r="P57" s="115"/>
      <c r="Q57" s="115"/>
      <c r="R57" s="115"/>
      <c r="S57" s="115"/>
      <c r="T57" s="115"/>
      <c r="U57" s="115"/>
      <c r="V57" s="115"/>
      <c r="W57" s="115"/>
      <c r="X57" s="115"/>
      <c r="Y57" s="115"/>
      <c r="Z57" s="115"/>
      <c r="AA57" s="115"/>
      <c r="AB57" s="115"/>
      <c r="AC57" s="115"/>
      <c r="AD57" s="115"/>
      <c r="AE57" s="115"/>
      <c r="AF57" s="115"/>
      <c r="AG57" s="115"/>
      <c r="AH57" s="115"/>
      <c r="AI57" s="115"/>
      <c r="AJ57" s="115"/>
      <c r="AK57" s="115"/>
      <c r="AL57" s="115"/>
      <c r="AM57" s="115"/>
      <c r="AN57" s="115"/>
      <c r="AO57" s="115"/>
      <c r="AP57" s="115"/>
      <c r="AQ57" s="115"/>
      <c r="AR57" s="115"/>
      <c r="AS57" s="115"/>
      <c r="AT57" s="115"/>
      <c r="AU57" s="115"/>
      <c r="AV57" s="115"/>
      <c r="AW57" s="115"/>
    </row>
    <row r="58" spans="1:49" ht="12" customHeight="1" outlineLevel="1" x14ac:dyDescent="0.2">
      <c r="A58" s="304"/>
      <c r="B58" t="s">
        <v>1244</v>
      </c>
      <c r="C58" s="274" t="s">
        <v>142</v>
      </c>
      <c r="D58">
        <v>1</v>
      </c>
      <c r="E58" s="326">
        <v>0</v>
      </c>
      <c r="F58" s="86">
        <f t="shared" ref="F58:F66" si="8">E58*D58</f>
        <v>0</v>
      </c>
      <c r="G58" s="86">
        <f>D58</f>
        <v>1</v>
      </c>
      <c r="H58" s="327">
        <v>0</v>
      </c>
      <c r="I58">
        <f t="shared" ref="I58:I66" si="9">H58*G58</f>
        <v>0</v>
      </c>
      <c r="J58" s="86">
        <f t="shared" ref="J58:J64" si="10">I58+F58</f>
        <v>0</v>
      </c>
      <c r="K58" s="115"/>
      <c r="L58" s="115"/>
      <c r="M58" s="115"/>
      <c r="N58" s="115"/>
      <c r="O58" s="115"/>
      <c r="P58" s="115"/>
      <c r="Q58" s="115"/>
      <c r="R58" s="115"/>
      <c r="S58" s="115"/>
      <c r="T58" s="115" t="s">
        <v>84</v>
      </c>
      <c r="U58" s="115"/>
      <c r="V58" s="115"/>
      <c r="W58" s="115"/>
      <c r="X58" s="115"/>
      <c r="Y58" s="115"/>
      <c r="Z58" s="115"/>
      <c r="AA58" s="115"/>
      <c r="AB58" s="115"/>
      <c r="AC58" s="115"/>
      <c r="AD58" s="115"/>
      <c r="AE58" s="115"/>
      <c r="AF58" s="115"/>
      <c r="AG58" s="115"/>
      <c r="AH58" s="115"/>
      <c r="AI58" s="115"/>
      <c r="AJ58" s="115"/>
      <c r="AK58" s="115"/>
      <c r="AL58" s="115"/>
      <c r="AM58" s="115"/>
      <c r="AN58" s="115"/>
      <c r="AO58" s="115"/>
      <c r="AP58" s="115"/>
      <c r="AQ58" s="115"/>
      <c r="AR58" s="115"/>
      <c r="AS58" s="115"/>
      <c r="AT58" s="115"/>
      <c r="AU58" s="115"/>
      <c r="AV58" s="115"/>
      <c r="AW58" s="115"/>
    </row>
    <row r="59" spans="1:49" ht="12.75" customHeight="1" outlineLevel="1" x14ac:dyDescent="0.2">
      <c r="A59" s="304"/>
      <c r="B59" t="s">
        <v>1195</v>
      </c>
      <c r="C59" s="274" t="s">
        <v>142</v>
      </c>
      <c r="D59">
        <v>1</v>
      </c>
      <c r="E59" s="326">
        <v>0</v>
      </c>
      <c r="F59" s="86">
        <f t="shared" si="8"/>
        <v>0</v>
      </c>
      <c r="G59" s="86">
        <f>D59</f>
        <v>1</v>
      </c>
      <c r="H59" s="327">
        <v>0</v>
      </c>
      <c r="I59">
        <f t="shared" si="9"/>
        <v>0</v>
      </c>
      <c r="J59" s="86">
        <f t="shared" si="10"/>
        <v>0</v>
      </c>
      <c r="K59" s="115"/>
      <c r="L59" s="115"/>
      <c r="M59" s="115"/>
      <c r="N59" s="115"/>
      <c r="O59" s="115"/>
      <c r="P59" s="115"/>
      <c r="Q59" s="115"/>
      <c r="R59" s="115"/>
      <c r="S59" s="115"/>
      <c r="T59" s="115" t="s">
        <v>82</v>
      </c>
      <c r="U59" s="115"/>
      <c r="V59" s="115"/>
      <c r="W59" s="115"/>
      <c r="X59" s="115"/>
      <c r="Y59" s="115"/>
      <c r="Z59" s="115"/>
      <c r="AA59" s="115"/>
      <c r="AB59" s="115"/>
      <c r="AC59" s="115"/>
      <c r="AD59" s="115"/>
      <c r="AE59" s="115"/>
      <c r="AF59" s="115"/>
      <c r="AG59" s="115"/>
      <c r="AH59" s="115"/>
      <c r="AI59" s="115"/>
      <c r="AJ59" s="115"/>
      <c r="AK59" s="115"/>
      <c r="AL59" s="115"/>
      <c r="AM59" s="115"/>
      <c r="AN59" s="115"/>
      <c r="AO59" s="115"/>
      <c r="AP59" s="123" t="str">
        <f>C59</f>
        <v>ks</v>
      </c>
      <c r="AQ59" s="115"/>
      <c r="AR59" s="115"/>
      <c r="AS59" s="115"/>
      <c r="AT59" s="115"/>
      <c r="AU59" s="115"/>
      <c r="AV59" s="115"/>
      <c r="AW59" s="115"/>
    </row>
    <row r="60" spans="1:49" ht="12" customHeight="1" outlineLevel="1" x14ac:dyDescent="0.2">
      <c r="A60" s="304"/>
      <c r="B60" t="s">
        <v>1204</v>
      </c>
      <c r="C60" s="274" t="s">
        <v>94</v>
      </c>
      <c r="D60">
        <v>25</v>
      </c>
      <c r="E60" s="325">
        <v>0</v>
      </c>
      <c r="F60" s="86">
        <f t="shared" si="8"/>
        <v>0</v>
      </c>
      <c r="G60" s="316">
        <f>D60</f>
        <v>25</v>
      </c>
      <c r="H60" s="328">
        <v>0</v>
      </c>
      <c r="I60">
        <f t="shared" si="9"/>
        <v>0</v>
      </c>
      <c r="J60" s="86">
        <f t="shared" si="10"/>
        <v>0</v>
      </c>
      <c r="K60" s="115"/>
      <c r="L60" s="115"/>
      <c r="M60" s="115"/>
      <c r="N60" s="115"/>
      <c r="O60" s="115"/>
      <c r="P60" s="115"/>
      <c r="Q60" s="115"/>
      <c r="R60" s="115"/>
      <c r="S60" s="115"/>
      <c r="T60" s="115"/>
      <c r="U60" s="115"/>
      <c r="V60" s="115"/>
      <c r="W60" s="115"/>
      <c r="X60" s="115"/>
      <c r="Y60" s="115"/>
      <c r="Z60" s="115"/>
      <c r="AA60" s="115"/>
      <c r="AB60" s="115"/>
      <c r="AC60" s="115"/>
      <c r="AD60" s="115"/>
      <c r="AE60" s="115"/>
      <c r="AF60" s="115"/>
      <c r="AG60" s="115"/>
      <c r="AH60" s="115"/>
      <c r="AI60" s="115"/>
      <c r="AJ60" s="115"/>
      <c r="AK60" s="115"/>
      <c r="AL60" s="115"/>
      <c r="AM60" s="115"/>
      <c r="AN60" s="115"/>
      <c r="AO60" s="115"/>
      <c r="AP60" s="115"/>
      <c r="AQ60" s="115"/>
      <c r="AR60" s="115"/>
      <c r="AS60" s="115"/>
      <c r="AT60" s="115"/>
      <c r="AU60" s="115"/>
      <c r="AV60" s="115"/>
      <c r="AW60" s="115"/>
    </row>
    <row r="61" spans="1:49" outlineLevel="1" x14ac:dyDescent="0.2">
      <c r="A61" s="304"/>
      <c r="B61" t="s">
        <v>1245</v>
      </c>
      <c r="C61" s="274" t="s">
        <v>94</v>
      </c>
      <c r="D61">
        <v>25</v>
      </c>
      <c r="E61" s="325">
        <v>0</v>
      </c>
      <c r="F61" s="86">
        <f t="shared" si="8"/>
        <v>0</v>
      </c>
      <c r="G61" s="316">
        <f>D61</f>
        <v>25</v>
      </c>
      <c r="H61" s="328">
        <v>0</v>
      </c>
      <c r="I61">
        <f t="shared" si="9"/>
        <v>0</v>
      </c>
      <c r="J61" s="86">
        <f t="shared" si="10"/>
        <v>0</v>
      </c>
      <c r="K61" s="115"/>
      <c r="L61" s="115"/>
      <c r="M61" s="115"/>
      <c r="N61" s="115"/>
      <c r="O61" s="115"/>
      <c r="P61" s="115"/>
      <c r="Q61" s="115"/>
      <c r="R61" s="115"/>
      <c r="S61" s="115"/>
      <c r="T61" s="115"/>
      <c r="U61" s="115"/>
      <c r="V61" s="115"/>
      <c r="W61" s="115"/>
      <c r="X61" s="115"/>
      <c r="Y61" s="115"/>
      <c r="Z61" s="115"/>
      <c r="AA61" s="115"/>
      <c r="AB61" s="115"/>
      <c r="AC61" s="115"/>
      <c r="AD61" s="115"/>
      <c r="AE61" s="115"/>
      <c r="AF61" s="115"/>
      <c r="AG61" s="115"/>
      <c r="AH61" s="115"/>
      <c r="AI61" s="115"/>
      <c r="AJ61" s="115"/>
      <c r="AK61" s="115"/>
      <c r="AL61" s="115"/>
      <c r="AM61" s="115"/>
      <c r="AN61" s="115"/>
      <c r="AO61" s="115"/>
      <c r="AP61" s="115"/>
      <c r="AQ61" s="115"/>
      <c r="AR61" s="115"/>
      <c r="AS61" s="115"/>
      <c r="AT61" s="115"/>
      <c r="AU61" s="115"/>
      <c r="AV61" s="115"/>
      <c r="AW61" s="115"/>
    </row>
    <row r="62" spans="1:49" outlineLevel="1" x14ac:dyDescent="0.2">
      <c r="A62" s="304"/>
      <c r="B62" t="s">
        <v>1246</v>
      </c>
      <c r="C62" s="274" t="s">
        <v>142</v>
      </c>
      <c r="D62">
        <v>1</v>
      </c>
      <c r="E62" s="306">
        <v>0</v>
      </c>
      <c r="F62" s="86">
        <f t="shared" si="8"/>
        <v>0</v>
      </c>
      <c r="G62" s="86">
        <f>D62</f>
        <v>1</v>
      </c>
      <c r="H62" s="327">
        <v>0</v>
      </c>
      <c r="I62">
        <f t="shared" si="9"/>
        <v>0</v>
      </c>
      <c r="J62" s="86">
        <f t="shared" si="10"/>
        <v>0</v>
      </c>
      <c r="K62" s="115"/>
      <c r="L62" s="115"/>
      <c r="M62" s="115"/>
      <c r="N62" s="115"/>
      <c r="O62" s="115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A62" s="115"/>
      <c r="AB62" s="115"/>
      <c r="AC62" s="115"/>
      <c r="AD62" s="115"/>
      <c r="AE62" s="115"/>
      <c r="AF62" s="115"/>
      <c r="AG62" s="115"/>
      <c r="AH62" s="115"/>
      <c r="AI62" s="115"/>
      <c r="AJ62" s="115"/>
      <c r="AK62" s="115"/>
      <c r="AL62" s="115"/>
      <c r="AM62" s="115"/>
      <c r="AN62" s="115"/>
      <c r="AO62" s="115"/>
      <c r="AP62" s="115"/>
      <c r="AQ62" s="115"/>
      <c r="AR62" s="115"/>
      <c r="AS62" s="115"/>
      <c r="AT62" s="115"/>
      <c r="AU62" s="115"/>
      <c r="AV62" s="115"/>
      <c r="AW62" s="115"/>
    </row>
    <row r="63" spans="1:49" ht="12" customHeight="1" outlineLevel="1" x14ac:dyDescent="0.2">
      <c r="A63" s="304"/>
      <c r="B63" t="s">
        <v>1247</v>
      </c>
      <c r="C63" s="274" t="s">
        <v>142</v>
      </c>
      <c r="D63">
        <v>1</v>
      </c>
      <c r="E63" s="325">
        <v>0</v>
      </c>
      <c r="F63" s="86">
        <f t="shared" si="8"/>
        <v>0</v>
      </c>
      <c r="G63" s="86">
        <v>0</v>
      </c>
      <c r="H63" s="86">
        <v>0</v>
      </c>
      <c r="I63">
        <f t="shared" si="9"/>
        <v>0</v>
      </c>
      <c r="J63" s="86">
        <f t="shared" si="10"/>
        <v>0</v>
      </c>
      <c r="K63" s="115"/>
      <c r="L63" s="115"/>
      <c r="M63" s="115"/>
      <c r="N63" s="115"/>
      <c r="O63" s="115"/>
      <c r="P63" s="115"/>
      <c r="Q63" s="115"/>
      <c r="R63" s="115"/>
      <c r="S63" s="115"/>
      <c r="T63" s="115" t="s">
        <v>84</v>
      </c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</row>
    <row r="64" spans="1:49" ht="12.75" customHeight="1" outlineLevel="1" x14ac:dyDescent="0.2">
      <c r="A64" s="304"/>
      <c r="B64" t="s">
        <v>1248</v>
      </c>
      <c r="C64" s="274" t="s">
        <v>142</v>
      </c>
      <c r="D64">
        <v>1</v>
      </c>
      <c r="E64" s="325">
        <v>0</v>
      </c>
      <c r="F64" s="86">
        <f t="shared" si="8"/>
        <v>0</v>
      </c>
      <c r="G64" s="86">
        <v>0</v>
      </c>
      <c r="H64" s="86">
        <v>0</v>
      </c>
      <c r="I64">
        <f t="shared" si="9"/>
        <v>0</v>
      </c>
      <c r="J64" s="86">
        <f t="shared" si="10"/>
        <v>0</v>
      </c>
      <c r="K64" s="115"/>
      <c r="L64" s="115"/>
      <c r="M64" s="115"/>
      <c r="N64" s="115"/>
      <c r="O64" s="115"/>
      <c r="P64" s="115"/>
      <c r="Q64" s="115"/>
      <c r="R64" s="115"/>
      <c r="S64" s="115"/>
      <c r="T64" s="115" t="s">
        <v>82</v>
      </c>
      <c r="U64" s="115"/>
      <c r="V64" s="115"/>
      <c r="W64" s="115"/>
      <c r="X64" s="115"/>
      <c r="Y64" s="115"/>
      <c r="Z64" s="115"/>
      <c r="AA64" s="115"/>
      <c r="AB64" s="115"/>
      <c r="AC64" s="115"/>
      <c r="AD64" s="115"/>
      <c r="AE64" s="115"/>
      <c r="AF64" s="115"/>
      <c r="AG64" s="115"/>
      <c r="AH64" s="115"/>
      <c r="AI64" s="115"/>
      <c r="AJ64" s="115"/>
      <c r="AK64" s="115"/>
      <c r="AL64" s="115"/>
      <c r="AM64" s="115"/>
      <c r="AN64" s="115"/>
      <c r="AO64" s="115"/>
      <c r="AP64" s="123" t="str">
        <f>C64</f>
        <v>ks</v>
      </c>
      <c r="AQ64" s="115"/>
      <c r="AR64" s="115"/>
      <c r="AS64" s="115"/>
      <c r="AT64" s="115"/>
      <c r="AU64" s="115"/>
      <c r="AV64" s="115"/>
      <c r="AW64" s="115"/>
    </row>
    <row r="65" spans="1:49" ht="12" customHeight="1" outlineLevel="1" x14ac:dyDescent="0.2">
      <c r="A65" s="304"/>
      <c r="B65" t="s">
        <v>1249</v>
      </c>
      <c r="C65" s="274" t="s">
        <v>142</v>
      </c>
      <c r="D65">
        <v>1</v>
      </c>
      <c r="E65" s="325">
        <v>0</v>
      </c>
      <c r="F65" s="86">
        <f t="shared" si="8"/>
        <v>0</v>
      </c>
      <c r="G65" s="86">
        <v>0</v>
      </c>
      <c r="H65" s="86">
        <v>0</v>
      </c>
      <c r="I65">
        <f t="shared" si="9"/>
        <v>0</v>
      </c>
      <c r="J65" s="86">
        <f>I65+F65</f>
        <v>0</v>
      </c>
      <c r="K65" s="115"/>
      <c r="L65" s="115"/>
      <c r="M65" s="115"/>
      <c r="N65" s="115"/>
      <c r="O65" s="115"/>
      <c r="P65" s="115"/>
      <c r="Q65" s="115"/>
      <c r="R65" s="115"/>
      <c r="S65" s="115"/>
      <c r="T65" s="115"/>
      <c r="U65" s="115"/>
      <c r="V65" s="115"/>
      <c r="W65" s="115"/>
      <c r="X65" s="115"/>
      <c r="Y65" s="115"/>
      <c r="Z65" s="115"/>
      <c r="AA65" s="115"/>
      <c r="AB65" s="115"/>
      <c r="AC65" s="115"/>
      <c r="AD65" s="115"/>
      <c r="AE65" s="115"/>
      <c r="AF65" s="115"/>
      <c r="AG65" s="115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115"/>
      <c r="AW65" s="115"/>
    </row>
    <row r="66" spans="1:49" outlineLevel="1" x14ac:dyDescent="0.2">
      <c r="A66" s="304"/>
      <c r="B66" t="s">
        <v>1250</v>
      </c>
      <c r="C66" s="274" t="s">
        <v>142</v>
      </c>
      <c r="D66">
        <v>1</v>
      </c>
      <c r="E66" s="325">
        <v>0</v>
      </c>
      <c r="F66" s="86">
        <f t="shared" si="8"/>
        <v>0</v>
      </c>
      <c r="G66" s="316">
        <f>D66</f>
        <v>1</v>
      </c>
      <c r="H66" s="328">
        <v>0</v>
      </c>
      <c r="I66">
        <f t="shared" si="9"/>
        <v>0</v>
      </c>
      <c r="J66" s="86">
        <f>I66+F66</f>
        <v>0</v>
      </c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  <c r="V66" s="115"/>
      <c r="W66" s="115"/>
      <c r="X66" s="115"/>
      <c r="Y66" s="115"/>
      <c r="Z66" s="115"/>
      <c r="AA66" s="115"/>
      <c r="AB66" s="115"/>
      <c r="AC66" s="115"/>
      <c r="AD66" s="115"/>
      <c r="AE66" s="115"/>
      <c r="AF66" s="115"/>
      <c r="AG66" s="115"/>
      <c r="AH66" s="115"/>
      <c r="AI66" s="115"/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</row>
    <row r="67" spans="1:49" outlineLevel="1" x14ac:dyDescent="0.2">
      <c r="A67" s="304"/>
      <c r="B67"/>
      <c r="C67" s="274"/>
      <c r="E67" s="306"/>
      <c r="F67" s="86"/>
      <c r="G67" s="316"/>
      <c r="H67" s="317"/>
      <c r="J67" s="86"/>
      <c r="K67" s="115"/>
      <c r="L67" s="115"/>
      <c r="M67" s="115"/>
      <c r="N67" s="115"/>
      <c r="O67" s="115"/>
      <c r="P67" s="115"/>
      <c r="Q67" s="115"/>
      <c r="R67" s="115"/>
      <c r="S67" s="115"/>
      <c r="T67" s="115"/>
      <c r="U67" s="115"/>
      <c r="V67" s="115"/>
      <c r="W67" s="115"/>
      <c r="X67" s="115"/>
      <c r="Y67" s="115"/>
      <c r="Z67" s="115"/>
      <c r="AA67" s="115"/>
      <c r="AB67" s="115"/>
      <c r="AC67" s="115"/>
      <c r="AD67" s="115"/>
      <c r="AE67" s="115"/>
      <c r="AF67" s="115"/>
      <c r="AG67" s="115"/>
      <c r="AH67" s="115"/>
      <c r="AI67" s="115"/>
      <c r="AJ67" s="115"/>
      <c r="AK67" s="115"/>
      <c r="AL67" s="115"/>
      <c r="AM67" s="115"/>
      <c r="AN67" s="115"/>
      <c r="AO67" s="115"/>
      <c r="AP67" s="115"/>
      <c r="AQ67" s="115"/>
      <c r="AR67" s="115"/>
      <c r="AS67" s="115"/>
      <c r="AT67" s="115"/>
      <c r="AU67" s="115"/>
      <c r="AV67" s="115"/>
      <c r="AW67" s="115"/>
    </row>
    <row r="68" spans="1:49" ht="22.5" customHeight="1" outlineLevel="1" x14ac:dyDescent="0.2">
      <c r="A68" s="304"/>
      <c r="B68" t="s">
        <v>1251</v>
      </c>
      <c r="C68" s="274"/>
      <c r="E68" s="306"/>
      <c r="F68" s="86">
        <f>SUM(F10:F67)</f>
        <v>0</v>
      </c>
      <c r="G68" s="86"/>
      <c r="H68" s="86"/>
      <c r="I68" s="86">
        <f>SUM(I10:I67)</f>
        <v>0</v>
      </c>
      <c r="J68" s="86">
        <f>SUM(J10:J67)</f>
        <v>0</v>
      </c>
      <c r="K68" s="115"/>
      <c r="L68" s="115"/>
      <c r="M68" s="115"/>
      <c r="N68" s="115"/>
      <c r="O68" s="115"/>
      <c r="P68" s="115"/>
      <c r="Q68" s="115"/>
      <c r="R68" s="115"/>
      <c r="S68" s="115"/>
      <c r="T68" s="115" t="s">
        <v>84</v>
      </c>
      <c r="U68" s="115"/>
      <c r="V68" s="115"/>
      <c r="W68" s="115"/>
      <c r="X68" s="115"/>
      <c r="Y68" s="115"/>
      <c r="Z68" s="115"/>
      <c r="AA68" s="115"/>
      <c r="AB68" s="115"/>
      <c r="AC68" s="115"/>
      <c r="AD68" s="115"/>
      <c r="AE68" s="115"/>
      <c r="AF68" s="115"/>
      <c r="AG68" s="115"/>
      <c r="AH68" s="115"/>
      <c r="AI68" s="115"/>
      <c r="AJ68" s="115"/>
      <c r="AK68" s="115"/>
      <c r="AL68" s="115"/>
      <c r="AM68" s="115"/>
      <c r="AN68" s="115"/>
      <c r="AO68" s="115"/>
      <c r="AP68" s="115"/>
      <c r="AQ68" s="115"/>
      <c r="AR68" s="115"/>
      <c r="AS68" s="115"/>
      <c r="AT68" s="115"/>
      <c r="AU68" s="115"/>
      <c r="AV68" s="115"/>
      <c r="AW68" s="115"/>
    </row>
    <row r="69" spans="1:49" ht="12.75" customHeight="1" outlineLevel="1" x14ac:dyDescent="0.2">
      <c r="A69" s="323"/>
      <c r="B69" t="s">
        <v>1252</v>
      </c>
      <c r="C69" t="s">
        <v>0</v>
      </c>
      <c r="D69">
        <v>8</v>
      </c>
      <c r="E69" s="86"/>
      <c r="F69" s="86"/>
      <c r="G69" s="306"/>
      <c r="H69" s="307"/>
      <c r="I69" s="86">
        <f>D69/100*I68</f>
        <v>0</v>
      </c>
      <c r="J69" t="s">
        <v>1183</v>
      </c>
      <c r="K69" s="115"/>
      <c r="L69" s="115"/>
      <c r="M69" s="115"/>
      <c r="N69" s="115"/>
      <c r="O69" s="115"/>
      <c r="P69" s="115"/>
      <c r="Q69" s="115"/>
      <c r="R69" s="115"/>
      <c r="S69" s="115"/>
      <c r="T69" s="115" t="s">
        <v>82</v>
      </c>
      <c r="U69" s="115"/>
      <c r="V69" s="115"/>
      <c r="W69" s="115"/>
      <c r="X69" s="115"/>
      <c r="Y69" s="115"/>
      <c r="Z69" s="115"/>
      <c r="AA69" s="115"/>
      <c r="AB69" s="115"/>
      <c r="AC69" s="115"/>
      <c r="AD69" s="115"/>
      <c r="AE69" s="115"/>
      <c r="AF69" s="115"/>
      <c r="AG69" s="115"/>
      <c r="AH69" s="115"/>
      <c r="AI69" s="115"/>
      <c r="AJ69" s="115"/>
      <c r="AK69" s="115"/>
      <c r="AL69" s="115"/>
      <c r="AM69" s="115"/>
      <c r="AN69" s="115"/>
      <c r="AO69" s="115"/>
      <c r="AP69" s="123" t="str">
        <f>C69</f>
        <v>%</v>
      </c>
      <c r="AQ69" s="115"/>
      <c r="AR69" s="115"/>
      <c r="AS69" s="115"/>
      <c r="AT69" s="115"/>
      <c r="AU69" s="115"/>
      <c r="AV69" s="115"/>
      <c r="AW69" s="115"/>
    </row>
    <row r="70" spans="1:49" ht="12" customHeight="1" outlineLevel="1" x14ac:dyDescent="0.2">
      <c r="A70" s="304"/>
      <c r="B70" t="s">
        <v>1253</v>
      </c>
      <c r="C70" s="274"/>
      <c r="E70" s="86"/>
      <c r="F70" s="86"/>
      <c r="G70" s="306"/>
      <c r="H70" s="307"/>
      <c r="I70" s="306">
        <f>I68+I69</f>
        <v>0</v>
      </c>
      <c r="J70" t="s">
        <v>1183</v>
      </c>
      <c r="K70" s="115"/>
      <c r="L70" s="115"/>
      <c r="M70" s="115"/>
      <c r="N70" s="115"/>
      <c r="O70" s="115"/>
      <c r="P70" s="115"/>
      <c r="Q70" s="115"/>
      <c r="R70" s="115"/>
      <c r="S70" s="115"/>
      <c r="T70" s="115"/>
      <c r="U70" s="115"/>
      <c r="V70" s="115"/>
      <c r="W70" s="115"/>
      <c r="X70" s="115"/>
      <c r="Y70" s="115"/>
      <c r="Z70" s="115"/>
      <c r="AA70" s="115"/>
      <c r="AB70" s="115"/>
      <c r="AC70" s="115"/>
      <c r="AD70" s="115"/>
      <c r="AE70" s="115"/>
      <c r="AF70" s="115"/>
      <c r="AG70" s="115"/>
      <c r="AH70" s="115"/>
      <c r="AI70" s="115"/>
      <c r="AJ70" s="115"/>
      <c r="AK70" s="115"/>
      <c r="AL70" s="115"/>
      <c r="AM70" s="115"/>
      <c r="AN70" s="115"/>
      <c r="AO70" s="115"/>
      <c r="AP70" s="115"/>
      <c r="AQ70" s="115"/>
      <c r="AR70" s="115"/>
      <c r="AS70" s="115"/>
      <c r="AT70" s="115"/>
      <c r="AU70" s="115"/>
      <c r="AV70" s="115"/>
      <c r="AW70" s="115"/>
    </row>
    <row r="71" spans="1:49" outlineLevel="1" x14ac:dyDescent="0.2">
      <c r="A71" s="304"/>
      <c r="B71" s="28" t="s">
        <v>1254</v>
      </c>
      <c r="C71" s="274"/>
      <c r="E71" s="86"/>
      <c r="F71" s="86"/>
      <c r="G71" s="306"/>
      <c r="H71" s="307"/>
      <c r="J71" s="324">
        <f>I70+F68</f>
        <v>0</v>
      </c>
      <c r="K71" s="115"/>
      <c r="L71" s="115"/>
      <c r="M71" s="115"/>
      <c r="N71" s="115"/>
      <c r="O71" s="115"/>
      <c r="P71" s="115"/>
      <c r="Q71" s="115"/>
      <c r="R71" s="115"/>
      <c r="S71" s="115"/>
      <c r="T71" s="115"/>
      <c r="U71" s="115"/>
      <c r="V71" s="115"/>
      <c r="W71" s="115"/>
      <c r="X71" s="115"/>
      <c r="Y71" s="115"/>
      <c r="Z71" s="115"/>
      <c r="AA71" s="115"/>
      <c r="AB71" s="115"/>
      <c r="AC71" s="115"/>
      <c r="AD71" s="115"/>
      <c r="AE71" s="115"/>
      <c r="AF71" s="115"/>
      <c r="AG71" s="115"/>
      <c r="AH71" s="115"/>
      <c r="AI71" s="115"/>
      <c r="AJ71" s="115"/>
      <c r="AK71" s="115"/>
      <c r="AL71" s="115"/>
      <c r="AM71" s="115"/>
      <c r="AN71" s="115"/>
      <c r="AO71" s="115"/>
      <c r="AP71" s="115"/>
      <c r="AQ71" s="115"/>
      <c r="AR71" s="115"/>
      <c r="AS71" s="115"/>
      <c r="AT71" s="115"/>
      <c r="AU71" s="115"/>
      <c r="AV71" s="115"/>
      <c r="AW71" s="115"/>
    </row>
    <row r="72" spans="1:49" outlineLevel="1" x14ac:dyDescent="0.2">
      <c r="A72" s="304"/>
      <c r="B72"/>
      <c r="C72" s="274"/>
      <c r="E72" s="86"/>
      <c r="F72" s="86"/>
      <c r="G72" s="306"/>
      <c r="H72" s="307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5"/>
      <c r="AE72" s="115"/>
      <c r="AF72" s="115"/>
      <c r="AG72" s="115"/>
      <c r="AH72" s="115"/>
      <c r="AI72" s="115"/>
      <c r="AJ72" s="115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</row>
    <row r="73" spans="1:49" ht="22.5" customHeight="1" outlineLevel="1" x14ac:dyDescent="0.2">
      <c r="A73" s="304"/>
      <c r="B73" s="28" t="s">
        <v>1255</v>
      </c>
      <c r="C73" s="274"/>
      <c r="E73" s="86"/>
      <c r="F73" s="86"/>
      <c r="G73" s="306"/>
      <c r="H73" s="307"/>
      <c r="J73" s="324"/>
      <c r="K73" s="115"/>
      <c r="L73" s="115"/>
      <c r="M73" s="115"/>
      <c r="N73" s="115"/>
      <c r="O73" s="115"/>
      <c r="P73" s="115"/>
      <c r="Q73" s="115"/>
      <c r="R73" s="115"/>
      <c r="S73" s="115"/>
      <c r="T73" s="115" t="s">
        <v>84</v>
      </c>
      <c r="U73" s="115"/>
      <c r="V73" s="115"/>
      <c r="W73" s="115"/>
      <c r="X73" s="115"/>
      <c r="Y73" s="115"/>
      <c r="Z73" s="115"/>
      <c r="AA73" s="115"/>
      <c r="AB73" s="115"/>
      <c r="AC73" s="115"/>
      <c r="AD73" s="115"/>
      <c r="AE73" s="115"/>
      <c r="AF73" s="115"/>
      <c r="AG73" s="115"/>
      <c r="AH73" s="115"/>
      <c r="AI73" s="115"/>
      <c r="AJ73" s="115"/>
      <c r="AK73" s="115"/>
      <c r="AL73" s="115"/>
      <c r="AM73" s="115"/>
      <c r="AN73" s="115"/>
      <c r="AO73" s="115"/>
      <c r="AP73" s="115"/>
      <c r="AQ73" s="115"/>
      <c r="AR73" s="115"/>
      <c r="AS73" s="115"/>
      <c r="AT73" s="115"/>
      <c r="AU73" s="115"/>
      <c r="AV73" s="115"/>
      <c r="AW73" s="115"/>
    </row>
    <row r="74" spans="1:49" ht="12.75" customHeight="1" outlineLevel="1" x14ac:dyDescent="0.2">
      <c r="A74" s="304" t="s">
        <v>1152</v>
      </c>
      <c r="B74" t="s">
        <v>1256</v>
      </c>
      <c r="C74" s="274" t="s">
        <v>1155</v>
      </c>
      <c r="D74">
        <v>4</v>
      </c>
      <c r="E74" s="325">
        <v>0</v>
      </c>
      <c r="F74" s="86">
        <f>D74*E74</f>
        <v>0</v>
      </c>
      <c r="G74" s="86">
        <v>0</v>
      </c>
      <c r="H74" s="307"/>
      <c r="J74" s="86">
        <f>F74</f>
        <v>0</v>
      </c>
      <c r="K74" s="115"/>
      <c r="L74" s="115"/>
      <c r="M74" s="115"/>
      <c r="N74" s="115"/>
      <c r="O74" s="115"/>
      <c r="P74" s="115"/>
      <c r="Q74" s="115"/>
      <c r="R74" s="115"/>
      <c r="S74" s="115"/>
      <c r="T74" s="115" t="s">
        <v>82</v>
      </c>
      <c r="U74" s="115"/>
      <c r="V74" s="115"/>
      <c r="W74" s="115"/>
      <c r="X74" s="115"/>
      <c r="Y74" s="115"/>
      <c r="Z74" s="115"/>
      <c r="AA74" s="115"/>
      <c r="AB74" s="115"/>
      <c r="AC74" s="115"/>
      <c r="AD74" s="115"/>
      <c r="AE74" s="115"/>
      <c r="AF74" s="115"/>
      <c r="AG74" s="115"/>
      <c r="AH74" s="115"/>
      <c r="AI74" s="115"/>
      <c r="AJ74" s="115"/>
      <c r="AK74" s="115"/>
      <c r="AL74" s="115"/>
      <c r="AM74" s="115"/>
      <c r="AN74" s="115"/>
      <c r="AO74" s="115"/>
      <c r="AP74" s="123" t="str">
        <f>C74</f>
        <v>hod</v>
      </c>
      <c r="AQ74" s="115"/>
      <c r="AR74" s="115"/>
      <c r="AS74" s="115"/>
      <c r="AT74" s="115"/>
      <c r="AU74" s="115"/>
      <c r="AV74" s="115"/>
      <c r="AW74" s="115"/>
    </row>
    <row r="75" spans="1:49" ht="12" customHeight="1" outlineLevel="1" x14ac:dyDescent="0.2">
      <c r="A75" s="304" t="s">
        <v>1152</v>
      </c>
      <c r="B75" t="s">
        <v>1257</v>
      </c>
      <c r="C75" s="274" t="s">
        <v>1155</v>
      </c>
      <c r="D75">
        <v>4</v>
      </c>
      <c r="E75" s="325">
        <v>0</v>
      </c>
      <c r="F75" s="86">
        <f>D75*E75</f>
        <v>0</v>
      </c>
      <c r="G75" s="86">
        <v>0</v>
      </c>
      <c r="H75" s="307"/>
      <c r="J75" s="86">
        <f>F75</f>
        <v>0</v>
      </c>
      <c r="K75" s="115"/>
      <c r="L75" s="115"/>
      <c r="M75" s="115"/>
      <c r="N75" s="115"/>
      <c r="O75" s="115"/>
      <c r="P75" s="115"/>
      <c r="Q75" s="115"/>
      <c r="R75" s="115"/>
      <c r="S75" s="115"/>
      <c r="T75" s="115"/>
      <c r="U75" s="115"/>
      <c r="V75" s="115"/>
      <c r="W75" s="115"/>
      <c r="X75" s="115"/>
      <c r="Y75" s="115"/>
      <c r="Z75" s="115"/>
      <c r="AA75" s="115"/>
      <c r="AB75" s="115"/>
      <c r="AC75" s="115"/>
      <c r="AD75" s="115"/>
      <c r="AE75" s="115"/>
      <c r="AF75" s="115"/>
      <c r="AG75" s="115"/>
      <c r="AH75" s="115"/>
      <c r="AI75" s="115"/>
      <c r="AJ75" s="115"/>
      <c r="AK75" s="115"/>
      <c r="AL75" s="115"/>
      <c r="AM75" s="115"/>
      <c r="AN75" s="115"/>
      <c r="AO75" s="115"/>
      <c r="AP75" s="115"/>
      <c r="AQ75" s="115"/>
      <c r="AR75" s="115"/>
      <c r="AS75" s="115"/>
      <c r="AT75" s="115"/>
      <c r="AU75" s="115"/>
      <c r="AV75" s="115"/>
      <c r="AW75" s="115"/>
    </row>
    <row r="76" spans="1:49" outlineLevel="1" x14ac:dyDescent="0.2">
      <c r="A76" s="304" t="s">
        <v>1152</v>
      </c>
      <c r="B76" t="s">
        <v>1258</v>
      </c>
      <c r="C76" s="274" t="s">
        <v>1155</v>
      </c>
      <c r="D76">
        <v>8</v>
      </c>
      <c r="E76" s="325">
        <v>0</v>
      </c>
      <c r="F76" s="86">
        <f>D76*E76</f>
        <v>0</v>
      </c>
      <c r="G76" s="86">
        <v>0</v>
      </c>
      <c r="H76" s="307"/>
      <c r="J76" s="86">
        <f>F76</f>
        <v>0</v>
      </c>
      <c r="K76" s="115"/>
      <c r="L76" s="115"/>
      <c r="M76" s="115"/>
      <c r="N76" s="115"/>
      <c r="O76" s="115"/>
      <c r="P76" s="115"/>
      <c r="Q76" s="115"/>
      <c r="R76" s="115"/>
      <c r="S76" s="115"/>
      <c r="T76" s="115"/>
      <c r="U76" s="115"/>
      <c r="V76" s="115"/>
      <c r="W76" s="115"/>
      <c r="X76" s="115"/>
      <c r="Y76" s="115"/>
      <c r="Z76" s="115"/>
      <c r="AA76" s="115"/>
      <c r="AB76" s="115"/>
      <c r="AC76" s="115"/>
      <c r="AD76" s="115"/>
      <c r="AE76" s="115"/>
      <c r="AF76" s="115"/>
      <c r="AG76" s="115"/>
      <c r="AH76" s="115"/>
      <c r="AI76" s="115"/>
      <c r="AJ76" s="115"/>
      <c r="AK76" s="115"/>
      <c r="AL76" s="115"/>
      <c r="AM76" s="115"/>
      <c r="AN76" s="115"/>
      <c r="AO76" s="115"/>
      <c r="AP76" s="115"/>
      <c r="AQ76" s="115"/>
      <c r="AR76" s="115"/>
      <c r="AS76" s="115"/>
      <c r="AT76" s="115"/>
      <c r="AU76" s="115"/>
      <c r="AV76" s="115"/>
      <c r="AW76" s="115"/>
    </row>
    <row r="77" spans="1:49" outlineLevel="1" x14ac:dyDescent="0.2">
      <c r="A77" s="304" t="s">
        <v>1152</v>
      </c>
      <c r="B77" t="s">
        <v>1259</v>
      </c>
      <c r="C77" s="274" t="s">
        <v>1155</v>
      </c>
      <c r="D77">
        <v>8</v>
      </c>
      <c r="E77" s="325">
        <v>0</v>
      </c>
      <c r="F77" s="86">
        <f>D77*E77</f>
        <v>0</v>
      </c>
      <c r="G77" s="86">
        <v>0</v>
      </c>
      <c r="H77" s="307"/>
      <c r="J77" s="86">
        <f>F77</f>
        <v>0</v>
      </c>
      <c r="K77" s="115"/>
      <c r="L77" s="115"/>
      <c r="M77" s="115"/>
      <c r="N77" s="115"/>
      <c r="O77" s="115"/>
      <c r="P77" s="115"/>
      <c r="Q77" s="115"/>
      <c r="R77" s="115"/>
      <c r="S77" s="115"/>
      <c r="T77" s="115"/>
      <c r="U77" s="115"/>
      <c r="V77" s="115"/>
      <c r="W77" s="115"/>
      <c r="X77" s="115"/>
      <c r="Y77" s="115"/>
      <c r="Z77" s="115"/>
      <c r="AA77" s="115"/>
      <c r="AB77" s="115"/>
      <c r="AC77" s="115"/>
      <c r="AD77" s="115"/>
      <c r="AE77" s="115"/>
      <c r="AF77" s="115"/>
      <c r="AG77" s="115"/>
      <c r="AH77" s="115"/>
      <c r="AI77" s="115"/>
      <c r="AJ77" s="115"/>
      <c r="AK77" s="115"/>
      <c r="AL77" s="115"/>
      <c r="AM77" s="115"/>
      <c r="AN77" s="115"/>
      <c r="AO77" s="115"/>
      <c r="AP77" s="115"/>
      <c r="AQ77" s="115"/>
      <c r="AR77" s="115"/>
      <c r="AS77" s="115"/>
      <c r="AT77" s="115"/>
      <c r="AU77" s="115"/>
      <c r="AV77" s="115"/>
      <c r="AW77" s="115"/>
    </row>
    <row r="78" spans="1:49" x14ac:dyDescent="0.2">
      <c r="A78" s="304" t="s">
        <v>1152</v>
      </c>
      <c r="B78" t="s">
        <v>1260</v>
      </c>
      <c r="C78" s="274" t="s">
        <v>1155</v>
      </c>
      <c r="D78">
        <v>10</v>
      </c>
      <c r="E78" s="327">
        <v>0</v>
      </c>
      <c r="F78" s="86">
        <f>E78*D78</f>
        <v>0</v>
      </c>
      <c r="G78" s="306">
        <v>0</v>
      </c>
      <c r="H78" s="307"/>
      <c r="J78" s="86">
        <f>F78</f>
        <v>0</v>
      </c>
      <c r="T78" t="s">
        <v>80</v>
      </c>
    </row>
    <row r="79" spans="1:49" outlineLevel="1" x14ac:dyDescent="0.2">
      <c r="A79" s="304"/>
      <c r="B79" s="28" t="s">
        <v>1261</v>
      </c>
      <c r="C79" s="274"/>
      <c r="E79" s="86"/>
      <c r="F79" s="86"/>
      <c r="G79" s="306"/>
      <c r="H79" s="307"/>
      <c r="J79" s="324">
        <f>J74+J75+J76+J77+J78</f>
        <v>0</v>
      </c>
      <c r="K79" s="115"/>
      <c r="L79" s="115"/>
      <c r="M79" s="115"/>
      <c r="N79" s="115"/>
      <c r="O79" s="115"/>
      <c r="P79" s="115"/>
      <c r="Q79" s="115"/>
      <c r="R79" s="115"/>
      <c r="S79" s="115"/>
      <c r="T79" s="115" t="s">
        <v>84</v>
      </c>
      <c r="U79" s="115"/>
      <c r="V79" s="115"/>
      <c r="W79" s="115"/>
      <c r="X79" s="115"/>
      <c r="Y79" s="115"/>
      <c r="Z79" s="115"/>
      <c r="AA79" s="115"/>
      <c r="AB79" s="115"/>
      <c r="AC79" s="115"/>
      <c r="AD79" s="115"/>
      <c r="AE79" s="115"/>
      <c r="AF79" s="115"/>
      <c r="AG79" s="115"/>
      <c r="AH79" s="115"/>
      <c r="AI79" s="115"/>
      <c r="AJ79" s="115"/>
      <c r="AK79" s="115"/>
      <c r="AL79" s="115"/>
      <c r="AM79" s="115"/>
      <c r="AN79" s="115"/>
      <c r="AO79" s="115"/>
      <c r="AP79" s="115"/>
      <c r="AQ79" s="115"/>
      <c r="AR79" s="115"/>
      <c r="AS79" s="115"/>
      <c r="AT79" s="115"/>
      <c r="AU79" s="115"/>
      <c r="AV79" s="115"/>
      <c r="AW79" s="115"/>
    </row>
    <row r="80" spans="1:49" x14ac:dyDescent="0.2">
      <c r="A80" s="4"/>
      <c r="B80" s="5" t="s">
        <v>86</v>
      </c>
      <c r="C80" s="133" t="s">
        <v>86</v>
      </c>
      <c r="D80" s="7"/>
      <c r="E80" s="4"/>
      <c r="F80" s="4"/>
      <c r="G80" s="4"/>
      <c r="H80" s="4"/>
      <c r="I80" s="4"/>
      <c r="J80" s="4"/>
      <c r="R80">
        <v>15</v>
      </c>
      <c r="S80">
        <v>21</v>
      </c>
    </row>
    <row r="81" spans="3:20" x14ac:dyDescent="0.2">
      <c r="C81" s="134"/>
      <c r="D81" s="11"/>
      <c r="T81" t="s">
        <v>87</v>
      </c>
    </row>
    <row r="82" spans="3:20" x14ac:dyDescent="0.2">
      <c r="D82" s="11"/>
    </row>
    <row r="83" spans="3:20" x14ac:dyDescent="0.2">
      <c r="D83" s="11"/>
    </row>
    <row r="84" spans="3:20" x14ac:dyDescent="0.2">
      <c r="D84" s="11"/>
    </row>
    <row r="85" spans="3:20" x14ac:dyDescent="0.2">
      <c r="D85" s="11"/>
    </row>
    <row r="86" spans="3:20" x14ac:dyDescent="0.2">
      <c r="D86" s="11"/>
    </row>
    <row r="87" spans="3:20" x14ac:dyDescent="0.2">
      <c r="D87" s="11"/>
    </row>
    <row r="88" spans="3:20" x14ac:dyDescent="0.2">
      <c r="D88" s="11"/>
    </row>
    <row r="89" spans="3:20" x14ac:dyDescent="0.2">
      <c r="D89" s="11"/>
    </row>
    <row r="90" spans="3:20" x14ac:dyDescent="0.2">
      <c r="D90" s="11"/>
    </row>
    <row r="91" spans="3:20" x14ac:dyDescent="0.2">
      <c r="D91" s="11"/>
    </row>
    <row r="92" spans="3:20" x14ac:dyDescent="0.2">
      <c r="D92" s="11"/>
    </row>
    <row r="93" spans="3:20" x14ac:dyDescent="0.2">
      <c r="D93" s="11"/>
    </row>
    <row r="94" spans="3:20" x14ac:dyDescent="0.2">
      <c r="D94" s="11"/>
    </row>
    <row r="95" spans="3:20" x14ac:dyDescent="0.2">
      <c r="D95" s="11"/>
    </row>
    <row r="96" spans="3:20" x14ac:dyDescent="0.2">
      <c r="D96" s="11"/>
    </row>
    <row r="97" spans="4:4" x14ac:dyDescent="0.2">
      <c r="D97" s="11"/>
    </row>
    <row r="98" spans="4:4" x14ac:dyDescent="0.2">
      <c r="D98" s="11"/>
    </row>
    <row r="99" spans="4:4" x14ac:dyDescent="0.2">
      <c r="D99" s="11"/>
    </row>
    <row r="100" spans="4:4" x14ac:dyDescent="0.2">
      <c r="D100" s="11"/>
    </row>
    <row r="101" spans="4:4" x14ac:dyDescent="0.2">
      <c r="D101" s="11"/>
    </row>
    <row r="102" spans="4:4" x14ac:dyDescent="0.2">
      <c r="D102" s="11"/>
    </row>
    <row r="103" spans="4:4" x14ac:dyDescent="0.2">
      <c r="D103" s="11"/>
    </row>
    <row r="104" spans="4:4" x14ac:dyDescent="0.2">
      <c r="D104" s="11"/>
    </row>
    <row r="105" spans="4:4" x14ac:dyDescent="0.2">
      <c r="D105" s="11"/>
    </row>
    <row r="106" spans="4:4" x14ac:dyDescent="0.2">
      <c r="D106" s="11"/>
    </row>
    <row r="107" spans="4:4" x14ac:dyDescent="0.2">
      <c r="D107" s="11"/>
    </row>
    <row r="108" spans="4:4" x14ac:dyDescent="0.2">
      <c r="D108" s="11"/>
    </row>
    <row r="109" spans="4:4" x14ac:dyDescent="0.2">
      <c r="D109" s="11"/>
    </row>
    <row r="110" spans="4:4" x14ac:dyDescent="0.2">
      <c r="D110" s="11"/>
    </row>
    <row r="111" spans="4:4" x14ac:dyDescent="0.2">
      <c r="D111" s="11"/>
    </row>
    <row r="112" spans="4:4" x14ac:dyDescent="0.2">
      <c r="D112" s="11"/>
    </row>
    <row r="113" spans="4:4" x14ac:dyDescent="0.2">
      <c r="D113" s="11"/>
    </row>
    <row r="114" spans="4:4" x14ac:dyDescent="0.2">
      <c r="D114" s="11"/>
    </row>
    <row r="115" spans="4:4" x14ac:dyDescent="0.2">
      <c r="D115" s="11"/>
    </row>
    <row r="116" spans="4:4" x14ac:dyDescent="0.2">
      <c r="D116" s="11"/>
    </row>
    <row r="117" spans="4:4" x14ac:dyDescent="0.2">
      <c r="D117" s="11"/>
    </row>
    <row r="118" spans="4:4" x14ac:dyDescent="0.2">
      <c r="D118" s="11"/>
    </row>
    <row r="119" spans="4:4" x14ac:dyDescent="0.2">
      <c r="D119" s="11"/>
    </row>
    <row r="120" spans="4:4" x14ac:dyDescent="0.2">
      <c r="D120" s="11"/>
    </row>
    <row r="121" spans="4:4" x14ac:dyDescent="0.2">
      <c r="D121" s="11"/>
    </row>
    <row r="122" spans="4:4" x14ac:dyDescent="0.2">
      <c r="D122" s="11"/>
    </row>
    <row r="123" spans="4:4" x14ac:dyDescent="0.2">
      <c r="D123" s="11"/>
    </row>
    <row r="124" spans="4:4" x14ac:dyDescent="0.2">
      <c r="D124" s="11"/>
    </row>
    <row r="125" spans="4:4" x14ac:dyDescent="0.2">
      <c r="D125" s="11"/>
    </row>
    <row r="126" spans="4:4" x14ac:dyDescent="0.2">
      <c r="D126" s="11"/>
    </row>
    <row r="127" spans="4:4" x14ac:dyDescent="0.2">
      <c r="D127" s="11"/>
    </row>
    <row r="128" spans="4:4" x14ac:dyDescent="0.2">
      <c r="D128" s="11"/>
    </row>
    <row r="129" spans="4:4" x14ac:dyDescent="0.2">
      <c r="D129" s="11"/>
    </row>
    <row r="130" spans="4:4" x14ac:dyDescent="0.2">
      <c r="D130" s="11"/>
    </row>
    <row r="131" spans="4:4" x14ac:dyDescent="0.2">
      <c r="D131" s="11"/>
    </row>
    <row r="132" spans="4:4" x14ac:dyDescent="0.2">
      <c r="D132" s="11"/>
    </row>
    <row r="133" spans="4:4" x14ac:dyDescent="0.2">
      <c r="D133" s="11"/>
    </row>
    <row r="134" spans="4:4" x14ac:dyDescent="0.2">
      <c r="D134" s="11"/>
    </row>
    <row r="135" spans="4:4" x14ac:dyDescent="0.2">
      <c r="D135" s="11"/>
    </row>
    <row r="136" spans="4:4" x14ac:dyDescent="0.2">
      <c r="D136" s="11"/>
    </row>
    <row r="137" spans="4:4" x14ac:dyDescent="0.2">
      <c r="D137" s="11"/>
    </row>
    <row r="138" spans="4:4" x14ac:dyDescent="0.2">
      <c r="D138" s="11"/>
    </row>
    <row r="139" spans="4:4" x14ac:dyDescent="0.2">
      <c r="D139" s="11"/>
    </row>
    <row r="140" spans="4:4" x14ac:dyDescent="0.2">
      <c r="D140" s="11"/>
    </row>
    <row r="141" spans="4:4" x14ac:dyDescent="0.2">
      <c r="D141" s="11"/>
    </row>
    <row r="142" spans="4:4" x14ac:dyDescent="0.2">
      <c r="D142" s="11"/>
    </row>
    <row r="143" spans="4:4" x14ac:dyDescent="0.2">
      <c r="D143" s="11"/>
    </row>
    <row r="144" spans="4:4" x14ac:dyDescent="0.2">
      <c r="D144" s="11"/>
    </row>
    <row r="145" spans="4:4" x14ac:dyDescent="0.2">
      <c r="D145" s="11"/>
    </row>
    <row r="146" spans="4:4" x14ac:dyDescent="0.2">
      <c r="D146" s="11"/>
    </row>
    <row r="147" spans="4:4" x14ac:dyDescent="0.2">
      <c r="D147" s="11"/>
    </row>
    <row r="148" spans="4:4" x14ac:dyDescent="0.2">
      <c r="D148" s="11"/>
    </row>
    <row r="149" spans="4:4" x14ac:dyDescent="0.2">
      <c r="D149" s="11"/>
    </row>
    <row r="150" spans="4:4" x14ac:dyDescent="0.2">
      <c r="D150" s="11"/>
    </row>
    <row r="151" spans="4:4" x14ac:dyDescent="0.2">
      <c r="D151" s="11"/>
    </row>
    <row r="152" spans="4:4" x14ac:dyDescent="0.2">
      <c r="D152" s="11"/>
    </row>
    <row r="153" spans="4:4" x14ac:dyDescent="0.2">
      <c r="D153" s="11"/>
    </row>
    <row r="154" spans="4:4" x14ac:dyDescent="0.2">
      <c r="D154" s="11"/>
    </row>
    <row r="155" spans="4:4" x14ac:dyDescent="0.2">
      <c r="D155" s="11"/>
    </row>
    <row r="156" spans="4:4" x14ac:dyDescent="0.2">
      <c r="D156" s="11"/>
    </row>
    <row r="157" spans="4:4" x14ac:dyDescent="0.2">
      <c r="D157" s="11"/>
    </row>
    <row r="158" spans="4:4" x14ac:dyDescent="0.2">
      <c r="D158" s="11"/>
    </row>
    <row r="159" spans="4:4" x14ac:dyDescent="0.2">
      <c r="D159" s="11"/>
    </row>
    <row r="160" spans="4:4" x14ac:dyDescent="0.2">
      <c r="D160" s="11"/>
    </row>
    <row r="161" spans="4:4" x14ac:dyDescent="0.2">
      <c r="D161" s="11"/>
    </row>
    <row r="162" spans="4:4" x14ac:dyDescent="0.2">
      <c r="D162" s="11"/>
    </row>
    <row r="163" spans="4:4" x14ac:dyDescent="0.2">
      <c r="D163" s="11"/>
    </row>
    <row r="164" spans="4:4" x14ac:dyDescent="0.2">
      <c r="D164" s="11"/>
    </row>
    <row r="165" spans="4:4" x14ac:dyDescent="0.2">
      <c r="D165" s="11"/>
    </row>
    <row r="166" spans="4:4" x14ac:dyDescent="0.2">
      <c r="D166" s="11"/>
    </row>
    <row r="167" spans="4:4" x14ac:dyDescent="0.2">
      <c r="D167" s="11"/>
    </row>
    <row r="168" spans="4:4" x14ac:dyDescent="0.2">
      <c r="D168" s="11"/>
    </row>
    <row r="169" spans="4:4" x14ac:dyDescent="0.2">
      <c r="D169" s="11"/>
    </row>
    <row r="170" spans="4:4" x14ac:dyDescent="0.2">
      <c r="D170" s="11"/>
    </row>
    <row r="171" spans="4:4" x14ac:dyDescent="0.2">
      <c r="D171" s="11"/>
    </row>
    <row r="172" spans="4:4" x14ac:dyDescent="0.2">
      <c r="D172" s="11"/>
    </row>
    <row r="173" spans="4:4" x14ac:dyDescent="0.2">
      <c r="D173" s="11"/>
    </row>
    <row r="174" spans="4:4" x14ac:dyDescent="0.2">
      <c r="D174" s="11"/>
    </row>
    <row r="175" spans="4:4" x14ac:dyDescent="0.2">
      <c r="D175" s="11"/>
    </row>
    <row r="176" spans="4:4" x14ac:dyDescent="0.2">
      <c r="D176" s="11"/>
    </row>
    <row r="177" spans="4:4" x14ac:dyDescent="0.2">
      <c r="D177" s="11"/>
    </row>
    <row r="178" spans="4:4" x14ac:dyDescent="0.2">
      <c r="D178" s="11"/>
    </row>
    <row r="179" spans="4:4" x14ac:dyDescent="0.2">
      <c r="D179" s="11"/>
    </row>
    <row r="180" spans="4:4" x14ac:dyDescent="0.2">
      <c r="D180" s="11"/>
    </row>
    <row r="181" spans="4:4" x14ac:dyDescent="0.2">
      <c r="D181" s="11"/>
    </row>
    <row r="182" spans="4:4" x14ac:dyDescent="0.2">
      <c r="D182" s="11"/>
    </row>
    <row r="183" spans="4:4" x14ac:dyDescent="0.2">
      <c r="D183" s="11"/>
    </row>
    <row r="184" spans="4:4" x14ac:dyDescent="0.2">
      <c r="D184" s="11"/>
    </row>
    <row r="185" spans="4:4" x14ac:dyDescent="0.2">
      <c r="D185" s="11"/>
    </row>
    <row r="186" spans="4:4" x14ac:dyDescent="0.2">
      <c r="D186" s="11"/>
    </row>
    <row r="187" spans="4:4" x14ac:dyDescent="0.2">
      <c r="D187" s="11"/>
    </row>
    <row r="188" spans="4:4" x14ac:dyDescent="0.2">
      <c r="D188" s="11"/>
    </row>
    <row r="189" spans="4:4" x14ac:dyDescent="0.2">
      <c r="D189" s="11"/>
    </row>
    <row r="190" spans="4:4" x14ac:dyDescent="0.2">
      <c r="D190" s="11"/>
    </row>
    <row r="191" spans="4:4" x14ac:dyDescent="0.2">
      <c r="D191" s="11"/>
    </row>
    <row r="192" spans="4:4" x14ac:dyDescent="0.2">
      <c r="D192" s="11"/>
    </row>
    <row r="193" spans="4:4" x14ac:dyDescent="0.2">
      <c r="D193" s="11"/>
    </row>
    <row r="194" spans="4:4" x14ac:dyDescent="0.2">
      <c r="D194" s="11"/>
    </row>
    <row r="195" spans="4:4" x14ac:dyDescent="0.2">
      <c r="D195" s="11"/>
    </row>
    <row r="196" spans="4:4" x14ac:dyDescent="0.2">
      <c r="D196" s="11"/>
    </row>
    <row r="197" spans="4:4" x14ac:dyDescent="0.2">
      <c r="D197" s="11"/>
    </row>
    <row r="198" spans="4:4" x14ac:dyDescent="0.2">
      <c r="D198" s="11"/>
    </row>
    <row r="199" spans="4:4" x14ac:dyDescent="0.2">
      <c r="D199" s="11"/>
    </row>
    <row r="200" spans="4:4" x14ac:dyDescent="0.2">
      <c r="D200" s="11"/>
    </row>
    <row r="201" spans="4:4" x14ac:dyDescent="0.2">
      <c r="D201" s="11"/>
    </row>
    <row r="202" spans="4:4" x14ac:dyDescent="0.2">
      <c r="D202" s="11"/>
    </row>
    <row r="203" spans="4:4" x14ac:dyDescent="0.2">
      <c r="D203" s="11"/>
    </row>
    <row r="204" spans="4:4" x14ac:dyDescent="0.2">
      <c r="D204" s="11"/>
    </row>
    <row r="205" spans="4:4" x14ac:dyDescent="0.2">
      <c r="D205" s="11"/>
    </row>
    <row r="206" spans="4:4" x14ac:dyDescent="0.2">
      <c r="D206" s="11"/>
    </row>
    <row r="207" spans="4:4" x14ac:dyDescent="0.2">
      <c r="D207" s="11"/>
    </row>
    <row r="208" spans="4:4" x14ac:dyDescent="0.2">
      <c r="D208" s="11"/>
    </row>
    <row r="209" spans="4:4" x14ac:dyDescent="0.2">
      <c r="D209" s="11"/>
    </row>
    <row r="210" spans="4:4" x14ac:dyDescent="0.2">
      <c r="D210" s="11"/>
    </row>
    <row r="211" spans="4:4" x14ac:dyDescent="0.2">
      <c r="D211" s="11"/>
    </row>
    <row r="212" spans="4:4" x14ac:dyDescent="0.2">
      <c r="D212" s="11"/>
    </row>
    <row r="213" spans="4:4" x14ac:dyDescent="0.2">
      <c r="D213" s="11"/>
    </row>
    <row r="214" spans="4:4" x14ac:dyDescent="0.2">
      <c r="D214" s="11"/>
    </row>
    <row r="215" spans="4:4" x14ac:dyDescent="0.2">
      <c r="D215" s="11"/>
    </row>
    <row r="216" spans="4:4" x14ac:dyDescent="0.2">
      <c r="D216" s="11"/>
    </row>
    <row r="217" spans="4:4" x14ac:dyDescent="0.2">
      <c r="D217" s="11"/>
    </row>
    <row r="218" spans="4:4" x14ac:dyDescent="0.2">
      <c r="D218" s="11"/>
    </row>
    <row r="219" spans="4:4" x14ac:dyDescent="0.2">
      <c r="D219" s="11"/>
    </row>
    <row r="220" spans="4:4" x14ac:dyDescent="0.2">
      <c r="D220" s="11"/>
    </row>
    <row r="221" spans="4:4" x14ac:dyDescent="0.2">
      <c r="D221" s="11"/>
    </row>
    <row r="222" spans="4:4" x14ac:dyDescent="0.2">
      <c r="D222" s="11"/>
    </row>
    <row r="223" spans="4:4" x14ac:dyDescent="0.2">
      <c r="D223" s="11"/>
    </row>
    <row r="224" spans="4:4" x14ac:dyDescent="0.2">
      <c r="D224" s="11"/>
    </row>
    <row r="225" spans="4:4" x14ac:dyDescent="0.2">
      <c r="D225" s="11"/>
    </row>
    <row r="226" spans="4:4" x14ac:dyDescent="0.2">
      <c r="D226" s="11"/>
    </row>
    <row r="227" spans="4:4" x14ac:dyDescent="0.2">
      <c r="D227" s="11"/>
    </row>
    <row r="228" spans="4:4" x14ac:dyDescent="0.2">
      <c r="D228" s="11"/>
    </row>
    <row r="229" spans="4:4" x14ac:dyDescent="0.2">
      <c r="D229" s="11"/>
    </row>
    <row r="230" spans="4:4" x14ac:dyDescent="0.2">
      <c r="D230" s="11"/>
    </row>
    <row r="231" spans="4:4" x14ac:dyDescent="0.2">
      <c r="D231" s="11"/>
    </row>
    <row r="232" spans="4:4" x14ac:dyDescent="0.2">
      <c r="D232" s="11"/>
    </row>
    <row r="233" spans="4:4" x14ac:dyDescent="0.2">
      <c r="D233" s="11"/>
    </row>
    <row r="234" spans="4:4" x14ac:dyDescent="0.2">
      <c r="D234" s="11"/>
    </row>
    <row r="235" spans="4:4" x14ac:dyDescent="0.2">
      <c r="D235" s="11"/>
    </row>
    <row r="236" spans="4:4" x14ac:dyDescent="0.2">
      <c r="D236" s="11"/>
    </row>
    <row r="237" spans="4:4" x14ac:dyDescent="0.2">
      <c r="D237" s="11"/>
    </row>
    <row r="238" spans="4:4" x14ac:dyDescent="0.2">
      <c r="D238" s="11"/>
    </row>
    <row r="239" spans="4:4" x14ac:dyDescent="0.2">
      <c r="D239" s="11"/>
    </row>
    <row r="240" spans="4:4" x14ac:dyDescent="0.2">
      <c r="D240" s="11"/>
    </row>
    <row r="241" spans="4:4" x14ac:dyDescent="0.2">
      <c r="D241" s="11"/>
    </row>
    <row r="242" spans="4:4" x14ac:dyDescent="0.2">
      <c r="D242" s="11"/>
    </row>
    <row r="243" spans="4:4" x14ac:dyDescent="0.2">
      <c r="D243" s="11"/>
    </row>
    <row r="244" spans="4:4" x14ac:dyDescent="0.2">
      <c r="D244" s="11"/>
    </row>
    <row r="245" spans="4:4" x14ac:dyDescent="0.2">
      <c r="D245" s="11"/>
    </row>
    <row r="246" spans="4:4" x14ac:dyDescent="0.2">
      <c r="D246" s="11"/>
    </row>
    <row r="247" spans="4:4" x14ac:dyDescent="0.2">
      <c r="D247" s="11"/>
    </row>
    <row r="248" spans="4:4" x14ac:dyDescent="0.2">
      <c r="D248" s="11"/>
    </row>
    <row r="249" spans="4:4" x14ac:dyDescent="0.2">
      <c r="D249" s="11"/>
    </row>
    <row r="250" spans="4:4" x14ac:dyDescent="0.2">
      <c r="D250" s="11"/>
    </row>
    <row r="251" spans="4:4" x14ac:dyDescent="0.2">
      <c r="D251" s="11"/>
    </row>
    <row r="252" spans="4:4" x14ac:dyDescent="0.2">
      <c r="D252" s="11"/>
    </row>
    <row r="253" spans="4:4" x14ac:dyDescent="0.2">
      <c r="D253" s="11"/>
    </row>
    <row r="254" spans="4:4" x14ac:dyDescent="0.2">
      <c r="D254" s="11"/>
    </row>
    <row r="255" spans="4:4" x14ac:dyDescent="0.2">
      <c r="D255" s="11"/>
    </row>
    <row r="256" spans="4:4" x14ac:dyDescent="0.2">
      <c r="D256" s="11"/>
    </row>
    <row r="257" spans="4:4" x14ac:dyDescent="0.2">
      <c r="D257" s="11"/>
    </row>
    <row r="258" spans="4:4" x14ac:dyDescent="0.2">
      <c r="D258" s="11"/>
    </row>
    <row r="259" spans="4:4" x14ac:dyDescent="0.2">
      <c r="D259" s="11"/>
    </row>
    <row r="260" spans="4:4" x14ac:dyDescent="0.2">
      <c r="D260" s="11"/>
    </row>
    <row r="261" spans="4:4" x14ac:dyDescent="0.2">
      <c r="D261" s="11"/>
    </row>
    <row r="262" spans="4:4" x14ac:dyDescent="0.2">
      <c r="D262" s="11"/>
    </row>
    <row r="263" spans="4:4" x14ac:dyDescent="0.2">
      <c r="D263" s="11"/>
    </row>
    <row r="264" spans="4:4" x14ac:dyDescent="0.2">
      <c r="D264" s="11"/>
    </row>
    <row r="265" spans="4:4" x14ac:dyDescent="0.2">
      <c r="D265" s="11"/>
    </row>
    <row r="266" spans="4:4" x14ac:dyDescent="0.2">
      <c r="D266" s="11"/>
    </row>
    <row r="267" spans="4:4" x14ac:dyDescent="0.2">
      <c r="D267" s="11"/>
    </row>
    <row r="268" spans="4:4" x14ac:dyDescent="0.2">
      <c r="D268" s="11"/>
    </row>
    <row r="269" spans="4:4" x14ac:dyDescent="0.2">
      <c r="D269" s="11"/>
    </row>
    <row r="270" spans="4:4" x14ac:dyDescent="0.2">
      <c r="D270" s="11"/>
    </row>
    <row r="271" spans="4:4" x14ac:dyDescent="0.2">
      <c r="D271" s="11"/>
    </row>
    <row r="272" spans="4:4" x14ac:dyDescent="0.2">
      <c r="D272" s="11"/>
    </row>
    <row r="273" spans="4:4" x14ac:dyDescent="0.2">
      <c r="D273" s="11"/>
    </row>
    <row r="274" spans="4:4" x14ac:dyDescent="0.2">
      <c r="D274" s="11"/>
    </row>
    <row r="275" spans="4:4" x14ac:dyDescent="0.2">
      <c r="D275" s="11"/>
    </row>
    <row r="276" spans="4:4" x14ac:dyDescent="0.2">
      <c r="D276" s="11"/>
    </row>
    <row r="277" spans="4:4" x14ac:dyDescent="0.2">
      <c r="D277" s="11"/>
    </row>
    <row r="278" spans="4:4" x14ac:dyDescent="0.2">
      <c r="D278" s="11"/>
    </row>
    <row r="279" spans="4:4" x14ac:dyDescent="0.2">
      <c r="D279" s="11"/>
    </row>
    <row r="280" spans="4:4" x14ac:dyDescent="0.2">
      <c r="D280" s="11"/>
    </row>
    <row r="281" spans="4:4" x14ac:dyDescent="0.2">
      <c r="D281" s="11"/>
    </row>
    <row r="282" spans="4:4" x14ac:dyDescent="0.2">
      <c r="D282" s="11"/>
    </row>
    <row r="283" spans="4:4" x14ac:dyDescent="0.2">
      <c r="D283" s="11"/>
    </row>
    <row r="284" spans="4:4" x14ac:dyDescent="0.2">
      <c r="D284" s="11"/>
    </row>
    <row r="285" spans="4:4" x14ac:dyDescent="0.2">
      <c r="D285" s="11"/>
    </row>
    <row r="286" spans="4:4" x14ac:dyDescent="0.2">
      <c r="D286" s="11"/>
    </row>
    <row r="287" spans="4:4" x14ac:dyDescent="0.2">
      <c r="D287" s="11"/>
    </row>
    <row r="288" spans="4:4" x14ac:dyDescent="0.2">
      <c r="D288" s="11"/>
    </row>
    <row r="289" spans="4:4" x14ac:dyDescent="0.2">
      <c r="D289" s="11"/>
    </row>
    <row r="290" spans="4:4" x14ac:dyDescent="0.2">
      <c r="D290" s="11"/>
    </row>
    <row r="291" spans="4:4" x14ac:dyDescent="0.2">
      <c r="D291" s="11"/>
    </row>
    <row r="292" spans="4:4" x14ac:dyDescent="0.2">
      <c r="D292" s="11"/>
    </row>
    <row r="293" spans="4:4" x14ac:dyDescent="0.2">
      <c r="D293" s="11"/>
    </row>
    <row r="294" spans="4:4" x14ac:dyDescent="0.2">
      <c r="D294" s="11"/>
    </row>
    <row r="295" spans="4:4" x14ac:dyDescent="0.2">
      <c r="D295" s="11"/>
    </row>
    <row r="296" spans="4:4" x14ac:dyDescent="0.2">
      <c r="D296" s="11"/>
    </row>
    <row r="297" spans="4:4" x14ac:dyDescent="0.2">
      <c r="D297" s="11"/>
    </row>
    <row r="298" spans="4:4" x14ac:dyDescent="0.2">
      <c r="D298" s="11"/>
    </row>
    <row r="299" spans="4:4" x14ac:dyDescent="0.2">
      <c r="D299" s="11"/>
    </row>
    <row r="300" spans="4:4" x14ac:dyDescent="0.2">
      <c r="D300" s="11"/>
    </row>
    <row r="301" spans="4:4" x14ac:dyDescent="0.2">
      <c r="D301" s="11"/>
    </row>
    <row r="302" spans="4:4" x14ac:dyDescent="0.2">
      <c r="D302" s="11"/>
    </row>
    <row r="303" spans="4:4" x14ac:dyDescent="0.2">
      <c r="D303" s="11"/>
    </row>
    <row r="304" spans="4:4" x14ac:dyDescent="0.2">
      <c r="D304" s="11"/>
    </row>
    <row r="305" spans="4:4" x14ac:dyDescent="0.2">
      <c r="D305" s="11"/>
    </row>
    <row r="306" spans="4:4" x14ac:dyDescent="0.2">
      <c r="D306" s="11"/>
    </row>
    <row r="307" spans="4:4" x14ac:dyDescent="0.2">
      <c r="D307" s="11"/>
    </row>
    <row r="308" spans="4:4" x14ac:dyDescent="0.2">
      <c r="D308" s="11"/>
    </row>
    <row r="309" spans="4:4" x14ac:dyDescent="0.2">
      <c r="D309" s="11"/>
    </row>
    <row r="310" spans="4:4" x14ac:dyDescent="0.2">
      <c r="D310" s="11"/>
    </row>
    <row r="311" spans="4:4" x14ac:dyDescent="0.2">
      <c r="D311" s="11"/>
    </row>
    <row r="312" spans="4:4" x14ac:dyDescent="0.2">
      <c r="D312" s="11"/>
    </row>
    <row r="313" spans="4:4" x14ac:dyDescent="0.2">
      <c r="D313" s="11"/>
    </row>
    <row r="314" spans="4:4" x14ac:dyDescent="0.2">
      <c r="D314" s="11"/>
    </row>
    <row r="315" spans="4:4" x14ac:dyDescent="0.2">
      <c r="D315" s="11"/>
    </row>
    <row r="316" spans="4:4" x14ac:dyDescent="0.2">
      <c r="D316" s="11"/>
    </row>
    <row r="317" spans="4:4" x14ac:dyDescent="0.2">
      <c r="D317" s="11"/>
    </row>
    <row r="318" spans="4:4" x14ac:dyDescent="0.2">
      <c r="D318" s="11"/>
    </row>
    <row r="319" spans="4:4" x14ac:dyDescent="0.2">
      <c r="D319" s="11"/>
    </row>
    <row r="320" spans="4:4" x14ac:dyDescent="0.2">
      <c r="D320" s="11"/>
    </row>
    <row r="321" spans="4:4" x14ac:dyDescent="0.2">
      <c r="D321" s="11"/>
    </row>
    <row r="322" spans="4:4" x14ac:dyDescent="0.2">
      <c r="D322" s="11"/>
    </row>
    <row r="323" spans="4:4" x14ac:dyDescent="0.2">
      <c r="D323" s="11"/>
    </row>
    <row r="324" spans="4:4" x14ac:dyDescent="0.2">
      <c r="D324" s="11"/>
    </row>
    <row r="325" spans="4:4" x14ac:dyDescent="0.2">
      <c r="D325" s="11"/>
    </row>
    <row r="326" spans="4:4" x14ac:dyDescent="0.2">
      <c r="D326" s="11"/>
    </row>
    <row r="327" spans="4:4" x14ac:dyDescent="0.2">
      <c r="D327" s="11"/>
    </row>
    <row r="328" spans="4:4" x14ac:dyDescent="0.2">
      <c r="D328" s="11"/>
    </row>
    <row r="329" spans="4:4" x14ac:dyDescent="0.2">
      <c r="D329" s="11"/>
    </row>
    <row r="330" spans="4:4" x14ac:dyDescent="0.2">
      <c r="D330" s="11"/>
    </row>
    <row r="331" spans="4:4" x14ac:dyDescent="0.2">
      <c r="D331" s="11"/>
    </row>
    <row r="332" spans="4:4" x14ac:dyDescent="0.2">
      <c r="D332" s="11"/>
    </row>
    <row r="333" spans="4:4" x14ac:dyDescent="0.2">
      <c r="D333" s="11"/>
    </row>
    <row r="334" spans="4:4" x14ac:dyDescent="0.2">
      <c r="D334" s="11"/>
    </row>
    <row r="335" spans="4:4" x14ac:dyDescent="0.2">
      <c r="D335" s="11"/>
    </row>
    <row r="336" spans="4:4" x14ac:dyDescent="0.2">
      <c r="D336" s="11"/>
    </row>
    <row r="337" spans="4:4" x14ac:dyDescent="0.2">
      <c r="D337" s="11"/>
    </row>
    <row r="338" spans="4:4" x14ac:dyDescent="0.2">
      <c r="D338" s="11"/>
    </row>
    <row r="339" spans="4:4" x14ac:dyDescent="0.2">
      <c r="D339" s="11"/>
    </row>
    <row r="340" spans="4:4" x14ac:dyDescent="0.2">
      <c r="D340" s="11"/>
    </row>
    <row r="341" spans="4:4" x14ac:dyDescent="0.2">
      <c r="D341" s="11"/>
    </row>
    <row r="342" spans="4:4" x14ac:dyDescent="0.2">
      <c r="D342" s="11"/>
    </row>
    <row r="343" spans="4:4" x14ac:dyDescent="0.2">
      <c r="D343" s="11"/>
    </row>
    <row r="344" spans="4:4" x14ac:dyDescent="0.2">
      <c r="D344" s="11"/>
    </row>
    <row r="345" spans="4:4" x14ac:dyDescent="0.2">
      <c r="D345" s="11"/>
    </row>
    <row r="346" spans="4:4" x14ac:dyDescent="0.2">
      <c r="D346" s="11"/>
    </row>
    <row r="347" spans="4:4" x14ac:dyDescent="0.2">
      <c r="D347" s="11"/>
    </row>
    <row r="348" spans="4:4" x14ac:dyDescent="0.2">
      <c r="D348" s="11"/>
    </row>
    <row r="349" spans="4:4" x14ac:dyDescent="0.2">
      <c r="D349" s="11"/>
    </row>
    <row r="350" spans="4:4" x14ac:dyDescent="0.2">
      <c r="D350" s="11"/>
    </row>
    <row r="351" spans="4:4" x14ac:dyDescent="0.2">
      <c r="D351" s="11"/>
    </row>
    <row r="352" spans="4:4" x14ac:dyDescent="0.2">
      <c r="D352" s="11"/>
    </row>
    <row r="353" spans="4:4" x14ac:dyDescent="0.2">
      <c r="D353" s="11"/>
    </row>
    <row r="354" spans="4:4" x14ac:dyDescent="0.2">
      <c r="D354" s="11"/>
    </row>
    <row r="355" spans="4:4" x14ac:dyDescent="0.2">
      <c r="D355" s="11"/>
    </row>
    <row r="356" spans="4:4" x14ac:dyDescent="0.2">
      <c r="D356" s="11"/>
    </row>
    <row r="357" spans="4:4" x14ac:dyDescent="0.2">
      <c r="D357" s="11"/>
    </row>
    <row r="358" spans="4:4" x14ac:dyDescent="0.2">
      <c r="D358" s="11"/>
    </row>
    <row r="359" spans="4:4" x14ac:dyDescent="0.2">
      <c r="D359" s="11"/>
    </row>
    <row r="360" spans="4:4" x14ac:dyDescent="0.2">
      <c r="D360" s="11"/>
    </row>
    <row r="361" spans="4:4" x14ac:dyDescent="0.2">
      <c r="D361" s="11"/>
    </row>
    <row r="362" spans="4:4" x14ac:dyDescent="0.2">
      <c r="D362" s="11"/>
    </row>
    <row r="363" spans="4:4" x14ac:dyDescent="0.2">
      <c r="D363" s="11"/>
    </row>
    <row r="364" spans="4:4" x14ac:dyDescent="0.2">
      <c r="D364" s="11"/>
    </row>
    <row r="365" spans="4:4" x14ac:dyDescent="0.2">
      <c r="D365" s="11"/>
    </row>
    <row r="366" spans="4:4" x14ac:dyDescent="0.2">
      <c r="D366" s="11"/>
    </row>
    <row r="367" spans="4:4" x14ac:dyDescent="0.2">
      <c r="D367" s="11"/>
    </row>
    <row r="368" spans="4:4" x14ac:dyDescent="0.2">
      <c r="D368" s="11"/>
    </row>
    <row r="369" spans="4:4" x14ac:dyDescent="0.2">
      <c r="D369" s="11"/>
    </row>
    <row r="370" spans="4:4" x14ac:dyDescent="0.2">
      <c r="D370" s="11"/>
    </row>
    <row r="371" spans="4:4" x14ac:dyDescent="0.2">
      <c r="D371" s="11"/>
    </row>
    <row r="372" spans="4:4" x14ac:dyDescent="0.2">
      <c r="D372" s="11"/>
    </row>
    <row r="373" spans="4:4" x14ac:dyDescent="0.2">
      <c r="D373" s="11"/>
    </row>
    <row r="374" spans="4:4" x14ac:dyDescent="0.2">
      <c r="D374" s="11"/>
    </row>
    <row r="375" spans="4:4" x14ac:dyDescent="0.2">
      <c r="D375" s="11"/>
    </row>
    <row r="376" spans="4:4" x14ac:dyDescent="0.2">
      <c r="D376" s="11"/>
    </row>
    <row r="377" spans="4:4" x14ac:dyDescent="0.2">
      <c r="D377" s="11"/>
    </row>
    <row r="378" spans="4:4" x14ac:dyDescent="0.2">
      <c r="D378" s="11"/>
    </row>
    <row r="379" spans="4:4" x14ac:dyDescent="0.2">
      <c r="D379" s="11"/>
    </row>
    <row r="380" spans="4:4" x14ac:dyDescent="0.2">
      <c r="D380" s="11"/>
    </row>
    <row r="381" spans="4:4" x14ac:dyDescent="0.2">
      <c r="D381" s="11"/>
    </row>
    <row r="382" spans="4:4" x14ac:dyDescent="0.2">
      <c r="D382" s="11"/>
    </row>
    <row r="383" spans="4:4" x14ac:dyDescent="0.2">
      <c r="D383" s="11"/>
    </row>
    <row r="384" spans="4:4" x14ac:dyDescent="0.2">
      <c r="D384" s="11"/>
    </row>
    <row r="385" spans="4:4" x14ac:dyDescent="0.2">
      <c r="D385" s="11"/>
    </row>
    <row r="386" spans="4:4" x14ac:dyDescent="0.2">
      <c r="D386" s="11"/>
    </row>
    <row r="387" spans="4:4" x14ac:dyDescent="0.2">
      <c r="D387" s="11"/>
    </row>
    <row r="388" spans="4:4" x14ac:dyDescent="0.2">
      <c r="D388" s="11"/>
    </row>
    <row r="389" spans="4:4" x14ac:dyDescent="0.2">
      <c r="D389" s="11"/>
    </row>
    <row r="390" spans="4:4" x14ac:dyDescent="0.2">
      <c r="D390" s="11"/>
    </row>
    <row r="391" spans="4:4" x14ac:dyDescent="0.2">
      <c r="D391" s="11"/>
    </row>
    <row r="392" spans="4:4" x14ac:dyDescent="0.2">
      <c r="D392" s="11"/>
    </row>
    <row r="393" spans="4:4" x14ac:dyDescent="0.2">
      <c r="D393" s="11"/>
    </row>
    <row r="394" spans="4:4" x14ac:dyDescent="0.2">
      <c r="D394" s="11"/>
    </row>
    <row r="395" spans="4:4" x14ac:dyDescent="0.2">
      <c r="D395" s="11"/>
    </row>
    <row r="396" spans="4:4" x14ac:dyDescent="0.2">
      <c r="D396" s="11"/>
    </row>
    <row r="397" spans="4:4" x14ac:dyDescent="0.2">
      <c r="D397" s="11"/>
    </row>
    <row r="398" spans="4:4" x14ac:dyDescent="0.2">
      <c r="D398" s="11"/>
    </row>
    <row r="399" spans="4:4" x14ac:dyDescent="0.2">
      <c r="D399" s="11"/>
    </row>
    <row r="400" spans="4:4" x14ac:dyDescent="0.2">
      <c r="D400" s="11"/>
    </row>
    <row r="401" spans="4:4" x14ac:dyDescent="0.2">
      <c r="D401" s="11"/>
    </row>
    <row r="402" spans="4:4" x14ac:dyDescent="0.2">
      <c r="D402" s="11"/>
    </row>
    <row r="403" spans="4:4" x14ac:dyDescent="0.2">
      <c r="D403" s="11"/>
    </row>
    <row r="404" spans="4:4" x14ac:dyDescent="0.2">
      <c r="D404" s="11"/>
    </row>
    <row r="405" spans="4:4" x14ac:dyDescent="0.2">
      <c r="D405" s="11"/>
    </row>
    <row r="406" spans="4:4" x14ac:dyDescent="0.2">
      <c r="D406" s="11"/>
    </row>
    <row r="407" spans="4:4" x14ac:dyDescent="0.2">
      <c r="D407" s="11"/>
    </row>
    <row r="408" spans="4:4" x14ac:dyDescent="0.2">
      <c r="D408" s="11"/>
    </row>
    <row r="409" spans="4:4" x14ac:dyDescent="0.2">
      <c r="D409" s="11"/>
    </row>
    <row r="410" spans="4:4" x14ac:dyDescent="0.2">
      <c r="D410" s="11"/>
    </row>
    <row r="411" spans="4:4" x14ac:dyDescent="0.2">
      <c r="D411" s="11"/>
    </row>
    <row r="412" spans="4:4" x14ac:dyDescent="0.2">
      <c r="D412" s="11"/>
    </row>
    <row r="413" spans="4:4" x14ac:dyDescent="0.2">
      <c r="D413" s="11"/>
    </row>
    <row r="414" spans="4:4" x14ac:dyDescent="0.2">
      <c r="D414" s="11"/>
    </row>
    <row r="415" spans="4:4" x14ac:dyDescent="0.2">
      <c r="D415" s="11"/>
    </row>
    <row r="416" spans="4:4" x14ac:dyDescent="0.2">
      <c r="D416" s="11"/>
    </row>
    <row r="417" spans="4:4" x14ac:dyDescent="0.2">
      <c r="D417" s="11"/>
    </row>
    <row r="418" spans="4:4" x14ac:dyDescent="0.2">
      <c r="D418" s="11"/>
    </row>
    <row r="419" spans="4:4" x14ac:dyDescent="0.2">
      <c r="D419" s="11"/>
    </row>
    <row r="420" spans="4:4" x14ac:dyDescent="0.2">
      <c r="D420" s="11"/>
    </row>
    <row r="421" spans="4:4" x14ac:dyDescent="0.2">
      <c r="D421" s="11"/>
    </row>
    <row r="422" spans="4:4" x14ac:dyDescent="0.2">
      <c r="D422" s="11"/>
    </row>
    <row r="423" spans="4:4" x14ac:dyDescent="0.2">
      <c r="D423" s="11"/>
    </row>
    <row r="424" spans="4:4" x14ac:dyDescent="0.2">
      <c r="D424" s="11"/>
    </row>
    <row r="425" spans="4:4" x14ac:dyDescent="0.2">
      <c r="D425" s="11"/>
    </row>
    <row r="426" spans="4:4" x14ac:dyDescent="0.2">
      <c r="D426" s="11"/>
    </row>
    <row r="427" spans="4:4" x14ac:dyDescent="0.2">
      <c r="D427" s="11"/>
    </row>
    <row r="428" spans="4:4" x14ac:dyDescent="0.2">
      <c r="D428" s="11"/>
    </row>
    <row r="429" spans="4:4" x14ac:dyDescent="0.2">
      <c r="D429" s="11"/>
    </row>
    <row r="430" spans="4:4" x14ac:dyDescent="0.2">
      <c r="D430" s="11"/>
    </row>
    <row r="431" spans="4:4" x14ac:dyDescent="0.2">
      <c r="D431" s="11"/>
    </row>
    <row r="432" spans="4:4" x14ac:dyDescent="0.2">
      <c r="D432" s="11"/>
    </row>
    <row r="433" spans="4:4" x14ac:dyDescent="0.2">
      <c r="D433" s="11"/>
    </row>
    <row r="434" spans="4:4" x14ac:dyDescent="0.2">
      <c r="D434" s="11"/>
    </row>
    <row r="435" spans="4:4" x14ac:dyDescent="0.2">
      <c r="D435" s="11"/>
    </row>
    <row r="436" spans="4:4" x14ac:dyDescent="0.2">
      <c r="D436" s="11"/>
    </row>
    <row r="437" spans="4:4" x14ac:dyDescent="0.2">
      <c r="D437" s="11"/>
    </row>
    <row r="438" spans="4:4" x14ac:dyDescent="0.2">
      <c r="D438" s="11"/>
    </row>
    <row r="439" spans="4:4" x14ac:dyDescent="0.2">
      <c r="D439" s="11"/>
    </row>
    <row r="440" spans="4:4" x14ac:dyDescent="0.2">
      <c r="D440" s="11"/>
    </row>
    <row r="441" spans="4:4" x14ac:dyDescent="0.2">
      <c r="D441" s="11"/>
    </row>
    <row r="442" spans="4:4" x14ac:dyDescent="0.2">
      <c r="D442" s="11"/>
    </row>
    <row r="443" spans="4:4" x14ac:dyDescent="0.2">
      <c r="D443" s="11"/>
    </row>
    <row r="444" spans="4:4" x14ac:dyDescent="0.2">
      <c r="D444" s="11"/>
    </row>
    <row r="445" spans="4:4" x14ac:dyDescent="0.2">
      <c r="D445" s="11"/>
    </row>
    <row r="446" spans="4:4" x14ac:dyDescent="0.2">
      <c r="D446" s="11"/>
    </row>
    <row r="447" spans="4:4" x14ac:dyDescent="0.2">
      <c r="D447" s="11"/>
    </row>
    <row r="448" spans="4:4" x14ac:dyDescent="0.2">
      <c r="D448" s="11"/>
    </row>
    <row r="449" spans="4:4" x14ac:dyDescent="0.2">
      <c r="D449" s="11"/>
    </row>
    <row r="450" spans="4:4" x14ac:dyDescent="0.2">
      <c r="D450" s="11"/>
    </row>
    <row r="451" spans="4:4" x14ac:dyDescent="0.2">
      <c r="D451" s="11"/>
    </row>
    <row r="452" spans="4:4" x14ac:dyDescent="0.2">
      <c r="D452" s="11"/>
    </row>
    <row r="453" spans="4:4" x14ac:dyDescent="0.2">
      <c r="D453" s="11"/>
    </row>
    <row r="454" spans="4:4" x14ac:dyDescent="0.2">
      <c r="D454" s="11"/>
    </row>
    <row r="455" spans="4:4" x14ac:dyDescent="0.2">
      <c r="D455" s="11"/>
    </row>
    <row r="456" spans="4:4" x14ac:dyDescent="0.2">
      <c r="D456" s="11"/>
    </row>
    <row r="457" spans="4:4" x14ac:dyDescent="0.2">
      <c r="D457" s="11"/>
    </row>
    <row r="458" spans="4:4" x14ac:dyDescent="0.2">
      <c r="D458" s="11"/>
    </row>
    <row r="459" spans="4:4" x14ac:dyDescent="0.2">
      <c r="D459" s="11"/>
    </row>
    <row r="460" spans="4:4" x14ac:dyDescent="0.2">
      <c r="D460" s="11"/>
    </row>
    <row r="461" spans="4:4" x14ac:dyDescent="0.2">
      <c r="D461" s="11"/>
    </row>
    <row r="462" spans="4:4" x14ac:dyDescent="0.2">
      <c r="D462" s="11"/>
    </row>
    <row r="463" spans="4:4" x14ac:dyDescent="0.2">
      <c r="D463" s="11"/>
    </row>
    <row r="464" spans="4:4" x14ac:dyDescent="0.2">
      <c r="D464" s="11"/>
    </row>
    <row r="465" spans="4:4" x14ac:dyDescent="0.2">
      <c r="D465" s="11"/>
    </row>
    <row r="466" spans="4:4" x14ac:dyDescent="0.2">
      <c r="D466" s="11"/>
    </row>
    <row r="467" spans="4:4" x14ac:dyDescent="0.2">
      <c r="D467" s="11"/>
    </row>
    <row r="468" spans="4:4" x14ac:dyDescent="0.2">
      <c r="D468" s="11"/>
    </row>
    <row r="469" spans="4:4" x14ac:dyDescent="0.2">
      <c r="D469" s="11"/>
    </row>
    <row r="470" spans="4:4" x14ac:dyDescent="0.2">
      <c r="D470" s="11"/>
    </row>
    <row r="471" spans="4:4" x14ac:dyDescent="0.2">
      <c r="D471" s="11"/>
    </row>
    <row r="472" spans="4:4" x14ac:dyDescent="0.2">
      <c r="D472" s="11"/>
    </row>
    <row r="473" spans="4:4" x14ac:dyDescent="0.2">
      <c r="D473" s="11"/>
    </row>
    <row r="474" spans="4:4" x14ac:dyDescent="0.2">
      <c r="D474" s="11"/>
    </row>
    <row r="475" spans="4:4" x14ac:dyDescent="0.2">
      <c r="D475" s="11"/>
    </row>
    <row r="476" spans="4:4" x14ac:dyDescent="0.2">
      <c r="D476" s="11"/>
    </row>
    <row r="477" spans="4:4" x14ac:dyDescent="0.2">
      <c r="D477" s="11"/>
    </row>
    <row r="478" spans="4:4" x14ac:dyDescent="0.2">
      <c r="D478" s="11"/>
    </row>
    <row r="479" spans="4:4" x14ac:dyDescent="0.2">
      <c r="D479" s="11"/>
    </row>
    <row r="480" spans="4:4" x14ac:dyDescent="0.2">
      <c r="D480" s="11"/>
    </row>
    <row r="481" spans="4:4" x14ac:dyDescent="0.2">
      <c r="D481" s="11"/>
    </row>
    <row r="482" spans="4:4" x14ac:dyDescent="0.2">
      <c r="D482" s="11"/>
    </row>
    <row r="483" spans="4:4" x14ac:dyDescent="0.2">
      <c r="D483" s="11"/>
    </row>
    <row r="484" spans="4:4" x14ac:dyDescent="0.2">
      <c r="D484" s="11"/>
    </row>
    <row r="485" spans="4:4" x14ac:dyDescent="0.2">
      <c r="D485" s="11"/>
    </row>
    <row r="486" spans="4:4" x14ac:dyDescent="0.2">
      <c r="D486" s="11"/>
    </row>
    <row r="487" spans="4:4" x14ac:dyDescent="0.2">
      <c r="D487" s="11"/>
    </row>
    <row r="488" spans="4:4" x14ac:dyDescent="0.2">
      <c r="D488" s="11"/>
    </row>
    <row r="489" spans="4:4" x14ac:dyDescent="0.2">
      <c r="D489" s="11"/>
    </row>
    <row r="490" spans="4:4" x14ac:dyDescent="0.2">
      <c r="D490" s="11"/>
    </row>
    <row r="491" spans="4:4" x14ac:dyDescent="0.2">
      <c r="D491" s="11"/>
    </row>
    <row r="492" spans="4:4" x14ac:dyDescent="0.2">
      <c r="D492" s="11"/>
    </row>
    <row r="493" spans="4:4" x14ac:dyDescent="0.2">
      <c r="D493" s="11"/>
    </row>
    <row r="494" spans="4:4" x14ac:dyDescent="0.2">
      <c r="D494" s="11"/>
    </row>
    <row r="495" spans="4:4" x14ac:dyDescent="0.2">
      <c r="D495" s="11"/>
    </row>
    <row r="496" spans="4:4" x14ac:dyDescent="0.2">
      <c r="D496" s="11"/>
    </row>
    <row r="497" spans="4:4" x14ac:dyDescent="0.2">
      <c r="D497" s="11"/>
    </row>
    <row r="498" spans="4:4" x14ac:dyDescent="0.2">
      <c r="D498" s="11"/>
    </row>
    <row r="499" spans="4:4" x14ac:dyDescent="0.2">
      <c r="D499" s="11"/>
    </row>
    <row r="500" spans="4:4" x14ac:dyDescent="0.2">
      <c r="D500" s="11"/>
    </row>
    <row r="501" spans="4:4" x14ac:dyDescent="0.2">
      <c r="D501" s="11"/>
    </row>
    <row r="502" spans="4:4" x14ac:dyDescent="0.2">
      <c r="D502" s="11"/>
    </row>
    <row r="503" spans="4:4" x14ac:dyDescent="0.2">
      <c r="D503" s="11"/>
    </row>
    <row r="504" spans="4:4" x14ac:dyDescent="0.2">
      <c r="D504" s="11"/>
    </row>
    <row r="505" spans="4:4" x14ac:dyDescent="0.2">
      <c r="D505" s="11"/>
    </row>
    <row r="506" spans="4:4" x14ac:dyDescent="0.2">
      <c r="D506" s="11"/>
    </row>
    <row r="507" spans="4:4" x14ac:dyDescent="0.2">
      <c r="D507" s="11"/>
    </row>
    <row r="508" spans="4:4" x14ac:dyDescent="0.2">
      <c r="D508" s="11"/>
    </row>
    <row r="509" spans="4:4" x14ac:dyDescent="0.2">
      <c r="D509" s="11"/>
    </row>
    <row r="510" spans="4:4" x14ac:dyDescent="0.2">
      <c r="D510" s="11"/>
    </row>
    <row r="511" spans="4:4" x14ac:dyDescent="0.2">
      <c r="D511" s="11"/>
    </row>
    <row r="512" spans="4:4" x14ac:dyDescent="0.2">
      <c r="D512" s="11"/>
    </row>
    <row r="513" spans="4:4" x14ac:dyDescent="0.2">
      <c r="D513" s="11"/>
    </row>
    <row r="514" spans="4:4" x14ac:dyDescent="0.2">
      <c r="D514" s="11"/>
    </row>
    <row r="515" spans="4:4" x14ac:dyDescent="0.2">
      <c r="D515" s="11"/>
    </row>
    <row r="516" spans="4:4" x14ac:dyDescent="0.2">
      <c r="D516" s="11"/>
    </row>
    <row r="517" spans="4:4" x14ac:dyDescent="0.2">
      <c r="D517" s="11"/>
    </row>
    <row r="518" spans="4:4" x14ac:dyDescent="0.2">
      <c r="D518" s="11"/>
    </row>
    <row r="519" spans="4:4" x14ac:dyDescent="0.2">
      <c r="D519" s="11"/>
    </row>
    <row r="520" spans="4:4" x14ac:dyDescent="0.2">
      <c r="D520" s="11"/>
    </row>
    <row r="521" spans="4:4" x14ac:dyDescent="0.2">
      <c r="D521" s="11"/>
    </row>
    <row r="522" spans="4:4" x14ac:dyDescent="0.2">
      <c r="D522" s="11"/>
    </row>
    <row r="523" spans="4:4" x14ac:dyDescent="0.2">
      <c r="D523" s="11"/>
    </row>
    <row r="524" spans="4:4" x14ac:dyDescent="0.2">
      <c r="D524" s="11"/>
    </row>
    <row r="525" spans="4:4" x14ac:dyDescent="0.2">
      <c r="D525" s="11"/>
    </row>
    <row r="526" spans="4:4" x14ac:dyDescent="0.2">
      <c r="D526" s="11"/>
    </row>
    <row r="527" spans="4:4" x14ac:dyDescent="0.2">
      <c r="D527" s="11"/>
    </row>
    <row r="528" spans="4:4" x14ac:dyDescent="0.2">
      <c r="D528" s="11"/>
    </row>
    <row r="529" spans="4:4" x14ac:dyDescent="0.2">
      <c r="D529" s="11"/>
    </row>
    <row r="530" spans="4:4" x14ac:dyDescent="0.2">
      <c r="D530" s="11"/>
    </row>
    <row r="531" spans="4:4" x14ac:dyDescent="0.2">
      <c r="D531" s="11"/>
    </row>
    <row r="532" spans="4:4" x14ac:dyDescent="0.2">
      <c r="D532" s="11"/>
    </row>
    <row r="533" spans="4:4" x14ac:dyDescent="0.2">
      <c r="D533" s="11"/>
    </row>
    <row r="534" spans="4:4" x14ac:dyDescent="0.2">
      <c r="D534" s="11"/>
    </row>
    <row r="535" spans="4:4" x14ac:dyDescent="0.2">
      <c r="D535" s="11"/>
    </row>
    <row r="536" spans="4:4" x14ac:dyDescent="0.2">
      <c r="D536" s="11"/>
    </row>
    <row r="537" spans="4:4" x14ac:dyDescent="0.2">
      <c r="D537" s="11"/>
    </row>
    <row r="538" spans="4:4" x14ac:dyDescent="0.2">
      <c r="D538" s="11"/>
    </row>
    <row r="539" spans="4:4" x14ac:dyDescent="0.2">
      <c r="D539" s="11"/>
    </row>
    <row r="540" spans="4:4" x14ac:dyDescent="0.2">
      <c r="D540" s="11"/>
    </row>
    <row r="541" spans="4:4" x14ac:dyDescent="0.2">
      <c r="D541" s="11"/>
    </row>
    <row r="542" spans="4:4" x14ac:dyDescent="0.2">
      <c r="D542" s="11"/>
    </row>
    <row r="543" spans="4:4" x14ac:dyDescent="0.2">
      <c r="D543" s="11"/>
    </row>
    <row r="544" spans="4:4" x14ac:dyDescent="0.2">
      <c r="D544" s="11"/>
    </row>
    <row r="545" spans="4:4" x14ac:dyDescent="0.2">
      <c r="D545" s="11"/>
    </row>
    <row r="546" spans="4:4" x14ac:dyDescent="0.2">
      <c r="D546" s="11"/>
    </row>
    <row r="547" spans="4:4" x14ac:dyDescent="0.2">
      <c r="D547" s="11"/>
    </row>
    <row r="548" spans="4:4" x14ac:dyDescent="0.2">
      <c r="D548" s="11"/>
    </row>
    <row r="549" spans="4:4" x14ac:dyDescent="0.2">
      <c r="D549" s="11"/>
    </row>
    <row r="550" spans="4:4" x14ac:dyDescent="0.2">
      <c r="D550" s="11"/>
    </row>
    <row r="551" spans="4:4" x14ac:dyDescent="0.2">
      <c r="D551" s="11"/>
    </row>
    <row r="552" spans="4:4" x14ac:dyDescent="0.2">
      <c r="D552" s="11"/>
    </row>
    <row r="553" spans="4:4" x14ac:dyDescent="0.2">
      <c r="D553" s="11"/>
    </row>
    <row r="554" spans="4:4" x14ac:dyDescent="0.2">
      <c r="D554" s="11"/>
    </row>
    <row r="555" spans="4:4" x14ac:dyDescent="0.2">
      <c r="D555" s="11"/>
    </row>
    <row r="556" spans="4:4" x14ac:dyDescent="0.2">
      <c r="D556" s="11"/>
    </row>
    <row r="557" spans="4:4" x14ac:dyDescent="0.2">
      <c r="D557" s="11"/>
    </row>
    <row r="558" spans="4:4" x14ac:dyDescent="0.2">
      <c r="D558" s="11"/>
    </row>
    <row r="559" spans="4:4" x14ac:dyDescent="0.2">
      <c r="D559" s="11"/>
    </row>
    <row r="560" spans="4:4" x14ac:dyDescent="0.2">
      <c r="D560" s="11"/>
    </row>
    <row r="561" spans="4:4" x14ac:dyDescent="0.2">
      <c r="D561" s="11"/>
    </row>
    <row r="562" spans="4:4" x14ac:dyDescent="0.2">
      <c r="D562" s="11"/>
    </row>
    <row r="563" spans="4:4" x14ac:dyDescent="0.2">
      <c r="D563" s="11"/>
    </row>
    <row r="564" spans="4:4" x14ac:dyDescent="0.2">
      <c r="D564" s="11"/>
    </row>
    <row r="565" spans="4:4" x14ac:dyDescent="0.2">
      <c r="D565" s="11"/>
    </row>
    <row r="566" spans="4:4" x14ac:dyDescent="0.2">
      <c r="D566" s="11"/>
    </row>
    <row r="567" spans="4:4" x14ac:dyDescent="0.2">
      <c r="D567" s="11"/>
    </row>
    <row r="568" spans="4:4" x14ac:dyDescent="0.2">
      <c r="D568" s="11"/>
    </row>
    <row r="569" spans="4:4" x14ac:dyDescent="0.2">
      <c r="D569" s="11"/>
    </row>
    <row r="570" spans="4:4" x14ac:dyDescent="0.2">
      <c r="D570" s="11"/>
    </row>
    <row r="571" spans="4:4" x14ac:dyDescent="0.2">
      <c r="D571" s="11"/>
    </row>
    <row r="572" spans="4:4" x14ac:dyDescent="0.2">
      <c r="D572" s="11"/>
    </row>
    <row r="573" spans="4:4" x14ac:dyDescent="0.2">
      <c r="D573" s="11"/>
    </row>
    <row r="574" spans="4:4" x14ac:dyDescent="0.2">
      <c r="D574" s="11"/>
    </row>
    <row r="575" spans="4:4" x14ac:dyDescent="0.2">
      <c r="D575" s="11"/>
    </row>
    <row r="576" spans="4:4" x14ac:dyDescent="0.2">
      <c r="D576" s="11"/>
    </row>
    <row r="577" spans="4:4" x14ac:dyDescent="0.2">
      <c r="D577" s="11"/>
    </row>
    <row r="578" spans="4:4" x14ac:dyDescent="0.2">
      <c r="D578" s="11"/>
    </row>
    <row r="579" spans="4:4" x14ac:dyDescent="0.2">
      <c r="D579" s="11"/>
    </row>
    <row r="580" spans="4:4" x14ac:dyDescent="0.2">
      <c r="D580" s="11"/>
    </row>
    <row r="581" spans="4:4" x14ac:dyDescent="0.2">
      <c r="D581" s="11"/>
    </row>
    <row r="582" spans="4:4" x14ac:dyDescent="0.2">
      <c r="D582" s="11"/>
    </row>
    <row r="583" spans="4:4" x14ac:dyDescent="0.2">
      <c r="D583" s="11"/>
    </row>
    <row r="584" spans="4:4" x14ac:dyDescent="0.2">
      <c r="D584" s="11"/>
    </row>
    <row r="585" spans="4:4" x14ac:dyDescent="0.2">
      <c r="D585" s="11"/>
    </row>
    <row r="586" spans="4:4" x14ac:dyDescent="0.2">
      <c r="D586" s="11"/>
    </row>
    <row r="587" spans="4:4" x14ac:dyDescent="0.2">
      <c r="D587" s="11"/>
    </row>
    <row r="588" spans="4:4" x14ac:dyDescent="0.2">
      <c r="D588" s="11"/>
    </row>
    <row r="589" spans="4:4" x14ac:dyDescent="0.2">
      <c r="D589" s="11"/>
    </row>
    <row r="590" spans="4:4" x14ac:dyDescent="0.2">
      <c r="D590" s="11"/>
    </row>
    <row r="591" spans="4:4" x14ac:dyDescent="0.2">
      <c r="D591" s="11"/>
    </row>
    <row r="592" spans="4:4" x14ac:dyDescent="0.2">
      <c r="D592" s="11"/>
    </row>
    <row r="593" spans="4:4" x14ac:dyDescent="0.2">
      <c r="D593" s="11"/>
    </row>
    <row r="594" spans="4:4" x14ac:dyDescent="0.2">
      <c r="D594" s="11"/>
    </row>
    <row r="595" spans="4:4" x14ac:dyDescent="0.2">
      <c r="D595" s="11"/>
    </row>
    <row r="596" spans="4:4" x14ac:dyDescent="0.2">
      <c r="D596" s="11"/>
    </row>
    <row r="597" spans="4:4" x14ac:dyDescent="0.2">
      <c r="D597" s="11"/>
    </row>
    <row r="598" spans="4:4" x14ac:dyDescent="0.2">
      <c r="D598" s="11"/>
    </row>
    <row r="599" spans="4:4" x14ac:dyDescent="0.2">
      <c r="D599" s="11"/>
    </row>
    <row r="600" spans="4:4" x14ac:dyDescent="0.2">
      <c r="D600" s="11"/>
    </row>
    <row r="601" spans="4:4" x14ac:dyDescent="0.2">
      <c r="D601" s="11"/>
    </row>
    <row r="602" spans="4:4" x14ac:dyDescent="0.2">
      <c r="D602" s="11"/>
    </row>
    <row r="603" spans="4:4" x14ac:dyDescent="0.2">
      <c r="D603" s="11"/>
    </row>
    <row r="604" spans="4:4" x14ac:dyDescent="0.2">
      <c r="D604" s="11"/>
    </row>
    <row r="605" spans="4:4" x14ac:dyDescent="0.2">
      <c r="D605" s="11"/>
    </row>
    <row r="606" spans="4:4" x14ac:dyDescent="0.2">
      <c r="D606" s="11"/>
    </row>
    <row r="607" spans="4:4" x14ac:dyDescent="0.2">
      <c r="D607" s="11"/>
    </row>
    <row r="608" spans="4:4" x14ac:dyDescent="0.2">
      <c r="D608" s="11"/>
    </row>
    <row r="609" spans="4:4" x14ac:dyDescent="0.2">
      <c r="D609" s="11"/>
    </row>
    <row r="610" spans="4:4" x14ac:dyDescent="0.2">
      <c r="D610" s="11"/>
    </row>
    <row r="611" spans="4:4" x14ac:dyDescent="0.2">
      <c r="D611" s="11"/>
    </row>
    <row r="612" spans="4:4" x14ac:dyDescent="0.2">
      <c r="D612" s="11"/>
    </row>
    <row r="613" spans="4:4" x14ac:dyDescent="0.2">
      <c r="D613" s="11"/>
    </row>
    <row r="614" spans="4:4" x14ac:dyDescent="0.2">
      <c r="D614" s="11"/>
    </row>
    <row r="615" spans="4:4" x14ac:dyDescent="0.2">
      <c r="D615" s="11"/>
    </row>
    <row r="616" spans="4:4" x14ac:dyDescent="0.2">
      <c r="D616" s="11"/>
    </row>
    <row r="617" spans="4:4" x14ac:dyDescent="0.2">
      <c r="D617" s="11"/>
    </row>
    <row r="618" spans="4:4" x14ac:dyDescent="0.2">
      <c r="D618" s="11"/>
    </row>
    <row r="619" spans="4:4" x14ac:dyDescent="0.2">
      <c r="D619" s="11"/>
    </row>
    <row r="620" spans="4:4" x14ac:dyDescent="0.2">
      <c r="D620" s="11"/>
    </row>
    <row r="621" spans="4:4" x14ac:dyDescent="0.2">
      <c r="D621" s="11"/>
    </row>
    <row r="622" spans="4:4" x14ac:dyDescent="0.2">
      <c r="D622" s="11"/>
    </row>
    <row r="623" spans="4:4" x14ac:dyDescent="0.2">
      <c r="D623" s="11"/>
    </row>
    <row r="624" spans="4:4" x14ac:dyDescent="0.2">
      <c r="D624" s="11"/>
    </row>
    <row r="625" spans="4:4" x14ac:dyDescent="0.2">
      <c r="D625" s="11"/>
    </row>
    <row r="626" spans="4:4" x14ac:dyDescent="0.2">
      <c r="D626" s="11"/>
    </row>
    <row r="627" spans="4:4" x14ac:dyDescent="0.2">
      <c r="D627" s="11"/>
    </row>
    <row r="628" spans="4:4" x14ac:dyDescent="0.2">
      <c r="D628" s="11"/>
    </row>
    <row r="629" spans="4:4" x14ac:dyDescent="0.2">
      <c r="D629" s="11"/>
    </row>
    <row r="630" spans="4:4" x14ac:dyDescent="0.2">
      <c r="D630" s="11"/>
    </row>
    <row r="631" spans="4:4" x14ac:dyDescent="0.2">
      <c r="D631" s="11"/>
    </row>
    <row r="632" spans="4:4" x14ac:dyDescent="0.2">
      <c r="D632" s="11"/>
    </row>
    <row r="633" spans="4:4" x14ac:dyDescent="0.2">
      <c r="D633" s="11"/>
    </row>
    <row r="634" spans="4:4" x14ac:dyDescent="0.2">
      <c r="D634" s="11"/>
    </row>
    <row r="635" spans="4:4" x14ac:dyDescent="0.2">
      <c r="D635" s="11"/>
    </row>
    <row r="636" spans="4:4" x14ac:dyDescent="0.2">
      <c r="D636" s="11"/>
    </row>
    <row r="637" spans="4:4" x14ac:dyDescent="0.2">
      <c r="D637" s="11"/>
    </row>
    <row r="638" spans="4:4" x14ac:dyDescent="0.2">
      <c r="D638" s="11"/>
    </row>
    <row r="639" spans="4:4" x14ac:dyDescent="0.2">
      <c r="D639" s="11"/>
    </row>
    <row r="640" spans="4:4" x14ac:dyDescent="0.2">
      <c r="D640" s="11"/>
    </row>
    <row r="641" spans="4:4" x14ac:dyDescent="0.2">
      <c r="D641" s="11"/>
    </row>
    <row r="642" spans="4:4" x14ac:dyDescent="0.2">
      <c r="D642" s="11"/>
    </row>
    <row r="643" spans="4:4" x14ac:dyDescent="0.2">
      <c r="D643" s="11"/>
    </row>
    <row r="644" spans="4:4" x14ac:dyDescent="0.2">
      <c r="D644" s="11"/>
    </row>
    <row r="645" spans="4:4" x14ac:dyDescent="0.2">
      <c r="D645" s="11"/>
    </row>
    <row r="646" spans="4:4" x14ac:dyDescent="0.2">
      <c r="D646" s="11"/>
    </row>
    <row r="647" spans="4:4" x14ac:dyDescent="0.2">
      <c r="D647" s="11"/>
    </row>
    <row r="648" spans="4:4" x14ac:dyDescent="0.2">
      <c r="D648" s="11"/>
    </row>
    <row r="649" spans="4:4" x14ac:dyDescent="0.2">
      <c r="D649" s="11"/>
    </row>
    <row r="650" spans="4:4" x14ac:dyDescent="0.2">
      <c r="D650" s="11"/>
    </row>
    <row r="651" spans="4:4" x14ac:dyDescent="0.2">
      <c r="D651" s="11"/>
    </row>
    <row r="652" spans="4:4" x14ac:dyDescent="0.2">
      <c r="D652" s="11"/>
    </row>
    <row r="653" spans="4:4" x14ac:dyDescent="0.2">
      <c r="D653" s="11"/>
    </row>
    <row r="654" spans="4:4" x14ac:dyDescent="0.2">
      <c r="D654" s="11"/>
    </row>
    <row r="655" spans="4:4" x14ac:dyDescent="0.2">
      <c r="D655" s="11"/>
    </row>
    <row r="656" spans="4:4" x14ac:dyDescent="0.2">
      <c r="D656" s="11"/>
    </row>
    <row r="657" spans="4:4" x14ac:dyDescent="0.2">
      <c r="D657" s="11"/>
    </row>
    <row r="658" spans="4:4" x14ac:dyDescent="0.2">
      <c r="D658" s="11"/>
    </row>
    <row r="659" spans="4:4" x14ac:dyDescent="0.2">
      <c r="D659" s="11"/>
    </row>
    <row r="660" spans="4:4" x14ac:dyDescent="0.2">
      <c r="D660" s="11"/>
    </row>
    <row r="661" spans="4:4" x14ac:dyDescent="0.2">
      <c r="D661" s="11"/>
    </row>
    <row r="662" spans="4:4" x14ac:dyDescent="0.2">
      <c r="D662" s="11"/>
    </row>
    <row r="663" spans="4:4" x14ac:dyDescent="0.2">
      <c r="D663" s="11"/>
    </row>
    <row r="664" spans="4:4" x14ac:dyDescent="0.2">
      <c r="D664" s="11"/>
    </row>
    <row r="665" spans="4:4" x14ac:dyDescent="0.2">
      <c r="D665" s="11"/>
    </row>
    <row r="666" spans="4:4" x14ac:dyDescent="0.2">
      <c r="D666" s="11"/>
    </row>
    <row r="667" spans="4:4" x14ac:dyDescent="0.2">
      <c r="D667" s="11"/>
    </row>
    <row r="668" spans="4:4" x14ac:dyDescent="0.2">
      <c r="D668" s="11"/>
    </row>
    <row r="669" spans="4:4" x14ac:dyDescent="0.2">
      <c r="D669" s="11"/>
    </row>
    <row r="670" spans="4:4" x14ac:dyDescent="0.2">
      <c r="D670" s="11"/>
    </row>
    <row r="671" spans="4:4" x14ac:dyDescent="0.2">
      <c r="D671" s="11"/>
    </row>
    <row r="672" spans="4:4" x14ac:dyDescent="0.2">
      <c r="D672" s="11"/>
    </row>
    <row r="673" spans="4:4" x14ac:dyDescent="0.2">
      <c r="D673" s="11"/>
    </row>
    <row r="674" spans="4:4" x14ac:dyDescent="0.2">
      <c r="D674" s="11"/>
    </row>
    <row r="675" spans="4:4" x14ac:dyDescent="0.2">
      <c r="D675" s="11"/>
    </row>
    <row r="676" spans="4:4" x14ac:dyDescent="0.2">
      <c r="D676" s="11"/>
    </row>
    <row r="677" spans="4:4" x14ac:dyDescent="0.2">
      <c r="D677" s="11"/>
    </row>
    <row r="678" spans="4:4" x14ac:dyDescent="0.2">
      <c r="D678" s="11"/>
    </row>
    <row r="679" spans="4:4" x14ac:dyDescent="0.2">
      <c r="D679" s="11"/>
    </row>
    <row r="680" spans="4:4" x14ac:dyDescent="0.2">
      <c r="D680" s="11"/>
    </row>
    <row r="681" spans="4:4" x14ac:dyDescent="0.2">
      <c r="D681" s="11"/>
    </row>
    <row r="682" spans="4:4" x14ac:dyDescent="0.2">
      <c r="D682" s="11"/>
    </row>
    <row r="683" spans="4:4" x14ac:dyDescent="0.2">
      <c r="D683" s="11"/>
    </row>
    <row r="684" spans="4:4" x14ac:dyDescent="0.2">
      <c r="D684" s="11"/>
    </row>
    <row r="685" spans="4:4" x14ac:dyDescent="0.2">
      <c r="D685" s="11"/>
    </row>
    <row r="686" spans="4:4" x14ac:dyDescent="0.2">
      <c r="D686" s="11"/>
    </row>
    <row r="687" spans="4:4" x14ac:dyDescent="0.2">
      <c r="D687" s="11"/>
    </row>
    <row r="688" spans="4:4" x14ac:dyDescent="0.2">
      <c r="D688" s="11"/>
    </row>
    <row r="689" spans="4:4" x14ac:dyDescent="0.2">
      <c r="D689" s="11"/>
    </row>
    <row r="690" spans="4:4" x14ac:dyDescent="0.2">
      <c r="D690" s="11"/>
    </row>
    <row r="691" spans="4:4" x14ac:dyDescent="0.2">
      <c r="D691" s="11"/>
    </row>
    <row r="692" spans="4:4" x14ac:dyDescent="0.2">
      <c r="D692" s="11"/>
    </row>
    <row r="693" spans="4:4" x14ac:dyDescent="0.2">
      <c r="D693" s="11"/>
    </row>
    <row r="694" spans="4:4" x14ac:dyDescent="0.2">
      <c r="D694" s="11"/>
    </row>
    <row r="695" spans="4:4" x14ac:dyDescent="0.2">
      <c r="D695" s="11"/>
    </row>
    <row r="696" spans="4:4" x14ac:dyDescent="0.2">
      <c r="D696" s="11"/>
    </row>
    <row r="697" spans="4:4" x14ac:dyDescent="0.2">
      <c r="D697" s="11"/>
    </row>
    <row r="698" spans="4:4" x14ac:dyDescent="0.2">
      <c r="D698" s="11"/>
    </row>
    <row r="699" spans="4:4" x14ac:dyDescent="0.2">
      <c r="D699" s="11"/>
    </row>
    <row r="700" spans="4:4" x14ac:dyDescent="0.2">
      <c r="D700" s="11"/>
    </row>
    <row r="701" spans="4:4" x14ac:dyDescent="0.2">
      <c r="D701" s="11"/>
    </row>
    <row r="702" spans="4:4" x14ac:dyDescent="0.2">
      <c r="D702" s="11"/>
    </row>
    <row r="703" spans="4:4" x14ac:dyDescent="0.2">
      <c r="D703" s="11"/>
    </row>
    <row r="704" spans="4:4" x14ac:dyDescent="0.2">
      <c r="D704" s="11"/>
    </row>
    <row r="705" spans="4:4" x14ac:dyDescent="0.2">
      <c r="D705" s="11"/>
    </row>
    <row r="706" spans="4:4" x14ac:dyDescent="0.2">
      <c r="D706" s="11"/>
    </row>
    <row r="707" spans="4:4" x14ac:dyDescent="0.2">
      <c r="D707" s="11"/>
    </row>
    <row r="708" spans="4:4" x14ac:dyDescent="0.2">
      <c r="D708" s="11"/>
    </row>
    <row r="709" spans="4:4" x14ac:dyDescent="0.2">
      <c r="D709" s="11"/>
    </row>
    <row r="710" spans="4:4" x14ac:dyDescent="0.2">
      <c r="D710" s="11"/>
    </row>
    <row r="711" spans="4:4" x14ac:dyDescent="0.2">
      <c r="D711" s="11"/>
    </row>
    <row r="712" spans="4:4" x14ac:dyDescent="0.2">
      <c r="D712" s="11"/>
    </row>
    <row r="713" spans="4:4" x14ac:dyDescent="0.2">
      <c r="D713" s="11"/>
    </row>
    <row r="714" spans="4:4" x14ac:dyDescent="0.2">
      <c r="D714" s="11"/>
    </row>
    <row r="715" spans="4:4" x14ac:dyDescent="0.2">
      <c r="D715" s="11"/>
    </row>
    <row r="716" spans="4:4" x14ac:dyDescent="0.2">
      <c r="D716" s="11"/>
    </row>
    <row r="717" spans="4:4" x14ac:dyDescent="0.2">
      <c r="D717" s="11"/>
    </row>
    <row r="718" spans="4:4" x14ac:dyDescent="0.2">
      <c r="D718" s="11"/>
    </row>
    <row r="719" spans="4:4" x14ac:dyDescent="0.2">
      <c r="D719" s="11"/>
    </row>
    <row r="720" spans="4:4" x14ac:dyDescent="0.2">
      <c r="D720" s="11"/>
    </row>
    <row r="721" spans="4:4" x14ac:dyDescent="0.2">
      <c r="D721" s="11"/>
    </row>
    <row r="722" spans="4:4" x14ac:dyDescent="0.2">
      <c r="D722" s="11"/>
    </row>
    <row r="723" spans="4:4" x14ac:dyDescent="0.2">
      <c r="D723" s="11"/>
    </row>
    <row r="724" spans="4:4" x14ac:dyDescent="0.2">
      <c r="D724" s="11"/>
    </row>
    <row r="725" spans="4:4" x14ac:dyDescent="0.2">
      <c r="D725" s="11"/>
    </row>
    <row r="726" spans="4:4" x14ac:dyDescent="0.2">
      <c r="D726" s="11"/>
    </row>
    <row r="727" spans="4:4" x14ac:dyDescent="0.2">
      <c r="D727" s="11"/>
    </row>
    <row r="728" spans="4:4" x14ac:dyDescent="0.2">
      <c r="D728" s="11"/>
    </row>
    <row r="729" spans="4:4" x14ac:dyDescent="0.2">
      <c r="D729" s="11"/>
    </row>
    <row r="730" spans="4:4" x14ac:dyDescent="0.2">
      <c r="D730" s="11"/>
    </row>
    <row r="731" spans="4:4" x14ac:dyDescent="0.2">
      <c r="D731" s="11"/>
    </row>
    <row r="732" spans="4:4" x14ac:dyDescent="0.2">
      <c r="D732" s="11"/>
    </row>
    <row r="733" spans="4:4" x14ac:dyDescent="0.2">
      <c r="D733" s="11"/>
    </row>
    <row r="734" spans="4:4" x14ac:dyDescent="0.2">
      <c r="D734" s="11"/>
    </row>
    <row r="735" spans="4:4" x14ac:dyDescent="0.2">
      <c r="D735" s="11"/>
    </row>
    <row r="736" spans="4:4" x14ac:dyDescent="0.2">
      <c r="D736" s="11"/>
    </row>
    <row r="737" spans="4:4" x14ac:dyDescent="0.2">
      <c r="D737" s="11"/>
    </row>
    <row r="738" spans="4:4" x14ac:dyDescent="0.2">
      <c r="D738" s="11"/>
    </row>
    <row r="739" spans="4:4" x14ac:dyDescent="0.2">
      <c r="D739" s="11"/>
    </row>
    <row r="740" spans="4:4" x14ac:dyDescent="0.2">
      <c r="D740" s="11"/>
    </row>
    <row r="741" spans="4:4" x14ac:dyDescent="0.2">
      <c r="D741" s="11"/>
    </row>
    <row r="742" spans="4:4" x14ac:dyDescent="0.2">
      <c r="D742" s="11"/>
    </row>
    <row r="743" spans="4:4" x14ac:dyDescent="0.2">
      <c r="D743" s="11"/>
    </row>
    <row r="744" spans="4:4" x14ac:dyDescent="0.2">
      <c r="D744" s="11"/>
    </row>
    <row r="745" spans="4:4" x14ac:dyDescent="0.2">
      <c r="D745" s="11"/>
    </row>
    <row r="746" spans="4:4" x14ac:dyDescent="0.2">
      <c r="D746" s="11"/>
    </row>
    <row r="747" spans="4:4" x14ac:dyDescent="0.2">
      <c r="D747" s="11"/>
    </row>
    <row r="748" spans="4:4" x14ac:dyDescent="0.2">
      <c r="D748" s="11"/>
    </row>
    <row r="749" spans="4:4" x14ac:dyDescent="0.2">
      <c r="D749" s="11"/>
    </row>
    <row r="750" spans="4:4" x14ac:dyDescent="0.2">
      <c r="D750" s="11"/>
    </row>
    <row r="751" spans="4:4" x14ac:dyDescent="0.2">
      <c r="D751" s="11"/>
    </row>
    <row r="752" spans="4:4" x14ac:dyDescent="0.2">
      <c r="D752" s="11"/>
    </row>
    <row r="753" spans="4:4" x14ac:dyDescent="0.2">
      <c r="D753" s="11"/>
    </row>
    <row r="754" spans="4:4" x14ac:dyDescent="0.2">
      <c r="D754" s="11"/>
    </row>
    <row r="755" spans="4:4" x14ac:dyDescent="0.2">
      <c r="D755" s="11"/>
    </row>
    <row r="756" spans="4:4" x14ac:dyDescent="0.2">
      <c r="D756" s="11"/>
    </row>
    <row r="757" spans="4:4" x14ac:dyDescent="0.2">
      <c r="D757" s="11"/>
    </row>
    <row r="758" spans="4:4" x14ac:dyDescent="0.2">
      <c r="D758" s="11"/>
    </row>
    <row r="759" spans="4:4" x14ac:dyDescent="0.2">
      <c r="D759" s="11"/>
    </row>
    <row r="760" spans="4:4" x14ac:dyDescent="0.2">
      <c r="D760" s="11"/>
    </row>
    <row r="761" spans="4:4" x14ac:dyDescent="0.2">
      <c r="D761" s="11"/>
    </row>
    <row r="762" spans="4:4" x14ac:dyDescent="0.2">
      <c r="D762" s="11"/>
    </row>
    <row r="763" spans="4:4" x14ac:dyDescent="0.2">
      <c r="D763" s="11"/>
    </row>
    <row r="764" spans="4:4" x14ac:dyDescent="0.2">
      <c r="D764" s="11"/>
    </row>
    <row r="765" spans="4:4" x14ac:dyDescent="0.2">
      <c r="D765" s="11"/>
    </row>
    <row r="766" spans="4:4" x14ac:dyDescent="0.2">
      <c r="D766" s="11"/>
    </row>
    <row r="767" spans="4:4" x14ac:dyDescent="0.2">
      <c r="D767" s="11"/>
    </row>
    <row r="768" spans="4:4" x14ac:dyDescent="0.2">
      <c r="D768" s="11"/>
    </row>
    <row r="769" spans="4:4" x14ac:dyDescent="0.2">
      <c r="D769" s="11"/>
    </row>
    <row r="770" spans="4:4" x14ac:dyDescent="0.2">
      <c r="D770" s="11"/>
    </row>
    <row r="771" spans="4:4" x14ac:dyDescent="0.2">
      <c r="D771" s="11"/>
    </row>
    <row r="772" spans="4:4" x14ac:dyDescent="0.2">
      <c r="D772" s="11"/>
    </row>
    <row r="773" spans="4:4" x14ac:dyDescent="0.2">
      <c r="D773" s="11"/>
    </row>
    <row r="774" spans="4:4" x14ac:dyDescent="0.2">
      <c r="D774" s="11"/>
    </row>
    <row r="775" spans="4:4" x14ac:dyDescent="0.2">
      <c r="D775" s="11"/>
    </row>
    <row r="776" spans="4:4" x14ac:dyDescent="0.2">
      <c r="D776" s="11"/>
    </row>
    <row r="777" spans="4:4" x14ac:dyDescent="0.2">
      <c r="D777" s="11"/>
    </row>
    <row r="778" spans="4:4" x14ac:dyDescent="0.2">
      <c r="D778" s="11"/>
    </row>
    <row r="779" spans="4:4" x14ac:dyDescent="0.2">
      <c r="D779" s="11"/>
    </row>
    <row r="780" spans="4:4" x14ac:dyDescent="0.2">
      <c r="D780" s="11"/>
    </row>
    <row r="781" spans="4:4" x14ac:dyDescent="0.2">
      <c r="D781" s="11"/>
    </row>
    <row r="782" spans="4:4" x14ac:dyDescent="0.2">
      <c r="D782" s="11"/>
    </row>
    <row r="783" spans="4:4" x14ac:dyDescent="0.2">
      <c r="D783" s="11"/>
    </row>
    <row r="784" spans="4:4" x14ac:dyDescent="0.2">
      <c r="D784" s="11"/>
    </row>
    <row r="785" spans="4:4" x14ac:dyDescent="0.2">
      <c r="D785" s="11"/>
    </row>
    <row r="786" spans="4:4" x14ac:dyDescent="0.2">
      <c r="D786" s="11"/>
    </row>
    <row r="787" spans="4:4" x14ac:dyDescent="0.2">
      <c r="D787" s="11"/>
    </row>
    <row r="788" spans="4:4" x14ac:dyDescent="0.2">
      <c r="D788" s="11"/>
    </row>
    <row r="789" spans="4:4" x14ac:dyDescent="0.2">
      <c r="D789" s="11"/>
    </row>
    <row r="790" spans="4:4" x14ac:dyDescent="0.2">
      <c r="D790" s="11"/>
    </row>
    <row r="791" spans="4:4" x14ac:dyDescent="0.2">
      <c r="D791" s="11"/>
    </row>
    <row r="792" spans="4:4" x14ac:dyDescent="0.2">
      <c r="D792" s="11"/>
    </row>
    <row r="793" spans="4:4" x14ac:dyDescent="0.2">
      <c r="D793" s="11"/>
    </row>
    <row r="794" spans="4:4" x14ac:dyDescent="0.2">
      <c r="D794" s="11"/>
    </row>
    <row r="795" spans="4:4" x14ac:dyDescent="0.2">
      <c r="D795" s="11"/>
    </row>
    <row r="796" spans="4:4" x14ac:dyDescent="0.2">
      <c r="D796" s="11"/>
    </row>
    <row r="797" spans="4:4" x14ac:dyDescent="0.2">
      <c r="D797" s="11"/>
    </row>
    <row r="798" spans="4:4" x14ac:dyDescent="0.2">
      <c r="D798" s="11"/>
    </row>
    <row r="799" spans="4:4" x14ac:dyDescent="0.2">
      <c r="D799" s="11"/>
    </row>
    <row r="800" spans="4:4" x14ac:dyDescent="0.2">
      <c r="D800" s="11"/>
    </row>
    <row r="801" spans="4:4" x14ac:dyDescent="0.2">
      <c r="D801" s="11"/>
    </row>
    <row r="802" spans="4:4" x14ac:dyDescent="0.2">
      <c r="D802" s="11"/>
    </row>
    <row r="803" spans="4:4" x14ac:dyDescent="0.2">
      <c r="D803" s="11"/>
    </row>
    <row r="804" spans="4:4" x14ac:dyDescent="0.2">
      <c r="D804" s="11"/>
    </row>
    <row r="805" spans="4:4" x14ac:dyDescent="0.2">
      <c r="D805" s="11"/>
    </row>
    <row r="806" spans="4:4" x14ac:dyDescent="0.2">
      <c r="D806" s="11"/>
    </row>
    <row r="807" spans="4:4" x14ac:dyDescent="0.2">
      <c r="D807" s="11"/>
    </row>
    <row r="808" spans="4:4" x14ac:dyDescent="0.2">
      <c r="D808" s="11"/>
    </row>
    <row r="809" spans="4:4" x14ac:dyDescent="0.2">
      <c r="D809" s="11"/>
    </row>
    <row r="810" spans="4:4" x14ac:dyDescent="0.2">
      <c r="D810" s="11"/>
    </row>
    <row r="811" spans="4:4" x14ac:dyDescent="0.2">
      <c r="D811" s="11"/>
    </row>
    <row r="812" spans="4:4" x14ac:dyDescent="0.2">
      <c r="D812" s="11"/>
    </row>
    <row r="813" spans="4:4" x14ac:dyDescent="0.2">
      <c r="D813" s="11"/>
    </row>
    <row r="814" spans="4:4" x14ac:dyDescent="0.2">
      <c r="D814" s="11"/>
    </row>
    <row r="815" spans="4:4" x14ac:dyDescent="0.2">
      <c r="D815" s="11"/>
    </row>
    <row r="816" spans="4:4" x14ac:dyDescent="0.2">
      <c r="D816" s="11"/>
    </row>
    <row r="817" spans="4:4" x14ac:dyDescent="0.2">
      <c r="D817" s="11"/>
    </row>
    <row r="818" spans="4:4" x14ac:dyDescent="0.2">
      <c r="D818" s="11"/>
    </row>
    <row r="819" spans="4:4" x14ac:dyDescent="0.2">
      <c r="D819" s="11"/>
    </row>
    <row r="820" spans="4:4" x14ac:dyDescent="0.2">
      <c r="D820" s="11"/>
    </row>
    <row r="821" spans="4:4" x14ac:dyDescent="0.2">
      <c r="D821" s="11"/>
    </row>
    <row r="822" spans="4:4" x14ac:dyDescent="0.2">
      <c r="D822" s="11"/>
    </row>
    <row r="823" spans="4:4" x14ac:dyDescent="0.2">
      <c r="D823" s="11"/>
    </row>
    <row r="824" spans="4:4" x14ac:dyDescent="0.2">
      <c r="D824" s="11"/>
    </row>
    <row r="825" spans="4:4" x14ac:dyDescent="0.2">
      <c r="D825" s="11"/>
    </row>
    <row r="826" spans="4:4" x14ac:dyDescent="0.2">
      <c r="D826" s="11"/>
    </row>
    <row r="827" spans="4:4" x14ac:dyDescent="0.2">
      <c r="D827" s="11"/>
    </row>
    <row r="828" spans="4:4" x14ac:dyDescent="0.2">
      <c r="D828" s="11"/>
    </row>
    <row r="829" spans="4:4" x14ac:dyDescent="0.2">
      <c r="D829" s="11"/>
    </row>
    <row r="830" spans="4:4" x14ac:dyDescent="0.2">
      <c r="D830" s="11"/>
    </row>
    <row r="831" spans="4:4" x14ac:dyDescent="0.2">
      <c r="D831" s="11"/>
    </row>
    <row r="832" spans="4:4" x14ac:dyDescent="0.2">
      <c r="D832" s="11"/>
    </row>
    <row r="833" spans="4:4" x14ac:dyDescent="0.2">
      <c r="D833" s="11"/>
    </row>
    <row r="834" spans="4:4" x14ac:dyDescent="0.2">
      <c r="D834" s="11"/>
    </row>
    <row r="835" spans="4:4" x14ac:dyDescent="0.2">
      <c r="D835" s="11"/>
    </row>
    <row r="836" spans="4:4" x14ac:dyDescent="0.2">
      <c r="D836" s="11"/>
    </row>
    <row r="837" spans="4:4" x14ac:dyDescent="0.2">
      <c r="D837" s="11"/>
    </row>
    <row r="838" spans="4:4" x14ac:dyDescent="0.2">
      <c r="D838" s="11"/>
    </row>
    <row r="839" spans="4:4" x14ac:dyDescent="0.2">
      <c r="D839" s="11"/>
    </row>
    <row r="840" spans="4:4" x14ac:dyDescent="0.2">
      <c r="D840" s="11"/>
    </row>
    <row r="841" spans="4:4" x14ac:dyDescent="0.2">
      <c r="D841" s="11"/>
    </row>
    <row r="842" spans="4:4" x14ac:dyDescent="0.2">
      <c r="D842" s="11"/>
    </row>
    <row r="843" spans="4:4" x14ac:dyDescent="0.2">
      <c r="D843" s="11"/>
    </row>
    <row r="844" spans="4:4" x14ac:dyDescent="0.2">
      <c r="D844" s="11"/>
    </row>
    <row r="845" spans="4:4" x14ac:dyDescent="0.2">
      <c r="D845" s="11"/>
    </row>
    <row r="846" spans="4:4" x14ac:dyDescent="0.2">
      <c r="D846" s="11"/>
    </row>
    <row r="847" spans="4:4" x14ac:dyDescent="0.2">
      <c r="D847" s="11"/>
    </row>
    <row r="848" spans="4:4" x14ac:dyDescent="0.2">
      <c r="D848" s="11"/>
    </row>
    <row r="849" spans="4:4" x14ac:dyDescent="0.2">
      <c r="D849" s="11"/>
    </row>
    <row r="850" spans="4:4" x14ac:dyDescent="0.2">
      <c r="D850" s="11"/>
    </row>
    <row r="851" spans="4:4" x14ac:dyDescent="0.2">
      <c r="D851" s="11"/>
    </row>
    <row r="852" spans="4:4" x14ac:dyDescent="0.2">
      <c r="D852" s="11"/>
    </row>
    <row r="853" spans="4:4" x14ac:dyDescent="0.2">
      <c r="D853" s="11"/>
    </row>
    <row r="854" spans="4:4" x14ac:dyDescent="0.2">
      <c r="D854" s="11"/>
    </row>
    <row r="855" spans="4:4" x14ac:dyDescent="0.2">
      <c r="D855" s="11"/>
    </row>
    <row r="856" spans="4:4" x14ac:dyDescent="0.2">
      <c r="D856" s="11"/>
    </row>
    <row r="857" spans="4:4" x14ac:dyDescent="0.2">
      <c r="D857" s="11"/>
    </row>
    <row r="858" spans="4:4" x14ac:dyDescent="0.2">
      <c r="D858" s="11"/>
    </row>
    <row r="859" spans="4:4" x14ac:dyDescent="0.2">
      <c r="D859" s="11"/>
    </row>
    <row r="860" spans="4:4" x14ac:dyDescent="0.2">
      <c r="D860" s="11"/>
    </row>
    <row r="861" spans="4:4" x14ac:dyDescent="0.2">
      <c r="D861" s="11"/>
    </row>
    <row r="862" spans="4:4" x14ac:dyDescent="0.2">
      <c r="D862" s="11"/>
    </row>
    <row r="863" spans="4:4" x14ac:dyDescent="0.2">
      <c r="D863" s="11"/>
    </row>
    <row r="864" spans="4:4" x14ac:dyDescent="0.2">
      <c r="D864" s="11"/>
    </row>
    <row r="865" spans="4:4" x14ac:dyDescent="0.2">
      <c r="D865" s="11"/>
    </row>
    <row r="866" spans="4:4" x14ac:dyDescent="0.2">
      <c r="D866" s="11"/>
    </row>
    <row r="867" spans="4:4" x14ac:dyDescent="0.2">
      <c r="D867" s="11"/>
    </row>
    <row r="868" spans="4:4" x14ac:dyDescent="0.2">
      <c r="D868" s="11"/>
    </row>
    <row r="869" spans="4:4" x14ac:dyDescent="0.2">
      <c r="D869" s="11"/>
    </row>
    <row r="870" spans="4:4" x14ac:dyDescent="0.2">
      <c r="D870" s="11"/>
    </row>
    <row r="871" spans="4:4" x14ac:dyDescent="0.2">
      <c r="D871" s="11"/>
    </row>
    <row r="872" spans="4:4" x14ac:dyDescent="0.2">
      <c r="D872" s="11"/>
    </row>
    <row r="873" spans="4:4" x14ac:dyDescent="0.2">
      <c r="D873" s="11"/>
    </row>
    <row r="874" spans="4:4" x14ac:dyDescent="0.2">
      <c r="D874" s="11"/>
    </row>
    <row r="875" spans="4:4" x14ac:dyDescent="0.2">
      <c r="D875" s="11"/>
    </row>
    <row r="876" spans="4:4" x14ac:dyDescent="0.2">
      <c r="D876" s="11"/>
    </row>
    <row r="877" spans="4:4" x14ac:dyDescent="0.2">
      <c r="D877" s="11"/>
    </row>
    <row r="878" spans="4:4" x14ac:dyDescent="0.2">
      <c r="D878" s="11"/>
    </row>
    <row r="879" spans="4:4" x14ac:dyDescent="0.2">
      <c r="D879" s="11"/>
    </row>
    <row r="880" spans="4:4" x14ac:dyDescent="0.2">
      <c r="D880" s="11"/>
    </row>
    <row r="881" spans="4:4" x14ac:dyDescent="0.2">
      <c r="D881" s="11"/>
    </row>
    <row r="882" spans="4:4" x14ac:dyDescent="0.2">
      <c r="D882" s="11"/>
    </row>
    <row r="883" spans="4:4" x14ac:dyDescent="0.2">
      <c r="D883" s="11"/>
    </row>
    <row r="884" spans="4:4" x14ac:dyDescent="0.2">
      <c r="D884" s="11"/>
    </row>
    <row r="885" spans="4:4" x14ac:dyDescent="0.2">
      <c r="D885" s="11"/>
    </row>
    <row r="886" spans="4:4" x14ac:dyDescent="0.2">
      <c r="D886" s="11"/>
    </row>
    <row r="887" spans="4:4" x14ac:dyDescent="0.2">
      <c r="D887" s="11"/>
    </row>
    <row r="888" spans="4:4" x14ac:dyDescent="0.2">
      <c r="D888" s="11"/>
    </row>
    <row r="889" spans="4:4" x14ac:dyDescent="0.2">
      <c r="D889" s="11"/>
    </row>
    <row r="890" spans="4:4" x14ac:dyDescent="0.2">
      <c r="D890" s="11"/>
    </row>
    <row r="891" spans="4:4" x14ac:dyDescent="0.2">
      <c r="D891" s="11"/>
    </row>
    <row r="892" spans="4:4" x14ac:dyDescent="0.2">
      <c r="D892" s="11"/>
    </row>
    <row r="893" spans="4:4" x14ac:dyDescent="0.2">
      <c r="D893" s="11"/>
    </row>
    <row r="894" spans="4:4" x14ac:dyDescent="0.2">
      <c r="D894" s="11"/>
    </row>
    <row r="895" spans="4:4" x14ac:dyDescent="0.2">
      <c r="D895" s="11"/>
    </row>
    <row r="896" spans="4:4" x14ac:dyDescent="0.2">
      <c r="D896" s="11"/>
    </row>
    <row r="897" spans="4:4" x14ac:dyDescent="0.2">
      <c r="D897" s="11"/>
    </row>
    <row r="898" spans="4:4" x14ac:dyDescent="0.2">
      <c r="D898" s="11"/>
    </row>
    <row r="899" spans="4:4" x14ac:dyDescent="0.2">
      <c r="D899" s="11"/>
    </row>
    <row r="900" spans="4:4" x14ac:dyDescent="0.2">
      <c r="D900" s="11"/>
    </row>
    <row r="901" spans="4:4" x14ac:dyDescent="0.2">
      <c r="D901" s="11"/>
    </row>
    <row r="902" spans="4:4" x14ac:dyDescent="0.2">
      <c r="D902" s="11"/>
    </row>
    <row r="903" spans="4:4" x14ac:dyDescent="0.2">
      <c r="D903" s="11"/>
    </row>
    <row r="904" spans="4:4" x14ac:dyDescent="0.2">
      <c r="D904" s="11"/>
    </row>
    <row r="905" spans="4:4" x14ac:dyDescent="0.2">
      <c r="D905" s="11"/>
    </row>
    <row r="906" spans="4:4" x14ac:dyDescent="0.2">
      <c r="D906" s="11"/>
    </row>
    <row r="907" spans="4:4" x14ac:dyDescent="0.2">
      <c r="D907" s="11"/>
    </row>
    <row r="908" spans="4:4" x14ac:dyDescent="0.2">
      <c r="D908" s="11"/>
    </row>
    <row r="909" spans="4:4" x14ac:dyDescent="0.2">
      <c r="D909" s="11"/>
    </row>
    <row r="910" spans="4:4" x14ac:dyDescent="0.2">
      <c r="D910" s="11"/>
    </row>
    <row r="911" spans="4:4" x14ac:dyDescent="0.2">
      <c r="D911" s="11"/>
    </row>
    <row r="912" spans="4:4" x14ac:dyDescent="0.2">
      <c r="D912" s="11"/>
    </row>
    <row r="913" spans="4:4" x14ac:dyDescent="0.2">
      <c r="D913" s="11"/>
    </row>
    <row r="914" spans="4:4" x14ac:dyDescent="0.2">
      <c r="D914" s="11"/>
    </row>
    <row r="915" spans="4:4" x14ac:dyDescent="0.2">
      <c r="D915" s="11"/>
    </row>
    <row r="916" spans="4:4" x14ac:dyDescent="0.2">
      <c r="D916" s="11"/>
    </row>
    <row r="917" spans="4:4" x14ac:dyDescent="0.2">
      <c r="D917" s="11"/>
    </row>
    <row r="918" spans="4:4" x14ac:dyDescent="0.2">
      <c r="D918" s="11"/>
    </row>
    <row r="919" spans="4:4" x14ac:dyDescent="0.2">
      <c r="D919" s="11"/>
    </row>
    <row r="920" spans="4:4" x14ac:dyDescent="0.2">
      <c r="D920" s="11"/>
    </row>
    <row r="921" spans="4:4" x14ac:dyDescent="0.2">
      <c r="D921" s="11"/>
    </row>
    <row r="922" spans="4:4" x14ac:dyDescent="0.2">
      <c r="D922" s="11"/>
    </row>
    <row r="923" spans="4:4" x14ac:dyDescent="0.2">
      <c r="D923" s="11"/>
    </row>
    <row r="924" spans="4:4" x14ac:dyDescent="0.2">
      <c r="D924" s="11"/>
    </row>
    <row r="925" spans="4:4" x14ac:dyDescent="0.2">
      <c r="D925" s="11"/>
    </row>
    <row r="926" spans="4:4" x14ac:dyDescent="0.2">
      <c r="D926" s="11"/>
    </row>
    <row r="927" spans="4:4" x14ac:dyDescent="0.2">
      <c r="D927" s="11"/>
    </row>
    <row r="928" spans="4:4" x14ac:dyDescent="0.2">
      <c r="D928" s="11"/>
    </row>
    <row r="929" spans="4:4" x14ac:dyDescent="0.2">
      <c r="D929" s="11"/>
    </row>
    <row r="930" spans="4:4" x14ac:dyDescent="0.2">
      <c r="D930" s="11"/>
    </row>
    <row r="931" spans="4:4" x14ac:dyDescent="0.2">
      <c r="D931" s="11"/>
    </row>
    <row r="932" spans="4:4" x14ac:dyDescent="0.2">
      <c r="D932" s="11"/>
    </row>
    <row r="933" spans="4:4" x14ac:dyDescent="0.2">
      <c r="D933" s="11"/>
    </row>
    <row r="934" spans="4:4" x14ac:dyDescent="0.2">
      <c r="D934" s="11"/>
    </row>
    <row r="935" spans="4:4" x14ac:dyDescent="0.2">
      <c r="D935" s="11"/>
    </row>
    <row r="936" spans="4:4" x14ac:dyDescent="0.2">
      <c r="D936" s="11"/>
    </row>
    <row r="937" spans="4:4" x14ac:dyDescent="0.2">
      <c r="D937" s="11"/>
    </row>
    <row r="938" spans="4:4" x14ac:dyDescent="0.2">
      <c r="D938" s="11"/>
    </row>
    <row r="939" spans="4:4" x14ac:dyDescent="0.2">
      <c r="D939" s="11"/>
    </row>
    <row r="940" spans="4:4" x14ac:dyDescent="0.2">
      <c r="D940" s="11"/>
    </row>
    <row r="941" spans="4:4" x14ac:dyDescent="0.2">
      <c r="D941" s="11"/>
    </row>
    <row r="942" spans="4:4" x14ac:dyDescent="0.2">
      <c r="D942" s="11"/>
    </row>
    <row r="943" spans="4:4" x14ac:dyDescent="0.2">
      <c r="D943" s="11"/>
    </row>
    <row r="944" spans="4:4" x14ac:dyDescent="0.2">
      <c r="D944" s="11"/>
    </row>
    <row r="945" spans="4:4" x14ac:dyDescent="0.2">
      <c r="D945" s="11"/>
    </row>
    <row r="946" spans="4:4" x14ac:dyDescent="0.2">
      <c r="D946" s="11"/>
    </row>
    <row r="947" spans="4:4" x14ac:dyDescent="0.2">
      <c r="D947" s="11"/>
    </row>
    <row r="948" spans="4:4" x14ac:dyDescent="0.2">
      <c r="D948" s="11"/>
    </row>
    <row r="949" spans="4:4" x14ac:dyDescent="0.2">
      <c r="D949" s="11"/>
    </row>
    <row r="950" spans="4:4" x14ac:dyDescent="0.2">
      <c r="D950" s="11"/>
    </row>
    <row r="951" spans="4:4" x14ac:dyDescent="0.2">
      <c r="D951" s="11"/>
    </row>
    <row r="952" spans="4:4" x14ac:dyDescent="0.2">
      <c r="D952" s="11"/>
    </row>
    <row r="953" spans="4:4" x14ac:dyDescent="0.2">
      <c r="D953" s="11"/>
    </row>
    <row r="954" spans="4:4" x14ac:dyDescent="0.2">
      <c r="D954" s="11"/>
    </row>
    <row r="955" spans="4:4" x14ac:dyDescent="0.2">
      <c r="D955" s="11"/>
    </row>
    <row r="956" spans="4:4" x14ac:dyDescent="0.2">
      <c r="D956" s="11"/>
    </row>
    <row r="957" spans="4:4" x14ac:dyDescent="0.2">
      <c r="D957" s="11"/>
    </row>
    <row r="958" spans="4:4" x14ac:dyDescent="0.2">
      <c r="D958" s="11"/>
    </row>
    <row r="959" spans="4:4" x14ac:dyDescent="0.2">
      <c r="D959" s="11"/>
    </row>
    <row r="960" spans="4:4" x14ac:dyDescent="0.2">
      <c r="D960" s="11"/>
    </row>
    <row r="961" spans="4:4" x14ac:dyDescent="0.2">
      <c r="D961" s="11"/>
    </row>
    <row r="962" spans="4:4" x14ac:dyDescent="0.2">
      <c r="D962" s="11"/>
    </row>
    <row r="963" spans="4:4" x14ac:dyDescent="0.2">
      <c r="D963" s="11"/>
    </row>
    <row r="964" spans="4:4" x14ac:dyDescent="0.2">
      <c r="D964" s="11"/>
    </row>
    <row r="965" spans="4:4" x14ac:dyDescent="0.2">
      <c r="D965" s="11"/>
    </row>
    <row r="966" spans="4:4" x14ac:dyDescent="0.2">
      <c r="D966" s="11"/>
    </row>
    <row r="967" spans="4:4" x14ac:dyDescent="0.2">
      <c r="D967" s="11"/>
    </row>
    <row r="968" spans="4:4" x14ac:dyDescent="0.2">
      <c r="D968" s="11"/>
    </row>
    <row r="969" spans="4:4" x14ac:dyDescent="0.2">
      <c r="D969" s="11"/>
    </row>
    <row r="970" spans="4:4" x14ac:dyDescent="0.2">
      <c r="D970" s="11"/>
    </row>
    <row r="971" spans="4:4" x14ac:dyDescent="0.2">
      <c r="D971" s="11"/>
    </row>
    <row r="972" spans="4:4" x14ac:dyDescent="0.2">
      <c r="D972" s="11"/>
    </row>
    <row r="973" spans="4:4" x14ac:dyDescent="0.2">
      <c r="D973" s="11"/>
    </row>
    <row r="974" spans="4:4" x14ac:dyDescent="0.2">
      <c r="D974" s="11"/>
    </row>
    <row r="975" spans="4:4" x14ac:dyDescent="0.2">
      <c r="D975" s="11"/>
    </row>
    <row r="976" spans="4:4" x14ac:dyDescent="0.2">
      <c r="D976" s="11"/>
    </row>
    <row r="977" spans="4:4" x14ac:dyDescent="0.2">
      <c r="D977" s="11"/>
    </row>
    <row r="978" spans="4:4" x14ac:dyDescent="0.2">
      <c r="D978" s="11"/>
    </row>
    <row r="979" spans="4:4" x14ac:dyDescent="0.2">
      <c r="D979" s="11"/>
    </row>
    <row r="980" spans="4:4" x14ac:dyDescent="0.2">
      <c r="D980" s="11"/>
    </row>
    <row r="981" spans="4:4" x14ac:dyDescent="0.2">
      <c r="D981" s="11"/>
    </row>
    <row r="982" spans="4:4" x14ac:dyDescent="0.2">
      <c r="D982" s="11"/>
    </row>
    <row r="983" spans="4:4" x14ac:dyDescent="0.2">
      <c r="D983" s="11"/>
    </row>
    <row r="984" spans="4:4" x14ac:dyDescent="0.2">
      <c r="D984" s="11"/>
    </row>
    <row r="985" spans="4:4" x14ac:dyDescent="0.2">
      <c r="D985" s="11"/>
    </row>
    <row r="986" spans="4:4" x14ac:dyDescent="0.2">
      <c r="D986" s="11"/>
    </row>
    <row r="987" spans="4:4" x14ac:dyDescent="0.2">
      <c r="D987" s="11"/>
    </row>
    <row r="988" spans="4:4" x14ac:dyDescent="0.2">
      <c r="D988" s="11"/>
    </row>
    <row r="989" spans="4:4" x14ac:dyDescent="0.2">
      <c r="D989" s="11"/>
    </row>
    <row r="990" spans="4:4" x14ac:dyDescent="0.2">
      <c r="D990" s="11"/>
    </row>
    <row r="991" spans="4:4" x14ac:dyDescent="0.2">
      <c r="D991" s="11"/>
    </row>
    <row r="992" spans="4:4" x14ac:dyDescent="0.2">
      <c r="D992" s="11"/>
    </row>
    <row r="993" spans="4:4" x14ac:dyDescent="0.2">
      <c r="D993" s="11"/>
    </row>
    <row r="994" spans="4:4" x14ac:dyDescent="0.2">
      <c r="D994" s="11"/>
    </row>
    <row r="995" spans="4:4" x14ac:dyDescent="0.2">
      <c r="D995" s="11"/>
    </row>
    <row r="996" spans="4:4" x14ac:dyDescent="0.2">
      <c r="D996" s="11"/>
    </row>
    <row r="997" spans="4:4" x14ac:dyDescent="0.2">
      <c r="D997" s="11"/>
    </row>
    <row r="998" spans="4:4" x14ac:dyDescent="0.2">
      <c r="D998" s="11"/>
    </row>
    <row r="999" spans="4:4" x14ac:dyDescent="0.2">
      <c r="D999" s="11"/>
    </row>
    <row r="1000" spans="4:4" x14ac:dyDescent="0.2">
      <c r="D1000" s="11"/>
    </row>
    <row r="1001" spans="4:4" x14ac:dyDescent="0.2">
      <c r="D1001" s="11"/>
    </row>
    <row r="1002" spans="4:4" x14ac:dyDescent="0.2">
      <c r="D1002" s="11"/>
    </row>
    <row r="1003" spans="4:4" x14ac:dyDescent="0.2">
      <c r="D1003" s="11"/>
    </row>
    <row r="1004" spans="4:4" x14ac:dyDescent="0.2">
      <c r="D1004" s="11"/>
    </row>
    <row r="1005" spans="4:4" x14ac:dyDescent="0.2">
      <c r="D1005" s="11"/>
    </row>
    <row r="1006" spans="4:4" x14ac:dyDescent="0.2">
      <c r="D1006" s="11"/>
    </row>
    <row r="1007" spans="4:4" x14ac:dyDescent="0.2">
      <c r="D1007" s="11"/>
    </row>
    <row r="1008" spans="4:4" x14ac:dyDescent="0.2">
      <c r="D1008" s="11"/>
    </row>
    <row r="1009" spans="4:4" x14ac:dyDescent="0.2">
      <c r="D1009" s="11"/>
    </row>
    <row r="1010" spans="4:4" x14ac:dyDescent="0.2">
      <c r="D1010" s="11"/>
    </row>
    <row r="1011" spans="4:4" x14ac:dyDescent="0.2">
      <c r="D1011" s="11"/>
    </row>
    <row r="1012" spans="4:4" x14ac:dyDescent="0.2">
      <c r="D1012" s="11"/>
    </row>
    <row r="1013" spans="4:4" x14ac:dyDescent="0.2">
      <c r="D1013" s="11"/>
    </row>
    <row r="1014" spans="4:4" x14ac:dyDescent="0.2">
      <c r="D1014" s="11"/>
    </row>
    <row r="1015" spans="4:4" x14ac:dyDescent="0.2">
      <c r="D1015" s="11"/>
    </row>
    <row r="1016" spans="4:4" x14ac:dyDescent="0.2">
      <c r="D1016" s="11"/>
    </row>
    <row r="1017" spans="4:4" x14ac:dyDescent="0.2">
      <c r="D1017" s="11"/>
    </row>
    <row r="1018" spans="4:4" x14ac:dyDescent="0.2">
      <c r="D1018" s="11"/>
    </row>
    <row r="1019" spans="4:4" x14ac:dyDescent="0.2">
      <c r="D1019" s="11"/>
    </row>
    <row r="1020" spans="4:4" x14ac:dyDescent="0.2">
      <c r="D1020" s="11"/>
    </row>
    <row r="1021" spans="4:4" x14ac:dyDescent="0.2">
      <c r="D1021" s="11"/>
    </row>
    <row r="1022" spans="4:4" x14ac:dyDescent="0.2">
      <c r="D1022" s="11"/>
    </row>
    <row r="1023" spans="4:4" x14ac:dyDescent="0.2">
      <c r="D1023" s="11"/>
    </row>
    <row r="1024" spans="4:4" x14ac:dyDescent="0.2">
      <c r="D1024" s="11"/>
    </row>
    <row r="1025" spans="4:4" x14ac:dyDescent="0.2">
      <c r="D1025" s="11"/>
    </row>
    <row r="1026" spans="4:4" x14ac:dyDescent="0.2">
      <c r="D1026" s="11"/>
    </row>
    <row r="1027" spans="4:4" x14ac:dyDescent="0.2">
      <c r="D1027" s="11"/>
    </row>
    <row r="1028" spans="4:4" x14ac:dyDescent="0.2">
      <c r="D1028" s="11"/>
    </row>
    <row r="1029" spans="4:4" x14ac:dyDescent="0.2">
      <c r="D1029" s="11"/>
    </row>
    <row r="1030" spans="4:4" x14ac:dyDescent="0.2">
      <c r="D1030" s="11"/>
    </row>
    <row r="1031" spans="4:4" x14ac:dyDescent="0.2">
      <c r="D1031" s="11"/>
    </row>
    <row r="1032" spans="4:4" x14ac:dyDescent="0.2">
      <c r="D1032" s="11"/>
    </row>
    <row r="1033" spans="4:4" x14ac:dyDescent="0.2">
      <c r="D1033" s="11"/>
    </row>
    <row r="1034" spans="4:4" x14ac:dyDescent="0.2">
      <c r="D1034" s="11"/>
    </row>
    <row r="1035" spans="4:4" x14ac:dyDescent="0.2">
      <c r="D1035" s="11"/>
    </row>
    <row r="1036" spans="4:4" x14ac:dyDescent="0.2">
      <c r="D1036" s="11"/>
    </row>
    <row r="1037" spans="4:4" x14ac:dyDescent="0.2">
      <c r="D1037" s="11"/>
    </row>
    <row r="1038" spans="4:4" x14ac:dyDescent="0.2">
      <c r="D1038" s="11"/>
    </row>
    <row r="1039" spans="4:4" x14ac:dyDescent="0.2">
      <c r="D1039" s="11"/>
    </row>
    <row r="1040" spans="4:4" x14ac:dyDescent="0.2">
      <c r="D1040" s="11"/>
    </row>
    <row r="1041" spans="4:4" x14ac:dyDescent="0.2">
      <c r="D1041" s="11"/>
    </row>
    <row r="1042" spans="4:4" x14ac:dyDescent="0.2">
      <c r="D1042" s="11"/>
    </row>
    <row r="1043" spans="4:4" x14ac:dyDescent="0.2">
      <c r="D1043" s="11"/>
    </row>
    <row r="1044" spans="4:4" x14ac:dyDescent="0.2">
      <c r="D1044" s="11"/>
    </row>
    <row r="1045" spans="4:4" x14ac:dyDescent="0.2">
      <c r="D1045" s="11"/>
    </row>
    <row r="1046" spans="4:4" x14ac:dyDescent="0.2">
      <c r="D1046" s="11"/>
    </row>
    <row r="1047" spans="4:4" x14ac:dyDescent="0.2">
      <c r="D1047" s="11"/>
    </row>
    <row r="1048" spans="4:4" x14ac:dyDescent="0.2">
      <c r="D1048" s="11"/>
    </row>
    <row r="1049" spans="4:4" x14ac:dyDescent="0.2">
      <c r="D1049" s="11"/>
    </row>
    <row r="1050" spans="4:4" x14ac:dyDescent="0.2">
      <c r="D1050" s="11"/>
    </row>
    <row r="1051" spans="4:4" x14ac:dyDescent="0.2">
      <c r="D1051" s="11"/>
    </row>
    <row r="1052" spans="4:4" x14ac:dyDescent="0.2">
      <c r="D1052" s="11"/>
    </row>
    <row r="1053" spans="4:4" x14ac:dyDescent="0.2">
      <c r="D1053" s="11"/>
    </row>
    <row r="1054" spans="4:4" x14ac:dyDescent="0.2">
      <c r="D1054" s="11"/>
    </row>
    <row r="1055" spans="4:4" x14ac:dyDescent="0.2">
      <c r="D1055" s="11"/>
    </row>
    <row r="1056" spans="4:4" x14ac:dyDescent="0.2">
      <c r="D1056" s="11"/>
    </row>
    <row r="1057" spans="4:4" x14ac:dyDescent="0.2">
      <c r="D1057" s="11"/>
    </row>
    <row r="1058" spans="4:4" x14ac:dyDescent="0.2">
      <c r="D1058" s="11"/>
    </row>
    <row r="1059" spans="4:4" x14ac:dyDescent="0.2">
      <c r="D1059" s="11"/>
    </row>
    <row r="1060" spans="4:4" x14ac:dyDescent="0.2">
      <c r="D1060" s="11"/>
    </row>
    <row r="1061" spans="4:4" x14ac:dyDescent="0.2">
      <c r="D1061" s="11"/>
    </row>
    <row r="1062" spans="4:4" x14ac:dyDescent="0.2">
      <c r="D1062" s="11"/>
    </row>
    <row r="1063" spans="4:4" x14ac:dyDescent="0.2">
      <c r="D1063" s="11"/>
    </row>
    <row r="1064" spans="4:4" x14ac:dyDescent="0.2">
      <c r="D1064" s="11"/>
    </row>
    <row r="1065" spans="4:4" x14ac:dyDescent="0.2">
      <c r="D1065" s="11"/>
    </row>
    <row r="1066" spans="4:4" x14ac:dyDescent="0.2">
      <c r="D1066" s="11"/>
    </row>
    <row r="1067" spans="4:4" x14ac:dyDescent="0.2">
      <c r="D1067" s="11"/>
    </row>
    <row r="1068" spans="4:4" x14ac:dyDescent="0.2">
      <c r="D1068" s="11"/>
    </row>
    <row r="1069" spans="4:4" x14ac:dyDescent="0.2">
      <c r="D1069" s="11"/>
    </row>
    <row r="1070" spans="4:4" x14ac:dyDescent="0.2">
      <c r="D1070" s="11"/>
    </row>
    <row r="1071" spans="4:4" x14ac:dyDescent="0.2">
      <c r="D1071" s="11"/>
    </row>
    <row r="1072" spans="4:4" x14ac:dyDescent="0.2">
      <c r="D1072" s="11"/>
    </row>
    <row r="1073" spans="4:4" x14ac:dyDescent="0.2">
      <c r="D1073" s="11"/>
    </row>
    <row r="1074" spans="4:4" x14ac:dyDescent="0.2">
      <c r="D1074" s="11"/>
    </row>
    <row r="1075" spans="4:4" x14ac:dyDescent="0.2">
      <c r="D1075" s="11"/>
    </row>
    <row r="1076" spans="4:4" x14ac:dyDescent="0.2">
      <c r="D1076" s="11"/>
    </row>
    <row r="1077" spans="4:4" x14ac:dyDescent="0.2">
      <c r="D1077" s="11"/>
    </row>
    <row r="1078" spans="4:4" x14ac:dyDescent="0.2">
      <c r="D1078" s="11"/>
    </row>
    <row r="1079" spans="4:4" x14ac:dyDescent="0.2">
      <c r="D1079" s="11"/>
    </row>
    <row r="1080" spans="4:4" x14ac:dyDescent="0.2">
      <c r="D1080" s="11"/>
    </row>
    <row r="1081" spans="4:4" x14ac:dyDescent="0.2">
      <c r="D1081" s="11"/>
    </row>
    <row r="1082" spans="4:4" x14ac:dyDescent="0.2">
      <c r="D1082" s="11"/>
    </row>
    <row r="1083" spans="4:4" x14ac:dyDescent="0.2">
      <c r="D1083" s="11"/>
    </row>
    <row r="1084" spans="4:4" x14ac:dyDescent="0.2">
      <c r="D1084" s="11"/>
    </row>
    <row r="1085" spans="4:4" x14ac:dyDescent="0.2">
      <c r="D1085" s="11"/>
    </row>
    <row r="1086" spans="4:4" x14ac:dyDescent="0.2">
      <c r="D1086" s="11"/>
    </row>
    <row r="1087" spans="4:4" x14ac:dyDescent="0.2">
      <c r="D1087" s="11"/>
    </row>
    <row r="1088" spans="4:4" x14ac:dyDescent="0.2">
      <c r="D1088" s="11"/>
    </row>
    <row r="1089" spans="4:4" x14ac:dyDescent="0.2">
      <c r="D1089" s="11"/>
    </row>
    <row r="1090" spans="4:4" x14ac:dyDescent="0.2">
      <c r="D1090" s="11"/>
    </row>
    <row r="1091" spans="4:4" x14ac:dyDescent="0.2">
      <c r="D1091" s="11"/>
    </row>
    <row r="1092" spans="4:4" x14ac:dyDescent="0.2">
      <c r="D1092" s="11"/>
    </row>
    <row r="1093" spans="4:4" x14ac:dyDescent="0.2">
      <c r="D1093" s="11"/>
    </row>
    <row r="1094" spans="4:4" x14ac:dyDescent="0.2">
      <c r="D1094" s="11"/>
    </row>
    <row r="1095" spans="4:4" x14ac:dyDescent="0.2">
      <c r="D1095" s="11"/>
    </row>
    <row r="1096" spans="4:4" x14ac:dyDescent="0.2">
      <c r="D1096" s="11"/>
    </row>
    <row r="1097" spans="4:4" x14ac:dyDescent="0.2">
      <c r="D1097" s="11"/>
    </row>
    <row r="1098" spans="4:4" x14ac:dyDescent="0.2">
      <c r="D1098" s="11"/>
    </row>
    <row r="1099" spans="4:4" x14ac:dyDescent="0.2">
      <c r="D1099" s="11"/>
    </row>
    <row r="1100" spans="4:4" x14ac:dyDescent="0.2">
      <c r="D1100" s="11"/>
    </row>
    <row r="1101" spans="4:4" x14ac:dyDescent="0.2">
      <c r="D1101" s="11"/>
    </row>
    <row r="1102" spans="4:4" x14ac:dyDescent="0.2">
      <c r="D1102" s="11"/>
    </row>
    <row r="1103" spans="4:4" x14ac:dyDescent="0.2">
      <c r="D1103" s="11"/>
    </row>
    <row r="1104" spans="4:4" x14ac:dyDescent="0.2">
      <c r="D1104" s="11"/>
    </row>
    <row r="1105" spans="4:4" x14ac:dyDescent="0.2">
      <c r="D1105" s="11"/>
    </row>
    <row r="1106" spans="4:4" x14ac:dyDescent="0.2">
      <c r="D1106" s="11"/>
    </row>
    <row r="1107" spans="4:4" x14ac:dyDescent="0.2">
      <c r="D1107" s="11"/>
    </row>
    <row r="1108" spans="4:4" x14ac:dyDescent="0.2">
      <c r="D1108" s="11"/>
    </row>
    <row r="1109" spans="4:4" x14ac:dyDescent="0.2">
      <c r="D1109" s="11"/>
    </row>
    <row r="1110" spans="4:4" x14ac:dyDescent="0.2">
      <c r="D1110" s="11"/>
    </row>
    <row r="1111" spans="4:4" x14ac:dyDescent="0.2">
      <c r="D1111" s="11"/>
    </row>
    <row r="1112" spans="4:4" x14ac:dyDescent="0.2">
      <c r="D1112" s="11"/>
    </row>
    <row r="1113" spans="4:4" x14ac:dyDescent="0.2">
      <c r="D1113" s="11"/>
    </row>
    <row r="1114" spans="4:4" x14ac:dyDescent="0.2">
      <c r="D1114" s="11"/>
    </row>
    <row r="1115" spans="4:4" x14ac:dyDescent="0.2">
      <c r="D1115" s="11"/>
    </row>
    <row r="1116" spans="4:4" x14ac:dyDescent="0.2">
      <c r="D1116" s="11"/>
    </row>
    <row r="1117" spans="4:4" x14ac:dyDescent="0.2">
      <c r="D1117" s="11"/>
    </row>
    <row r="1118" spans="4:4" x14ac:dyDescent="0.2">
      <c r="D1118" s="11"/>
    </row>
    <row r="1119" spans="4:4" x14ac:dyDescent="0.2">
      <c r="D1119" s="11"/>
    </row>
    <row r="1120" spans="4:4" x14ac:dyDescent="0.2">
      <c r="D1120" s="11"/>
    </row>
    <row r="1121" spans="4:4" x14ac:dyDescent="0.2">
      <c r="D1121" s="11"/>
    </row>
    <row r="1122" spans="4:4" x14ac:dyDescent="0.2">
      <c r="D1122" s="11"/>
    </row>
    <row r="1123" spans="4:4" x14ac:dyDescent="0.2">
      <c r="D1123" s="11"/>
    </row>
    <row r="1124" spans="4:4" x14ac:dyDescent="0.2">
      <c r="D1124" s="11"/>
    </row>
    <row r="1125" spans="4:4" x14ac:dyDescent="0.2">
      <c r="D1125" s="11"/>
    </row>
    <row r="1126" spans="4:4" x14ac:dyDescent="0.2">
      <c r="D1126" s="11"/>
    </row>
    <row r="1127" spans="4:4" x14ac:dyDescent="0.2">
      <c r="D1127" s="11"/>
    </row>
    <row r="1128" spans="4:4" x14ac:dyDescent="0.2">
      <c r="D1128" s="11"/>
    </row>
    <row r="1129" spans="4:4" x14ac:dyDescent="0.2">
      <c r="D1129" s="11"/>
    </row>
    <row r="1130" spans="4:4" x14ac:dyDescent="0.2">
      <c r="D1130" s="11"/>
    </row>
    <row r="1131" spans="4:4" x14ac:dyDescent="0.2">
      <c r="D1131" s="11"/>
    </row>
    <row r="1132" spans="4:4" x14ac:dyDescent="0.2">
      <c r="D1132" s="11"/>
    </row>
    <row r="1133" spans="4:4" x14ac:dyDescent="0.2">
      <c r="D1133" s="11"/>
    </row>
    <row r="1134" spans="4:4" x14ac:dyDescent="0.2">
      <c r="D1134" s="11"/>
    </row>
    <row r="1135" spans="4:4" x14ac:dyDescent="0.2">
      <c r="D1135" s="11"/>
    </row>
    <row r="1136" spans="4:4" x14ac:dyDescent="0.2">
      <c r="D1136" s="11"/>
    </row>
    <row r="1137" spans="4:4" x14ac:dyDescent="0.2">
      <c r="D1137" s="11"/>
    </row>
    <row r="1138" spans="4:4" x14ac:dyDescent="0.2">
      <c r="D1138" s="11"/>
    </row>
    <row r="1139" spans="4:4" x14ac:dyDescent="0.2">
      <c r="D1139" s="11"/>
    </row>
    <row r="1140" spans="4:4" x14ac:dyDescent="0.2">
      <c r="D1140" s="11"/>
    </row>
    <row r="1141" spans="4:4" x14ac:dyDescent="0.2">
      <c r="D1141" s="11"/>
    </row>
    <row r="1142" spans="4:4" x14ac:dyDescent="0.2">
      <c r="D1142" s="11"/>
    </row>
    <row r="1143" spans="4:4" x14ac:dyDescent="0.2">
      <c r="D1143" s="11"/>
    </row>
    <row r="1144" spans="4:4" x14ac:dyDescent="0.2">
      <c r="D1144" s="11"/>
    </row>
    <row r="1145" spans="4:4" x14ac:dyDescent="0.2">
      <c r="D1145" s="11"/>
    </row>
    <row r="1146" spans="4:4" x14ac:dyDescent="0.2">
      <c r="D1146" s="11"/>
    </row>
    <row r="1147" spans="4:4" x14ac:dyDescent="0.2">
      <c r="D1147" s="11"/>
    </row>
    <row r="1148" spans="4:4" x14ac:dyDescent="0.2">
      <c r="D1148" s="11"/>
    </row>
    <row r="1149" spans="4:4" x14ac:dyDescent="0.2">
      <c r="D1149" s="11"/>
    </row>
    <row r="1150" spans="4:4" x14ac:dyDescent="0.2">
      <c r="D1150" s="11"/>
    </row>
    <row r="1151" spans="4:4" x14ac:dyDescent="0.2">
      <c r="D1151" s="11"/>
    </row>
    <row r="1152" spans="4:4" x14ac:dyDescent="0.2">
      <c r="D1152" s="11"/>
    </row>
    <row r="1153" spans="4:4" x14ac:dyDescent="0.2">
      <c r="D1153" s="11"/>
    </row>
    <row r="1154" spans="4:4" x14ac:dyDescent="0.2">
      <c r="D1154" s="11"/>
    </row>
    <row r="1155" spans="4:4" x14ac:dyDescent="0.2">
      <c r="D1155" s="11"/>
    </row>
    <row r="1156" spans="4:4" x14ac:dyDescent="0.2">
      <c r="D1156" s="11"/>
    </row>
    <row r="1157" spans="4:4" x14ac:dyDescent="0.2">
      <c r="D1157" s="11"/>
    </row>
    <row r="1158" spans="4:4" x14ac:dyDescent="0.2">
      <c r="D1158" s="11"/>
    </row>
    <row r="1159" spans="4:4" x14ac:dyDescent="0.2">
      <c r="D1159" s="11"/>
    </row>
    <row r="1160" spans="4:4" x14ac:dyDescent="0.2">
      <c r="D1160" s="11"/>
    </row>
    <row r="1161" spans="4:4" x14ac:dyDescent="0.2">
      <c r="D1161" s="11"/>
    </row>
    <row r="1162" spans="4:4" x14ac:dyDescent="0.2">
      <c r="D1162" s="11"/>
    </row>
    <row r="1163" spans="4:4" x14ac:dyDescent="0.2">
      <c r="D1163" s="11"/>
    </row>
    <row r="1164" spans="4:4" x14ac:dyDescent="0.2">
      <c r="D1164" s="11"/>
    </row>
    <row r="1165" spans="4:4" x14ac:dyDescent="0.2">
      <c r="D1165" s="11"/>
    </row>
    <row r="1166" spans="4:4" x14ac:dyDescent="0.2">
      <c r="D1166" s="11"/>
    </row>
    <row r="1167" spans="4:4" x14ac:dyDescent="0.2">
      <c r="D1167" s="11"/>
    </row>
    <row r="1168" spans="4:4" x14ac:dyDescent="0.2">
      <c r="D1168" s="11"/>
    </row>
    <row r="1169" spans="4:4" x14ac:dyDescent="0.2">
      <c r="D1169" s="11"/>
    </row>
    <row r="1170" spans="4:4" x14ac:dyDescent="0.2">
      <c r="D1170" s="11"/>
    </row>
    <row r="1171" spans="4:4" x14ac:dyDescent="0.2">
      <c r="D1171" s="11"/>
    </row>
    <row r="1172" spans="4:4" x14ac:dyDescent="0.2">
      <c r="D1172" s="11"/>
    </row>
    <row r="1173" spans="4:4" x14ac:dyDescent="0.2">
      <c r="D1173" s="11"/>
    </row>
    <row r="1174" spans="4:4" x14ac:dyDescent="0.2">
      <c r="D1174" s="11"/>
    </row>
    <row r="1175" spans="4:4" x14ac:dyDescent="0.2">
      <c r="D1175" s="11"/>
    </row>
    <row r="1176" spans="4:4" x14ac:dyDescent="0.2">
      <c r="D1176" s="11"/>
    </row>
    <row r="1177" spans="4:4" x14ac:dyDescent="0.2">
      <c r="D1177" s="11"/>
    </row>
    <row r="1178" spans="4:4" x14ac:dyDescent="0.2">
      <c r="D1178" s="11"/>
    </row>
    <row r="1179" spans="4:4" x14ac:dyDescent="0.2">
      <c r="D1179" s="11"/>
    </row>
    <row r="1180" spans="4:4" x14ac:dyDescent="0.2">
      <c r="D1180" s="11"/>
    </row>
    <row r="1181" spans="4:4" x14ac:dyDescent="0.2">
      <c r="D1181" s="11"/>
    </row>
    <row r="1182" spans="4:4" x14ac:dyDescent="0.2">
      <c r="D1182" s="11"/>
    </row>
    <row r="1183" spans="4:4" x14ac:dyDescent="0.2">
      <c r="D1183" s="11"/>
    </row>
    <row r="1184" spans="4:4" x14ac:dyDescent="0.2">
      <c r="D1184" s="11"/>
    </row>
    <row r="1185" spans="4:4" x14ac:dyDescent="0.2">
      <c r="D1185" s="11"/>
    </row>
    <row r="1186" spans="4:4" x14ac:dyDescent="0.2">
      <c r="D1186" s="11"/>
    </row>
    <row r="1187" spans="4:4" x14ac:dyDescent="0.2">
      <c r="D1187" s="11"/>
    </row>
    <row r="1188" spans="4:4" x14ac:dyDescent="0.2">
      <c r="D1188" s="11"/>
    </row>
    <row r="1189" spans="4:4" x14ac:dyDescent="0.2">
      <c r="D1189" s="11"/>
    </row>
    <row r="1190" spans="4:4" x14ac:dyDescent="0.2">
      <c r="D1190" s="11"/>
    </row>
    <row r="1191" spans="4:4" x14ac:dyDescent="0.2">
      <c r="D1191" s="11"/>
    </row>
    <row r="1192" spans="4:4" x14ac:dyDescent="0.2">
      <c r="D1192" s="11"/>
    </row>
    <row r="1193" spans="4:4" x14ac:dyDescent="0.2">
      <c r="D1193" s="11"/>
    </row>
    <row r="1194" spans="4:4" x14ac:dyDescent="0.2">
      <c r="D1194" s="11"/>
    </row>
    <row r="1195" spans="4:4" x14ac:dyDescent="0.2">
      <c r="D1195" s="11"/>
    </row>
    <row r="1196" spans="4:4" x14ac:dyDescent="0.2">
      <c r="D1196" s="11"/>
    </row>
    <row r="1197" spans="4:4" x14ac:dyDescent="0.2">
      <c r="D1197" s="11"/>
    </row>
    <row r="1198" spans="4:4" x14ac:dyDescent="0.2">
      <c r="D1198" s="11"/>
    </row>
    <row r="1199" spans="4:4" x14ac:dyDescent="0.2">
      <c r="D1199" s="11"/>
    </row>
    <row r="1200" spans="4:4" x14ac:dyDescent="0.2">
      <c r="D1200" s="11"/>
    </row>
    <row r="1201" spans="4:4" x14ac:dyDescent="0.2">
      <c r="D1201" s="11"/>
    </row>
    <row r="1202" spans="4:4" x14ac:dyDescent="0.2">
      <c r="D1202" s="11"/>
    </row>
    <row r="1203" spans="4:4" x14ac:dyDescent="0.2">
      <c r="D1203" s="11"/>
    </row>
    <row r="1204" spans="4:4" x14ac:dyDescent="0.2">
      <c r="D1204" s="11"/>
    </row>
    <row r="1205" spans="4:4" x14ac:dyDescent="0.2">
      <c r="D1205" s="11"/>
    </row>
    <row r="1206" spans="4:4" x14ac:dyDescent="0.2">
      <c r="D1206" s="11"/>
    </row>
    <row r="1207" spans="4:4" x14ac:dyDescent="0.2">
      <c r="D1207" s="11"/>
    </row>
    <row r="1208" spans="4:4" x14ac:dyDescent="0.2">
      <c r="D1208" s="11"/>
    </row>
    <row r="1209" spans="4:4" x14ac:dyDescent="0.2">
      <c r="D1209" s="11"/>
    </row>
    <row r="1210" spans="4:4" x14ac:dyDescent="0.2">
      <c r="D1210" s="11"/>
    </row>
    <row r="1211" spans="4:4" x14ac:dyDescent="0.2">
      <c r="D1211" s="11"/>
    </row>
    <row r="1212" spans="4:4" x14ac:dyDescent="0.2">
      <c r="D1212" s="11"/>
    </row>
    <row r="1213" spans="4:4" x14ac:dyDescent="0.2">
      <c r="D1213" s="11"/>
    </row>
    <row r="1214" spans="4:4" x14ac:dyDescent="0.2">
      <c r="D1214" s="11"/>
    </row>
    <row r="1215" spans="4:4" x14ac:dyDescent="0.2">
      <c r="D1215" s="11"/>
    </row>
    <row r="1216" spans="4:4" x14ac:dyDescent="0.2">
      <c r="D1216" s="11"/>
    </row>
    <row r="1217" spans="4:4" x14ac:dyDescent="0.2">
      <c r="D1217" s="11"/>
    </row>
    <row r="1218" spans="4:4" x14ac:dyDescent="0.2">
      <c r="D1218" s="11"/>
    </row>
    <row r="1219" spans="4:4" x14ac:dyDescent="0.2">
      <c r="D1219" s="11"/>
    </row>
    <row r="1220" spans="4:4" x14ac:dyDescent="0.2">
      <c r="D1220" s="11"/>
    </row>
    <row r="1221" spans="4:4" x14ac:dyDescent="0.2">
      <c r="D1221" s="11"/>
    </row>
    <row r="1222" spans="4:4" x14ac:dyDescent="0.2">
      <c r="D1222" s="11"/>
    </row>
    <row r="1223" spans="4:4" x14ac:dyDescent="0.2">
      <c r="D1223" s="11"/>
    </row>
    <row r="1224" spans="4:4" x14ac:dyDescent="0.2">
      <c r="D1224" s="11"/>
    </row>
    <row r="1225" spans="4:4" x14ac:dyDescent="0.2">
      <c r="D1225" s="11"/>
    </row>
    <row r="1226" spans="4:4" x14ac:dyDescent="0.2">
      <c r="D1226" s="11"/>
    </row>
    <row r="1227" spans="4:4" x14ac:dyDescent="0.2">
      <c r="D1227" s="11"/>
    </row>
    <row r="1228" spans="4:4" x14ac:dyDescent="0.2">
      <c r="D1228" s="11"/>
    </row>
    <row r="1229" spans="4:4" x14ac:dyDescent="0.2">
      <c r="D1229" s="11"/>
    </row>
    <row r="1230" spans="4:4" x14ac:dyDescent="0.2">
      <c r="D1230" s="11"/>
    </row>
    <row r="1231" spans="4:4" x14ac:dyDescent="0.2">
      <c r="D1231" s="11"/>
    </row>
    <row r="1232" spans="4:4" x14ac:dyDescent="0.2">
      <c r="D1232" s="11"/>
    </row>
    <row r="1233" spans="4:4" x14ac:dyDescent="0.2">
      <c r="D1233" s="11"/>
    </row>
    <row r="1234" spans="4:4" x14ac:dyDescent="0.2">
      <c r="D1234" s="11"/>
    </row>
    <row r="1235" spans="4:4" x14ac:dyDescent="0.2">
      <c r="D1235" s="11"/>
    </row>
    <row r="1236" spans="4:4" x14ac:dyDescent="0.2">
      <c r="D1236" s="11"/>
    </row>
    <row r="1237" spans="4:4" x14ac:dyDescent="0.2">
      <c r="D1237" s="11"/>
    </row>
    <row r="1238" spans="4:4" x14ac:dyDescent="0.2">
      <c r="D1238" s="11"/>
    </row>
    <row r="1239" spans="4:4" x14ac:dyDescent="0.2">
      <c r="D1239" s="11"/>
    </row>
    <row r="1240" spans="4:4" x14ac:dyDescent="0.2">
      <c r="D1240" s="11"/>
    </row>
    <row r="1241" spans="4:4" x14ac:dyDescent="0.2">
      <c r="D1241" s="11"/>
    </row>
    <row r="1242" spans="4:4" x14ac:dyDescent="0.2">
      <c r="D1242" s="11"/>
    </row>
    <row r="1243" spans="4:4" x14ac:dyDescent="0.2">
      <c r="D1243" s="11"/>
    </row>
    <row r="1244" spans="4:4" x14ac:dyDescent="0.2">
      <c r="D1244" s="11"/>
    </row>
    <row r="1245" spans="4:4" x14ac:dyDescent="0.2">
      <c r="D1245" s="11"/>
    </row>
    <row r="1246" spans="4:4" x14ac:dyDescent="0.2">
      <c r="D1246" s="11"/>
    </row>
    <row r="1247" spans="4:4" x14ac:dyDescent="0.2">
      <c r="D1247" s="11"/>
    </row>
    <row r="1248" spans="4:4" x14ac:dyDescent="0.2">
      <c r="D1248" s="11"/>
    </row>
    <row r="1249" spans="4:4" x14ac:dyDescent="0.2">
      <c r="D1249" s="11"/>
    </row>
    <row r="1250" spans="4:4" x14ac:dyDescent="0.2">
      <c r="D1250" s="11"/>
    </row>
    <row r="1251" spans="4:4" x14ac:dyDescent="0.2">
      <c r="D1251" s="11"/>
    </row>
    <row r="1252" spans="4:4" x14ac:dyDescent="0.2">
      <c r="D1252" s="11"/>
    </row>
    <row r="1253" spans="4:4" x14ac:dyDescent="0.2">
      <c r="D1253" s="11"/>
    </row>
    <row r="1254" spans="4:4" x14ac:dyDescent="0.2">
      <c r="D1254" s="11"/>
    </row>
    <row r="1255" spans="4:4" x14ac:dyDescent="0.2">
      <c r="D1255" s="11"/>
    </row>
    <row r="1256" spans="4:4" x14ac:dyDescent="0.2">
      <c r="D1256" s="11"/>
    </row>
    <row r="1257" spans="4:4" x14ac:dyDescent="0.2">
      <c r="D1257" s="11"/>
    </row>
    <row r="1258" spans="4:4" x14ac:dyDescent="0.2">
      <c r="D1258" s="11"/>
    </row>
    <row r="1259" spans="4:4" x14ac:dyDescent="0.2">
      <c r="D1259" s="11"/>
    </row>
    <row r="1260" spans="4:4" x14ac:dyDescent="0.2">
      <c r="D1260" s="11"/>
    </row>
    <row r="1261" spans="4:4" x14ac:dyDescent="0.2">
      <c r="D1261" s="11"/>
    </row>
    <row r="1262" spans="4:4" x14ac:dyDescent="0.2">
      <c r="D1262" s="11"/>
    </row>
    <row r="1263" spans="4:4" x14ac:dyDescent="0.2">
      <c r="D1263" s="11"/>
    </row>
    <row r="1264" spans="4:4" x14ac:dyDescent="0.2">
      <c r="D1264" s="11"/>
    </row>
    <row r="1265" spans="4:4" x14ac:dyDescent="0.2">
      <c r="D1265" s="11"/>
    </row>
    <row r="1266" spans="4:4" x14ac:dyDescent="0.2">
      <c r="D1266" s="11"/>
    </row>
    <row r="1267" spans="4:4" x14ac:dyDescent="0.2">
      <c r="D1267" s="11"/>
    </row>
    <row r="1268" spans="4:4" x14ac:dyDescent="0.2">
      <c r="D1268" s="11"/>
    </row>
    <row r="1269" spans="4:4" x14ac:dyDescent="0.2">
      <c r="D1269" s="11"/>
    </row>
    <row r="1270" spans="4:4" x14ac:dyDescent="0.2">
      <c r="D1270" s="11"/>
    </row>
    <row r="1271" spans="4:4" x14ac:dyDescent="0.2">
      <c r="D1271" s="11"/>
    </row>
    <row r="1272" spans="4:4" x14ac:dyDescent="0.2">
      <c r="D1272" s="11"/>
    </row>
    <row r="1273" spans="4:4" x14ac:dyDescent="0.2">
      <c r="D1273" s="11"/>
    </row>
    <row r="1274" spans="4:4" x14ac:dyDescent="0.2">
      <c r="D1274" s="11"/>
    </row>
    <row r="1275" spans="4:4" x14ac:dyDescent="0.2">
      <c r="D1275" s="11"/>
    </row>
    <row r="1276" spans="4:4" x14ac:dyDescent="0.2">
      <c r="D1276" s="11"/>
    </row>
    <row r="1277" spans="4:4" x14ac:dyDescent="0.2">
      <c r="D1277" s="11"/>
    </row>
    <row r="1278" spans="4:4" x14ac:dyDescent="0.2">
      <c r="D1278" s="11"/>
    </row>
    <row r="1279" spans="4:4" x14ac:dyDescent="0.2">
      <c r="D1279" s="11"/>
    </row>
    <row r="1280" spans="4:4" x14ac:dyDescent="0.2">
      <c r="D1280" s="11"/>
    </row>
    <row r="1281" spans="4:4" x14ac:dyDescent="0.2">
      <c r="D1281" s="11"/>
    </row>
    <row r="1282" spans="4:4" x14ac:dyDescent="0.2">
      <c r="D1282" s="11"/>
    </row>
    <row r="1283" spans="4:4" x14ac:dyDescent="0.2">
      <c r="D1283" s="11"/>
    </row>
    <row r="1284" spans="4:4" x14ac:dyDescent="0.2">
      <c r="D1284" s="11"/>
    </row>
    <row r="1285" spans="4:4" x14ac:dyDescent="0.2">
      <c r="D1285" s="11"/>
    </row>
    <row r="1286" spans="4:4" x14ac:dyDescent="0.2">
      <c r="D1286" s="11"/>
    </row>
    <row r="1287" spans="4:4" x14ac:dyDescent="0.2">
      <c r="D1287" s="11"/>
    </row>
    <row r="1288" spans="4:4" x14ac:dyDescent="0.2">
      <c r="D1288" s="11"/>
    </row>
    <row r="1289" spans="4:4" x14ac:dyDescent="0.2">
      <c r="D1289" s="11"/>
    </row>
    <row r="1290" spans="4:4" x14ac:dyDescent="0.2">
      <c r="D1290" s="11"/>
    </row>
    <row r="1291" spans="4:4" x14ac:dyDescent="0.2">
      <c r="D1291" s="11"/>
    </row>
    <row r="1292" spans="4:4" x14ac:dyDescent="0.2">
      <c r="D1292" s="11"/>
    </row>
    <row r="1293" spans="4:4" x14ac:dyDescent="0.2">
      <c r="D1293" s="11"/>
    </row>
    <row r="1294" spans="4:4" x14ac:dyDescent="0.2">
      <c r="D1294" s="11"/>
    </row>
    <row r="1295" spans="4:4" x14ac:dyDescent="0.2">
      <c r="D1295" s="11"/>
    </row>
    <row r="1296" spans="4:4" x14ac:dyDescent="0.2">
      <c r="D1296" s="11"/>
    </row>
    <row r="1297" spans="4:4" x14ac:dyDescent="0.2">
      <c r="D1297" s="11"/>
    </row>
    <row r="1298" spans="4:4" x14ac:dyDescent="0.2">
      <c r="D1298" s="11"/>
    </row>
    <row r="1299" spans="4:4" x14ac:dyDescent="0.2">
      <c r="D1299" s="11"/>
    </row>
    <row r="1300" spans="4:4" x14ac:dyDescent="0.2">
      <c r="D1300" s="11"/>
    </row>
    <row r="1301" spans="4:4" x14ac:dyDescent="0.2">
      <c r="D1301" s="11"/>
    </row>
    <row r="1302" spans="4:4" x14ac:dyDescent="0.2">
      <c r="D1302" s="11"/>
    </row>
    <row r="1303" spans="4:4" x14ac:dyDescent="0.2">
      <c r="D1303" s="11"/>
    </row>
    <row r="1304" spans="4:4" x14ac:dyDescent="0.2">
      <c r="D1304" s="11"/>
    </row>
    <row r="1305" spans="4:4" x14ac:dyDescent="0.2">
      <c r="D1305" s="11"/>
    </row>
    <row r="1306" spans="4:4" x14ac:dyDescent="0.2">
      <c r="D1306" s="11"/>
    </row>
    <row r="1307" spans="4:4" x14ac:dyDescent="0.2">
      <c r="D1307" s="11"/>
    </row>
    <row r="1308" spans="4:4" x14ac:dyDescent="0.2">
      <c r="D1308" s="11"/>
    </row>
    <row r="1309" spans="4:4" x14ac:dyDescent="0.2">
      <c r="D1309" s="11"/>
    </row>
    <row r="1310" spans="4:4" x14ac:dyDescent="0.2">
      <c r="D1310" s="11"/>
    </row>
    <row r="1311" spans="4:4" x14ac:dyDescent="0.2">
      <c r="D1311" s="11"/>
    </row>
    <row r="1312" spans="4:4" x14ac:dyDescent="0.2">
      <c r="D1312" s="11"/>
    </row>
    <row r="1313" spans="4:4" x14ac:dyDescent="0.2">
      <c r="D1313" s="11"/>
    </row>
    <row r="1314" spans="4:4" x14ac:dyDescent="0.2">
      <c r="D1314" s="11"/>
    </row>
    <row r="1315" spans="4:4" x14ac:dyDescent="0.2">
      <c r="D1315" s="11"/>
    </row>
    <row r="1316" spans="4:4" x14ac:dyDescent="0.2">
      <c r="D1316" s="11"/>
    </row>
    <row r="1317" spans="4:4" x14ac:dyDescent="0.2">
      <c r="D1317" s="11"/>
    </row>
    <row r="1318" spans="4:4" x14ac:dyDescent="0.2">
      <c r="D1318" s="11"/>
    </row>
    <row r="1319" spans="4:4" x14ac:dyDescent="0.2">
      <c r="D1319" s="11"/>
    </row>
    <row r="1320" spans="4:4" x14ac:dyDescent="0.2">
      <c r="D1320" s="11"/>
    </row>
    <row r="1321" spans="4:4" x14ac:dyDescent="0.2">
      <c r="D1321" s="11"/>
    </row>
    <row r="1322" spans="4:4" x14ac:dyDescent="0.2">
      <c r="D1322" s="11"/>
    </row>
    <row r="1323" spans="4:4" x14ac:dyDescent="0.2">
      <c r="D1323" s="11"/>
    </row>
    <row r="1324" spans="4:4" x14ac:dyDescent="0.2">
      <c r="D1324" s="11"/>
    </row>
    <row r="1325" spans="4:4" x14ac:dyDescent="0.2">
      <c r="D1325" s="11"/>
    </row>
    <row r="1326" spans="4:4" x14ac:dyDescent="0.2">
      <c r="D1326" s="11"/>
    </row>
    <row r="1327" spans="4:4" x14ac:dyDescent="0.2">
      <c r="D1327" s="11"/>
    </row>
    <row r="1328" spans="4:4" x14ac:dyDescent="0.2">
      <c r="D1328" s="11"/>
    </row>
    <row r="1329" spans="4:4" x14ac:dyDescent="0.2">
      <c r="D1329" s="11"/>
    </row>
    <row r="1330" spans="4:4" x14ac:dyDescent="0.2">
      <c r="D1330" s="11"/>
    </row>
    <row r="1331" spans="4:4" x14ac:dyDescent="0.2">
      <c r="D1331" s="11"/>
    </row>
    <row r="1332" spans="4:4" x14ac:dyDescent="0.2">
      <c r="D1332" s="11"/>
    </row>
    <row r="1333" spans="4:4" x14ac:dyDescent="0.2">
      <c r="D1333" s="11"/>
    </row>
    <row r="1334" spans="4:4" x14ac:dyDescent="0.2">
      <c r="D1334" s="11"/>
    </row>
    <row r="1335" spans="4:4" x14ac:dyDescent="0.2">
      <c r="D1335" s="11"/>
    </row>
    <row r="1336" spans="4:4" x14ac:dyDescent="0.2">
      <c r="D1336" s="11"/>
    </row>
    <row r="1337" spans="4:4" x14ac:dyDescent="0.2">
      <c r="D1337" s="11"/>
    </row>
    <row r="1338" spans="4:4" x14ac:dyDescent="0.2">
      <c r="D1338" s="11"/>
    </row>
    <row r="1339" spans="4:4" x14ac:dyDescent="0.2">
      <c r="D1339" s="11"/>
    </row>
    <row r="1340" spans="4:4" x14ac:dyDescent="0.2">
      <c r="D1340" s="11"/>
    </row>
    <row r="1341" spans="4:4" x14ac:dyDescent="0.2">
      <c r="D1341" s="11"/>
    </row>
    <row r="1342" spans="4:4" x14ac:dyDescent="0.2">
      <c r="D1342" s="11"/>
    </row>
    <row r="1343" spans="4:4" x14ac:dyDescent="0.2">
      <c r="D1343" s="11"/>
    </row>
    <row r="1344" spans="4:4" x14ac:dyDescent="0.2">
      <c r="D1344" s="11"/>
    </row>
    <row r="1345" spans="4:4" x14ac:dyDescent="0.2">
      <c r="D1345" s="11"/>
    </row>
    <row r="1346" spans="4:4" x14ac:dyDescent="0.2">
      <c r="D1346" s="11"/>
    </row>
    <row r="1347" spans="4:4" x14ac:dyDescent="0.2">
      <c r="D1347" s="11"/>
    </row>
    <row r="1348" spans="4:4" x14ac:dyDescent="0.2">
      <c r="D1348" s="11"/>
    </row>
    <row r="1349" spans="4:4" x14ac:dyDescent="0.2">
      <c r="D1349" s="11"/>
    </row>
    <row r="1350" spans="4:4" x14ac:dyDescent="0.2">
      <c r="D1350" s="11"/>
    </row>
    <row r="1351" spans="4:4" x14ac:dyDescent="0.2">
      <c r="D1351" s="11"/>
    </row>
    <row r="1352" spans="4:4" x14ac:dyDescent="0.2">
      <c r="D1352" s="11"/>
    </row>
    <row r="1353" spans="4:4" x14ac:dyDescent="0.2">
      <c r="D1353" s="11"/>
    </row>
    <row r="1354" spans="4:4" x14ac:dyDescent="0.2">
      <c r="D1354" s="11"/>
    </row>
    <row r="1355" spans="4:4" x14ac:dyDescent="0.2">
      <c r="D1355" s="11"/>
    </row>
    <row r="1356" spans="4:4" x14ac:dyDescent="0.2">
      <c r="D1356" s="11"/>
    </row>
    <row r="1357" spans="4:4" x14ac:dyDescent="0.2">
      <c r="D1357" s="11"/>
    </row>
    <row r="1358" spans="4:4" x14ac:dyDescent="0.2">
      <c r="D1358" s="11"/>
    </row>
    <row r="1359" spans="4:4" x14ac:dyDescent="0.2">
      <c r="D1359" s="11"/>
    </row>
    <row r="1360" spans="4:4" x14ac:dyDescent="0.2">
      <c r="D1360" s="11"/>
    </row>
    <row r="1361" spans="4:4" x14ac:dyDescent="0.2">
      <c r="D1361" s="11"/>
    </row>
    <row r="1362" spans="4:4" x14ac:dyDescent="0.2">
      <c r="D1362" s="11"/>
    </row>
    <row r="1363" spans="4:4" x14ac:dyDescent="0.2">
      <c r="D1363" s="11"/>
    </row>
    <row r="1364" spans="4:4" x14ac:dyDescent="0.2">
      <c r="D1364" s="11"/>
    </row>
    <row r="1365" spans="4:4" x14ac:dyDescent="0.2">
      <c r="D1365" s="11"/>
    </row>
    <row r="1366" spans="4:4" x14ac:dyDescent="0.2">
      <c r="D1366" s="11"/>
    </row>
    <row r="1367" spans="4:4" x14ac:dyDescent="0.2">
      <c r="D1367" s="11"/>
    </row>
    <row r="1368" spans="4:4" x14ac:dyDescent="0.2">
      <c r="D1368" s="11"/>
    </row>
    <row r="1369" spans="4:4" x14ac:dyDescent="0.2">
      <c r="D1369" s="11"/>
    </row>
    <row r="1370" spans="4:4" x14ac:dyDescent="0.2">
      <c r="D1370" s="11"/>
    </row>
    <row r="1371" spans="4:4" x14ac:dyDescent="0.2">
      <c r="D1371" s="11"/>
    </row>
    <row r="1372" spans="4:4" x14ac:dyDescent="0.2">
      <c r="D1372" s="11"/>
    </row>
    <row r="1373" spans="4:4" x14ac:dyDescent="0.2">
      <c r="D1373" s="11"/>
    </row>
    <row r="1374" spans="4:4" x14ac:dyDescent="0.2">
      <c r="D1374" s="11"/>
    </row>
    <row r="1375" spans="4:4" x14ac:dyDescent="0.2">
      <c r="D1375" s="11"/>
    </row>
    <row r="1376" spans="4:4" x14ac:dyDescent="0.2">
      <c r="D1376" s="11"/>
    </row>
    <row r="1377" spans="4:4" x14ac:dyDescent="0.2">
      <c r="D1377" s="11"/>
    </row>
    <row r="1378" spans="4:4" x14ac:dyDescent="0.2">
      <c r="D1378" s="11"/>
    </row>
    <row r="1379" spans="4:4" x14ac:dyDescent="0.2">
      <c r="D1379" s="11"/>
    </row>
    <row r="1380" spans="4:4" x14ac:dyDescent="0.2">
      <c r="D1380" s="11"/>
    </row>
    <row r="1381" spans="4:4" x14ac:dyDescent="0.2">
      <c r="D1381" s="11"/>
    </row>
    <row r="1382" spans="4:4" x14ac:dyDescent="0.2">
      <c r="D1382" s="11"/>
    </row>
    <row r="1383" spans="4:4" x14ac:dyDescent="0.2">
      <c r="D1383" s="11"/>
    </row>
    <row r="1384" spans="4:4" x14ac:dyDescent="0.2">
      <c r="D1384" s="11"/>
    </row>
    <row r="1385" spans="4:4" x14ac:dyDescent="0.2">
      <c r="D1385" s="11"/>
    </row>
    <row r="1386" spans="4:4" x14ac:dyDescent="0.2">
      <c r="D1386" s="11"/>
    </row>
    <row r="1387" spans="4:4" x14ac:dyDescent="0.2">
      <c r="D1387" s="11"/>
    </row>
    <row r="1388" spans="4:4" x14ac:dyDescent="0.2">
      <c r="D1388" s="11"/>
    </row>
    <row r="1389" spans="4:4" x14ac:dyDescent="0.2">
      <c r="D1389" s="11"/>
    </row>
    <row r="1390" spans="4:4" x14ac:dyDescent="0.2">
      <c r="D1390" s="11"/>
    </row>
    <row r="1391" spans="4:4" x14ac:dyDescent="0.2">
      <c r="D1391" s="11"/>
    </row>
    <row r="1392" spans="4:4" x14ac:dyDescent="0.2">
      <c r="D1392" s="11"/>
    </row>
    <row r="1393" spans="4:4" x14ac:dyDescent="0.2">
      <c r="D1393" s="11"/>
    </row>
    <row r="1394" spans="4:4" x14ac:dyDescent="0.2">
      <c r="D1394" s="11"/>
    </row>
    <row r="1395" spans="4:4" x14ac:dyDescent="0.2">
      <c r="D1395" s="11"/>
    </row>
    <row r="1396" spans="4:4" x14ac:dyDescent="0.2">
      <c r="D1396" s="11"/>
    </row>
    <row r="1397" spans="4:4" x14ac:dyDescent="0.2">
      <c r="D1397" s="11"/>
    </row>
    <row r="1398" spans="4:4" x14ac:dyDescent="0.2">
      <c r="D1398" s="11"/>
    </row>
    <row r="1399" spans="4:4" x14ac:dyDescent="0.2">
      <c r="D1399" s="11"/>
    </row>
    <row r="1400" spans="4:4" x14ac:dyDescent="0.2">
      <c r="D1400" s="11"/>
    </row>
    <row r="1401" spans="4:4" x14ac:dyDescent="0.2">
      <c r="D1401" s="11"/>
    </row>
    <row r="1402" spans="4:4" x14ac:dyDescent="0.2">
      <c r="D1402" s="11"/>
    </row>
    <row r="1403" spans="4:4" x14ac:dyDescent="0.2">
      <c r="D1403" s="11"/>
    </row>
    <row r="1404" spans="4:4" x14ac:dyDescent="0.2">
      <c r="D1404" s="11"/>
    </row>
    <row r="1405" spans="4:4" x14ac:dyDescent="0.2">
      <c r="D1405" s="11"/>
    </row>
    <row r="1406" spans="4:4" x14ac:dyDescent="0.2">
      <c r="D1406" s="11"/>
    </row>
    <row r="1407" spans="4:4" x14ac:dyDescent="0.2">
      <c r="D1407" s="11"/>
    </row>
    <row r="1408" spans="4:4" x14ac:dyDescent="0.2">
      <c r="D1408" s="11"/>
    </row>
    <row r="1409" spans="4:4" x14ac:dyDescent="0.2">
      <c r="D1409" s="11"/>
    </row>
    <row r="1410" spans="4:4" x14ac:dyDescent="0.2">
      <c r="D1410" s="11"/>
    </row>
    <row r="1411" spans="4:4" x14ac:dyDescent="0.2">
      <c r="D1411" s="11"/>
    </row>
    <row r="1412" spans="4:4" x14ac:dyDescent="0.2">
      <c r="D1412" s="11"/>
    </row>
    <row r="1413" spans="4:4" x14ac:dyDescent="0.2">
      <c r="D1413" s="11"/>
    </row>
    <row r="1414" spans="4:4" x14ac:dyDescent="0.2">
      <c r="D1414" s="11"/>
    </row>
    <row r="1415" spans="4:4" x14ac:dyDescent="0.2">
      <c r="D1415" s="11"/>
    </row>
    <row r="1416" spans="4:4" x14ac:dyDescent="0.2">
      <c r="D1416" s="11"/>
    </row>
    <row r="1417" spans="4:4" x14ac:dyDescent="0.2">
      <c r="D1417" s="11"/>
    </row>
    <row r="1418" spans="4:4" x14ac:dyDescent="0.2">
      <c r="D1418" s="11"/>
    </row>
    <row r="1419" spans="4:4" x14ac:dyDescent="0.2">
      <c r="D1419" s="11"/>
    </row>
    <row r="1420" spans="4:4" x14ac:dyDescent="0.2">
      <c r="D1420" s="11"/>
    </row>
    <row r="1421" spans="4:4" x14ac:dyDescent="0.2">
      <c r="D1421" s="11"/>
    </row>
    <row r="1422" spans="4:4" x14ac:dyDescent="0.2">
      <c r="D1422" s="11"/>
    </row>
    <row r="1423" spans="4:4" x14ac:dyDescent="0.2">
      <c r="D1423" s="11"/>
    </row>
    <row r="1424" spans="4:4" x14ac:dyDescent="0.2">
      <c r="D1424" s="11"/>
    </row>
    <row r="1425" spans="4:4" x14ac:dyDescent="0.2">
      <c r="D1425" s="11"/>
    </row>
    <row r="1426" spans="4:4" x14ac:dyDescent="0.2">
      <c r="D1426" s="11"/>
    </row>
    <row r="1427" spans="4:4" x14ac:dyDescent="0.2">
      <c r="D1427" s="11"/>
    </row>
    <row r="1428" spans="4:4" x14ac:dyDescent="0.2">
      <c r="D1428" s="11"/>
    </row>
    <row r="1429" spans="4:4" x14ac:dyDescent="0.2">
      <c r="D1429" s="11"/>
    </row>
    <row r="1430" spans="4:4" x14ac:dyDescent="0.2">
      <c r="D1430" s="11"/>
    </row>
    <row r="1431" spans="4:4" x14ac:dyDescent="0.2">
      <c r="D1431" s="11"/>
    </row>
    <row r="1432" spans="4:4" x14ac:dyDescent="0.2">
      <c r="D1432" s="11"/>
    </row>
    <row r="1433" spans="4:4" x14ac:dyDescent="0.2">
      <c r="D1433" s="11"/>
    </row>
    <row r="1434" spans="4:4" x14ac:dyDescent="0.2">
      <c r="D1434" s="11"/>
    </row>
    <row r="1435" spans="4:4" x14ac:dyDescent="0.2">
      <c r="D1435" s="11"/>
    </row>
    <row r="1436" spans="4:4" x14ac:dyDescent="0.2">
      <c r="D1436" s="11"/>
    </row>
    <row r="1437" spans="4:4" x14ac:dyDescent="0.2">
      <c r="D1437" s="11"/>
    </row>
    <row r="1438" spans="4:4" x14ac:dyDescent="0.2">
      <c r="D1438" s="11"/>
    </row>
    <row r="1439" spans="4:4" x14ac:dyDescent="0.2">
      <c r="D1439" s="11"/>
    </row>
    <row r="1440" spans="4:4" x14ac:dyDescent="0.2">
      <c r="D1440" s="11"/>
    </row>
    <row r="1441" spans="4:4" x14ac:dyDescent="0.2">
      <c r="D1441" s="11"/>
    </row>
    <row r="1442" spans="4:4" x14ac:dyDescent="0.2">
      <c r="D1442" s="11"/>
    </row>
    <row r="1443" spans="4:4" x14ac:dyDescent="0.2">
      <c r="D1443" s="11"/>
    </row>
    <row r="1444" spans="4:4" x14ac:dyDescent="0.2">
      <c r="D1444" s="11"/>
    </row>
    <row r="1445" spans="4:4" x14ac:dyDescent="0.2">
      <c r="D1445" s="11"/>
    </row>
    <row r="1446" spans="4:4" x14ac:dyDescent="0.2">
      <c r="D1446" s="11"/>
    </row>
    <row r="1447" spans="4:4" x14ac:dyDescent="0.2">
      <c r="D1447" s="11"/>
    </row>
    <row r="1448" spans="4:4" x14ac:dyDescent="0.2">
      <c r="D1448" s="11"/>
    </row>
    <row r="1449" spans="4:4" x14ac:dyDescent="0.2">
      <c r="D1449" s="11"/>
    </row>
    <row r="1450" spans="4:4" x14ac:dyDescent="0.2">
      <c r="D1450" s="11"/>
    </row>
    <row r="1451" spans="4:4" x14ac:dyDescent="0.2">
      <c r="D1451" s="11"/>
    </row>
    <row r="1452" spans="4:4" x14ac:dyDescent="0.2">
      <c r="D1452" s="11"/>
    </row>
    <row r="1453" spans="4:4" x14ac:dyDescent="0.2">
      <c r="D1453" s="11"/>
    </row>
    <row r="1454" spans="4:4" x14ac:dyDescent="0.2">
      <c r="D1454" s="11"/>
    </row>
    <row r="1455" spans="4:4" x14ac:dyDescent="0.2">
      <c r="D1455" s="11"/>
    </row>
    <row r="1456" spans="4:4" x14ac:dyDescent="0.2">
      <c r="D1456" s="11"/>
    </row>
    <row r="1457" spans="4:4" x14ac:dyDescent="0.2">
      <c r="D1457" s="11"/>
    </row>
    <row r="1458" spans="4:4" x14ac:dyDescent="0.2">
      <c r="D1458" s="11"/>
    </row>
    <row r="1459" spans="4:4" x14ac:dyDescent="0.2">
      <c r="D1459" s="11"/>
    </row>
    <row r="1460" spans="4:4" x14ac:dyDescent="0.2">
      <c r="D1460" s="11"/>
    </row>
    <row r="1461" spans="4:4" x14ac:dyDescent="0.2">
      <c r="D1461" s="11"/>
    </row>
    <row r="1462" spans="4:4" x14ac:dyDescent="0.2">
      <c r="D1462" s="11"/>
    </row>
    <row r="1463" spans="4:4" x14ac:dyDescent="0.2">
      <c r="D1463" s="11"/>
    </row>
    <row r="1464" spans="4:4" x14ac:dyDescent="0.2">
      <c r="D1464" s="11"/>
    </row>
    <row r="1465" spans="4:4" x14ac:dyDescent="0.2">
      <c r="D1465" s="11"/>
    </row>
    <row r="1466" spans="4:4" x14ac:dyDescent="0.2">
      <c r="D1466" s="11"/>
    </row>
    <row r="1467" spans="4:4" x14ac:dyDescent="0.2">
      <c r="D1467" s="11"/>
    </row>
    <row r="1468" spans="4:4" x14ac:dyDescent="0.2">
      <c r="D1468" s="11"/>
    </row>
    <row r="1469" spans="4:4" x14ac:dyDescent="0.2">
      <c r="D1469" s="11"/>
    </row>
    <row r="1470" spans="4:4" x14ac:dyDescent="0.2">
      <c r="D1470" s="11"/>
    </row>
    <row r="1471" spans="4:4" x14ac:dyDescent="0.2">
      <c r="D1471" s="11"/>
    </row>
    <row r="1472" spans="4:4" x14ac:dyDescent="0.2">
      <c r="D1472" s="11"/>
    </row>
    <row r="1473" spans="4:4" x14ac:dyDescent="0.2">
      <c r="D1473" s="11"/>
    </row>
    <row r="1474" spans="4:4" x14ac:dyDescent="0.2">
      <c r="D1474" s="11"/>
    </row>
    <row r="1475" spans="4:4" x14ac:dyDescent="0.2">
      <c r="D1475" s="11"/>
    </row>
    <row r="1476" spans="4:4" x14ac:dyDescent="0.2">
      <c r="D1476" s="11"/>
    </row>
    <row r="1477" spans="4:4" x14ac:dyDescent="0.2">
      <c r="D1477" s="11"/>
    </row>
    <row r="1478" spans="4:4" x14ac:dyDescent="0.2">
      <c r="D1478" s="11"/>
    </row>
    <row r="1479" spans="4:4" x14ac:dyDescent="0.2">
      <c r="D1479" s="11"/>
    </row>
    <row r="1480" spans="4:4" x14ac:dyDescent="0.2">
      <c r="D1480" s="11"/>
    </row>
    <row r="1481" spans="4:4" x14ac:dyDescent="0.2">
      <c r="D1481" s="11"/>
    </row>
    <row r="1482" spans="4:4" x14ac:dyDescent="0.2">
      <c r="D1482" s="11"/>
    </row>
    <row r="1483" spans="4:4" x14ac:dyDescent="0.2">
      <c r="D1483" s="11"/>
    </row>
    <row r="1484" spans="4:4" x14ac:dyDescent="0.2">
      <c r="D1484" s="11"/>
    </row>
    <row r="1485" spans="4:4" x14ac:dyDescent="0.2">
      <c r="D1485" s="11"/>
    </row>
    <row r="1486" spans="4:4" x14ac:dyDescent="0.2">
      <c r="D1486" s="11"/>
    </row>
    <row r="1487" spans="4:4" x14ac:dyDescent="0.2">
      <c r="D1487" s="11"/>
    </row>
    <row r="1488" spans="4:4" x14ac:dyDescent="0.2">
      <c r="D1488" s="11"/>
    </row>
    <row r="1489" spans="4:4" x14ac:dyDescent="0.2">
      <c r="D1489" s="11"/>
    </row>
    <row r="1490" spans="4:4" x14ac:dyDescent="0.2">
      <c r="D1490" s="11"/>
    </row>
    <row r="1491" spans="4:4" x14ac:dyDescent="0.2">
      <c r="D1491" s="11"/>
    </row>
    <row r="1492" spans="4:4" x14ac:dyDescent="0.2">
      <c r="D1492" s="11"/>
    </row>
    <row r="1493" spans="4:4" x14ac:dyDescent="0.2">
      <c r="D1493" s="11"/>
    </row>
    <row r="1494" spans="4:4" x14ac:dyDescent="0.2">
      <c r="D1494" s="11"/>
    </row>
    <row r="1495" spans="4:4" x14ac:dyDescent="0.2">
      <c r="D1495" s="11"/>
    </row>
    <row r="1496" spans="4:4" x14ac:dyDescent="0.2">
      <c r="D1496" s="11"/>
    </row>
    <row r="1497" spans="4:4" x14ac:dyDescent="0.2">
      <c r="D1497" s="11"/>
    </row>
    <row r="1498" spans="4:4" x14ac:dyDescent="0.2">
      <c r="D1498" s="11"/>
    </row>
    <row r="1499" spans="4:4" x14ac:dyDescent="0.2">
      <c r="D1499" s="11"/>
    </row>
    <row r="1500" spans="4:4" x14ac:dyDescent="0.2">
      <c r="D1500" s="11"/>
    </row>
    <row r="1501" spans="4:4" x14ac:dyDescent="0.2">
      <c r="D1501" s="11"/>
    </row>
    <row r="1502" spans="4:4" x14ac:dyDescent="0.2">
      <c r="D1502" s="11"/>
    </row>
    <row r="1503" spans="4:4" x14ac:dyDescent="0.2">
      <c r="D1503" s="11"/>
    </row>
    <row r="1504" spans="4:4" x14ac:dyDescent="0.2">
      <c r="D1504" s="11"/>
    </row>
    <row r="1505" spans="4:4" x14ac:dyDescent="0.2">
      <c r="D1505" s="11"/>
    </row>
    <row r="1506" spans="4:4" x14ac:dyDescent="0.2">
      <c r="D1506" s="11"/>
    </row>
    <row r="1507" spans="4:4" x14ac:dyDescent="0.2">
      <c r="D1507" s="11"/>
    </row>
    <row r="1508" spans="4:4" x14ac:dyDescent="0.2">
      <c r="D1508" s="11"/>
    </row>
    <row r="1509" spans="4:4" x14ac:dyDescent="0.2">
      <c r="D1509" s="11"/>
    </row>
    <row r="1510" spans="4:4" x14ac:dyDescent="0.2">
      <c r="D1510" s="11"/>
    </row>
    <row r="1511" spans="4:4" x14ac:dyDescent="0.2">
      <c r="D1511" s="11"/>
    </row>
    <row r="1512" spans="4:4" x14ac:dyDescent="0.2">
      <c r="D1512" s="11"/>
    </row>
    <row r="1513" spans="4:4" x14ac:dyDescent="0.2">
      <c r="D1513" s="11"/>
    </row>
    <row r="1514" spans="4:4" x14ac:dyDescent="0.2">
      <c r="D1514" s="11"/>
    </row>
    <row r="1515" spans="4:4" x14ac:dyDescent="0.2">
      <c r="D1515" s="11"/>
    </row>
    <row r="1516" spans="4:4" x14ac:dyDescent="0.2">
      <c r="D1516" s="11"/>
    </row>
    <row r="1517" spans="4:4" x14ac:dyDescent="0.2">
      <c r="D1517" s="11"/>
    </row>
    <row r="1518" spans="4:4" x14ac:dyDescent="0.2">
      <c r="D1518" s="11"/>
    </row>
    <row r="1519" spans="4:4" x14ac:dyDescent="0.2">
      <c r="D1519" s="11"/>
    </row>
    <row r="1520" spans="4:4" x14ac:dyDescent="0.2">
      <c r="D1520" s="11"/>
    </row>
    <row r="1521" spans="4:4" x14ac:dyDescent="0.2">
      <c r="D1521" s="11"/>
    </row>
    <row r="1522" spans="4:4" x14ac:dyDescent="0.2">
      <c r="D1522" s="11"/>
    </row>
    <row r="1523" spans="4:4" x14ac:dyDescent="0.2">
      <c r="D1523" s="11"/>
    </row>
    <row r="1524" spans="4:4" x14ac:dyDescent="0.2">
      <c r="D1524" s="11"/>
    </row>
    <row r="1525" spans="4:4" x14ac:dyDescent="0.2">
      <c r="D1525" s="11"/>
    </row>
    <row r="1526" spans="4:4" x14ac:dyDescent="0.2">
      <c r="D1526" s="11"/>
    </row>
    <row r="1527" spans="4:4" x14ac:dyDescent="0.2">
      <c r="D1527" s="11"/>
    </row>
    <row r="1528" spans="4:4" x14ac:dyDescent="0.2">
      <c r="D1528" s="11"/>
    </row>
    <row r="1529" spans="4:4" x14ac:dyDescent="0.2">
      <c r="D1529" s="11"/>
    </row>
    <row r="1530" spans="4:4" x14ac:dyDescent="0.2">
      <c r="D1530" s="11"/>
    </row>
    <row r="1531" spans="4:4" x14ac:dyDescent="0.2">
      <c r="D1531" s="11"/>
    </row>
    <row r="1532" spans="4:4" x14ac:dyDescent="0.2">
      <c r="D1532" s="11"/>
    </row>
    <row r="1533" spans="4:4" x14ac:dyDescent="0.2">
      <c r="D1533" s="11"/>
    </row>
    <row r="1534" spans="4:4" x14ac:dyDescent="0.2">
      <c r="D1534" s="11"/>
    </row>
    <row r="1535" spans="4:4" x14ac:dyDescent="0.2">
      <c r="D1535" s="11"/>
    </row>
    <row r="1536" spans="4:4" x14ac:dyDescent="0.2">
      <c r="D1536" s="11"/>
    </row>
    <row r="1537" spans="4:4" x14ac:dyDescent="0.2">
      <c r="D1537" s="11"/>
    </row>
    <row r="1538" spans="4:4" x14ac:dyDescent="0.2">
      <c r="D1538" s="11"/>
    </row>
    <row r="1539" spans="4:4" x14ac:dyDescent="0.2">
      <c r="D1539" s="11"/>
    </row>
    <row r="1540" spans="4:4" x14ac:dyDescent="0.2">
      <c r="D1540" s="11"/>
    </row>
    <row r="1541" spans="4:4" x14ac:dyDescent="0.2">
      <c r="D1541" s="11"/>
    </row>
    <row r="1542" spans="4:4" x14ac:dyDescent="0.2">
      <c r="D1542" s="11"/>
    </row>
    <row r="1543" spans="4:4" x14ac:dyDescent="0.2">
      <c r="D1543" s="11"/>
    </row>
    <row r="1544" spans="4:4" x14ac:dyDescent="0.2">
      <c r="D1544" s="11"/>
    </row>
    <row r="1545" spans="4:4" x14ac:dyDescent="0.2">
      <c r="D1545" s="11"/>
    </row>
    <row r="1546" spans="4:4" x14ac:dyDescent="0.2">
      <c r="D1546" s="11"/>
    </row>
    <row r="1547" spans="4:4" x14ac:dyDescent="0.2">
      <c r="D1547" s="11"/>
    </row>
    <row r="1548" spans="4:4" x14ac:dyDescent="0.2">
      <c r="D1548" s="11"/>
    </row>
    <row r="1549" spans="4:4" x14ac:dyDescent="0.2">
      <c r="D1549" s="11"/>
    </row>
    <row r="1550" spans="4:4" x14ac:dyDescent="0.2">
      <c r="D1550" s="11"/>
    </row>
    <row r="1551" spans="4:4" x14ac:dyDescent="0.2">
      <c r="D1551" s="11"/>
    </row>
    <row r="1552" spans="4:4" x14ac:dyDescent="0.2">
      <c r="D1552" s="11"/>
    </row>
    <row r="1553" spans="4:4" x14ac:dyDescent="0.2">
      <c r="D1553" s="11"/>
    </row>
    <row r="1554" spans="4:4" x14ac:dyDescent="0.2">
      <c r="D1554" s="11"/>
    </row>
    <row r="1555" spans="4:4" x14ac:dyDescent="0.2">
      <c r="D1555" s="11"/>
    </row>
    <row r="1556" spans="4:4" x14ac:dyDescent="0.2">
      <c r="D1556" s="11"/>
    </row>
    <row r="1557" spans="4:4" x14ac:dyDescent="0.2">
      <c r="D1557" s="11"/>
    </row>
    <row r="1558" spans="4:4" x14ac:dyDescent="0.2">
      <c r="D1558" s="11"/>
    </row>
    <row r="1559" spans="4:4" x14ac:dyDescent="0.2">
      <c r="D1559" s="11"/>
    </row>
    <row r="1560" spans="4:4" x14ac:dyDescent="0.2">
      <c r="D1560" s="11"/>
    </row>
    <row r="1561" spans="4:4" x14ac:dyDescent="0.2">
      <c r="D1561" s="11"/>
    </row>
    <row r="1562" spans="4:4" x14ac:dyDescent="0.2">
      <c r="D1562" s="11"/>
    </row>
    <row r="1563" spans="4:4" x14ac:dyDescent="0.2">
      <c r="D1563" s="11"/>
    </row>
    <row r="1564" spans="4:4" x14ac:dyDescent="0.2">
      <c r="D1564" s="11"/>
    </row>
    <row r="1565" spans="4:4" x14ac:dyDescent="0.2">
      <c r="D1565" s="11"/>
    </row>
    <row r="1566" spans="4:4" x14ac:dyDescent="0.2">
      <c r="D1566" s="11"/>
    </row>
    <row r="1567" spans="4:4" x14ac:dyDescent="0.2">
      <c r="D1567" s="11"/>
    </row>
    <row r="1568" spans="4:4" x14ac:dyDescent="0.2">
      <c r="D1568" s="11"/>
    </row>
    <row r="1569" spans="4:4" x14ac:dyDescent="0.2">
      <c r="D1569" s="11"/>
    </row>
    <row r="1570" spans="4:4" x14ac:dyDescent="0.2">
      <c r="D1570" s="11"/>
    </row>
    <row r="1571" spans="4:4" x14ac:dyDescent="0.2">
      <c r="D1571" s="11"/>
    </row>
    <row r="1572" spans="4:4" x14ac:dyDescent="0.2">
      <c r="D1572" s="11"/>
    </row>
    <row r="1573" spans="4:4" x14ac:dyDescent="0.2">
      <c r="D1573" s="11"/>
    </row>
    <row r="1574" spans="4:4" x14ac:dyDescent="0.2">
      <c r="D1574" s="11"/>
    </row>
    <row r="1575" spans="4:4" x14ac:dyDescent="0.2">
      <c r="D1575" s="11"/>
    </row>
    <row r="1576" spans="4:4" x14ac:dyDescent="0.2">
      <c r="D1576" s="11"/>
    </row>
    <row r="1577" spans="4:4" x14ac:dyDescent="0.2">
      <c r="D1577" s="11"/>
    </row>
    <row r="1578" spans="4:4" x14ac:dyDescent="0.2">
      <c r="D1578" s="11"/>
    </row>
    <row r="1579" spans="4:4" x14ac:dyDescent="0.2">
      <c r="D1579" s="11"/>
    </row>
    <row r="1580" spans="4:4" x14ac:dyDescent="0.2">
      <c r="D1580" s="11"/>
    </row>
    <row r="1581" spans="4:4" x14ac:dyDescent="0.2">
      <c r="D1581" s="11"/>
    </row>
    <row r="1582" spans="4:4" x14ac:dyDescent="0.2">
      <c r="D1582" s="11"/>
    </row>
    <row r="1583" spans="4:4" x14ac:dyDescent="0.2">
      <c r="D1583" s="11"/>
    </row>
    <row r="1584" spans="4:4" x14ac:dyDescent="0.2">
      <c r="D1584" s="11"/>
    </row>
    <row r="1585" spans="4:4" x14ac:dyDescent="0.2">
      <c r="D1585" s="11"/>
    </row>
    <row r="1586" spans="4:4" x14ac:dyDescent="0.2">
      <c r="D1586" s="11"/>
    </row>
    <row r="1587" spans="4:4" x14ac:dyDescent="0.2">
      <c r="D1587" s="11"/>
    </row>
    <row r="1588" spans="4:4" x14ac:dyDescent="0.2">
      <c r="D1588" s="11"/>
    </row>
    <row r="1589" spans="4:4" x14ac:dyDescent="0.2">
      <c r="D1589" s="11"/>
    </row>
    <row r="1590" spans="4:4" x14ac:dyDescent="0.2">
      <c r="D1590" s="11"/>
    </row>
    <row r="1591" spans="4:4" x14ac:dyDescent="0.2">
      <c r="D1591" s="11"/>
    </row>
    <row r="1592" spans="4:4" x14ac:dyDescent="0.2">
      <c r="D1592" s="11"/>
    </row>
    <row r="1593" spans="4:4" x14ac:dyDescent="0.2">
      <c r="D1593" s="11"/>
    </row>
    <row r="1594" spans="4:4" x14ac:dyDescent="0.2">
      <c r="D1594" s="11"/>
    </row>
    <row r="1595" spans="4:4" x14ac:dyDescent="0.2">
      <c r="D1595" s="11"/>
    </row>
    <row r="1596" spans="4:4" x14ac:dyDescent="0.2">
      <c r="D1596" s="11"/>
    </row>
    <row r="1597" spans="4:4" x14ac:dyDescent="0.2">
      <c r="D1597" s="11"/>
    </row>
    <row r="1598" spans="4:4" x14ac:dyDescent="0.2">
      <c r="D1598" s="11"/>
    </row>
    <row r="1599" spans="4:4" x14ac:dyDescent="0.2">
      <c r="D1599" s="11"/>
    </row>
    <row r="1600" spans="4:4" x14ac:dyDescent="0.2">
      <c r="D1600" s="11"/>
    </row>
    <row r="1601" spans="4:4" x14ac:dyDescent="0.2">
      <c r="D1601" s="11"/>
    </row>
    <row r="1602" spans="4:4" x14ac:dyDescent="0.2">
      <c r="D1602" s="11"/>
    </row>
    <row r="1603" spans="4:4" x14ac:dyDescent="0.2">
      <c r="D1603" s="11"/>
    </row>
    <row r="1604" spans="4:4" x14ac:dyDescent="0.2">
      <c r="D1604" s="11"/>
    </row>
    <row r="1605" spans="4:4" x14ac:dyDescent="0.2">
      <c r="D1605" s="11"/>
    </row>
    <row r="1606" spans="4:4" x14ac:dyDescent="0.2">
      <c r="D1606" s="11"/>
    </row>
    <row r="1607" spans="4:4" x14ac:dyDescent="0.2">
      <c r="D1607" s="11"/>
    </row>
    <row r="1608" spans="4:4" x14ac:dyDescent="0.2">
      <c r="D1608" s="11"/>
    </row>
    <row r="1609" spans="4:4" x14ac:dyDescent="0.2">
      <c r="D1609" s="11"/>
    </row>
    <row r="1610" spans="4:4" x14ac:dyDescent="0.2">
      <c r="D1610" s="11"/>
    </row>
    <row r="1611" spans="4:4" x14ac:dyDescent="0.2">
      <c r="D1611" s="11"/>
    </row>
    <row r="1612" spans="4:4" x14ac:dyDescent="0.2">
      <c r="D1612" s="11"/>
    </row>
    <row r="1613" spans="4:4" x14ac:dyDescent="0.2">
      <c r="D1613" s="11"/>
    </row>
    <row r="1614" spans="4:4" x14ac:dyDescent="0.2">
      <c r="D1614" s="11"/>
    </row>
    <row r="1615" spans="4:4" x14ac:dyDescent="0.2">
      <c r="D1615" s="11"/>
    </row>
    <row r="1616" spans="4:4" x14ac:dyDescent="0.2">
      <c r="D1616" s="11"/>
    </row>
    <row r="1617" spans="4:4" x14ac:dyDescent="0.2">
      <c r="D1617" s="11"/>
    </row>
    <row r="1618" spans="4:4" x14ac:dyDescent="0.2">
      <c r="D1618" s="11"/>
    </row>
    <row r="1619" spans="4:4" x14ac:dyDescent="0.2">
      <c r="D1619" s="11"/>
    </row>
    <row r="1620" spans="4:4" x14ac:dyDescent="0.2">
      <c r="D1620" s="11"/>
    </row>
    <row r="1621" spans="4:4" x14ac:dyDescent="0.2">
      <c r="D1621" s="11"/>
    </row>
    <row r="1622" spans="4:4" x14ac:dyDescent="0.2">
      <c r="D1622" s="11"/>
    </row>
    <row r="1623" spans="4:4" x14ac:dyDescent="0.2">
      <c r="D1623" s="11"/>
    </row>
    <row r="1624" spans="4:4" x14ac:dyDescent="0.2">
      <c r="D1624" s="11"/>
    </row>
    <row r="1625" spans="4:4" x14ac:dyDescent="0.2">
      <c r="D1625" s="11"/>
    </row>
    <row r="1626" spans="4:4" x14ac:dyDescent="0.2">
      <c r="D1626" s="11"/>
    </row>
    <row r="1627" spans="4:4" x14ac:dyDescent="0.2">
      <c r="D1627" s="11"/>
    </row>
    <row r="1628" spans="4:4" x14ac:dyDescent="0.2">
      <c r="D1628" s="11"/>
    </row>
    <row r="1629" spans="4:4" x14ac:dyDescent="0.2">
      <c r="D1629" s="11"/>
    </row>
    <row r="1630" spans="4:4" x14ac:dyDescent="0.2">
      <c r="D1630" s="11"/>
    </row>
    <row r="1631" spans="4:4" x14ac:dyDescent="0.2">
      <c r="D1631" s="11"/>
    </row>
    <row r="1632" spans="4:4" x14ac:dyDescent="0.2">
      <c r="D1632" s="11"/>
    </row>
    <row r="1633" spans="4:4" x14ac:dyDescent="0.2">
      <c r="D1633" s="11"/>
    </row>
    <row r="1634" spans="4:4" x14ac:dyDescent="0.2">
      <c r="D1634" s="11"/>
    </row>
    <row r="1635" spans="4:4" x14ac:dyDescent="0.2">
      <c r="D1635" s="11"/>
    </row>
    <row r="1636" spans="4:4" x14ac:dyDescent="0.2">
      <c r="D1636" s="11"/>
    </row>
    <row r="1637" spans="4:4" x14ac:dyDescent="0.2">
      <c r="D1637" s="11"/>
    </row>
    <row r="1638" spans="4:4" x14ac:dyDescent="0.2">
      <c r="D1638" s="11"/>
    </row>
    <row r="1639" spans="4:4" x14ac:dyDescent="0.2">
      <c r="D1639" s="11"/>
    </row>
    <row r="1640" spans="4:4" x14ac:dyDescent="0.2">
      <c r="D1640" s="11"/>
    </row>
    <row r="1641" spans="4:4" x14ac:dyDescent="0.2">
      <c r="D1641" s="11"/>
    </row>
    <row r="1642" spans="4:4" x14ac:dyDescent="0.2">
      <c r="D1642" s="11"/>
    </row>
    <row r="1643" spans="4:4" x14ac:dyDescent="0.2">
      <c r="D1643" s="11"/>
    </row>
    <row r="1644" spans="4:4" x14ac:dyDescent="0.2">
      <c r="D1644" s="11"/>
    </row>
    <row r="1645" spans="4:4" x14ac:dyDescent="0.2">
      <c r="D1645" s="11"/>
    </row>
    <row r="1646" spans="4:4" x14ac:dyDescent="0.2">
      <c r="D1646" s="11"/>
    </row>
    <row r="1647" spans="4:4" x14ac:dyDescent="0.2">
      <c r="D1647" s="11"/>
    </row>
    <row r="1648" spans="4:4" x14ac:dyDescent="0.2">
      <c r="D1648" s="11"/>
    </row>
    <row r="1649" spans="4:4" x14ac:dyDescent="0.2">
      <c r="D1649" s="11"/>
    </row>
    <row r="1650" spans="4:4" x14ac:dyDescent="0.2">
      <c r="D1650" s="11"/>
    </row>
    <row r="1651" spans="4:4" x14ac:dyDescent="0.2">
      <c r="D1651" s="11"/>
    </row>
    <row r="1652" spans="4:4" x14ac:dyDescent="0.2">
      <c r="D1652" s="11"/>
    </row>
    <row r="1653" spans="4:4" x14ac:dyDescent="0.2">
      <c r="D1653" s="11"/>
    </row>
    <row r="1654" spans="4:4" x14ac:dyDescent="0.2">
      <c r="D1654" s="11"/>
    </row>
    <row r="1655" spans="4:4" x14ac:dyDescent="0.2">
      <c r="D1655" s="11"/>
    </row>
    <row r="1656" spans="4:4" x14ac:dyDescent="0.2">
      <c r="D1656" s="11"/>
    </row>
    <row r="1657" spans="4:4" x14ac:dyDescent="0.2">
      <c r="D1657" s="11"/>
    </row>
    <row r="1658" spans="4:4" x14ac:dyDescent="0.2">
      <c r="D1658" s="11"/>
    </row>
    <row r="1659" spans="4:4" x14ac:dyDescent="0.2">
      <c r="D1659" s="11"/>
    </row>
    <row r="1660" spans="4:4" x14ac:dyDescent="0.2">
      <c r="D1660" s="11"/>
    </row>
    <row r="1661" spans="4:4" x14ac:dyDescent="0.2">
      <c r="D1661" s="11"/>
    </row>
    <row r="1662" spans="4:4" x14ac:dyDescent="0.2">
      <c r="D1662" s="11"/>
    </row>
    <row r="1663" spans="4:4" x14ac:dyDescent="0.2">
      <c r="D1663" s="11"/>
    </row>
    <row r="1664" spans="4:4" x14ac:dyDescent="0.2">
      <c r="D1664" s="11"/>
    </row>
    <row r="1665" spans="4:4" x14ac:dyDescent="0.2">
      <c r="D1665" s="11"/>
    </row>
    <row r="1666" spans="4:4" x14ac:dyDescent="0.2">
      <c r="D1666" s="11"/>
    </row>
    <row r="1667" spans="4:4" x14ac:dyDescent="0.2">
      <c r="D1667" s="11"/>
    </row>
    <row r="1668" spans="4:4" x14ac:dyDescent="0.2">
      <c r="D1668" s="11"/>
    </row>
    <row r="1669" spans="4:4" x14ac:dyDescent="0.2">
      <c r="D1669" s="11"/>
    </row>
    <row r="1670" spans="4:4" x14ac:dyDescent="0.2">
      <c r="D1670" s="11"/>
    </row>
    <row r="1671" spans="4:4" x14ac:dyDescent="0.2">
      <c r="D1671" s="11"/>
    </row>
    <row r="1672" spans="4:4" x14ac:dyDescent="0.2">
      <c r="D1672" s="11"/>
    </row>
    <row r="1673" spans="4:4" x14ac:dyDescent="0.2">
      <c r="D1673" s="11"/>
    </row>
    <row r="1674" spans="4:4" x14ac:dyDescent="0.2">
      <c r="D1674" s="11"/>
    </row>
    <row r="1675" spans="4:4" x14ac:dyDescent="0.2">
      <c r="D1675" s="11"/>
    </row>
    <row r="1676" spans="4:4" x14ac:dyDescent="0.2">
      <c r="D1676" s="11"/>
    </row>
    <row r="1677" spans="4:4" x14ac:dyDescent="0.2">
      <c r="D1677" s="11"/>
    </row>
    <row r="1678" spans="4:4" x14ac:dyDescent="0.2">
      <c r="D1678" s="11"/>
    </row>
    <row r="1679" spans="4:4" x14ac:dyDescent="0.2">
      <c r="D1679" s="11"/>
    </row>
    <row r="1680" spans="4:4" x14ac:dyDescent="0.2">
      <c r="D1680" s="11"/>
    </row>
    <row r="1681" spans="4:4" x14ac:dyDescent="0.2">
      <c r="D1681" s="11"/>
    </row>
    <row r="1682" spans="4:4" x14ac:dyDescent="0.2">
      <c r="D1682" s="11"/>
    </row>
    <row r="1683" spans="4:4" x14ac:dyDescent="0.2">
      <c r="D1683" s="11"/>
    </row>
    <row r="1684" spans="4:4" x14ac:dyDescent="0.2">
      <c r="D1684" s="11"/>
    </row>
    <row r="1685" spans="4:4" x14ac:dyDescent="0.2">
      <c r="D1685" s="11"/>
    </row>
    <row r="1686" spans="4:4" x14ac:dyDescent="0.2">
      <c r="D1686" s="11"/>
    </row>
    <row r="1687" spans="4:4" x14ac:dyDescent="0.2">
      <c r="D1687" s="11"/>
    </row>
    <row r="1688" spans="4:4" x14ac:dyDescent="0.2">
      <c r="D1688" s="11"/>
    </row>
    <row r="1689" spans="4:4" x14ac:dyDescent="0.2">
      <c r="D1689" s="11"/>
    </row>
    <row r="1690" spans="4:4" x14ac:dyDescent="0.2">
      <c r="D1690" s="11"/>
    </row>
    <row r="1691" spans="4:4" x14ac:dyDescent="0.2">
      <c r="D1691" s="11"/>
    </row>
    <row r="1692" spans="4:4" x14ac:dyDescent="0.2">
      <c r="D1692" s="11"/>
    </row>
    <row r="1693" spans="4:4" x14ac:dyDescent="0.2">
      <c r="D1693" s="11"/>
    </row>
    <row r="1694" spans="4:4" x14ac:dyDescent="0.2">
      <c r="D1694" s="11"/>
    </row>
    <row r="1695" spans="4:4" x14ac:dyDescent="0.2">
      <c r="D1695" s="11"/>
    </row>
    <row r="1696" spans="4:4" x14ac:dyDescent="0.2">
      <c r="D1696" s="11"/>
    </row>
    <row r="1697" spans="4:4" x14ac:dyDescent="0.2">
      <c r="D1697" s="11"/>
    </row>
    <row r="1698" spans="4:4" x14ac:dyDescent="0.2">
      <c r="D1698" s="11"/>
    </row>
    <row r="1699" spans="4:4" x14ac:dyDescent="0.2">
      <c r="D1699" s="11"/>
    </row>
    <row r="1700" spans="4:4" x14ac:dyDescent="0.2">
      <c r="D1700" s="11"/>
    </row>
    <row r="1701" spans="4:4" x14ac:dyDescent="0.2">
      <c r="D1701" s="11"/>
    </row>
    <row r="1702" spans="4:4" x14ac:dyDescent="0.2">
      <c r="D1702" s="11"/>
    </row>
    <row r="1703" spans="4:4" x14ac:dyDescent="0.2">
      <c r="D1703" s="11"/>
    </row>
    <row r="1704" spans="4:4" x14ac:dyDescent="0.2">
      <c r="D1704" s="11"/>
    </row>
    <row r="1705" spans="4:4" x14ac:dyDescent="0.2">
      <c r="D1705" s="11"/>
    </row>
    <row r="1706" spans="4:4" x14ac:dyDescent="0.2">
      <c r="D1706" s="11"/>
    </row>
    <row r="1707" spans="4:4" x14ac:dyDescent="0.2">
      <c r="D1707" s="11"/>
    </row>
    <row r="1708" spans="4:4" x14ac:dyDescent="0.2">
      <c r="D1708" s="11"/>
    </row>
    <row r="1709" spans="4:4" x14ac:dyDescent="0.2">
      <c r="D1709" s="11"/>
    </row>
    <row r="1710" spans="4:4" x14ac:dyDescent="0.2">
      <c r="D1710" s="11"/>
    </row>
    <row r="1711" spans="4:4" x14ac:dyDescent="0.2">
      <c r="D1711" s="11"/>
    </row>
    <row r="1712" spans="4:4" x14ac:dyDescent="0.2">
      <c r="D1712" s="11"/>
    </row>
    <row r="1713" spans="4:4" x14ac:dyDescent="0.2">
      <c r="D1713" s="11"/>
    </row>
    <row r="1714" spans="4:4" x14ac:dyDescent="0.2">
      <c r="D1714" s="11"/>
    </row>
    <row r="1715" spans="4:4" x14ac:dyDescent="0.2">
      <c r="D1715" s="11"/>
    </row>
    <row r="1716" spans="4:4" x14ac:dyDescent="0.2">
      <c r="D1716" s="11"/>
    </row>
    <row r="1717" spans="4:4" x14ac:dyDescent="0.2">
      <c r="D1717" s="11"/>
    </row>
    <row r="1718" spans="4:4" x14ac:dyDescent="0.2">
      <c r="D1718" s="11"/>
    </row>
    <row r="1719" spans="4:4" x14ac:dyDescent="0.2">
      <c r="D1719" s="11"/>
    </row>
    <row r="1720" spans="4:4" x14ac:dyDescent="0.2">
      <c r="D1720" s="11"/>
    </row>
    <row r="1721" spans="4:4" x14ac:dyDescent="0.2">
      <c r="D1721" s="11"/>
    </row>
    <row r="1722" spans="4:4" x14ac:dyDescent="0.2">
      <c r="D1722" s="11"/>
    </row>
    <row r="1723" spans="4:4" x14ac:dyDescent="0.2">
      <c r="D1723" s="11"/>
    </row>
    <row r="1724" spans="4:4" x14ac:dyDescent="0.2">
      <c r="D1724" s="11"/>
    </row>
    <row r="1725" spans="4:4" x14ac:dyDescent="0.2">
      <c r="D1725" s="11"/>
    </row>
    <row r="1726" spans="4:4" x14ac:dyDescent="0.2">
      <c r="D1726" s="11"/>
    </row>
    <row r="1727" spans="4:4" x14ac:dyDescent="0.2">
      <c r="D1727" s="11"/>
    </row>
    <row r="1728" spans="4:4" x14ac:dyDescent="0.2">
      <c r="D1728" s="11"/>
    </row>
    <row r="1729" spans="4:4" x14ac:dyDescent="0.2">
      <c r="D1729" s="11"/>
    </row>
    <row r="1730" spans="4:4" x14ac:dyDescent="0.2">
      <c r="D1730" s="11"/>
    </row>
    <row r="1731" spans="4:4" x14ac:dyDescent="0.2">
      <c r="D1731" s="11"/>
    </row>
    <row r="1732" spans="4:4" x14ac:dyDescent="0.2">
      <c r="D1732" s="11"/>
    </row>
    <row r="1733" spans="4:4" x14ac:dyDescent="0.2">
      <c r="D1733" s="11"/>
    </row>
    <row r="1734" spans="4:4" x14ac:dyDescent="0.2">
      <c r="D1734" s="11"/>
    </row>
    <row r="1735" spans="4:4" x14ac:dyDescent="0.2">
      <c r="D1735" s="11"/>
    </row>
    <row r="1736" spans="4:4" x14ac:dyDescent="0.2">
      <c r="D1736" s="11"/>
    </row>
    <row r="1737" spans="4:4" x14ac:dyDescent="0.2">
      <c r="D1737" s="11"/>
    </row>
    <row r="1738" spans="4:4" x14ac:dyDescent="0.2">
      <c r="D1738" s="11"/>
    </row>
    <row r="1739" spans="4:4" x14ac:dyDescent="0.2">
      <c r="D1739" s="11"/>
    </row>
    <row r="1740" spans="4:4" x14ac:dyDescent="0.2">
      <c r="D1740" s="11"/>
    </row>
    <row r="1741" spans="4:4" x14ac:dyDescent="0.2">
      <c r="D1741" s="11"/>
    </row>
    <row r="1742" spans="4:4" x14ac:dyDescent="0.2">
      <c r="D1742" s="11"/>
    </row>
    <row r="1743" spans="4:4" x14ac:dyDescent="0.2">
      <c r="D1743" s="11"/>
    </row>
    <row r="1744" spans="4:4" x14ac:dyDescent="0.2">
      <c r="D1744" s="11"/>
    </row>
    <row r="1745" spans="4:4" x14ac:dyDescent="0.2">
      <c r="D1745" s="11"/>
    </row>
    <row r="1746" spans="4:4" x14ac:dyDescent="0.2">
      <c r="D1746" s="11"/>
    </row>
    <row r="1747" spans="4:4" x14ac:dyDescent="0.2">
      <c r="D1747" s="11"/>
    </row>
    <row r="1748" spans="4:4" x14ac:dyDescent="0.2">
      <c r="D1748" s="11"/>
    </row>
    <row r="1749" spans="4:4" x14ac:dyDescent="0.2">
      <c r="D1749" s="11"/>
    </row>
    <row r="1750" spans="4:4" x14ac:dyDescent="0.2">
      <c r="D1750" s="11"/>
    </row>
    <row r="1751" spans="4:4" x14ac:dyDescent="0.2">
      <c r="D1751" s="11"/>
    </row>
    <row r="1752" spans="4:4" x14ac:dyDescent="0.2">
      <c r="D1752" s="11"/>
    </row>
    <row r="1753" spans="4:4" x14ac:dyDescent="0.2">
      <c r="D1753" s="11"/>
    </row>
    <row r="1754" spans="4:4" x14ac:dyDescent="0.2">
      <c r="D1754" s="11"/>
    </row>
    <row r="1755" spans="4:4" x14ac:dyDescent="0.2">
      <c r="D1755" s="11"/>
    </row>
    <row r="1756" spans="4:4" x14ac:dyDescent="0.2">
      <c r="D1756" s="11"/>
    </row>
    <row r="1757" spans="4:4" x14ac:dyDescent="0.2">
      <c r="D1757" s="11"/>
    </row>
    <row r="1758" spans="4:4" x14ac:dyDescent="0.2">
      <c r="D1758" s="11"/>
    </row>
    <row r="1759" spans="4:4" x14ac:dyDescent="0.2">
      <c r="D1759" s="11"/>
    </row>
    <row r="1760" spans="4:4" x14ac:dyDescent="0.2">
      <c r="D1760" s="11"/>
    </row>
    <row r="1761" spans="4:4" x14ac:dyDescent="0.2">
      <c r="D1761" s="11"/>
    </row>
    <row r="1762" spans="4:4" x14ac:dyDescent="0.2">
      <c r="D1762" s="11"/>
    </row>
    <row r="1763" spans="4:4" x14ac:dyDescent="0.2">
      <c r="D1763" s="11"/>
    </row>
    <row r="1764" spans="4:4" x14ac:dyDescent="0.2">
      <c r="D1764" s="11"/>
    </row>
    <row r="1765" spans="4:4" x14ac:dyDescent="0.2">
      <c r="D1765" s="11"/>
    </row>
    <row r="1766" spans="4:4" x14ac:dyDescent="0.2">
      <c r="D1766" s="11"/>
    </row>
    <row r="1767" spans="4:4" x14ac:dyDescent="0.2">
      <c r="D1767" s="11"/>
    </row>
    <row r="1768" spans="4:4" x14ac:dyDescent="0.2">
      <c r="D1768" s="11"/>
    </row>
    <row r="1769" spans="4:4" x14ac:dyDescent="0.2">
      <c r="D1769" s="11"/>
    </row>
    <row r="1770" spans="4:4" x14ac:dyDescent="0.2">
      <c r="D1770" s="11"/>
    </row>
    <row r="1771" spans="4:4" x14ac:dyDescent="0.2">
      <c r="D1771" s="11"/>
    </row>
    <row r="1772" spans="4:4" x14ac:dyDescent="0.2">
      <c r="D1772" s="11"/>
    </row>
    <row r="1773" spans="4:4" x14ac:dyDescent="0.2">
      <c r="D1773" s="11"/>
    </row>
    <row r="1774" spans="4:4" x14ac:dyDescent="0.2">
      <c r="D1774" s="11"/>
    </row>
    <row r="1775" spans="4:4" x14ac:dyDescent="0.2">
      <c r="D1775" s="11"/>
    </row>
    <row r="1776" spans="4:4" x14ac:dyDescent="0.2">
      <c r="D1776" s="11"/>
    </row>
    <row r="1777" spans="4:4" x14ac:dyDescent="0.2">
      <c r="D1777" s="11"/>
    </row>
    <row r="1778" spans="4:4" x14ac:dyDescent="0.2">
      <c r="D1778" s="11"/>
    </row>
    <row r="1779" spans="4:4" x14ac:dyDescent="0.2">
      <c r="D1779" s="11"/>
    </row>
    <row r="1780" spans="4:4" x14ac:dyDescent="0.2">
      <c r="D1780" s="11"/>
    </row>
    <row r="1781" spans="4:4" x14ac:dyDescent="0.2">
      <c r="D1781" s="11"/>
    </row>
    <row r="1782" spans="4:4" x14ac:dyDescent="0.2">
      <c r="D1782" s="11"/>
    </row>
    <row r="1783" spans="4:4" x14ac:dyDescent="0.2">
      <c r="D1783" s="11"/>
    </row>
    <row r="1784" spans="4:4" x14ac:dyDescent="0.2">
      <c r="D1784" s="11"/>
    </row>
    <row r="1785" spans="4:4" x14ac:dyDescent="0.2">
      <c r="D1785" s="11"/>
    </row>
    <row r="1786" spans="4:4" x14ac:dyDescent="0.2">
      <c r="D1786" s="11"/>
    </row>
    <row r="1787" spans="4:4" x14ac:dyDescent="0.2">
      <c r="D1787" s="11"/>
    </row>
    <row r="1788" spans="4:4" x14ac:dyDescent="0.2">
      <c r="D1788" s="11"/>
    </row>
    <row r="1789" spans="4:4" x14ac:dyDescent="0.2">
      <c r="D1789" s="11"/>
    </row>
    <row r="1790" spans="4:4" x14ac:dyDescent="0.2">
      <c r="D1790" s="11"/>
    </row>
    <row r="1791" spans="4:4" x14ac:dyDescent="0.2">
      <c r="D1791" s="11"/>
    </row>
    <row r="1792" spans="4:4" x14ac:dyDescent="0.2">
      <c r="D1792" s="11"/>
    </row>
    <row r="1793" spans="4:4" x14ac:dyDescent="0.2">
      <c r="D1793" s="11"/>
    </row>
    <row r="1794" spans="4:4" x14ac:dyDescent="0.2">
      <c r="D1794" s="11"/>
    </row>
    <row r="1795" spans="4:4" x14ac:dyDescent="0.2">
      <c r="D1795" s="11"/>
    </row>
    <row r="1796" spans="4:4" x14ac:dyDescent="0.2">
      <c r="D1796" s="11"/>
    </row>
    <row r="1797" spans="4:4" x14ac:dyDescent="0.2">
      <c r="D1797" s="11"/>
    </row>
    <row r="1798" spans="4:4" x14ac:dyDescent="0.2">
      <c r="D1798" s="11"/>
    </row>
    <row r="1799" spans="4:4" x14ac:dyDescent="0.2">
      <c r="D1799" s="11"/>
    </row>
    <row r="1800" spans="4:4" x14ac:dyDescent="0.2">
      <c r="D1800" s="11"/>
    </row>
    <row r="1801" spans="4:4" x14ac:dyDescent="0.2">
      <c r="D1801" s="11"/>
    </row>
    <row r="1802" spans="4:4" x14ac:dyDescent="0.2">
      <c r="D1802" s="11"/>
    </row>
    <row r="1803" spans="4:4" x14ac:dyDescent="0.2">
      <c r="D1803" s="11"/>
    </row>
    <row r="1804" spans="4:4" x14ac:dyDescent="0.2">
      <c r="D1804" s="11"/>
    </row>
    <row r="1805" spans="4:4" x14ac:dyDescent="0.2">
      <c r="D1805" s="11"/>
    </row>
    <row r="1806" spans="4:4" x14ac:dyDescent="0.2">
      <c r="D1806" s="11"/>
    </row>
    <row r="1807" spans="4:4" x14ac:dyDescent="0.2">
      <c r="D1807" s="11"/>
    </row>
    <row r="1808" spans="4:4" x14ac:dyDescent="0.2">
      <c r="D1808" s="11"/>
    </row>
    <row r="1809" spans="4:4" x14ac:dyDescent="0.2">
      <c r="D1809" s="11"/>
    </row>
    <row r="1810" spans="4:4" x14ac:dyDescent="0.2">
      <c r="D1810" s="11"/>
    </row>
    <row r="1811" spans="4:4" x14ac:dyDescent="0.2">
      <c r="D1811" s="11"/>
    </row>
    <row r="1812" spans="4:4" x14ac:dyDescent="0.2">
      <c r="D1812" s="11"/>
    </row>
    <row r="1813" spans="4:4" x14ac:dyDescent="0.2">
      <c r="D1813" s="11"/>
    </row>
    <row r="1814" spans="4:4" x14ac:dyDescent="0.2">
      <c r="D1814" s="11"/>
    </row>
    <row r="1815" spans="4:4" x14ac:dyDescent="0.2">
      <c r="D1815" s="11"/>
    </row>
    <row r="1816" spans="4:4" x14ac:dyDescent="0.2">
      <c r="D1816" s="11"/>
    </row>
    <row r="1817" spans="4:4" x14ac:dyDescent="0.2">
      <c r="D1817" s="11"/>
    </row>
    <row r="1818" spans="4:4" x14ac:dyDescent="0.2">
      <c r="D1818" s="11"/>
    </row>
    <row r="1819" spans="4:4" x14ac:dyDescent="0.2">
      <c r="D1819" s="11"/>
    </row>
    <row r="1820" spans="4:4" x14ac:dyDescent="0.2">
      <c r="D1820" s="11"/>
    </row>
    <row r="1821" spans="4:4" x14ac:dyDescent="0.2">
      <c r="D1821" s="11"/>
    </row>
    <row r="1822" spans="4:4" x14ac:dyDescent="0.2">
      <c r="D1822" s="11"/>
    </row>
    <row r="1823" spans="4:4" x14ac:dyDescent="0.2">
      <c r="D1823" s="11"/>
    </row>
    <row r="1824" spans="4:4" x14ac:dyDescent="0.2">
      <c r="D1824" s="11"/>
    </row>
    <row r="1825" spans="4:4" x14ac:dyDescent="0.2">
      <c r="D1825" s="11"/>
    </row>
    <row r="1826" spans="4:4" x14ac:dyDescent="0.2">
      <c r="D1826" s="11"/>
    </row>
    <row r="1827" spans="4:4" x14ac:dyDescent="0.2">
      <c r="D1827" s="11"/>
    </row>
    <row r="1828" spans="4:4" x14ac:dyDescent="0.2">
      <c r="D1828" s="11"/>
    </row>
    <row r="1829" spans="4:4" x14ac:dyDescent="0.2">
      <c r="D1829" s="11"/>
    </row>
    <row r="1830" spans="4:4" x14ac:dyDescent="0.2">
      <c r="D1830" s="11"/>
    </row>
    <row r="1831" spans="4:4" x14ac:dyDescent="0.2">
      <c r="D1831" s="11"/>
    </row>
    <row r="1832" spans="4:4" x14ac:dyDescent="0.2">
      <c r="D1832" s="11"/>
    </row>
    <row r="1833" spans="4:4" x14ac:dyDescent="0.2">
      <c r="D1833" s="11"/>
    </row>
    <row r="1834" spans="4:4" x14ac:dyDescent="0.2">
      <c r="D1834" s="11"/>
    </row>
    <row r="1835" spans="4:4" x14ac:dyDescent="0.2">
      <c r="D1835" s="11"/>
    </row>
    <row r="1836" spans="4:4" x14ac:dyDescent="0.2">
      <c r="D1836" s="11"/>
    </row>
    <row r="1837" spans="4:4" x14ac:dyDescent="0.2">
      <c r="D1837" s="11"/>
    </row>
    <row r="1838" spans="4:4" x14ac:dyDescent="0.2">
      <c r="D1838" s="11"/>
    </row>
    <row r="1839" spans="4:4" x14ac:dyDescent="0.2">
      <c r="D1839" s="11"/>
    </row>
    <row r="1840" spans="4:4" x14ac:dyDescent="0.2">
      <c r="D1840" s="11"/>
    </row>
    <row r="1841" spans="4:4" x14ac:dyDescent="0.2">
      <c r="D1841" s="11"/>
    </row>
    <row r="1842" spans="4:4" x14ac:dyDescent="0.2">
      <c r="D1842" s="11"/>
    </row>
    <row r="1843" spans="4:4" x14ac:dyDescent="0.2">
      <c r="D1843" s="11"/>
    </row>
    <row r="1844" spans="4:4" x14ac:dyDescent="0.2">
      <c r="D1844" s="11"/>
    </row>
    <row r="1845" spans="4:4" x14ac:dyDescent="0.2">
      <c r="D1845" s="11"/>
    </row>
    <row r="1846" spans="4:4" x14ac:dyDescent="0.2">
      <c r="D1846" s="11"/>
    </row>
    <row r="1847" spans="4:4" x14ac:dyDescent="0.2">
      <c r="D1847" s="11"/>
    </row>
    <row r="1848" spans="4:4" x14ac:dyDescent="0.2">
      <c r="D1848" s="11"/>
    </row>
    <row r="1849" spans="4:4" x14ac:dyDescent="0.2">
      <c r="D1849" s="11"/>
    </row>
    <row r="1850" spans="4:4" x14ac:dyDescent="0.2">
      <c r="D1850" s="11"/>
    </row>
    <row r="1851" spans="4:4" x14ac:dyDescent="0.2">
      <c r="D1851" s="11"/>
    </row>
    <row r="1852" spans="4:4" x14ac:dyDescent="0.2">
      <c r="D1852" s="11"/>
    </row>
    <row r="1853" spans="4:4" x14ac:dyDescent="0.2">
      <c r="D1853" s="11"/>
    </row>
    <row r="1854" spans="4:4" x14ac:dyDescent="0.2">
      <c r="D1854" s="11"/>
    </row>
    <row r="1855" spans="4:4" x14ac:dyDescent="0.2">
      <c r="D1855" s="11"/>
    </row>
    <row r="1856" spans="4:4" x14ac:dyDescent="0.2">
      <c r="D1856" s="11"/>
    </row>
    <row r="1857" spans="4:4" x14ac:dyDescent="0.2">
      <c r="D1857" s="11"/>
    </row>
    <row r="1858" spans="4:4" x14ac:dyDescent="0.2">
      <c r="D1858" s="11"/>
    </row>
    <row r="1859" spans="4:4" x14ac:dyDescent="0.2">
      <c r="D1859" s="11"/>
    </row>
    <row r="1860" spans="4:4" x14ac:dyDescent="0.2">
      <c r="D1860" s="11"/>
    </row>
    <row r="1861" spans="4:4" x14ac:dyDescent="0.2">
      <c r="D1861" s="11"/>
    </row>
    <row r="1862" spans="4:4" x14ac:dyDescent="0.2">
      <c r="D1862" s="11"/>
    </row>
    <row r="1863" spans="4:4" x14ac:dyDescent="0.2">
      <c r="D1863" s="11"/>
    </row>
    <row r="1864" spans="4:4" x14ac:dyDescent="0.2">
      <c r="D1864" s="11"/>
    </row>
    <row r="1865" spans="4:4" x14ac:dyDescent="0.2">
      <c r="D1865" s="11"/>
    </row>
    <row r="1866" spans="4:4" x14ac:dyDescent="0.2">
      <c r="D1866" s="11"/>
    </row>
    <row r="1867" spans="4:4" x14ac:dyDescent="0.2">
      <c r="D1867" s="11"/>
    </row>
    <row r="1868" spans="4:4" x14ac:dyDescent="0.2">
      <c r="D1868" s="11"/>
    </row>
    <row r="1869" spans="4:4" x14ac:dyDescent="0.2">
      <c r="D1869" s="11"/>
    </row>
    <row r="1870" spans="4:4" x14ac:dyDescent="0.2">
      <c r="D1870" s="11"/>
    </row>
    <row r="1871" spans="4:4" x14ac:dyDescent="0.2">
      <c r="D1871" s="11"/>
    </row>
    <row r="1872" spans="4:4" x14ac:dyDescent="0.2">
      <c r="D1872" s="11"/>
    </row>
    <row r="1873" spans="4:4" x14ac:dyDescent="0.2">
      <c r="D1873" s="11"/>
    </row>
    <row r="1874" spans="4:4" x14ac:dyDescent="0.2">
      <c r="D1874" s="11"/>
    </row>
    <row r="1875" spans="4:4" x14ac:dyDescent="0.2">
      <c r="D1875" s="11"/>
    </row>
    <row r="1876" spans="4:4" x14ac:dyDescent="0.2">
      <c r="D1876" s="11"/>
    </row>
    <row r="1877" spans="4:4" x14ac:dyDescent="0.2">
      <c r="D1877" s="11"/>
    </row>
    <row r="1878" spans="4:4" x14ac:dyDescent="0.2">
      <c r="D1878" s="11"/>
    </row>
    <row r="1879" spans="4:4" x14ac:dyDescent="0.2">
      <c r="D1879" s="11"/>
    </row>
    <row r="1880" spans="4:4" x14ac:dyDescent="0.2">
      <c r="D1880" s="11"/>
    </row>
    <row r="1881" spans="4:4" x14ac:dyDescent="0.2">
      <c r="D1881" s="11"/>
    </row>
    <row r="1882" spans="4:4" x14ac:dyDescent="0.2">
      <c r="D1882" s="11"/>
    </row>
    <row r="1883" spans="4:4" x14ac:dyDescent="0.2">
      <c r="D1883" s="11"/>
    </row>
    <row r="1884" spans="4:4" x14ac:dyDescent="0.2">
      <c r="D1884" s="11"/>
    </row>
    <row r="1885" spans="4:4" x14ac:dyDescent="0.2">
      <c r="D1885" s="11"/>
    </row>
    <row r="1886" spans="4:4" x14ac:dyDescent="0.2">
      <c r="D1886" s="11"/>
    </row>
    <row r="1887" spans="4:4" x14ac:dyDescent="0.2">
      <c r="D1887" s="11"/>
    </row>
    <row r="1888" spans="4:4" x14ac:dyDescent="0.2">
      <c r="D1888" s="11"/>
    </row>
    <row r="1889" spans="4:4" x14ac:dyDescent="0.2">
      <c r="D1889" s="11"/>
    </row>
    <row r="1890" spans="4:4" x14ac:dyDescent="0.2">
      <c r="D1890" s="11"/>
    </row>
    <row r="1891" spans="4:4" x14ac:dyDescent="0.2">
      <c r="D1891" s="11"/>
    </row>
    <row r="1892" spans="4:4" x14ac:dyDescent="0.2">
      <c r="D1892" s="11"/>
    </row>
    <row r="1893" spans="4:4" x14ac:dyDescent="0.2">
      <c r="D1893" s="11"/>
    </row>
    <row r="1894" spans="4:4" x14ac:dyDescent="0.2">
      <c r="D1894" s="11"/>
    </row>
    <row r="1895" spans="4:4" x14ac:dyDescent="0.2">
      <c r="D1895" s="11"/>
    </row>
    <row r="1896" spans="4:4" x14ac:dyDescent="0.2">
      <c r="D1896" s="11"/>
    </row>
    <row r="1897" spans="4:4" x14ac:dyDescent="0.2">
      <c r="D1897" s="11"/>
    </row>
    <row r="1898" spans="4:4" x14ac:dyDescent="0.2">
      <c r="D1898" s="11"/>
    </row>
    <row r="1899" spans="4:4" x14ac:dyDescent="0.2">
      <c r="D1899" s="11"/>
    </row>
    <row r="1900" spans="4:4" x14ac:dyDescent="0.2">
      <c r="D1900" s="11"/>
    </row>
    <row r="1901" spans="4:4" x14ac:dyDescent="0.2">
      <c r="D1901" s="11"/>
    </row>
    <row r="1902" spans="4:4" x14ac:dyDescent="0.2">
      <c r="D1902" s="11"/>
    </row>
    <row r="1903" spans="4:4" x14ac:dyDescent="0.2">
      <c r="D1903" s="11"/>
    </row>
    <row r="1904" spans="4:4" x14ac:dyDescent="0.2">
      <c r="D1904" s="11"/>
    </row>
    <row r="1905" spans="4:4" x14ac:dyDescent="0.2">
      <c r="D1905" s="11"/>
    </row>
    <row r="1906" spans="4:4" x14ac:dyDescent="0.2">
      <c r="D1906" s="11"/>
    </row>
    <row r="1907" spans="4:4" x14ac:dyDescent="0.2">
      <c r="D1907" s="11"/>
    </row>
    <row r="1908" spans="4:4" x14ac:dyDescent="0.2">
      <c r="D1908" s="11"/>
    </row>
    <row r="1909" spans="4:4" x14ac:dyDescent="0.2">
      <c r="D1909" s="11"/>
    </row>
    <row r="1910" spans="4:4" x14ac:dyDescent="0.2">
      <c r="D1910" s="11"/>
    </row>
    <row r="1911" spans="4:4" x14ac:dyDescent="0.2">
      <c r="D1911" s="11"/>
    </row>
    <row r="1912" spans="4:4" x14ac:dyDescent="0.2">
      <c r="D1912" s="11"/>
    </row>
    <row r="1913" spans="4:4" x14ac:dyDescent="0.2">
      <c r="D1913" s="11"/>
    </row>
    <row r="1914" spans="4:4" x14ac:dyDescent="0.2">
      <c r="D1914" s="11"/>
    </row>
    <row r="1915" spans="4:4" x14ac:dyDescent="0.2">
      <c r="D1915" s="11"/>
    </row>
    <row r="1916" spans="4:4" x14ac:dyDescent="0.2">
      <c r="D1916" s="11"/>
    </row>
    <row r="1917" spans="4:4" x14ac:dyDescent="0.2">
      <c r="D1917" s="11"/>
    </row>
    <row r="1918" spans="4:4" x14ac:dyDescent="0.2">
      <c r="D1918" s="11"/>
    </row>
    <row r="1919" spans="4:4" x14ac:dyDescent="0.2">
      <c r="D1919" s="11"/>
    </row>
    <row r="1920" spans="4:4" x14ac:dyDescent="0.2">
      <c r="D1920" s="11"/>
    </row>
    <row r="1921" spans="4:4" x14ac:dyDescent="0.2">
      <c r="D1921" s="11"/>
    </row>
    <row r="1922" spans="4:4" x14ac:dyDescent="0.2">
      <c r="D1922" s="11"/>
    </row>
    <row r="1923" spans="4:4" x14ac:dyDescent="0.2">
      <c r="D1923" s="11"/>
    </row>
    <row r="1924" spans="4:4" x14ac:dyDescent="0.2">
      <c r="D1924" s="11"/>
    </row>
    <row r="1925" spans="4:4" x14ac:dyDescent="0.2">
      <c r="D1925" s="11"/>
    </row>
    <row r="1926" spans="4:4" x14ac:dyDescent="0.2">
      <c r="D1926" s="11"/>
    </row>
    <row r="1927" spans="4:4" x14ac:dyDescent="0.2">
      <c r="D1927" s="11"/>
    </row>
    <row r="1928" spans="4:4" x14ac:dyDescent="0.2">
      <c r="D1928" s="11"/>
    </row>
    <row r="1929" spans="4:4" x14ac:dyDescent="0.2">
      <c r="D1929" s="11"/>
    </row>
    <row r="1930" spans="4:4" x14ac:dyDescent="0.2">
      <c r="D1930" s="11"/>
    </row>
    <row r="1931" spans="4:4" x14ac:dyDescent="0.2">
      <c r="D1931" s="11"/>
    </row>
    <row r="1932" spans="4:4" x14ac:dyDescent="0.2">
      <c r="D1932" s="11"/>
    </row>
    <row r="1933" spans="4:4" x14ac:dyDescent="0.2">
      <c r="D1933" s="11"/>
    </row>
    <row r="1934" spans="4:4" x14ac:dyDescent="0.2">
      <c r="D1934" s="11"/>
    </row>
    <row r="1935" spans="4:4" x14ac:dyDescent="0.2">
      <c r="D1935" s="11"/>
    </row>
    <row r="1936" spans="4:4" x14ac:dyDescent="0.2">
      <c r="D1936" s="11"/>
    </row>
    <row r="1937" spans="4:4" x14ac:dyDescent="0.2">
      <c r="D1937" s="11"/>
    </row>
    <row r="1938" spans="4:4" x14ac:dyDescent="0.2">
      <c r="D1938" s="11"/>
    </row>
    <row r="1939" spans="4:4" x14ac:dyDescent="0.2">
      <c r="D1939" s="11"/>
    </row>
    <row r="1940" spans="4:4" x14ac:dyDescent="0.2">
      <c r="D1940" s="11"/>
    </row>
    <row r="1941" spans="4:4" x14ac:dyDescent="0.2">
      <c r="D1941" s="11"/>
    </row>
    <row r="1942" spans="4:4" x14ac:dyDescent="0.2">
      <c r="D1942" s="11"/>
    </row>
    <row r="1943" spans="4:4" x14ac:dyDescent="0.2">
      <c r="D1943" s="11"/>
    </row>
    <row r="1944" spans="4:4" x14ac:dyDescent="0.2">
      <c r="D1944" s="11"/>
    </row>
    <row r="1945" spans="4:4" x14ac:dyDescent="0.2">
      <c r="D1945" s="11"/>
    </row>
    <row r="1946" spans="4:4" x14ac:dyDescent="0.2">
      <c r="D1946" s="11"/>
    </row>
    <row r="1947" spans="4:4" x14ac:dyDescent="0.2">
      <c r="D1947" s="11"/>
    </row>
    <row r="1948" spans="4:4" x14ac:dyDescent="0.2">
      <c r="D1948" s="11"/>
    </row>
    <row r="1949" spans="4:4" x14ac:dyDescent="0.2">
      <c r="D1949" s="11"/>
    </row>
    <row r="1950" spans="4:4" x14ac:dyDescent="0.2">
      <c r="D1950" s="11"/>
    </row>
    <row r="1951" spans="4:4" x14ac:dyDescent="0.2">
      <c r="D1951" s="11"/>
    </row>
    <row r="1952" spans="4:4" x14ac:dyDescent="0.2">
      <c r="D1952" s="11"/>
    </row>
    <row r="1953" spans="4:4" x14ac:dyDescent="0.2">
      <c r="D1953" s="11"/>
    </row>
    <row r="1954" spans="4:4" x14ac:dyDescent="0.2">
      <c r="D1954" s="11"/>
    </row>
    <row r="1955" spans="4:4" x14ac:dyDescent="0.2">
      <c r="D1955" s="11"/>
    </row>
    <row r="1956" spans="4:4" x14ac:dyDescent="0.2">
      <c r="D1956" s="11"/>
    </row>
    <row r="1957" spans="4:4" x14ac:dyDescent="0.2">
      <c r="D1957" s="11"/>
    </row>
    <row r="1958" spans="4:4" x14ac:dyDescent="0.2">
      <c r="D1958" s="11"/>
    </row>
    <row r="1959" spans="4:4" x14ac:dyDescent="0.2">
      <c r="D1959" s="11"/>
    </row>
    <row r="1960" spans="4:4" x14ac:dyDescent="0.2">
      <c r="D1960" s="11"/>
    </row>
    <row r="1961" spans="4:4" x14ac:dyDescent="0.2">
      <c r="D1961" s="11"/>
    </row>
    <row r="1962" spans="4:4" x14ac:dyDescent="0.2">
      <c r="D1962" s="11"/>
    </row>
    <row r="1963" spans="4:4" x14ac:dyDescent="0.2">
      <c r="D1963" s="11"/>
    </row>
    <row r="1964" spans="4:4" x14ac:dyDescent="0.2">
      <c r="D1964" s="11"/>
    </row>
    <row r="1965" spans="4:4" x14ac:dyDescent="0.2">
      <c r="D1965" s="11"/>
    </row>
    <row r="1966" spans="4:4" x14ac:dyDescent="0.2">
      <c r="D1966" s="11"/>
    </row>
    <row r="1967" spans="4:4" x14ac:dyDescent="0.2">
      <c r="D1967" s="11"/>
    </row>
    <row r="1968" spans="4:4" x14ac:dyDescent="0.2">
      <c r="D1968" s="11"/>
    </row>
    <row r="1969" spans="4:4" x14ac:dyDescent="0.2">
      <c r="D1969" s="11"/>
    </row>
    <row r="1970" spans="4:4" x14ac:dyDescent="0.2">
      <c r="D1970" s="11"/>
    </row>
    <row r="1971" spans="4:4" x14ac:dyDescent="0.2">
      <c r="D1971" s="11"/>
    </row>
    <row r="1972" spans="4:4" x14ac:dyDescent="0.2">
      <c r="D1972" s="11"/>
    </row>
    <row r="1973" spans="4:4" x14ac:dyDescent="0.2">
      <c r="D1973" s="11"/>
    </row>
    <row r="1974" spans="4:4" x14ac:dyDescent="0.2">
      <c r="D1974" s="11"/>
    </row>
    <row r="1975" spans="4:4" x14ac:dyDescent="0.2">
      <c r="D1975" s="11"/>
    </row>
    <row r="1976" spans="4:4" x14ac:dyDescent="0.2">
      <c r="D1976" s="11"/>
    </row>
    <row r="1977" spans="4:4" x14ac:dyDescent="0.2">
      <c r="D1977" s="11"/>
    </row>
    <row r="1978" spans="4:4" x14ac:dyDescent="0.2">
      <c r="D1978" s="11"/>
    </row>
    <row r="1979" spans="4:4" x14ac:dyDescent="0.2">
      <c r="D1979" s="11"/>
    </row>
    <row r="1980" spans="4:4" x14ac:dyDescent="0.2">
      <c r="D1980" s="11"/>
    </row>
    <row r="1981" spans="4:4" x14ac:dyDescent="0.2">
      <c r="D1981" s="11"/>
    </row>
    <row r="1982" spans="4:4" x14ac:dyDescent="0.2">
      <c r="D1982" s="11"/>
    </row>
    <row r="1983" spans="4:4" x14ac:dyDescent="0.2">
      <c r="D1983" s="11"/>
    </row>
    <row r="1984" spans="4:4" x14ac:dyDescent="0.2">
      <c r="D1984" s="11"/>
    </row>
    <row r="1985" spans="4:4" x14ac:dyDescent="0.2">
      <c r="D1985" s="11"/>
    </row>
    <row r="1986" spans="4:4" x14ac:dyDescent="0.2">
      <c r="D1986" s="11"/>
    </row>
    <row r="1987" spans="4:4" x14ac:dyDescent="0.2">
      <c r="D1987" s="11"/>
    </row>
    <row r="1988" spans="4:4" x14ac:dyDescent="0.2">
      <c r="D1988" s="11"/>
    </row>
    <row r="1989" spans="4:4" x14ac:dyDescent="0.2">
      <c r="D1989" s="11"/>
    </row>
    <row r="1990" spans="4:4" x14ac:dyDescent="0.2">
      <c r="D1990" s="11"/>
    </row>
    <row r="1991" spans="4:4" x14ac:dyDescent="0.2">
      <c r="D1991" s="11"/>
    </row>
    <row r="1992" spans="4:4" x14ac:dyDescent="0.2">
      <c r="D1992" s="11"/>
    </row>
    <row r="1993" spans="4:4" x14ac:dyDescent="0.2">
      <c r="D1993" s="11"/>
    </row>
    <row r="1994" spans="4:4" x14ac:dyDescent="0.2">
      <c r="D1994" s="11"/>
    </row>
    <row r="1995" spans="4:4" x14ac:dyDescent="0.2">
      <c r="D1995" s="11"/>
    </row>
    <row r="1996" spans="4:4" x14ac:dyDescent="0.2">
      <c r="D1996" s="11"/>
    </row>
    <row r="1997" spans="4:4" x14ac:dyDescent="0.2">
      <c r="D1997" s="11"/>
    </row>
    <row r="1998" spans="4:4" x14ac:dyDescent="0.2">
      <c r="D1998" s="11"/>
    </row>
    <row r="1999" spans="4:4" x14ac:dyDescent="0.2">
      <c r="D1999" s="11"/>
    </row>
    <row r="2000" spans="4:4" x14ac:dyDescent="0.2">
      <c r="D2000" s="11"/>
    </row>
    <row r="2001" spans="4:4" x14ac:dyDescent="0.2">
      <c r="D2001" s="11"/>
    </row>
    <row r="2002" spans="4:4" x14ac:dyDescent="0.2">
      <c r="D2002" s="11"/>
    </row>
    <row r="2003" spans="4:4" x14ac:dyDescent="0.2">
      <c r="D2003" s="11"/>
    </row>
    <row r="2004" spans="4:4" x14ac:dyDescent="0.2">
      <c r="D2004" s="11"/>
    </row>
    <row r="2005" spans="4:4" x14ac:dyDescent="0.2">
      <c r="D2005" s="11"/>
    </row>
    <row r="2006" spans="4:4" x14ac:dyDescent="0.2">
      <c r="D2006" s="11"/>
    </row>
    <row r="2007" spans="4:4" x14ac:dyDescent="0.2">
      <c r="D2007" s="11"/>
    </row>
    <row r="2008" spans="4:4" x14ac:dyDescent="0.2">
      <c r="D2008" s="11"/>
    </row>
    <row r="2009" spans="4:4" x14ac:dyDescent="0.2">
      <c r="D2009" s="11"/>
    </row>
    <row r="2010" spans="4:4" x14ac:dyDescent="0.2">
      <c r="D2010" s="11"/>
    </row>
    <row r="2011" spans="4:4" x14ac:dyDescent="0.2">
      <c r="D2011" s="11"/>
    </row>
    <row r="2012" spans="4:4" x14ac:dyDescent="0.2">
      <c r="D2012" s="11"/>
    </row>
    <row r="2013" spans="4:4" x14ac:dyDescent="0.2">
      <c r="D2013" s="11"/>
    </row>
    <row r="2014" spans="4:4" x14ac:dyDescent="0.2">
      <c r="D2014" s="11"/>
    </row>
    <row r="2015" spans="4:4" x14ac:dyDescent="0.2">
      <c r="D2015" s="11"/>
    </row>
    <row r="2016" spans="4:4" x14ac:dyDescent="0.2">
      <c r="D2016" s="11"/>
    </row>
    <row r="2017" spans="4:4" x14ac:dyDescent="0.2">
      <c r="D2017" s="11"/>
    </row>
    <row r="2018" spans="4:4" x14ac:dyDescent="0.2">
      <c r="D2018" s="11"/>
    </row>
    <row r="2019" spans="4:4" x14ac:dyDescent="0.2">
      <c r="D2019" s="11"/>
    </row>
    <row r="2020" spans="4:4" x14ac:dyDescent="0.2">
      <c r="D2020" s="11"/>
    </row>
    <row r="2021" spans="4:4" x14ac:dyDescent="0.2">
      <c r="D2021" s="11"/>
    </row>
    <row r="2022" spans="4:4" x14ac:dyDescent="0.2">
      <c r="D2022" s="11"/>
    </row>
    <row r="2023" spans="4:4" x14ac:dyDescent="0.2">
      <c r="D2023" s="11"/>
    </row>
    <row r="2024" spans="4:4" x14ac:dyDescent="0.2">
      <c r="D2024" s="11"/>
    </row>
    <row r="2025" spans="4:4" x14ac:dyDescent="0.2">
      <c r="D2025" s="11"/>
    </row>
    <row r="2026" spans="4:4" x14ac:dyDescent="0.2">
      <c r="D2026" s="11"/>
    </row>
    <row r="2027" spans="4:4" x14ac:dyDescent="0.2">
      <c r="D2027" s="11"/>
    </row>
    <row r="2028" spans="4:4" x14ac:dyDescent="0.2">
      <c r="D2028" s="11"/>
    </row>
    <row r="2029" spans="4:4" x14ac:dyDescent="0.2">
      <c r="D2029" s="11"/>
    </row>
    <row r="2030" spans="4:4" x14ac:dyDescent="0.2">
      <c r="D2030" s="11"/>
    </row>
    <row r="2031" spans="4:4" x14ac:dyDescent="0.2">
      <c r="D2031" s="11"/>
    </row>
    <row r="2032" spans="4:4" x14ac:dyDescent="0.2">
      <c r="D2032" s="11"/>
    </row>
    <row r="2033" spans="4:4" x14ac:dyDescent="0.2">
      <c r="D2033" s="11"/>
    </row>
    <row r="2034" spans="4:4" x14ac:dyDescent="0.2">
      <c r="D2034" s="11"/>
    </row>
    <row r="2035" spans="4:4" x14ac:dyDescent="0.2">
      <c r="D2035" s="11"/>
    </row>
    <row r="2036" spans="4:4" x14ac:dyDescent="0.2">
      <c r="D2036" s="11"/>
    </row>
    <row r="2037" spans="4:4" x14ac:dyDescent="0.2">
      <c r="D2037" s="11"/>
    </row>
    <row r="2038" spans="4:4" x14ac:dyDescent="0.2">
      <c r="D2038" s="11"/>
    </row>
    <row r="2039" spans="4:4" x14ac:dyDescent="0.2">
      <c r="D2039" s="11"/>
    </row>
    <row r="2040" spans="4:4" x14ac:dyDescent="0.2">
      <c r="D2040" s="11"/>
    </row>
    <row r="2041" spans="4:4" x14ac:dyDescent="0.2">
      <c r="D2041" s="11"/>
    </row>
    <row r="2042" spans="4:4" x14ac:dyDescent="0.2">
      <c r="D2042" s="11"/>
    </row>
    <row r="2043" spans="4:4" x14ac:dyDescent="0.2">
      <c r="D2043" s="11"/>
    </row>
    <row r="2044" spans="4:4" x14ac:dyDescent="0.2">
      <c r="D2044" s="11"/>
    </row>
    <row r="2045" spans="4:4" x14ac:dyDescent="0.2">
      <c r="D2045" s="11"/>
    </row>
    <row r="2046" spans="4:4" x14ac:dyDescent="0.2">
      <c r="D2046" s="11"/>
    </row>
    <row r="2047" spans="4:4" x14ac:dyDescent="0.2">
      <c r="D2047" s="11"/>
    </row>
    <row r="2048" spans="4:4" x14ac:dyDescent="0.2">
      <c r="D2048" s="11"/>
    </row>
    <row r="2049" spans="4:4" x14ac:dyDescent="0.2">
      <c r="D2049" s="11"/>
    </row>
    <row r="2050" spans="4:4" x14ac:dyDescent="0.2">
      <c r="D2050" s="11"/>
    </row>
    <row r="2051" spans="4:4" x14ac:dyDescent="0.2">
      <c r="D2051" s="11"/>
    </row>
    <row r="2052" spans="4:4" x14ac:dyDescent="0.2">
      <c r="D2052" s="11"/>
    </row>
    <row r="2053" spans="4:4" x14ac:dyDescent="0.2">
      <c r="D2053" s="11"/>
    </row>
    <row r="2054" spans="4:4" x14ac:dyDescent="0.2">
      <c r="D2054" s="11"/>
    </row>
    <row r="2055" spans="4:4" x14ac:dyDescent="0.2">
      <c r="D2055" s="11"/>
    </row>
    <row r="2056" spans="4:4" x14ac:dyDescent="0.2">
      <c r="D2056" s="11"/>
    </row>
    <row r="2057" spans="4:4" x14ac:dyDescent="0.2">
      <c r="D2057" s="11"/>
    </row>
    <row r="2058" spans="4:4" x14ac:dyDescent="0.2">
      <c r="D2058" s="11"/>
    </row>
    <row r="2059" spans="4:4" x14ac:dyDescent="0.2">
      <c r="D2059" s="11"/>
    </row>
    <row r="2060" spans="4:4" x14ac:dyDescent="0.2">
      <c r="D2060" s="11"/>
    </row>
    <row r="2061" spans="4:4" x14ac:dyDescent="0.2">
      <c r="D2061" s="11"/>
    </row>
    <row r="2062" spans="4:4" x14ac:dyDescent="0.2">
      <c r="D2062" s="11"/>
    </row>
    <row r="2063" spans="4:4" x14ac:dyDescent="0.2">
      <c r="D2063" s="11"/>
    </row>
    <row r="2064" spans="4:4" x14ac:dyDescent="0.2">
      <c r="D2064" s="11"/>
    </row>
    <row r="2065" spans="4:4" x14ac:dyDescent="0.2">
      <c r="D2065" s="11"/>
    </row>
    <row r="2066" spans="4:4" x14ac:dyDescent="0.2">
      <c r="D2066" s="11"/>
    </row>
    <row r="2067" spans="4:4" x14ac:dyDescent="0.2">
      <c r="D2067" s="11"/>
    </row>
    <row r="2068" spans="4:4" x14ac:dyDescent="0.2">
      <c r="D2068" s="11"/>
    </row>
    <row r="2069" spans="4:4" x14ac:dyDescent="0.2">
      <c r="D2069" s="11"/>
    </row>
    <row r="2070" spans="4:4" x14ac:dyDescent="0.2">
      <c r="D2070" s="11"/>
    </row>
    <row r="2071" spans="4:4" x14ac:dyDescent="0.2">
      <c r="D2071" s="11"/>
    </row>
    <row r="2072" spans="4:4" x14ac:dyDescent="0.2">
      <c r="D2072" s="11"/>
    </row>
    <row r="2073" spans="4:4" x14ac:dyDescent="0.2">
      <c r="D2073" s="11"/>
    </row>
    <row r="2074" spans="4:4" x14ac:dyDescent="0.2">
      <c r="D2074" s="11"/>
    </row>
    <row r="2075" spans="4:4" x14ac:dyDescent="0.2">
      <c r="D2075" s="11"/>
    </row>
    <row r="2076" spans="4:4" x14ac:dyDescent="0.2">
      <c r="D2076" s="11"/>
    </row>
    <row r="2077" spans="4:4" x14ac:dyDescent="0.2">
      <c r="D2077" s="11"/>
    </row>
    <row r="2078" spans="4:4" x14ac:dyDescent="0.2">
      <c r="D2078" s="11"/>
    </row>
    <row r="2079" spans="4:4" x14ac:dyDescent="0.2">
      <c r="D2079" s="11"/>
    </row>
    <row r="2080" spans="4:4" x14ac:dyDescent="0.2">
      <c r="D2080" s="11"/>
    </row>
    <row r="2081" spans="4:4" x14ac:dyDescent="0.2">
      <c r="D2081" s="11"/>
    </row>
    <row r="2082" spans="4:4" x14ac:dyDescent="0.2">
      <c r="D2082" s="11"/>
    </row>
    <row r="2083" spans="4:4" x14ac:dyDescent="0.2">
      <c r="D2083" s="11"/>
    </row>
    <row r="2084" spans="4:4" x14ac:dyDescent="0.2">
      <c r="D2084" s="11"/>
    </row>
    <row r="2085" spans="4:4" x14ac:dyDescent="0.2">
      <c r="D2085" s="11"/>
    </row>
    <row r="2086" spans="4:4" x14ac:dyDescent="0.2">
      <c r="D2086" s="11"/>
    </row>
    <row r="2087" spans="4:4" x14ac:dyDescent="0.2">
      <c r="D2087" s="11"/>
    </row>
    <row r="2088" spans="4:4" x14ac:dyDescent="0.2">
      <c r="D2088" s="11"/>
    </row>
    <row r="2089" spans="4:4" x14ac:dyDescent="0.2">
      <c r="D2089" s="11"/>
    </row>
    <row r="2090" spans="4:4" x14ac:dyDescent="0.2">
      <c r="D2090" s="11"/>
    </row>
    <row r="2091" spans="4:4" x14ac:dyDescent="0.2">
      <c r="D2091" s="11"/>
    </row>
    <row r="2092" spans="4:4" x14ac:dyDescent="0.2">
      <c r="D2092" s="11"/>
    </row>
    <row r="2093" spans="4:4" x14ac:dyDescent="0.2">
      <c r="D2093" s="11"/>
    </row>
    <row r="2094" spans="4:4" x14ac:dyDescent="0.2">
      <c r="D2094" s="11"/>
    </row>
    <row r="2095" spans="4:4" x14ac:dyDescent="0.2">
      <c r="D2095" s="11"/>
    </row>
    <row r="2096" spans="4:4" x14ac:dyDescent="0.2">
      <c r="D2096" s="11"/>
    </row>
    <row r="2097" spans="4:4" x14ac:dyDescent="0.2">
      <c r="D2097" s="11"/>
    </row>
    <row r="2098" spans="4:4" x14ac:dyDescent="0.2">
      <c r="D2098" s="11"/>
    </row>
    <row r="2099" spans="4:4" x14ac:dyDescent="0.2">
      <c r="D2099" s="11"/>
    </row>
    <row r="2100" spans="4:4" x14ac:dyDescent="0.2">
      <c r="D2100" s="11"/>
    </row>
    <row r="2101" spans="4:4" x14ac:dyDescent="0.2">
      <c r="D2101" s="11"/>
    </row>
    <row r="2102" spans="4:4" x14ac:dyDescent="0.2">
      <c r="D2102" s="11"/>
    </row>
    <row r="2103" spans="4:4" x14ac:dyDescent="0.2">
      <c r="D2103" s="11"/>
    </row>
    <row r="2104" spans="4:4" x14ac:dyDescent="0.2">
      <c r="D2104" s="11"/>
    </row>
    <row r="2105" spans="4:4" x14ac:dyDescent="0.2">
      <c r="D2105" s="11"/>
    </row>
    <row r="2106" spans="4:4" x14ac:dyDescent="0.2">
      <c r="D2106" s="11"/>
    </row>
    <row r="2107" spans="4:4" x14ac:dyDescent="0.2">
      <c r="D2107" s="11"/>
    </row>
    <row r="2108" spans="4:4" x14ac:dyDescent="0.2">
      <c r="D2108" s="11"/>
    </row>
    <row r="2109" spans="4:4" x14ac:dyDescent="0.2">
      <c r="D2109" s="11"/>
    </row>
    <row r="2110" spans="4:4" x14ac:dyDescent="0.2">
      <c r="D2110" s="11"/>
    </row>
    <row r="2111" spans="4:4" x14ac:dyDescent="0.2">
      <c r="D2111" s="11"/>
    </row>
    <row r="2112" spans="4:4" x14ac:dyDescent="0.2">
      <c r="D2112" s="11"/>
    </row>
    <row r="2113" spans="4:4" x14ac:dyDescent="0.2">
      <c r="D2113" s="11"/>
    </row>
    <row r="2114" spans="4:4" x14ac:dyDescent="0.2">
      <c r="D2114" s="11"/>
    </row>
    <row r="2115" spans="4:4" x14ac:dyDescent="0.2">
      <c r="D2115" s="11"/>
    </row>
    <row r="2116" spans="4:4" x14ac:dyDescent="0.2">
      <c r="D2116" s="11"/>
    </row>
    <row r="2117" spans="4:4" x14ac:dyDescent="0.2">
      <c r="D2117" s="11"/>
    </row>
    <row r="2118" spans="4:4" x14ac:dyDescent="0.2">
      <c r="D2118" s="11"/>
    </row>
    <row r="2119" spans="4:4" x14ac:dyDescent="0.2">
      <c r="D2119" s="11"/>
    </row>
    <row r="2120" spans="4:4" x14ac:dyDescent="0.2">
      <c r="D2120" s="11"/>
    </row>
    <row r="2121" spans="4:4" x14ac:dyDescent="0.2">
      <c r="D2121" s="11"/>
    </row>
    <row r="2122" spans="4:4" x14ac:dyDescent="0.2">
      <c r="D2122" s="11"/>
    </row>
    <row r="2123" spans="4:4" x14ac:dyDescent="0.2">
      <c r="D2123" s="11"/>
    </row>
    <row r="2124" spans="4:4" x14ac:dyDescent="0.2">
      <c r="D2124" s="11"/>
    </row>
    <row r="2125" spans="4:4" x14ac:dyDescent="0.2">
      <c r="D2125" s="11"/>
    </row>
    <row r="2126" spans="4:4" x14ac:dyDescent="0.2">
      <c r="D2126" s="11"/>
    </row>
    <row r="2127" spans="4:4" x14ac:dyDescent="0.2">
      <c r="D2127" s="11"/>
    </row>
    <row r="2128" spans="4:4" x14ac:dyDescent="0.2">
      <c r="D2128" s="11"/>
    </row>
    <row r="2129" spans="4:4" x14ac:dyDescent="0.2">
      <c r="D2129" s="11"/>
    </row>
    <row r="2130" spans="4:4" x14ac:dyDescent="0.2">
      <c r="D2130" s="11"/>
    </row>
    <row r="2131" spans="4:4" x14ac:dyDescent="0.2">
      <c r="D2131" s="11"/>
    </row>
    <row r="2132" spans="4:4" x14ac:dyDescent="0.2">
      <c r="D2132" s="11"/>
    </row>
    <row r="2133" spans="4:4" x14ac:dyDescent="0.2">
      <c r="D2133" s="11"/>
    </row>
    <row r="2134" spans="4:4" x14ac:dyDescent="0.2">
      <c r="D2134" s="11"/>
    </row>
    <row r="2135" spans="4:4" x14ac:dyDescent="0.2">
      <c r="D2135" s="11"/>
    </row>
    <row r="2136" spans="4:4" x14ac:dyDescent="0.2">
      <c r="D2136" s="11"/>
    </row>
    <row r="2137" spans="4:4" x14ac:dyDescent="0.2">
      <c r="D2137" s="11"/>
    </row>
    <row r="2138" spans="4:4" x14ac:dyDescent="0.2">
      <c r="D2138" s="11"/>
    </row>
    <row r="2139" spans="4:4" x14ac:dyDescent="0.2">
      <c r="D2139" s="11"/>
    </row>
    <row r="2140" spans="4:4" x14ac:dyDescent="0.2">
      <c r="D2140" s="11"/>
    </row>
    <row r="2141" spans="4:4" x14ac:dyDescent="0.2">
      <c r="D2141" s="11"/>
    </row>
    <row r="2142" spans="4:4" x14ac:dyDescent="0.2">
      <c r="D2142" s="11"/>
    </row>
    <row r="2143" spans="4:4" x14ac:dyDescent="0.2">
      <c r="D2143" s="11"/>
    </row>
    <row r="2144" spans="4:4" x14ac:dyDescent="0.2">
      <c r="D2144" s="11"/>
    </row>
    <row r="2145" spans="4:4" x14ac:dyDescent="0.2">
      <c r="D2145" s="11"/>
    </row>
    <row r="2146" spans="4:4" x14ac:dyDescent="0.2">
      <c r="D2146" s="11"/>
    </row>
    <row r="2147" spans="4:4" x14ac:dyDescent="0.2">
      <c r="D2147" s="11"/>
    </row>
    <row r="2148" spans="4:4" x14ac:dyDescent="0.2">
      <c r="D2148" s="11"/>
    </row>
    <row r="2149" spans="4:4" x14ac:dyDescent="0.2">
      <c r="D2149" s="11"/>
    </row>
    <row r="2150" spans="4:4" x14ac:dyDescent="0.2">
      <c r="D2150" s="11"/>
    </row>
    <row r="2151" spans="4:4" x14ac:dyDescent="0.2">
      <c r="D2151" s="11"/>
    </row>
    <row r="2152" spans="4:4" x14ac:dyDescent="0.2">
      <c r="D2152" s="11"/>
    </row>
    <row r="2153" spans="4:4" x14ac:dyDescent="0.2">
      <c r="D2153" s="11"/>
    </row>
    <row r="2154" spans="4:4" x14ac:dyDescent="0.2">
      <c r="D2154" s="11"/>
    </row>
    <row r="2155" spans="4:4" x14ac:dyDescent="0.2">
      <c r="D2155" s="11"/>
    </row>
    <row r="2156" spans="4:4" x14ac:dyDescent="0.2">
      <c r="D2156" s="11"/>
    </row>
    <row r="2157" spans="4:4" x14ac:dyDescent="0.2">
      <c r="D2157" s="11"/>
    </row>
    <row r="2158" spans="4:4" x14ac:dyDescent="0.2">
      <c r="D2158" s="11"/>
    </row>
    <row r="2159" spans="4:4" x14ac:dyDescent="0.2">
      <c r="D2159" s="11"/>
    </row>
    <row r="2160" spans="4:4" x14ac:dyDescent="0.2">
      <c r="D2160" s="11"/>
    </row>
    <row r="2161" spans="4:4" x14ac:dyDescent="0.2">
      <c r="D2161" s="11"/>
    </row>
    <row r="2162" spans="4:4" x14ac:dyDescent="0.2">
      <c r="D2162" s="11"/>
    </row>
    <row r="2163" spans="4:4" x14ac:dyDescent="0.2">
      <c r="D2163" s="11"/>
    </row>
    <row r="2164" spans="4:4" x14ac:dyDescent="0.2">
      <c r="D2164" s="11"/>
    </row>
    <row r="2165" spans="4:4" x14ac:dyDescent="0.2">
      <c r="D2165" s="11"/>
    </row>
    <row r="2166" spans="4:4" x14ac:dyDescent="0.2">
      <c r="D2166" s="11"/>
    </row>
    <row r="2167" spans="4:4" x14ac:dyDescent="0.2">
      <c r="D2167" s="11"/>
    </row>
    <row r="2168" spans="4:4" x14ac:dyDescent="0.2">
      <c r="D2168" s="11"/>
    </row>
    <row r="2169" spans="4:4" x14ac:dyDescent="0.2">
      <c r="D2169" s="11"/>
    </row>
    <row r="2170" spans="4:4" x14ac:dyDescent="0.2">
      <c r="D2170" s="11"/>
    </row>
    <row r="2171" spans="4:4" x14ac:dyDescent="0.2">
      <c r="D2171" s="11"/>
    </row>
    <row r="2172" spans="4:4" x14ac:dyDescent="0.2">
      <c r="D2172" s="11"/>
    </row>
    <row r="2173" spans="4:4" x14ac:dyDescent="0.2">
      <c r="D2173" s="11"/>
    </row>
    <row r="2174" spans="4:4" x14ac:dyDescent="0.2">
      <c r="D2174" s="11"/>
    </row>
    <row r="2175" spans="4:4" x14ac:dyDescent="0.2">
      <c r="D2175" s="11"/>
    </row>
    <row r="2176" spans="4:4" x14ac:dyDescent="0.2">
      <c r="D2176" s="11"/>
    </row>
    <row r="2177" spans="4:4" x14ac:dyDescent="0.2">
      <c r="D2177" s="11"/>
    </row>
    <row r="2178" spans="4:4" x14ac:dyDescent="0.2">
      <c r="D2178" s="11"/>
    </row>
    <row r="2179" spans="4:4" x14ac:dyDescent="0.2">
      <c r="D2179" s="11"/>
    </row>
    <row r="2180" spans="4:4" x14ac:dyDescent="0.2">
      <c r="D2180" s="11"/>
    </row>
    <row r="2181" spans="4:4" x14ac:dyDescent="0.2">
      <c r="D2181" s="11"/>
    </row>
    <row r="2182" spans="4:4" x14ac:dyDescent="0.2">
      <c r="D2182" s="11"/>
    </row>
    <row r="2183" spans="4:4" x14ac:dyDescent="0.2">
      <c r="D2183" s="11"/>
    </row>
    <row r="2184" spans="4:4" x14ac:dyDescent="0.2">
      <c r="D2184" s="11"/>
    </row>
    <row r="2185" spans="4:4" x14ac:dyDescent="0.2">
      <c r="D2185" s="11"/>
    </row>
    <row r="2186" spans="4:4" x14ac:dyDescent="0.2">
      <c r="D2186" s="11"/>
    </row>
    <row r="2187" spans="4:4" x14ac:dyDescent="0.2">
      <c r="D2187" s="11"/>
    </row>
    <row r="2188" spans="4:4" x14ac:dyDescent="0.2">
      <c r="D2188" s="11"/>
    </row>
    <row r="2189" spans="4:4" x14ac:dyDescent="0.2">
      <c r="D2189" s="11"/>
    </row>
    <row r="2190" spans="4:4" x14ac:dyDescent="0.2">
      <c r="D2190" s="11"/>
    </row>
    <row r="2191" spans="4:4" x14ac:dyDescent="0.2">
      <c r="D2191" s="11"/>
    </row>
    <row r="2192" spans="4:4" x14ac:dyDescent="0.2">
      <c r="D2192" s="11"/>
    </row>
    <row r="2193" spans="4:4" x14ac:dyDescent="0.2">
      <c r="D2193" s="11"/>
    </row>
    <row r="2194" spans="4:4" x14ac:dyDescent="0.2">
      <c r="D2194" s="11"/>
    </row>
    <row r="2195" spans="4:4" x14ac:dyDescent="0.2">
      <c r="D2195" s="11"/>
    </row>
    <row r="2196" spans="4:4" x14ac:dyDescent="0.2">
      <c r="D2196" s="11"/>
    </row>
    <row r="2197" spans="4:4" x14ac:dyDescent="0.2">
      <c r="D2197" s="11"/>
    </row>
    <row r="2198" spans="4:4" x14ac:dyDescent="0.2">
      <c r="D2198" s="11"/>
    </row>
    <row r="2199" spans="4:4" x14ac:dyDescent="0.2">
      <c r="D2199" s="11"/>
    </row>
    <row r="2200" spans="4:4" x14ac:dyDescent="0.2">
      <c r="D2200" s="11"/>
    </row>
    <row r="2201" spans="4:4" x14ac:dyDescent="0.2">
      <c r="D2201" s="11"/>
    </row>
    <row r="2202" spans="4:4" x14ac:dyDescent="0.2">
      <c r="D2202" s="11"/>
    </row>
    <row r="2203" spans="4:4" x14ac:dyDescent="0.2">
      <c r="D2203" s="11"/>
    </row>
    <row r="2204" spans="4:4" x14ac:dyDescent="0.2">
      <c r="D2204" s="11"/>
    </row>
    <row r="2205" spans="4:4" x14ac:dyDescent="0.2">
      <c r="D2205" s="11"/>
    </row>
    <row r="2206" spans="4:4" x14ac:dyDescent="0.2">
      <c r="D2206" s="11"/>
    </row>
    <row r="2207" spans="4:4" x14ac:dyDescent="0.2">
      <c r="D2207" s="11"/>
    </row>
    <row r="2208" spans="4:4" x14ac:dyDescent="0.2">
      <c r="D2208" s="11"/>
    </row>
    <row r="2209" spans="4:4" x14ac:dyDescent="0.2">
      <c r="D2209" s="11"/>
    </row>
    <row r="2210" spans="4:4" x14ac:dyDescent="0.2">
      <c r="D2210" s="11"/>
    </row>
    <row r="2211" spans="4:4" x14ac:dyDescent="0.2">
      <c r="D2211" s="11"/>
    </row>
    <row r="2212" spans="4:4" x14ac:dyDescent="0.2">
      <c r="D2212" s="11"/>
    </row>
    <row r="2213" spans="4:4" x14ac:dyDescent="0.2">
      <c r="D2213" s="11"/>
    </row>
    <row r="2214" spans="4:4" x14ac:dyDescent="0.2">
      <c r="D2214" s="11"/>
    </row>
    <row r="2215" spans="4:4" x14ac:dyDescent="0.2">
      <c r="D2215" s="11"/>
    </row>
    <row r="2216" spans="4:4" x14ac:dyDescent="0.2">
      <c r="D2216" s="11"/>
    </row>
    <row r="2217" spans="4:4" x14ac:dyDescent="0.2">
      <c r="D2217" s="11"/>
    </row>
    <row r="2218" spans="4:4" x14ac:dyDescent="0.2">
      <c r="D2218" s="11"/>
    </row>
    <row r="2219" spans="4:4" x14ac:dyDescent="0.2">
      <c r="D2219" s="11"/>
    </row>
    <row r="2220" spans="4:4" x14ac:dyDescent="0.2">
      <c r="D2220" s="11"/>
    </row>
    <row r="2221" spans="4:4" x14ac:dyDescent="0.2">
      <c r="D2221" s="11"/>
    </row>
    <row r="2222" spans="4:4" x14ac:dyDescent="0.2">
      <c r="D2222" s="11"/>
    </row>
    <row r="2223" spans="4:4" x14ac:dyDescent="0.2">
      <c r="D2223" s="11"/>
    </row>
    <row r="2224" spans="4:4" x14ac:dyDescent="0.2">
      <c r="D2224" s="11"/>
    </row>
    <row r="2225" spans="4:4" x14ac:dyDescent="0.2">
      <c r="D2225" s="11"/>
    </row>
    <row r="2226" spans="4:4" x14ac:dyDescent="0.2">
      <c r="D2226" s="11"/>
    </row>
    <row r="2227" spans="4:4" x14ac:dyDescent="0.2">
      <c r="D2227" s="11"/>
    </row>
    <row r="2228" spans="4:4" x14ac:dyDescent="0.2">
      <c r="D2228" s="11"/>
    </row>
    <row r="2229" spans="4:4" x14ac:dyDescent="0.2">
      <c r="D2229" s="11"/>
    </row>
    <row r="2230" spans="4:4" x14ac:dyDescent="0.2">
      <c r="D2230" s="11"/>
    </row>
    <row r="2231" spans="4:4" x14ac:dyDescent="0.2">
      <c r="D2231" s="11"/>
    </row>
    <row r="2232" spans="4:4" x14ac:dyDescent="0.2">
      <c r="D2232" s="11"/>
    </row>
    <row r="2233" spans="4:4" x14ac:dyDescent="0.2">
      <c r="D2233" s="11"/>
    </row>
    <row r="2234" spans="4:4" x14ac:dyDescent="0.2">
      <c r="D2234" s="11"/>
    </row>
    <row r="2235" spans="4:4" x14ac:dyDescent="0.2">
      <c r="D2235" s="11"/>
    </row>
    <row r="2236" spans="4:4" x14ac:dyDescent="0.2">
      <c r="D2236" s="11"/>
    </row>
    <row r="2237" spans="4:4" x14ac:dyDescent="0.2">
      <c r="D2237" s="11"/>
    </row>
    <row r="2238" spans="4:4" x14ac:dyDescent="0.2">
      <c r="D2238" s="11"/>
    </row>
    <row r="2239" spans="4:4" x14ac:dyDescent="0.2">
      <c r="D2239" s="11"/>
    </row>
    <row r="2240" spans="4:4" x14ac:dyDescent="0.2">
      <c r="D2240" s="11"/>
    </row>
    <row r="2241" spans="4:4" x14ac:dyDescent="0.2">
      <c r="D2241" s="11"/>
    </row>
    <row r="2242" spans="4:4" x14ac:dyDescent="0.2">
      <c r="D2242" s="11"/>
    </row>
    <row r="2243" spans="4:4" x14ac:dyDescent="0.2">
      <c r="D2243" s="11"/>
    </row>
    <row r="2244" spans="4:4" x14ac:dyDescent="0.2">
      <c r="D2244" s="11"/>
    </row>
    <row r="2245" spans="4:4" x14ac:dyDescent="0.2">
      <c r="D2245" s="11"/>
    </row>
    <row r="2246" spans="4:4" x14ac:dyDescent="0.2">
      <c r="D2246" s="11"/>
    </row>
    <row r="2247" spans="4:4" x14ac:dyDescent="0.2">
      <c r="D2247" s="11"/>
    </row>
    <row r="2248" spans="4:4" x14ac:dyDescent="0.2">
      <c r="D2248" s="11"/>
    </row>
    <row r="2249" spans="4:4" x14ac:dyDescent="0.2">
      <c r="D2249" s="11"/>
    </row>
    <row r="2250" spans="4:4" x14ac:dyDescent="0.2">
      <c r="D2250" s="11"/>
    </row>
    <row r="2251" spans="4:4" x14ac:dyDescent="0.2">
      <c r="D2251" s="11"/>
    </row>
    <row r="2252" spans="4:4" x14ac:dyDescent="0.2">
      <c r="D2252" s="11"/>
    </row>
    <row r="2253" spans="4:4" x14ac:dyDescent="0.2">
      <c r="D2253" s="11"/>
    </row>
    <row r="2254" spans="4:4" x14ac:dyDescent="0.2">
      <c r="D2254" s="11"/>
    </row>
    <row r="2255" spans="4:4" x14ac:dyDescent="0.2">
      <c r="D2255" s="11"/>
    </row>
    <row r="2256" spans="4:4" x14ac:dyDescent="0.2">
      <c r="D2256" s="11"/>
    </row>
    <row r="2257" spans="4:4" x14ac:dyDescent="0.2">
      <c r="D2257" s="11"/>
    </row>
    <row r="2258" spans="4:4" x14ac:dyDescent="0.2">
      <c r="D2258" s="11"/>
    </row>
    <row r="2259" spans="4:4" x14ac:dyDescent="0.2">
      <c r="D2259" s="11"/>
    </row>
    <row r="2260" spans="4:4" x14ac:dyDescent="0.2">
      <c r="D2260" s="11"/>
    </row>
    <row r="2261" spans="4:4" x14ac:dyDescent="0.2">
      <c r="D2261" s="11"/>
    </row>
    <row r="2262" spans="4:4" x14ac:dyDescent="0.2">
      <c r="D2262" s="11"/>
    </row>
    <row r="2263" spans="4:4" x14ac:dyDescent="0.2">
      <c r="D2263" s="11"/>
    </row>
    <row r="2264" spans="4:4" x14ac:dyDescent="0.2">
      <c r="D2264" s="11"/>
    </row>
    <row r="2265" spans="4:4" x14ac:dyDescent="0.2">
      <c r="D2265" s="11"/>
    </row>
    <row r="2266" spans="4:4" x14ac:dyDescent="0.2">
      <c r="D2266" s="11"/>
    </row>
    <row r="2267" spans="4:4" x14ac:dyDescent="0.2">
      <c r="D2267" s="11"/>
    </row>
    <row r="2268" spans="4:4" x14ac:dyDescent="0.2">
      <c r="D2268" s="11"/>
    </row>
    <row r="2269" spans="4:4" x14ac:dyDescent="0.2">
      <c r="D2269" s="11"/>
    </row>
    <row r="2270" spans="4:4" x14ac:dyDescent="0.2">
      <c r="D2270" s="11"/>
    </row>
    <row r="2271" spans="4:4" x14ac:dyDescent="0.2">
      <c r="D2271" s="11"/>
    </row>
    <row r="2272" spans="4:4" x14ac:dyDescent="0.2">
      <c r="D2272" s="11"/>
    </row>
    <row r="2273" spans="4:4" x14ac:dyDescent="0.2">
      <c r="D2273" s="11"/>
    </row>
    <row r="2274" spans="4:4" x14ac:dyDescent="0.2">
      <c r="D2274" s="11"/>
    </row>
    <row r="2275" spans="4:4" x14ac:dyDescent="0.2">
      <c r="D2275" s="11"/>
    </row>
    <row r="2276" spans="4:4" x14ac:dyDescent="0.2">
      <c r="D2276" s="11"/>
    </row>
    <row r="2277" spans="4:4" x14ac:dyDescent="0.2">
      <c r="D2277" s="11"/>
    </row>
    <row r="2278" spans="4:4" x14ac:dyDescent="0.2">
      <c r="D2278" s="11"/>
    </row>
    <row r="2279" spans="4:4" x14ac:dyDescent="0.2">
      <c r="D2279" s="11"/>
    </row>
    <row r="2280" spans="4:4" x14ac:dyDescent="0.2">
      <c r="D2280" s="11"/>
    </row>
    <row r="2281" spans="4:4" x14ac:dyDescent="0.2">
      <c r="D2281" s="11"/>
    </row>
    <row r="2282" spans="4:4" x14ac:dyDescent="0.2">
      <c r="D2282" s="11"/>
    </row>
    <row r="2283" spans="4:4" x14ac:dyDescent="0.2">
      <c r="D2283" s="11"/>
    </row>
    <row r="2284" spans="4:4" x14ac:dyDescent="0.2">
      <c r="D2284" s="11"/>
    </row>
    <row r="2285" spans="4:4" x14ac:dyDescent="0.2">
      <c r="D2285" s="11"/>
    </row>
    <row r="2286" spans="4:4" x14ac:dyDescent="0.2">
      <c r="D2286" s="11"/>
    </row>
    <row r="2287" spans="4:4" x14ac:dyDescent="0.2">
      <c r="D2287" s="11"/>
    </row>
    <row r="2288" spans="4:4" x14ac:dyDescent="0.2">
      <c r="D2288" s="11"/>
    </row>
    <row r="2289" spans="4:4" x14ac:dyDescent="0.2">
      <c r="D2289" s="11"/>
    </row>
    <row r="2290" spans="4:4" x14ac:dyDescent="0.2">
      <c r="D2290" s="11"/>
    </row>
    <row r="2291" spans="4:4" x14ac:dyDescent="0.2">
      <c r="D2291" s="11"/>
    </row>
    <row r="2292" spans="4:4" x14ac:dyDescent="0.2">
      <c r="D2292" s="11"/>
    </row>
    <row r="2293" spans="4:4" x14ac:dyDescent="0.2">
      <c r="D2293" s="11"/>
    </row>
    <row r="2294" spans="4:4" x14ac:dyDescent="0.2">
      <c r="D2294" s="11"/>
    </row>
    <row r="2295" spans="4:4" x14ac:dyDescent="0.2">
      <c r="D2295" s="11"/>
    </row>
    <row r="2296" spans="4:4" x14ac:dyDescent="0.2">
      <c r="D2296" s="11"/>
    </row>
    <row r="2297" spans="4:4" x14ac:dyDescent="0.2">
      <c r="D2297" s="11"/>
    </row>
    <row r="2298" spans="4:4" x14ac:dyDescent="0.2">
      <c r="D2298" s="11"/>
    </row>
    <row r="2299" spans="4:4" x14ac:dyDescent="0.2">
      <c r="D2299" s="11"/>
    </row>
    <row r="2300" spans="4:4" x14ac:dyDescent="0.2">
      <c r="D2300" s="11"/>
    </row>
    <row r="2301" spans="4:4" x14ac:dyDescent="0.2">
      <c r="D2301" s="11"/>
    </row>
    <row r="2302" spans="4:4" x14ac:dyDescent="0.2">
      <c r="D2302" s="11"/>
    </row>
    <row r="2303" spans="4:4" x14ac:dyDescent="0.2">
      <c r="D2303" s="11"/>
    </row>
    <row r="2304" spans="4:4" x14ac:dyDescent="0.2">
      <c r="D2304" s="11"/>
    </row>
    <row r="2305" spans="4:4" x14ac:dyDescent="0.2">
      <c r="D2305" s="11"/>
    </row>
    <row r="2306" spans="4:4" x14ac:dyDescent="0.2">
      <c r="D2306" s="11"/>
    </row>
    <row r="2307" spans="4:4" x14ac:dyDescent="0.2">
      <c r="D2307" s="11"/>
    </row>
    <row r="2308" spans="4:4" x14ac:dyDescent="0.2">
      <c r="D2308" s="11"/>
    </row>
    <row r="2309" spans="4:4" x14ac:dyDescent="0.2">
      <c r="D2309" s="11"/>
    </row>
    <row r="2310" spans="4:4" x14ac:dyDescent="0.2">
      <c r="D2310" s="11"/>
    </row>
    <row r="2311" spans="4:4" x14ac:dyDescent="0.2">
      <c r="D2311" s="11"/>
    </row>
    <row r="2312" spans="4:4" x14ac:dyDescent="0.2">
      <c r="D2312" s="11"/>
    </row>
    <row r="2313" spans="4:4" x14ac:dyDescent="0.2">
      <c r="D2313" s="11"/>
    </row>
    <row r="2314" spans="4:4" x14ac:dyDescent="0.2">
      <c r="D2314" s="11"/>
    </row>
    <row r="2315" spans="4:4" x14ac:dyDescent="0.2">
      <c r="D2315" s="11"/>
    </row>
    <row r="2316" spans="4:4" x14ac:dyDescent="0.2">
      <c r="D2316" s="11"/>
    </row>
    <row r="2317" spans="4:4" x14ac:dyDescent="0.2">
      <c r="D2317" s="11"/>
    </row>
    <row r="2318" spans="4:4" x14ac:dyDescent="0.2">
      <c r="D2318" s="11"/>
    </row>
    <row r="2319" spans="4:4" x14ac:dyDescent="0.2">
      <c r="D2319" s="11"/>
    </row>
    <row r="2320" spans="4:4" x14ac:dyDescent="0.2">
      <c r="D2320" s="11"/>
    </row>
    <row r="2321" spans="4:4" x14ac:dyDescent="0.2">
      <c r="D2321" s="11"/>
    </row>
    <row r="2322" spans="4:4" x14ac:dyDescent="0.2">
      <c r="D2322" s="11"/>
    </row>
    <row r="2323" spans="4:4" x14ac:dyDescent="0.2">
      <c r="D2323" s="11"/>
    </row>
    <row r="2324" spans="4:4" x14ac:dyDescent="0.2">
      <c r="D2324" s="11"/>
    </row>
    <row r="2325" spans="4:4" x14ac:dyDescent="0.2">
      <c r="D2325" s="11"/>
    </row>
    <row r="2326" spans="4:4" x14ac:dyDescent="0.2">
      <c r="D2326" s="11"/>
    </row>
    <row r="2327" spans="4:4" x14ac:dyDescent="0.2">
      <c r="D2327" s="11"/>
    </row>
    <row r="2328" spans="4:4" x14ac:dyDescent="0.2">
      <c r="D2328" s="11"/>
    </row>
    <row r="2329" spans="4:4" x14ac:dyDescent="0.2">
      <c r="D2329" s="11"/>
    </row>
    <row r="2330" spans="4:4" x14ac:dyDescent="0.2">
      <c r="D2330" s="11"/>
    </row>
    <row r="2331" spans="4:4" x14ac:dyDescent="0.2">
      <c r="D2331" s="11"/>
    </row>
    <row r="2332" spans="4:4" x14ac:dyDescent="0.2">
      <c r="D2332" s="11"/>
    </row>
    <row r="2333" spans="4:4" x14ac:dyDescent="0.2">
      <c r="D2333" s="11"/>
    </row>
    <row r="2334" spans="4:4" x14ac:dyDescent="0.2">
      <c r="D2334" s="11"/>
    </row>
    <row r="2335" spans="4:4" x14ac:dyDescent="0.2">
      <c r="D2335" s="11"/>
    </row>
    <row r="2336" spans="4:4" x14ac:dyDescent="0.2">
      <c r="D2336" s="11"/>
    </row>
    <row r="2337" spans="4:4" x14ac:dyDescent="0.2">
      <c r="D2337" s="11"/>
    </row>
    <row r="2338" spans="4:4" x14ac:dyDescent="0.2">
      <c r="D2338" s="11"/>
    </row>
    <row r="2339" spans="4:4" x14ac:dyDescent="0.2">
      <c r="D2339" s="11"/>
    </row>
    <row r="2340" spans="4:4" x14ac:dyDescent="0.2">
      <c r="D2340" s="11"/>
    </row>
    <row r="2341" spans="4:4" x14ac:dyDescent="0.2">
      <c r="D2341" s="11"/>
    </row>
    <row r="2342" spans="4:4" x14ac:dyDescent="0.2">
      <c r="D2342" s="11"/>
    </row>
    <row r="2343" spans="4:4" x14ac:dyDescent="0.2">
      <c r="D2343" s="11"/>
    </row>
    <row r="2344" spans="4:4" x14ac:dyDescent="0.2">
      <c r="D2344" s="11"/>
    </row>
    <row r="2345" spans="4:4" x14ac:dyDescent="0.2">
      <c r="D2345" s="11"/>
    </row>
    <row r="2346" spans="4:4" x14ac:dyDescent="0.2">
      <c r="D2346" s="11"/>
    </row>
    <row r="2347" spans="4:4" x14ac:dyDescent="0.2">
      <c r="D2347" s="11"/>
    </row>
    <row r="2348" spans="4:4" x14ac:dyDescent="0.2">
      <c r="D2348" s="11"/>
    </row>
    <row r="2349" spans="4:4" x14ac:dyDescent="0.2">
      <c r="D2349" s="11"/>
    </row>
    <row r="2350" spans="4:4" x14ac:dyDescent="0.2">
      <c r="D2350" s="11"/>
    </row>
    <row r="2351" spans="4:4" x14ac:dyDescent="0.2">
      <c r="D2351" s="11"/>
    </row>
    <row r="2352" spans="4:4" x14ac:dyDescent="0.2">
      <c r="D2352" s="11"/>
    </row>
    <row r="2353" spans="4:4" x14ac:dyDescent="0.2">
      <c r="D2353" s="11"/>
    </row>
    <row r="2354" spans="4:4" x14ac:dyDescent="0.2">
      <c r="D2354" s="11"/>
    </row>
    <row r="2355" spans="4:4" x14ac:dyDescent="0.2">
      <c r="D2355" s="11"/>
    </row>
    <row r="2356" spans="4:4" x14ac:dyDescent="0.2">
      <c r="D2356" s="11"/>
    </row>
    <row r="2357" spans="4:4" x14ac:dyDescent="0.2">
      <c r="D2357" s="11"/>
    </row>
    <row r="2358" spans="4:4" x14ac:dyDescent="0.2">
      <c r="D2358" s="11"/>
    </row>
    <row r="2359" spans="4:4" x14ac:dyDescent="0.2">
      <c r="D2359" s="11"/>
    </row>
    <row r="2360" spans="4:4" x14ac:dyDescent="0.2">
      <c r="D2360" s="11"/>
    </row>
    <row r="2361" spans="4:4" x14ac:dyDescent="0.2">
      <c r="D2361" s="11"/>
    </row>
    <row r="2362" spans="4:4" x14ac:dyDescent="0.2">
      <c r="D2362" s="11"/>
    </row>
    <row r="2363" spans="4:4" x14ac:dyDescent="0.2">
      <c r="D2363" s="11"/>
    </row>
    <row r="2364" spans="4:4" x14ac:dyDescent="0.2">
      <c r="D2364" s="11"/>
    </row>
    <row r="2365" spans="4:4" x14ac:dyDescent="0.2">
      <c r="D2365" s="11"/>
    </row>
    <row r="2366" spans="4:4" x14ac:dyDescent="0.2">
      <c r="D2366" s="11"/>
    </row>
    <row r="2367" spans="4:4" x14ac:dyDescent="0.2">
      <c r="D2367" s="11"/>
    </row>
    <row r="2368" spans="4:4" x14ac:dyDescent="0.2">
      <c r="D2368" s="11"/>
    </row>
    <row r="2369" spans="4:4" x14ac:dyDescent="0.2">
      <c r="D2369" s="11"/>
    </row>
    <row r="2370" spans="4:4" x14ac:dyDescent="0.2">
      <c r="D2370" s="11"/>
    </row>
    <row r="2371" spans="4:4" x14ac:dyDescent="0.2">
      <c r="D2371" s="11"/>
    </row>
    <row r="2372" spans="4:4" x14ac:dyDescent="0.2">
      <c r="D2372" s="11"/>
    </row>
    <row r="2373" spans="4:4" x14ac:dyDescent="0.2">
      <c r="D2373" s="11"/>
    </row>
    <row r="2374" spans="4:4" x14ac:dyDescent="0.2">
      <c r="D2374" s="11"/>
    </row>
    <row r="2375" spans="4:4" x14ac:dyDescent="0.2">
      <c r="D2375" s="11"/>
    </row>
    <row r="2376" spans="4:4" x14ac:dyDescent="0.2">
      <c r="D2376" s="11"/>
    </row>
    <row r="2377" spans="4:4" x14ac:dyDescent="0.2">
      <c r="D2377" s="11"/>
    </row>
    <row r="2378" spans="4:4" x14ac:dyDescent="0.2">
      <c r="D2378" s="11"/>
    </row>
    <row r="2379" spans="4:4" x14ac:dyDescent="0.2">
      <c r="D2379" s="11"/>
    </row>
    <row r="2380" spans="4:4" x14ac:dyDescent="0.2">
      <c r="D2380" s="11"/>
    </row>
    <row r="2381" spans="4:4" x14ac:dyDescent="0.2">
      <c r="D2381" s="11"/>
    </row>
    <row r="2382" spans="4:4" x14ac:dyDescent="0.2">
      <c r="D2382" s="11"/>
    </row>
    <row r="2383" spans="4:4" x14ac:dyDescent="0.2">
      <c r="D2383" s="11"/>
    </row>
    <row r="2384" spans="4:4" x14ac:dyDescent="0.2">
      <c r="D2384" s="11"/>
    </row>
    <row r="2385" spans="4:4" x14ac:dyDescent="0.2">
      <c r="D2385" s="11"/>
    </row>
    <row r="2386" spans="4:4" x14ac:dyDescent="0.2">
      <c r="D2386" s="11"/>
    </row>
    <row r="2387" spans="4:4" x14ac:dyDescent="0.2">
      <c r="D2387" s="11"/>
    </row>
    <row r="2388" spans="4:4" x14ac:dyDescent="0.2">
      <c r="D2388" s="11"/>
    </row>
    <row r="2389" spans="4:4" x14ac:dyDescent="0.2">
      <c r="D2389" s="11"/>
    </row>
    <row r="2390" spans="4:4" x14ac:dyDescent="0.2">
      <c r="D2390" s="11"/>
    </row>
    <row r="2391" spans="4:4" x14ac:dyDescent="0.2">
      <c r="D2391" s="11"/>
    </row>
    <row r="2392" spans="4:4" x14ac:dyDescent="0.2">
      <c r="D2392" s="11"/>
    </row>
    <row r="2393" spans="4:4" x14ac:dyDescent="0.2">
      <c r="D2393" s="11"/>
    </row>
    <row r="2394" spans="4:4" x14ac:dyDescent="0.2">
      <c r="D2394" s="11"/>
    </row>
    <row r="2395" spans="4:4" x14ac:dyDescent="0.2">
      <c r="D2395" s="11"/>
    </row>
    <row r="2396" spans="4:4" x14ac:dyDescent="0.2">
      <c r="D2396" s="11"/>
    </row>
    <row r="2397" spans="4:4" x14ac:dyDescent="0.2">
      <c r="D2397" s="11"/>
    </row>
    <row r="2398" spans="4:4" x14ac:dyDescent="0.2">
      <c r="D2398" s="11"/>
    </row>
    <row r="2399" spans="4:4" x14ac:dyDescent="0.2">
      <c r="D2399" s="11"/>
    </row>
    <row r="2400" spans="4:4" x14ac:dyDescent="0.2">
      <c r="D2400" s="11"/>
    </row>
    <row r="2401" spans="4:4" x14ac:dyDescent="0.2">
      <c r="D2401" s="11"/>
    </row>
    <row r="2402" spans="4:4" x14ac:dyDescent="0.2">
      <c r="D2402" s="11"/>
    </row>
    <row r="2403" spans="4:4" x14ac:dyDescent="0.2">
      <c r="D2403" s="11"/>
    </row>
    <row r="2404" spans="4:4" x14ac:dyDescent="0.2">
      <c r="D2404" s="11"/>
    </row>
    <row r="2405" spans="4:4" x14ac:dyDescent="0.2">
      <c r="D2405" s="11"/>
    </row>
    <row r="2406" spans="4:4" x14ac:dyDescent="0.2">
      <c r="D2406" s="11"/>
    </row>
    <row r="2407" spans="4:4" x14ac:dyDescent="0.2">
      <c r="D2407" s="11"/>
    </row>
    <row r="2408" spans="4:4" x14ac:dyDescent="0.2">
      <c r="D2408" s="11"/>
    </row>
    <row r="2409" spans="4:4" x14ac:dyDescent="0.2">
      <c r="D2409" s="11"/>
    </row>
    <row r="2410" spans="4:4" x14ac:dyDescent="0.2">
      <c r="D2410" s="11"/>
    </row>
    <row r="2411" spans="4:4" x14ac:dyDescent="0.2">
      <c r="D2411" s="11"/>
    </row>
    <row r="2412" spans="4:4" x14ac:dyDescent="0.2">
      <c r="D2412" s="11"/>
    </row>
    <row r="2413" spans="4:4" x14ac:dyDescent="0.2">
      <c r="D2413" s="11"/>
    </row>
    <row r="2414" spans="4:4" x14ac:dyDescent="0.2">
      <c r="D2414" s="11"/>
    </row>
    <row r="2415" spans="4:4" x14ac:dyDescent="0.2">
      <c r="D2415" s="11"/>
    </row>
    <row r="2416" spans="4:4" x14ac:dyDescent="0.2">
      <c r="D2416" s="11"/>
    </row>
    <row r="2417" spans="4:4" x14ac:dyDescent="0.2">
      <c r="D2417" s="11"/>
    </row>
    <row r="2418" spans="4:4" x14ac:dyDescent="0.2">
      <c r="D2418" s="11"/>
    </row>
    <row r="2419" spans="4:4" x14ac:dyDescent="0.2">
      <c r="D2419" s="11"/>
    </row>
    <row r="2420" spans="4:4" x14ac:dyDescent="0.2">
      <c r="D2420" s="11"/>
    </row>
    <row r="2421" spans="4:4" x14ac:dyDescent="0.2">
      <c r="D2421" s="11"/>
    </row>
    <row r="2422" spans="4:4" x14ac:dyDescent="0.2">
      <c r="D2422" s="11"/>
    </row>
    <row r="2423" spans="4:4" x14ac:dyDescent="0.2">
      <c r="D2423" s="11"/>
    </row>
    <row r="2424" spans="4:4" x14ac:dyDescent="0.2">
      <c r="D2424" s="11"/>
    </row>
    <row r="2425" spans="4:4" x14ac:dyDescent="0.2">
      <c r="D2425" s="11"/>
    </row>
    <row r="2426" spans="4:4" x14ac:dyDescent="0.2">
      <c r="D2426" s="11"/>
    </row>
    <row r="2427" spans="4:4" x14ac:dyDescent="0.2">
      <c r="D2427" s="11"/>
    </row>
    <row r="2428" spans="4:4" x14ac:dyDescent="0.2">
      <c r="D2428" s="11"/>
    </row>
    <row r="2429" spans="4:4" x14ac:dyDescent="0.2">
      <c r="D2429" s="11"/>
    </row>
    <row r="2430" spans="4:4" x14ac:dyDescent="0.2">
      <c r="D2430" s="11"/>
    </row>
    <row r="2431" spans="4:4" x14ac:dyDescent="0.2">
      <c r="D2431" s="11"/>
    </row>
    <row r="2432" spans="4:4" x14ac:dyDescent="0.2">
      <c r="D2432" s="11"/>
    </row>
    <row r="2433" spans="4:4" x14ac:dyDescent="0.2">
      <c r="D2433" s="11"/>
    </row>
    <row r="2434" spans="4:4" x14ac:dyDescent="0.2">
      <c r="D2434" s="11"/>
    </row>
    <row r="2435" spans="4:4" x14ac:dyDescent="0.2">
      <c r="D2435" s="11"/>
    </row>
    <row r="2436" spans="4:4" x14ac:dyDescent="0.2">
      <c r="D2436" s="11"/>
    </row>
    <row r="2437" spans="4:4" x14ac:dyDescent="0.2">
      <c r="D2437" s="11"/>
    </row>
    <row r="2438" spans="4:4" x14ac:dyDescent="0.2">
      <c r="D2438" s="11"/>
    </row>
    <row r="2439" spans="4:4" x14ac:dyDescent="0.2">
      <c r="D2439" s="11"/>
    </row>
    <row r="2440" spans="4:4" x14ac:dyDescent="0.2">
      <c r="D2440" s="11"/>
    </row>
    <row r="2441" spans="4:4" x14ac:dyDescent="0.2">
      <c r="D2441" s="11"/>
    </row>
    <row r="2442" spans="4:4" x14ac:dyDescent="0.2">
      <c r="D2442" s="11"/>
    </row>
    <row r="2443" spans="4:4" x14ac:dyDescent="0.2">
      <c r="D2443" s="11"/>
    </row>
    <row r="2444" spans="4:4" x14ac:dyDescent="0.2">
      <c r="D2444" s="11"/>
    </row>
    <row r="2445" spans="4:4" x14ac:dyDescent="0.2">
      <c r="D2445" s="11"/>
    </row>
    <row r="2446" spans="4:4" x14ac:dyDescent="0.2">
      <c r="D2446" s="11"/>
    </row>
    <row r="2447" spans="4:4" x14ac:dyDescent="0.2">
      <c r="D2447" s="11"/>
    </row>
    <row r="2448" spans="4:4" x14ac:dyDescent="0.2">
      <c r="D2448" s="11"/>
    </row>
    <row r="2449" spans="4:4" x14ac:dyDescent="0.2">
      <c r="D2449" s="11"/>
    </row>
    <row r="2450" spans="4:4" x14ac:dyDescent="0.2">
      <c r="D2450" s="11"/>
    </row>
    <row r="2451" spans="4:4" x14ac:dyDescent="0.2">
      <c r="D2451" s="11"/>
    </row>
    <row r="2452" spans="4:4" x14ac:dyDescent="0.2">
      <c r="D2452" s="11"/>
    </row>
    <row r="2453" spans="4:4" x14ac:dyDescent="0.2">
      <c r="D2453" s="11"/>
    </row>
    <row r="2454" spans="4:4" x14ac:dyDescent="0.2">
      <c r="D2454" s="11"/>
    </row>
    <row r="2455" spans="4:4" x14ac:dyDescent="0.2">
      <c r="D2455" s="11"/>
    </row>
    <row r="2456" spans="4:4" x14ac:dyDescent="0.2">
      <c r="D2456" s="11"/>
    </row>
    <row r="2457" spans="4:4" x14ac:dyDescent="0.2">
      <c r="D2457" s="11"/>
    </row>
    <row r="2458" spans="4:4" x14ac:dyDescent="0.2">
      <c r="D2458" s="11"/>
    </row>
    <row r="2459" spans="4:4" x14ac:dyDescent="0.2">
      <c r="D2459" s="11"/>
    </row>
    <row r="2460" spans="4:4" x14ac:dyDescent="0.2">
      <c r="D2460" s="11"/>
    </row>
    <row r="2461" spans="4:4" x14ac:dyDescent="0.2">
      <c r="D2461" s="11"/>
    </row>
    <row r="2462" spans="4:4" x14ac:dyDescent="0.2">
      <c r="D2462" s="11"/>
    </row>
    <row r="2463" spans="4:4" x14ac:dyDescent="0.2">
      <c r="D2463" s="11"/>
    </row>
    <row r="2464" spans="4:4" x14ac:dyDescent="0.2">
      <c r="D2464" s="11"/>
    </row>
    <row r="2465" spans="4:4" x14ac:dyDescent="0.2">
      <c r="D2465" s="11"/>
    </row>
    <row r="2466" spans="4:4" x14ac:dyDescent="0.2">
      <c r="D2466" s="11"/>
    </row>
    <row r="2467" spans="4:4" x14ac:dyDescent="0.2">
      <c r="D2467" s="11"/>
    </row>
    <row r="2468" spans="4:4" x14ac:dyDescent="0.2">
      <c r="D2468" s="11"/>
    </row>
    <row r="2469" spans="4:4" x14ac:dyDescent="0.2">
      <c r="D2469" s="11"/>
    </row>
    <row r="2470" spans="4:4" x14ac:dyDescent="0.2">
      <c r="D2470" s="11"/>
    </row>
    <row r="2471" spans="4:4" x14ac:dyDescent="0.2">
      <c r="D2471" s="11"/>
    </row>
    <row r="2472" spans="4:4" x14ac:dyDescent="0.2">
      <c r="D2472" s="11"/>
    </row>
    <row r="2473" spans="4:4" x14ac:dyDescent="0.2">
      <c r="D2473" s="11"/>
    </row>
    <row r="2474" spans="4:4" x14ac:dyDescent="0.2">
      <c r="D2474" s="11"/>
    </row>
    <row r="2475" spans="4:4" x14ac:dyDescent="0.2">
      <c r="D2475" s="11"/>
    </row>
    <row r="2476" spans="4:4" x14ac:dyDescent="0.2">
      <c r="D2476" s="11"/>
    </row>
    <row r="2477" spans="4:4" x14ac:dyDescent="0.2">
      <c r="D2477" s="11"/>
    </row>
    <row r="2478" spans="4:4" x14ac:dyDescent="0.2">
      <c r="D2478" s="11"/>
    </row>
    <row r="2479" spans="4:4" x14ac:dyDescent="0.2">
      <c r="D2479" s="11"/>
    </row>
    <row r="2480" spans="4:4" x14ac:dyDescent="0.2">
      <c r="D2480" s="11"/>
    </row>
    <row r="2481" spans="4:4" x14ac:dyDescent="0.2">
      <c r="D2481" s="11"/>
    </row>
    <row r="2482" spans="4:4" x14ac:dyDescent="0.2">
      <c r="D2482" s="11"/>
    </row>
    <row r="2483" spans="4:4" x14ac:dyDescent="0.2">
      <c r="D2483" s="11"/>
    </row>
    <row r="2484" spans="4:4" x14ac:dyDescent="0.2">
      <c r="D2484" s="11"/>
    </row>
    <row r="2485" spans="4:4" x14ac:dyDescent="0.2">
      <c r="D2485" s="11"/>
    </row>
    <row r="2486" spans="4:4" x14ac:dyDescent="0.2">
      <c r="D2486" s="11"/>
    </row>
    <row r="2487" spans="4:4" x14ac:dyDescent="0.2">
      <c r="D2487" s="11"/>
    </row>
    <row r="2488" spans="4:4" x14ac:dyDescent="0.2">
      <c r="D2488" s="11"/>
    </row>
    <row r="2489" spans="4:4" x14ac:dyDescent="0.2">
      <c r="D2489" s="11"/>
    </row>
    <row r="2490" spans="4:4" x14ac:dyDescent="0.2">
      <c r="D2490" s="11"/>
    </row>
    <row r="2491" spans="4:4" x14ac:dyDescent="0.2">
      <c r="D2491" s="11"/>
    </row>
    <row r="2492" spans="4:4" x14ac:dyDescent="0.2">
      <c r="D2492" s="11"/>
    </row>
    <row r="2493" spans="4:4" x14ac:dyDescent="0.2">
      <c r="D2493" s="11"/>
    </row>
    <row r="2494" spans="4:4" x14ac:dyDescent="0.2">
      <c r="D2494" s="11"/>
    </row>
    <row r="2495" spans="4:4" x14ac:dyDescent="0.2">
      <c r="D2495" s="11"/>
    </row>
    <row r="2496" spans="4:4" x14ac:dyDescent="0.2">
      <c r="D2496" s="11"/>
    </row>
    <row r="2497" spans="4:4" x14ac:dyDescent="0.2">
      <c r="D2497" s="11"/>
    </row>
    <row r="2498" spans="4:4" x14ac:dyDescent="0.2">
      <c r="D2498" s="11"/>
    </row>
    <row r="2499" spans="4:4" x14ac:dyDescent="0.2">
      <c r="D2499" s="11"/>
    </row>
    <row r="2500" spans="4:4" x14ac:dyDescent="0.2">
      <c r="D2500" s="11"/>
    </row>
    <row r="2501" spans="4:4" x14ac:dyDescent="0.2">
      <c r="D2501" s="11"/>
    </row>
    <row r="2502" spans="4:4" x14ac:dyDescent="0.2">
      <c r="D2502" s="11"/>
    </row>
    <row r="2503" spans="4:4" x14ac:dyDescent="0.2">
      <c r="D2503" s="11"/>
    </row>
    <row r="2504" spans="4:4" x14ac:dyDescent="0.2">
      <c r="D2504" s="11"/>
    </row>
    <row r="2505" spans="4:4" x14ac:dyDescent="0.2">
      <c r="D2505" s="11"/>
    </row>
    <row r="2506" spans="4:4" x14ac:dyDescent="0.2">
      <c r="D2506" s="11"/>
    </row>
    <row r="2507" spans="4:4" x14ac:dyDescent="0.2">
      <c r="D2507" s="11"/>
    </row>
    <row r="2508" spans="4:4" x14ac:dyDescent="0.2">
      <c r="D2508" s="11"/>
    </row>
    <row r="2509" spans="4:4" x14ac:dyDescent="0.2">
      <c r="D2509" s="11"/>
    </row>
    <row r="2510" spans="4:4" x14ac:dyDescent="0.2">
      <c r="D2510" s="11"/>
    </row>
    <row r="2511" spans="4:4" x14ac:dyDescent="0.2">
      <c r="D2511" s="11"/>
    </row>
    <row r="2512" spans="4:4" x14ac:dyDescent="0.2">
      <c r="D2512" s="11"/>
    </row>
    <row r="2513" spans="4:4" x14ac:dyDescent="0.2">
      <c r="D2513" s="11"/>
    </row>
    <row r="2514" spans="4:4" x14ac:dyDescent="0.2">
      <c r="D2514" s="11"/>
    </row>
    <row r="2515" spans="4:4" x14ac:dyDescent="0.2">
      <c r="D2515" s="11"/>
    </row>
    <row r="2516" spans="4:4" x14ac:dyDescent="0.2">
      <c r="D2516" s="11"/>
    </row>
    <row r="2517" spans="4:4" x14ac:dyDescent="0.2">
      <c r="D2517" s="11"/>
    </row>
    <row r="2518" spans="4:4" x14ac:dyDescent="0.2">
      <c r="D2518" s="11"/>
    </row>
    <row r="2519" spans="4:4" x14ac:dyDescent="0.2">
      <c r="D2519" s="11"/>
    </row>
    <row r="2520" spans="4:4" x14ac:dyDescent="0.2">
      <c r="D2520" s="11"/>
    </row>
    <row r="2521" spans="4:4" x14ac:dyDescent="0.2">
      <c r="D2521" s="11"/>
    </row>
    <row r="2522" spans="4:4" x14ac:dyDescent="0.2">
      <c r="D2522" s="11"/>
    </row>
    <row r="2523" spans="4:4" x14ac:dyDescent="0.2">
      <c r="D2523" s="11"/>
    </row>
    <row r="2524" spans="4:4" x14ac:dyDescent="0.2">
      <c r="D2524" s="11"/>
    </row>
    <row r="2525" spans="4:4" x14ac:dyDescent="0.2">
      <c r="D2525" s="11"/>
    </row>
    <row r="2526" spans="4:4" x14ac:dyDescent="0.2">
      <c r="D2526" s="11"/>
    </row>
    <row r="2527" spans="4:4" x14ac:dyDescent="0.2">
      <c r="D2527" s="11"/>
    </row>
    <row r="2528" spans="4:4" x14ac:dyDescent="0.2">
      <c r="D2528" s="11"/>
    </row>
    <row r="2529" spans="4:4" x14ac:dyDescent="0.2">
      <c r="D2529" s="11"/>
    </row>
    <row r="2530" spans="4:4" x14ac:dyDescent="0.2">
      <c r="D2530" s="11"/>
    </row>
    <row r="2531" spans="4:4" x14ac:dyDescent="0.2">
      <c r="D2531" s="11"/>
    </row>
    <row r="2532" spans="4:4" x14ac:dyDescent="0.2">
      <c r="D2532" s="11"/>
    </row>
    <row r="2533" spans="4:4" x14ac:dyDescent="0.2">
      <c r="D2533" s="11"/>
    </row>
    <row r="2534" spans="4:4" x14ac:dyDescent="0.2">
      <c r="D2534" s="11"/>
    </row>
    <row r="2535" spans="4:4" x14ac:dyDescent="0.2">
      <c r="D2535" s="11"/>
    </row>
    <row r="2536" spans="4:4" x14ac:dyDescent="0.2">
      <c r="D2536" s="11"/>
    </row>
    <row r="2537" spans="4:4" x14ac:dyDescent="0.2">
      <c r="D2537" s="11"/>
    </row>
    <row r="2538" spans="4:4" x14ac:dyDescent="0.2">
      <c r="D2538" s="11"/>
    </row>
    <row r="2539" spans="4:4" x14ac:dyDescent="0.2">
      <c r="D2539" s="11"/>
    </row>
    <row r="2540" spans="4:4" x14ac:dyDescent="0.2">
      <c r="D2540" s="11"/>
    </row>
    <row r="2541" spans="4:4" x14ac:dyDescent="0.2">
      <c r="D2541" s="11"/>
    </row>
    <row r="2542" spans="4:4" x14ac:dyDescent="0.2">
      <c r="D2542" s="11"/>
    </row>
    <row r="2543" spans="4:4" x14ac:dyDescent="0.2">
      <c r="D2543" s="11"/>
    </row>
    <row r="2544" spans="4:4" x14ac:dyDescent="0.2">
      <c r="D2544" s="11"/>
    </row>
    <row r="2545" spans="4:4" x14ac:dyDescent="0.2">
      <c r="D2545" s="11"/>
    </row>
    <row r="2546" spans="4:4" x14ac:dyDescent="0.2">
      <c r="D2546" s="11"/>
    </row>
    <row r="2547" spans="4:4" x14ac:dyDescent="0.2">
      <c r="D2547" s="11"/>
    </row>
    <row r="2548" spans="4:4" x14ac:dyDescent="0.2">
      <c r="D2548" s="11"/>
    </row>
    <row r="2549" spans="4:4" x14ac:dyDescent="0.2">
      <c r="D2549" s="11"/>
    </row>
    <row r="2550" spans="4:4" x14ac:dyDescent="0.2">
      <c r="D2550" s="11"/>
    </row>
    <row r="2551" spans="4:4" x14ac:dyDescent="0.2">
      <c r="D2551" s="11"/>
    </row>
    <row r="2552" spans="4:4" x14ac:dyDescent="0.2">
      <c r="D2552" s="11"/>
    </row>
    <row r="2553" spans="4:4" x14ac:dyDescent="0.2">
      <c r="D2553" s="11"/>
    </row>
    <row r="2554" spans="4:4" x14ac:dyDescent="0.2">
      <c r="D2554" s="11"/>
    </row>
    <row r="2555" spans="4:4" x14ac:dyDescent="0.2">
      <c r="D2555" s="11"/>
    </row>
    <row r="2556" spans="4:4" x14ac:dyDescent="0.2">
      <c r="D2556" s="11"/>
    </row>
    <row r="2557" spans="4:4" x14ac:dyDescent="0.2">
      <c r="D2557" s="11"/>
    </row>
    <row r="2558" spans="4:4" x14ac:dyDescent="0.2">
      <c r="D2558" s="11"/>
    </row>
    <row r="2559" spans="4:4" x14ac:dyDescent="0.2">
      <c r="D2559" s="11"/>
    </row>
    <row r="2560" spans="4:4" x14ac:dyDescent="0.2">
      <c r="D2560" s="11"/>
    </row>
    <row r="2561" spans="4:4" x14ac:dyDescent="0.2">
      <c r="D2561" s="11"/>
    </row>
    <row r="2562" spans="4:4" x14ac:dyDescent="0.2">
      <c r="D2562" s="11"/>
    </row>
    <row r="2563" spans="4:4" x14ac:dyDescent="0.2">
      <c r="D2563" s="11"/>
    </row>
    <row r="2564" spans="4:4" x14ac:dyDescent="0.2">
      <c r="D2564" s="11"/>
    </row>
    <row r="2565" spans="4:4" x14ac:dyDescent="0.2">
      <c r="D2565" s="11"/>
    </row>
    <row r="2566" spans="4:4" x14ac:dyDescent="0.2">
      <c r="D2566" s="11"/>
    </row>
    <row r="2567" spans="4:4" x14ac:dyDescent="0.2">
      <c r="D2567" s="11"/>
    </row>
    <row r="2568" spans="4:4" x14ac:dyDescent="0.2">
      <c r="D2568" s="11"/>
    </row>
    <row r="2569" spans="4:4" x14ac:dyDescent="0.2">
      <c r="D2569" s="11"/>
    </row>
    <row r="2570" spans="4:4" x14ac:dyDescent="0.2">
      <c r="D2570" s="11"/>
    </row>
    <row r="2571" spans="4:4" x14ac:dyDescent="0.2">
      <c r="D2571" s="11"/>
    </row>
    <row r="2572" spans="4:4" x14ac:dyDescent="0.2">
      <c r="D2572" s="11"/>
    </row>
    <row r="2573" spans="4:4" x14ac:dyDescent="0.2">
      <c r="D2573" s="11"/>
    </row>
    <row r="2574" spans="4:4" x14ac:dyDescent="0.2">
      <c r="D2574" s="11"/>
    </row>
    <row r="2575" spans="4:4" x14ac:dyDescent="0.2">
      <c r="D2575" s="11"/>
    </row>
    <row r="2576" spans="4:4" x14ac:dyDescent="0.2">
      <c r="D2576" s="11"/>
    </row>
    <row r="2577" spans="4:4" x14ac:dyDescent="0.2">
      <c r="D2577" s="11"/>
    </row>
    <row r="2578" spans="4:4" x14ac:dyDescent="0.2">
      <c r="D2578" s="11"/>
    </row>
    <row r="2579" spans="4:4" x14ac:dyDescent="0.2">
      <c r="D2579" s="11"/>
    </row>
    <row r="2580" spans="4:4" x14ac:dyDescent="0.2">
      <c r="D2580" s="11"/>
    </row>
    <row r="2581" spans="4:4" x14ac:dyDescent="0.2">
      <c r="D2581" s="11"/>
    </row>
    <row r="2582" spans="4:4" x14ac:dyDescent="0.2">
      <c r="D2582" s="11"/>
    </row>
    <row r="2583" spans="4:4" x14ac:dyDescent="0.2">
      <c r="D2583" s="11"/>
    </row>
    <row r="2584" spans="4:4" x14ac:dyDescent="0.2">
      <c r="D2584" s="11"/>
    </row>
    <row r="2585" spans="4:4" x14ac:dyDescent="0.2">
      <c r="D2585" s="11"/>
    </row>
    <row r="2586" spans="4:4" x14ac:dyDescent="0.2">
      <c r="D2586" s="11"/>
    </row>
    <row r="2587" spans="4:4" x14ac:dyDescent="0.2">
      <c r="D2587" s="11"/>
    </row>
    <row r="2588" spans="4:4" x14ac:dyDescent="0.2">
      <c r="D2588" s="11"/>
    </row>
    <row r="2589" spans="4:4" x14ac:dyDescent="0.2">
      <c r="D2589" s="11"/>
    </row>
    <row r="2590" spans="4:4" x14ac:dyDescent="0.2">
      <c r="D2590" s="11"/>
    </row>
    <row r="2591" spans="4:4" x14ac:dyDescent="0.2">
      <c r="D2591" s="11"/>
    </row>
    <row r="2592" spans="4:4" x14ac:dyDescent="0.2">
      <c r="D2592" s="11"/>
    </row>
    <row r="2593" spans="4:4" x14ac:dyDescent="0.2">
      <c r="D2593" s="11"/>
    </row>
    <row r="2594" spans="4:4" x14ac:dyDescent="0.2">
      <c r="D2594" s="11"/>
    </row>
    <row r="2595" spans="4:4" x14ac:dyDescent="0.2">
      <c r="D2595" s="11"/>
    </row>
    <row r="2596" spans="4:4" x14ac:dyDescent="0.2">
      <c r="D2596" s="11"/>
    </row>
    <row r="2597" spans="4:4" x14ac:dyDescent="0.2">
      <c r="D2597" s="11"/>
    </row>
    <row r="2598" spans="4:4" x14ac:dyDescent="0.2">
      <c r="D2598" s="11"/>
    </row>
    <row r="2599" spans="4:4" x14ac:dyDescent="0.2">
      <c r="D2599" s="11"/>
    </row>
    <row r="2600" spans="4:4" x14ac:dyDescent="0.2">
      <c r="D2600" s="11"/>
    </row>
    <row r="2601" spans="4:4" x14ac:dyDescent="0.2">
      <c r="D2601" s="11"/>
    </row>
    <row r="2602" spans="4:4" x14ac:dyDescent="0.2">
      <c r="D2602" s="11"/>
    </row>
    <row r="2603" spans="4:4" x14ac:dyDescent="0.2">
      <c r="D2603" s="11"/>
    </row>
    <row r="2604" spans="4:4" x14ac:dyDescent="0.2">
      <c r="D2604" s="11"/>
    </row>
    <row r="2605" spans="4:4" x14ac:dyDescent="0.2">
      <c r="D2605" s="11"/>
    </row>
    <row r="2606" spans="4:4" x14ac:dyDescent="0.2">
      <c r="D2606" s="11"/>
    </row>
    <row r="2607" spans="4:4" x14ac:dyDescent="0.2">
      <c r="D2607" s="11"/>
    </row>
    <row r="2608" spans="4:4" x14ac:dyDescent="0.2">
      <c r="D2608" s="11"/>
    </row>
    <row r="2609" spans="4:4" x14ac:dyDescent="0.2">
      <c r="D2609" s="11"/>
    </row>
    <row r="2610" spans="4:4" x14ac:dyDescent="0.2">
      <c r="D2610" s="11"/>
    </row>
    <row r="2611" spans="4:4" x14ac:dyDescent="0.2">
      <c r="D2611" s="11"/>
    </row>
    <row r="2612" spans="4:4" x14ac:dyDescent="0.2">
      <c r="D2612" s="11"/>
    </row>
    <row r="2613" spans="4:4" x14ac:dyDescent="0.2">
      <c r="D2613" s="11"/>
    </row>
    <row r="2614" spans="4:4" x14ac:dyDescent="0.2">
      <c r="D2614" s="11"/>
    </row>
    <row r="2615" spans="4:4" x14ac:dyDescent="0.2">
      <c r="D2615" s="11"/>
    </row>
    <row r="2616" spans="4:4" x14ac:dyDescent="0.2">
      <c r="D2616" s="11"/>
    </row>
    <row r="2617" spans="4:4" x14ac:dyDescent="0.2">
      <c r="D2617" s="11"/>
    </row>
    <row r="2618" spans="4:4" x14ac:dyDescent="0.2">
      <c r="D2618" s="11"/>
    </row>
    <row r="2619" spans="4:4" x14ac:dyDescent="0.2">
      <c r="D2619" s="11"/>
    </row>
    <row r="2620" spans="4:4" x14ac:dyDescent="0.2">
      <c r="D2620" s="11"/>
    </row>
    <row r="2621" spans="4:4" x14ac:dyDescent="0.2">
      <c r="D2621" s="11"/>
    </row>
    <row r="2622" spans="4:4" x14ac:dyDescent="0.2">
      <c r="D2622" s="11"/>
    </row>
    <row r="2623" spans="4:4" x14ac:dyDescent="0.2">
      <c r="D2623" s="11"/>
    </row>
    <row r="2624" spans="4:4" x14ac:dyDescent="0.2">
      <c r="D2624" s="11"/>
    </row>
    <row r="2625" spans="4:4" x14ac:dyDescent="0.2">
      <c r="D2625" s="11"/>
    </row>
    <row r="2626" spans="4:4" x14ac:dyDescent="0.2">
      <c r="D2626" s="11"/>
    </row>
    <row r="2627" spans="4:4" x14ac:dyDescent="0.2">
      <c r="D2627" s="11"/>
    </row>
    <row r="2628" spans="4:4" x14ac:dyDescent="0.2">
      <c r="D2628" s="11"/>
    </row>
    <row r="2629" spans="4:4" x14ac:dyDescent="0.2">
      <c r="D2629" s="11"/>
    </row>
    <row r="2630" spans="4:4" x14ac:dyDescent="0.2">
      <c r="D2630" s="11"/>
    </row>
    <row r="2631" spans="4:4" x14ac:dyDescent="0.2">
      <c r="D2631" s="11"/>
    </row>
    <row r="2632" spans="4:4" x14ac:dyDescent="0.2">
      <c r="D2632" s="11"/>
    </row>
    <row r="2633" spans="4:4" x14ac:dyDescent="0.2">
      <c r="D2633" s="11"/>
    </row>
    <row r="2634" spans="4:4" x14ac:dyDescent="0.2">
      <c r="D2634" s="11"/>
    </row>
    <row r="2635" spans="4:4" x14ac:dyDescent="0.2">
      <c r="D2635" s="11"/>
    </row>
    <row r="2636" spans="4:4" x14ac:dyDescent="0.2">
      <c r="D2636" s="11"/>
    </row>
    <row r="2637" spans="4:4" x14ac:dyDescent="0.2">
      <c r="D2637" s="11"/>
    </row>
    <row r="2638" spans="4:4" x14ac:dyDescent="0.2">
      <c r="D2638" s="11"/>
    </row>
    <row r="2639" spans="4:4" x14ac:dyDescent="0.2">
      <c r="D2639" s="11"/>
    </row>
    <row r="2640" spans="4:4" x14ac:dyDescent="0.2">
      <c r="D2640" s="11"/>
    </row>
    <row r="2641" spans="4:4" x14ac:dyDescent="0.2">
      <c r="D2641" s="11"/>
    </row>
    <row r="2642" spans="4:4" x14ac:dyDescent="0.2">
      <c r="D2642" s="11"/>
    </row>
    <row r="2643" spans="4:4" x14ac:dyDescent="0.2">
      <c r="D2643" s="11"/>
    </row>
    <row r="2644" spans="4:4" x14ac:dyDescent="0.2">
      <c r="D2644" s="11"/>
    </row>
    <row r="2645" spans="4:4" x14ac:dyDescent="0.2">
      <c r="D2645" s="11"/>
    </row>
    <row r="2646" spans="4:4" x14ac:dyDescent="0.2">
      <c r="D2646" s="11"/>
    </row>
    <row r="2647" spans="4:4" x14ac:dyDescent="0.2">
      <c r="D2647" s="11"/>
    </row>
    <row r="2648" spans="4:4" x14ac:dyDescent="0.2">
      <c r="D2648" s="11"/>
    </row>
    <row r="2649" spans="4:4" x14ac:dyDescent="0.2">
      <c r="D2649" s="11"/>
    </row>
    <row r="2650" spans="4:4" x14ac:dyDescent="0.2">
      <c r="D2650" s="11"/>
    </row>
    <row r="2651" spans="4:4" x14ac:dyDescent="0.2">
      <c r="D2651" s="11"/>
    </row>
    <row r="2652" spans="4:4" x14ac:dyDescent="0.2">
      <c r="D2652" s="11"/>
    </row>
    <row r="2653" spans="4:4" x14ac:dyDescent="0.2">
      <c r="D2653" s="11"/>
    </row>
    <row r="2654" spans="4:4" x14ac:dyDescent="0.2">
      <c r="D2654" s="11"/>
    </row>
    <row r="2655" spans="4:4" x14ac:dyDescent="0.2">
      <c r="D2655" s="11"/>
    </row>
    <row r="2656" spans="4:4" x14ac:dyDescent="0.2">
      <c r="D2656" s="11"/>
    </row>
    <row r="2657" spans="4:4" x14ac:dyDescent="0.2">
      <c r="D2657" s="11"/>
    </row>
    <row r="2658" spans="4:4" x14ac:dyDescent="0.2">
      <c r="D2658" s="11"/>
    </row>
    <row r="2659" spans="4:4" x14ac:dyDescent="0.2">
      <c r="D2659" s="11"/>
    </row>
    <row r="2660" spans="4:4" x14ac:dyDescent="0.2">
      <c r="D2660" s="11"/>
    </row>
    <row r="2661" spans="4:4" x14ac:dyDescent="0.2">
      <c r="D2661" s="11"/>
    </row>
    <row r="2662" spans="4:4" x14ac:dyDescent="0.2">
      <c r="D2662" s="11"/>
    </row>
    <row r="2663" spans="4:4" x14ac:dyDescent="0.2">
      <c r="D2663" s="11"/>
    </row>
    <row r="2664" spans="4:4" x14ac:dyDescent="0.2">
      <c r="D2664" s="11"/>
    </row>
    <row r="2665" spans="4:4" x14ac:dyDescent="0.2">
      <c r="D2665" s="11"/>
    </row>
    <row r="2666" spans="4:4" x14ac:dyDescent="0.2">
      <c r="D2666" s="11"/>
    </row>
    <row r="2667" spans="4:4" x14ac:dyDescent="0.2">
      <c r="D2667" s="11"/>
    </row>
    <row r="2668" spans="4:4" x14ac:dyDescent="0.2">
      <c r="D2668" s="11"/>
    </row>
    <row r="2669" spans="4:4" x14ac:dyDescent="0.2">
      <c r="D2669" s="11"/>
    </row>
    <row r="2670" spans="4:4" x14ac:dyDescent="0.2">
      <c r="D2670" s="11"/>
    </row>
    <row r="2671" spans="4:4" x14ac:dyDescent="0.2">
      <c r="D2671" s="11"/>
    </row>
    <row r="2672" spans="4:4" x14ac:dyDescent="0.2">
      <c r="D2672" s="11"/>
    </row>
    <row r="2673" spans="4:4" x14ac:dyDescent="0.2">
      <c r="D2673" s="11"/>
    </row>
    <row r="2674" spans="4:4" x14ac:dyDescent="0.2">
      <c r="D2674" s="11"/>
    </row>
    <row r="2675" spans="4:4" x14ac:dyDescent="0.2">
      <c r="D2675" s="11"/>
    </row>
    <row r="2676" spans="4:4" x14ac:dyDescent="0.2">
      <c r="D2676" s="11"/>
    </row>
    <row r="2677" spans="4:4" x14ac:dyDescent="0.2">
      <c r="D2677" s="11"/>
    </row>
    <row r="2678" spans="4:4" x14ac:dyDescent="0.2">
      <c r="D2678" s="11"/>
    </row>
    <row r="2679" spans="4:4" x14ac:dyDescent="0.2">
      <c r="D2679" s="11"/>
    </row>
    <row r="2680" spans="4:4" x14ac:dyDescent="0.2">
      <c r="D2680" s="11"/>
    </row>
    <row r="2681" spans="4:4" x14ac:dyDescent="0.2">
      <c r="D2681" s="11"/>
    </row>
    <row r="2682" spans="4:4" x14ac:dyDescent="0.2">
      <c r="D2682" s="11"/>
    </row>
    <row r="2683" spans="4:4" x14ac:dyDescent="0.2">
      <c r="D2683" s="11"/>
    </row>
    <row r="2684" spans="4:4" x14ac:dyDescent="0.2">
      <c r="D2684" s="11"/>
    </row>
    <row r="2685" spans="4:4" x14ac:dyDescent="0.2">
      <c r="D2685" s="11"/>
    </row>
    <row r="2686" spans="4:4" x14ac:dyDescent="0.2">
      <c r="D2686" s="11"/>
    </row>
    <row r="2687" spans="4:4" x14ac:dyDescent="0.2">
      <c r="D2687" s="11"/>
    </row>
    <row r="2688" spans="4:4" x14ac:dyDescent="0.2">
      <c r="D2688" s="11"/>
    </row>
    <row r="2689" spans="4:4" x14ac:dyDescent="0.2">
      <c r="D2689" s="11"/>
    </row>
    <row r="2690" spans="4:4" x14ac:dyDescent="0.2">
      <c r="D2690" s="11"/>
    </row>
    <row r="2691" spans="4:4" x14ac:dyDescent="0.2">
      <c r="D2691" s="11"/>
    </row>
    <row r="2692" spans="4:4" x14ac:dyDescent="0.2">
      <c r="D2692" s="11"/>
    </row>
    <row r="2693" spans="4:4" x14ac:dyDescent="0.2">
      <c r="D2693" s="11"/>
    </row>
    <row r="2694" spans="4:4" x14ac:dyDescent="0.2">
      <c r="D2694" s="11"/>
    </row>
    <row r="2695" spans="4:4" x14ac:dyDescent="0.2">
      <c r="D2695" s="11"/>
    </row>
    <row r="2696" spans="4:4" x14ac:dyDescent="0.2">
      <c r="D2696" s="11"/>
    </row>
    <row r="2697" spans="4:4" x14ac:dyDescent="0.2">
      <c r="D2697" s="11"/>
    </row>
    <row r="2698" spans="4:4" x14ac:dyDescent="0.2">
      <c r="D2698" s="11"/>
    </row>
    <row r="2699" spans="4:4" x14ac:dyDescent="0.2">
      <c r="D2699" s="11"/>
    </row>
    <row r="2700" spans="4:4" x14ac:dyDescent="0.2">
      <c r="D2700" s="11"/>
    </row>
    <row r="2701" spans="4:4" x14ac:dyDescent="0.2">
      <c r="D2701" s="11"/>
    </row>
    <row r="2702" spans="4:4" x14ac:dyDescent="0.2">
      <c r="D2702" s="11"/>
    </row>
    <row r="2703" spans="4:4" x14ac:dyDescent="0.2">
      <c r="D2703" s="11"/>
    </row>
    <row r="2704" spans="4:4" x14ac:dyDescent="0.2">
      <c r="D2704" s="11"/>
    </row>
    <row r="2705" spans="4:4" x14ac:dyDescent="0.2">
      <c r="D2705" s="11"/>
    </row>
    <row r="2706" spans="4:4" x14ac:dyDescent="0.2">
      <c r="D2706" s="11"/>
    </row>
    <row r="2707" spans="4:4" x14ac:dyDescent="0.2">
      <c r="D2707" s="11"/>
    </row>
    <row r="2708" spans="4:4" x14ac:dyDescent="0.2">
      <c r="D2708" s="11"/>
    </row>
    <row r="2709" spans="4:4" x14ac:dyDescent="0.2">
      <c r="D2709" s="11"/>
    </row>
    <row r="2710" spans="4:4" x14ac:dyDescent="0.2">
      <c r="D2710" s="11"/>
    </row>
    <row r="2711" spans="4:4" x14ac:dyDescent="0.2">
      <c r="D2711" s="11"/>
    </row>
    <row r="2712" spans="4:4" x14ac:dyDescent="0.2">
      <c r="D2712" s="11"/>
    </row>
    <row r="2713" spans="4:4" x14ac:dyDescent="0.2">
      <c r="D2713" s="11"/>
    </row>
    <row r="2714" spans="4:4" x14ac:dyDescent="0.2">
      <c r="D2714" s="11"/>
    </row>
    <row r="2715" spans="4:4" x14ac:dyDescent="0.2">
      <c r="D2715" s="11"/>
    </row>
    <row r="2716" spans="4:4" x14ac:dyDescent="0.2">
      <c r="D2716" s="11"/>
    </row>
    <row r="2717" spans="4:4" x14ac:dyDescent="0.2">
      <c r="D2717" s="11"/>
    </row>
    <row r="2718" spans="4:4" x14ac:dyDescent="0.2">
      <c r="D2718" s="11"/>
    </row>
    <row r="2719" spans="4:4" x14ac:dyDescent="0.2">
      <c r="D2719" s="11"/>
    </row>
    <row r="2720" spans="4:4" x14ac:dyDescent="0.2">
      <c r="D2720" s="11"/>
    </row>
    <row r="2721" spans="4:4" x14ac:dyDescent="0.2">
      <c r="D2721" s="11"/>
    </row>
    <row r="2722" spans="4:4" x14ac:dyDescent="0.2">
      <c r="D2722" s="11"/>
    </row>
    <row r="2723" spans="4:4" x14ac:dyDescent="0.2">
      <c r="D2723" s="11"/>
    </row>
    <row r="2724" spans="4:4" x14ac:dyDescent="0.2">
      <c r="D2724" s="11"/>
    </row>
    <row r="2725" spans="4:4" x14ac:dyDescent="0.2">
      <c r="D2725" s="11"/>
    </row>
    <row r="2726" spans="4:4" x14ac:dyDescent="0.2">
      <c r="D2726" s="11"/>
    </row>
    <row r="2727" spans="4:4" x14ac:dyDescent="0.2">
      <c r="D2727" s="11"/>
    </row>
    <row r="2728" spans="4:4" x14ac:dyDescent="0.2">
      <c r="D2728" s="11"/>
    </row>
    <row r="2729" spans="4:4" x14ac:dyDescent="0.2">
      <c r="D2729" s="11"/>
    </row>
    <row r="2730" spans="4:4" x14ac:dyDescent="0.2">
      <c r="D2730" s="11"/>
    </row>
    <row r="2731" spans="4:4" x14ac:dyDescent="0.2">
      <c r="D2731" s="11"/>
    </row>
    <row r="2732" spans="4:4" x14ac:dyDescent="0.2">
      <c r="D2732" s="11"/>
    </row>
    <row r="2733" spans="4:4" x14ac:dyDescent="0.2">
      <c r="D2733" s="11"/>
    </row>
    <row r="2734" spans="4:4" x14ac:dyDescent="0.2">
      <c r="D2734" s="11"/>
    </row>
    <row r="2735" spans="4:4" x14ac:dyDescent="0.2">
      <c r="D2735" s="11"/>
    </row>
    <row r="2736" spans="4:4" x14ac:dyDescent="0.2">
      <c r="D2736" s="11"/>
    </row>
    <row r="2737" spans="4:4" x14ac:dyDescent="0.2">
      <c r="D2737" s="11"/>
    </row>
    <row r="2738" spans="4:4" x14ac:dyDescent="0.2">
      <c r="D2738" s="11"/>
    </row>
    <row r="2739" spans="4:4" x14ac:dyDescent="0.2">
      <c r="D2739" s="11"/>
    </row>
    <row r="2740" spans="4:4" x14ac:dyDescent="0.2">
      <c r="D2740" s="11"/>
    </row>
    <row r="2741" spans="4:4" x14ac:dyDescent="0.2">
      <c r="D2741" s="11"/>
    </row>
    <row r="2742" spans="4:4" x14ac:dyDescent="0.2">
      <c r="D2742" s="11"/>
    </row>
    <row r="2743" spans="4:4" x14ac:dyDescent="0.2">
      <c r="D2743" s="11"/>
    </row>
    <row r="2744" spans="4:4" x14ac:dyDescent="0.2">
      <c r="D2744" s="11"/>
    </row>
    <row r="2745" spans="4:4" x14ac:dyDescent="0.2">
      <c r="D2745" s="11"/>
    </row>
    <row r="2746" spans="4:4" x14ac:dyDescent="0.2">
      <c r="D2746" s="11"/>
    </row>
    <row r="2747" spans="4:4" x14ac:dyDescent="0.2">
      <c r="D2747" s="11"/>
    </row>
    <row r="2748" spans="4:4" x14ac:dyDescent="0.2">
      <c r="D2748" s="11"/>
    </row>
    <row r="2749" spans="4:4" x14ac:dyDescent="0.2">
      <c r="D2749" s="11"/>
    </row>
    <row r="2750" spans="4:4" x14ac:dyDescent="0.2">
      <c r="D2750" s="11"/>
    </row>
    <row r="2751" spans="4:4" x14ac:dyDescent="0.2">
      <c r="D2751" s="11"/>
    </row>
    <row r="2752" spans="4:4" x14ac:dyDescent="0.2">
      <c r="D2752" s="11"/>
    </row>
    <row r="2753" spans="4:4" x14ac:dyDescent="0.2">
      <c r="D2753" s="11"/>
    </row>
    <row r="2754" spans="4:4" x14ac:dyDescent="0.2">
      <c r="D2754" s="11"/>
    </row>
    <row r="2755" spans="4:4" x14ac:dyDescent="0.2">
      <c r="D2755" s="11"/>
    </row>
    <row r="2756" spans="4:4" x14ac:dyDescent="0.2">
      <c r="D2756" s="11"/>
    </row>
    <row r="2757" spans="4:4" x14ac:dyDescent="0.2">
      <c r="D2757" s="11"/>
    </row>
    <row r="2758" spans="4:4" x14ac:dyDescent="0.2">
      <c r="D2758" s="11"/>
    </row>
    <row r="2759" spans="4:4" x14ac:dyDescent="0.2">
      <c r="D2759" s="11"/>
    </row>
    <row r="2760" spans="4:4" x14ac:dyDescent="0.2">
      <c r="D2760" s="11"/>
    </row>
    <row r="2761" spans="4:4" x14ac:dyDescent="0.2">
      <c r="D2761" s="11"/>
    </row>
    <row r="2762" spans="4:4" x14ac:dyDescent="0.2">
      <c r="D2762" s="11"/>
    </row>
    <row r="2763" spans="4:4" x14ac:dyDescent="0.2">
      <c r="D2763" s="11"/>
    </row>
    <row r="2764" spans="4:4" x14ac:dyDescent="0.2">
      <c r="D2764" s="11"/>
    </row>
    <row r="2765" spans="4:4" x14ac:dyDescent="0.2">
      <c r="D2765" s="11"/>
    </row>
    <row r="2766" spans="4:4" x14ac:dyDescent="0.2">
      <c r="D2766" s="11"/>
    </row>
    <row r="2767" spans="4:4" x14ac:dyDescent="0.2">
      <c r="D2767" s="11"/>
    </row>
    <row r="2768" spans="4:4" x14ac:dyDescent="0.2">
      <c r="D2768" s="11"/>
    </row>
    <row r="2769" spans="4:4" x14ac:dyDescent="0.2">
      <c r="D2769" s="11"/>
    </row>
    <row r="2770" spans="4:4" x14ac:dyDescent="0.2">
      <c r="D2770" s="11"/>
    </row>
    <row r="2771" spans="4:4" x14ac:dyDescent="0.2">
      <c r="D2771" s="11"/>
    </row>
    <row r="2772" spans="4:4" x14ac:dyDescent="0.2">
      <c r="D2772" s="11"/>
    </row>
    <row r="2773" spans="4:4" x14ac:dyDescent="0.2">
      <c r="D2773" s="11"/>
    </row>
    <row r="2774" spans="4:4" x14ac:dyDescent="0.2">
      <c r="D2774" s="11"/>
    </row>
    <row r="2775" spans="4:4" x14ac:dyDescent="0.2">
      <c r="D2775" s="11"/>
    </row>
    <row r="2776" spans="4:4" x14ac:dyDescent="0.2">
      <c r="D2776" s="11"/>
    </row>
    <row r="2777" spans="4:4" x14ac:dyDescent="0.2">
      <c r="D2777" s="11"/>
    </row>
    <row r="2778" spans="4:4" x14ac:dyDescent="0.2">
      <c r="D2778" s="11"/>
    </row>
    <row r="2779" spans="4:4" x14ac:dyDescent="0.2">
      <c r="D2779" s="11"/>
    </row>
    <row r="2780" spans="4:4" x14ac:dyDescent="0.2">
      <c r="D2780" s="11"/>
    </row>
    <row r="2781" spans="4:4" x14ac:dyDescent="0.2">
      <c r="D2781" s="11"/>
    </row>
    <row r="2782" spans="4:4" x14ac:dyDescent="0.2">
      <c r="D2782" s="11"/>
    </row>
    <row r="2783" spans="4:4" x14ac:dyDescent="0.2">
      <c r="D2783" s="11"/>
    </row>
    <row r="2784" spans="4:4" x14ac:dyDescent="0.2">
      <c r="D2784" s="11"/>
    </row>
    <row r="2785" spans="4:4" x14ac:dyDescent="0.2">
      <c r="D2785" s="11"/>
    </row>
    <row r="2786" spans="4:4" x14ac:dyDescent="0.2">
      <c r="D2786" s="11"/>
    </row>
    <row r="2787" spans="4:4" x14ac:dyDescent="0.2">
      <c r="D2787" s="11"/>
    </row>
    <row r="2788" spans="4:4" x14ac:dyDescent="0.2">
      <c r="D2788" s="11"/>
    </row>
    <row r="2789" spans="4:4" x14ac:dyDescent="0.2">
      <c r="D2789" s="11"/>
    </row>
    <row r="2790" spans="4:4" x14ac:dyDescent="0.2">
      <c r="D2790" s="11"/>
    </row>
    <row r="2791" spans="4:4" x14ac:dyDescent="0.2">
      <c r="D2791" s="11"/>
    </row>
    <row r="2792" spans="4:4" x14ac:dyDescent="0.2">
      <c r="D2792" s="11"/>
    </row>
    <row r="2793" spans="4:4" x14ac:dyDescent="0.2">
      <c r="D2793" s="11"/>
    </row>
    <row r="2794" spans="4:4" x14ac:dyDescent="0.2">
      <c r="D2794" s="11"/>
    </row>
    <row r="2795" spans="4:4" x14ac:dyDescent="0.2">
      <c r="D2795" s="11"/>
    </row>
    <row r="2796" spans="4:4" x14ac:dyDescent="0.2">
      <c r="D2796" s="11"/>
    </row>
    <row r="2797" spans="4:4" x14ac:dyDescent="0.2">
      <c r="D2797" s="11"/>
    </row>
    <row r="2798" spans="4:4" x14ac:dyDescent="0.2">
      <c r="D2798" s="11"/>
    </row>
    <row r="2799" spans="4:4" x14ac:dyDescent="0.2">
      <c r="D2799" s="11"/>
    </row>
    <row r="2800" spans="4:4" x14ac:dyDescent="0.2">
      <c r="D2800" s="11"/>
    </row>
    <row r="2801" spans="4:4" x14ac:dyDescent="0.2">
      <c r="D2801" s="11"/>
    </row>
    <row r="2802" spans="4:4" x14ac:dyDescent="0.2">
      <c r="D2802" s="11"/>
    </row>
    <row r="2803" spans="4:4" x14ac:dyDescent="0.2">
      <c r="D2803" s="11"/>
    </row>
    <row r="2804" spans="4:4" x14ac:dyDescent="0.2">
      <c r="D2804" s="11"/>
    </row>
    <row r="2805" spans="4:4" x14ac:dyDescent="0.2">
      <c r="D2805" s="11"/>
    </row>
    <row r="2806" spans="4:4" x14ac:dyDescent="0.2">
      <c r="D2806" s="11"/>
    </row>
    <row r="2807" spans="4:4" x14ac:dyDescent="0.2">
      <c r="D2807" s="11"/>
    </row>
    <row r="2808" spans="4:4" x14ac:dyDescent="0.2">
      <c r="D2808" s="11"/>
    </row>
    <row r="2809" spans="4:4" x14ac:dyDescent="0.2">
      <c r="D2809" s="11"/>
    </row>
    <row r="2810" spans="4:4" x14ac:dyDescent="0.2">
      <c r="D2810" s="11"/>
    </row>
    <row r="2811" spans="4:4" x14ac:dyDescent="0.2">
      <c r="D2811" s="11"/>
    </row>
    <row r="2812" spans="4:4" x14ac:dyDescent="0.2">
      <c r="D2812" s="11"/>
    </row>
    <row r="2813" spans="4:4" x14ac:dyDescent="0.2">
      <c r="D2813" s="11"/>
    </row>
    <row r="2814" spans="4:4" x14ac:dyDescent="0.2">
      <c r="D2814" s="11"/>
    </row>
    <row r="2815" spans="4:4" x14ac:dyDescent="0.2">
      <c r="D2815" s="11"/>
    </row>
    <row r="2816" spans="4:4" x14ac:dyDescent="0.2">
      <c r="D2816" s="11"/>
    </row>
    <row r="2817" spans="4:4" x14ac:dyDescent="0.2">
      <c r="D2817" s="11"/>
    </row>
    <row r="2818" spans="4:4" x14ac:dyDescent="0.2">
      <c r="D2818" s="11"/>
    </row>
    <row r="2819" spans="4:4" x14ac:dyDescent="0.2">
      <c r="D2819" s="11"/>
    </row>
    <row r="2820" spans="4:4" x14ac:dyDescent="0.2">
      <c r="D2820" s="11"/>
    </row>
    <row r="2821" spans="4:4" x14ac:dyDescent="0.2">
      <c r="D2821" s="11"/>
    </row>
    <row r="2822" spans="4:4" x14ac:dyDescent="0.2">
      <c r="D2822" s="11"/>
    </row>
    <row r="2823" spans="4:4" x14ac:dyDescent="0.2">
      <c r="D2823" s="11"/>
    </row>
    <row r="2824" spans="4:4" x14ac:dyDescent="0.2">
      <c r="D2824" s="11"/>
    </row>
    <row r="2825" spans="4:4" x14ac:dyDescent="0.2">
      <c r="D2825" s="11"/>
    </row>
    <row r="2826" spans="4:4" x14ac:dyDescent="0.2">
      <c r="D2826" s="11"/>
    </row>
    <row r="2827" spans="4:4" x14ac:dyDescent="0.2">
      <c r="D2827" s="11"/>
    </row>
    <row r="2828" spans="4:4" x14ac:dyDescent="0.2">
      <c r="D2828" s="11"/>
    </row>
    <row r="2829" spans="4:4" x14ac:dyDescent="0.2">
      <c r="D2829" s="11"/>
    </row>
    <row r="2830" spans="4:4" x14ac:dyDescent="0.2">
      <c r="D2830" s="11"/>
    </row>
    <row r="2831" spans="4:4" x14ac:dyDescent="0.2">
      <c r="D2831" s="11"/>
    </row>
    <row r="2832" spans="4:4" x14ac:dyDescent="0.2">
      <c r="D2832" s="11"/>
    </row>
    <row r="2833" spans="4:4" x14ac:dyDescent="0.2">
      <c r="D2833" s="11"/>
    </row>
    <row r="2834" spans="4:4" x14ac:dyDescent="0.2">
      <c r="D2834" s="11"/>
    </row>
    <row r="2835" spans="4:4" x14ac:dyDescent="0.2">
      <c r="D2835" s="11"/>
    </row>
    <row r="2836" spans="4:4" x14ac:dyDescent="0.2">
      <c r="D2836" s="11"/>
    </row>
    <row r="2837" spans="4:4" x14ac:dyDescent="0.2">
      <c r="D2837" s="11"/>
    </row>
    <row r="2838" spans="4:4" x14ac:dyDescent="0.2">
      <c r="D2838" s="11"/>
    </row>
    <row r="2839" spans="4:4" x14ac:dyDescent="0.2">
      <c r="D2839" s="11"/>
    </row>
    <row r="2840" spans="4:4" x14ac:dyDescent="0.2">
      <c r="D2840" s="11"/>
    </row>
    <row r="2841" spans="4:4" x14ac:dyDescent="0.2">
      <c r="D2841" s="11"/>
    </row>
    <row r="2842" spans="4:4" x14ac:dyDescent="0.2">
      <c r="D2842" s="11"/>
    </row>
    <row r="2843" spans="4:4" x14ac:dyDescent="0.2">
      <c r="D2843" s="11"/>
    </row>
    <row r="2844" spans="4:4" x14ac:dyDescent="0.2">
      <c r="D2844" s="11"/>
    </row>
    <row r="2845" spans="4:4" x14ac:dyDescent="0.2">
      <c r="D2845" s="11"/>
    </row>
    <row r="2846" spans="4:4" x14ac:dyDescent="0.2">
      <c r="D2846" s="11"/>
    </row>
    <row r="2847" spans="4:4" x14ac:dyDescent="0.2">
      <c r="D2847" s="11"/>
    </row>
    <row r="2848" spans="4:4" x14ac:dyDescent="0.2">
      <c r="D2848" s="11"/>
    </row>
    <row r="2849" spans="4:4" x14ac:dyDescent="0.2">
      <c r="D2849" s="11"/>
    </row>
    <row r="2850" spans="4:4" x14ac:dyDescent="0.2">
      <c r="D2850" s="11"/>
    </row>
    <row r="2851" spans="4:4" x14ac:dyDescent="0.2">
      <c r="D2851" s="11"/>
    </row>
    <row r="2852" spans="4:4" x14ac:dyDescent="0.2">
      <c r="D2852" s="11"/>
    </row>
    <row r="2853" spans="4:4" x14ac:dyDescent="0.2">
      <c r="D2853" s="11"/>
    </row>
    <row r="2854" spans="4:4" x14ac:dyDescent="0.2">
      <c r="D2854" s="11"/>
    </row>
    <row r="2855" spans="4:4" x14ac:dyDescent="0.2">
      <c r="D2855" s="11"/>
    </row>
    <row r="2856" spans="4:4" x14ac:dyDescent="0.2">
      <c r="D2856" s="11"/>
    </row>
    <row r="2857" spans="4:4" x14ac:dyDescent="0.2">
      <c r="D2857" s="11"/>
    </row>
    <row r="2858" spans="4:4" x14ac:dyDescent="0.2">
      <c r="D2858" s="11"/>
    </row>
    <row r="2859" spans="4:4" x14ac:dyDescent="0.2">
      <c r="D2859" s="11"/>
    </row>
    <row r="2860" spans="4:4" x14ac:dyDescent="0.2">
      <c r="D2860" s="11"/>
    </row>
    <row r="2861" spans="4:4" x14ac:dyDescent="0.2">
      <c r="D2861" s="11"/>
    </row>
    <row r="2862" spans="4:4" x14ac:dyDescent="0.2">
      <c r="D2862" s="11"/>
    </row>
    <row r="2863" spans="4:4" x14ac:dyDescent="0.2">
      <c r="D2863" s="11"/>
    </row>
    <row r="2864" spans="4:4" x14ac:dyDescent="0.2">
      <c r="D2864" s="11"/>
    </row>
    <row r="2865" spans="4:4" x14ac:dyDescent="0.2">
      <c r="D2865" s="11"/>
    </row>
    <row r="2866" spans="4:4" x14ac:dyDescent="0.2">
      <c r="D2866" s="11"/>
    </row>
    <row r="2867" spans="4:4" x14ac:dyDescent="0.2">
      <c r="D2867" s="11"/>
    </row>
    <row r="2868" spans="4:4" x14ac:dyDescent="0.2">
      <c r="D2868" s="11"/>
    </row>
    <row r="2869" spans="4:4" x14ac:dyDescent="0.2">
      <c r="D2869" s="11"/>
    </row>
    <row r="2870" spans="4:4" x14ac:dyDescent="0.2">
      <c r="D2870" s="11"/>
    </row>
    <row r="2871" spans="4:4" x14ac:dyDescent="0.2">
      <c r="D2871" s="11"/>
    </row>
    <row r="2872" spans="4:4" x14ac:dyDescent="0.2">
      <c r="D2872" s="11"/>
    </row>
    <row r="2873" spans="4:4" x14ac:dyDescent="0.2">
      <c r="D2873" s="11"/>
    </row>
    <row r="2874" spans="4:4" x14ac:dyDescent="0.2">
      <c r="D2874" s="11"/>
    </row>
    <row r="2875" spans="4:4" x14ac:dyDescent="0.2">
      <c r="D2875" s="11"/>
    </row>
    <row r="2876" spans="4:4" x14ac:dyDescent="0.2">
      <c r="D2876" s="11"/>
    </row>
    <row r="2877" spans="4:4" x14ac:dyDescent="0.2">
      <c r="D2877" s="11"/>
    </row>
    <row r="2878" spans="4:4" x14ac:dyDescent="0.2">
      <c r="D2878" s="11"/>
    </row>
    <row r="2879" spans="4:4" x14ac:dyDescent="0.2">
      <c r="D2879" s="11"/>
    </row>
    <row r="2880" spans="4:4" x14ac:dyDescent="0.2">
      <c r="D2880" s="11"/>
    </row>
    <row r="2881" spans="4:4" x14ac:dyDescent="0.2">
      <c r="D2881" s="11"/>
    </row>
    <row r="2882" spans="4:4" x14ac:dyDescent="0.2">
      <c r="D2882" s="11"/>
    </row>
    <row r="2883" spans="4:4" x14ac:dyDescent="0.2">
      <c r="D2883" s="11"/>
    </row>
    <row r="2884" spans="4:4" x14ac:dyDescent="0.2">
      <c r="D2884" s="11"/>
    </row>
    <row r="2885" spans="4:4" x14ac:dyDescent="0.2">
      <c r="D2885" s="11"/>
    </row>
    <row r="2886" spans="4:4" x14ac:dyDescent="0.2">
      <c r="D2886" s="11"/>
    </row>
    <row r="2887" spans="4:4" x14ac:dyDescent="0.2">
      <c r="D2887" s="11"/>
    </row>
    <row r="2888" spans="4:4" x14ac:dyDescent="0.2">
      <c r="D2888" s="11"/>
    </row>
    <row r="2889" spans="4:4" x14ac:dyDescent="0.2">
      <c r="D2889" s="11"/>
    </row>
    <row r="2890" spans="4:4" x14ac:dyDescent="0.2">
      <c r="D2890" s="11"/>
    </row>
    <row r="2891" spans="4:4" x14ac:dyDescent="0.2">
      <c r="D2891" s="11"/>
    </row>
    <row r="2892" spans="4:4" x14ac:dyDescent="0.2">
      <c r="D2892" s="11"/>
    </row>
    <row r="2893" spans="4:4" x14ac:dyDescent="0.2">
      <c r="D2893" s="11"/>
    </row>
    <row r="2894" spans="4:4" x14ac:dyDescent="0.2">
      <c r="D2894" s="11"/>
    </row>
    <row r="2895" spans="4:4" x14ac:dyDescent="0.2">
      <c r="D2895" s="11"/>
    </row>
    <row r="2896" spans="4:4" x14ac:dyDescent="0.2">
      <c r="D2896" s="11"/>
    </row>
    <row r="2897" spans="4:4" x14ac:dyDescent="0.2">
      <c r="D2897" s="11"/>
    </row>
    <row r="2898" spans="4:4" x14ac:dyDescent="0.2">
      <c r="D2898" s="11"/>
    </row>
    <row r="2899" spans="4:4" x14ac:dyDescent="0.2">
      <c r="D2899" s="11"/>
    </row>
    <row r="2900" spans="4:4" x14ac:dyDescent="0.2">
      <c r="D2900" s="11"/>
    </row>
    <row r="2901" spans="4:4" x14ac:dyDescent="0.2">
      <c r="D2901" s="11"/>
    </row>
    <row r="2902" spans="4:4" x14ac:dyDescent="0.2">
      <c r="D2902" s="11"/>
    </row>
    <row r="2903" spans="4:4" x14ac:dyDescent="0.2">
      <c r="D2903" s="11"/>
    </row>
    <row r="2904" spans="4:4" x14ac:dyDescent="0.2">
      <c r="D2904" s="11"/>
    </row>
    <row r="2905" spans="4:4" x14ac:dyDescent="0.2">
      <c r="D2905" s="11"/>
    </row>
    <row r="2906" spans="4:4" x14ac:dyDescent="0.2">
      <c r="D2906" s="11"/>
    </row>
    <row r="2907" spans="4:4" x14ac:dyDescent="0.2">
      <c r="D2907" s="11"/>
    </row>
    <row r="2908" spans="4:4" x14ac:dyDescent="0.2">
      <c r="D2908" s="11"/>
    </row>
    <row r="2909" spans="4:4" x14ac:dyDescent="0.2">
      <c r="D2909" s="11"/>
    </row>
    <row r="2910" spans="4:4" x14ac:dyDescent="0.2">
      <c r="D2910" s="11"/>
    </row>
    <row r="2911" spans="4:4" x14ac:dyDescent="0.2">
      <c r="D2911" s="11"/>
    </row>
    <row r="2912" spans="4:4" x14ac:dyDescent="0.2">
      <c r="D2912" s="11"/>
    </row>
    <row r="2913" spans="4:4" x14ac:dyDescent="0.2">
      <c r="D2913" s="11"/>
    </row>
    <row r="2914" spans="4:4" x14ac:dyDescent="0.2">
      <c r="D2914" s="11"/>
    </row>
    <row r="2915" spans="4:4" x14ac:dyDescent="0.2">
      <c r="D2915" s="11"/>
    </row>
    <row r="2916" spans="4:4" x14ac:dyDescent="0.2">
      <c r="D2916" s="11"/>
    </row>
    <row r="2917" spans="4:4" x14ac:dyDescent="0.2">
      <c r="D2917" s="11"/>
    </row>
    <row r="2918" spans="4:4" x14ac:dyDescent="0.2">
      <c r="D2918" s="11"/>
    </row>
    <row r="2919" spans="4:4" x14ac:dyDescent="0.2">
      <c r="D2919" s="11"/>
    </row>
    <row r="2920" spans="4:4" x14ac:dyDescent="0.2">
      <c r="D2920" s="11"/>
    </row>
    <row r="2921" spans="4:4" x14ac:dyDescent="0.2">
      <c r="D2921" s="11"/>
    </row>
    <row r="2922" spans="4:4" x14ac:dyDescent="0.2">
      <c r="D2922" s="11"/>
    </row>
    <row r="2923" spans="4:4" x14ac:dyDescent="0.2">
      <c r="D2923" s="11"/>
    </row>
    <row r="2924" spans="4:4" x14ac:dyDescent="0.2">
      <c r="D2924" s="11"/>
    </row>
    <row r="2925" spans="4:4" x14ac:dyDescent="0.2">
      <c r="D2925" s="11"/>
    </row>
    <row r="2926" spans="4:4" x14ac:dyDescent="0.2">
      <c r="D2926" s="11"/>
    </row>
    <row r="2927" spans="4:4" x14ac:dyDescent="0.2">
      <c r="D2927" s="11"/>
    </row>
    <row r="2928" spans="4:4" x14ac:dyDescent="0.2">
      <c r="D2928" s="11"/>
    </row>
    <row r="2929" spans="4:4" x14ac:dyDescent="0.2">
      <c r="D2929" s="11"/>
    </row>
    <row r="2930" spans="4:4" x14ac:dyDescent="0.2">
      <c r="D2930" s="11"/>
    </row>
    <row r="2931" spans="4:4" x14ac:dyDescent="0.2">
      <c r="D2931" s="11"/>
    </row>
    <row r="2932" spans="4:4" x14ac:dyDescent="0.2">
      <c r="D2932" s="11"/>
    </row>
    <row r="2933" spans="4:4" x14ac:dyDescent="0.2">
      <c r="D2933" s="11"/>
    </row>
    <row r="2934" spans="4:4" x14ac:dyDescent="0.2">
      <c r="D2934" s="11"/>
    </row>
    <row r="2935" spans="4:4" x14ac:dyDescent="0.2">
      <c r="D2935" s="11"/>
    </row>
    <row r="2936" spans="4:4" x14ac:dyDescent="0.2">
      <c r="D2936" s="11"/>
    </row>
    <row r="2937" spans="4:4" x14ac:dyDescent="0.2">
      <c r="D2937" s="11"/>
    </row>
    <row r="2938" spans="4:4" x14ac:dyDescent="0.2">
      <c r="D2938" s="11"/>
    </row>
    <row r="2939" spans="4:4" x14ac:dyDescent="0.2">
      <c r="D2939" s="11"/>
    </row>
    <row r="2940" spans="4:4" x14ac:dyDescent="0.2">
      <c r="D2940" s="11"/>
    </row>
    <row r="2941" spans="4:4" x14ac:dyDescent="0.2">
      <c r="D2941" s="11"/>
    </row>
    <row r="2942" spans="4:4" x14ac:dyDescent="0.2">
      <c r="D2942" s="11"/>
    </row>
    <row r="2943" spans="4:4" x14ac:dyDescent="0.2">
      <c r="D2943" s="11"/>
    </row>
    <row r="2944" spans="4:4" x14ac:dyDescent="0.2">
      <c r="D2944" s="11"/>
    </row>
    <row r="2945" spans="4:4" x14ac:dyDescent="0.2">
      <c r="D2945" s="11"/>
    </row>
    <row r="2946" spans="4:4" x14ac:dyDescent="0.2">
      <c r="D2946" s="11"/>
    </row>
    <row r="2947" spans="4:4" x14ac:dyDescent="0.2">
      <c r="D2947" s="11"/>
    </row>
    <row r="2948" spans="4:4" x14ac:dyDescent="0.2">
      <c r="D2948" s="11"/>
    </row>
    <row r="2949" spans="4:4" x14ac:dyDescent="0.2">
      <c r="D2949" s="11"/>
    </row>
    <row r="2950" spans="4:4" x14ac:dyDescent="0.2">
      <c r="D2950" s="11"/>
    </row>
    <row r="2951" spans="4:4" x14ac:dyDescent="0.2">
      <c r="D2951" s="11"/>
    </row>
    <row r="2952" spans="4:4" x14ac:dyDescent="0.2">
      <c r="D2952" s="11"/>
    </row>
    <row r="2953" spans="4:4" x14ac:dyDescent="0.2">
      <c r="D2953" s="11"/>
    </row>
    <row r="2954" spans="4:4" x14ac:dyDescent="0.2">
      <c r="D2954" s="11"/>
    </row>
    <row r="2955" spans="4:4" x14ac:dyDescent="0.2">
      <c r="D2955" s="11"/>
    </row>
    <row r="2956" spans="4:4" x14ac:dyDescent="0.2">
      <c r="D2956" s="11"/>
    </row>
    <row r="2957" spans="4:4" x14ac:dyDescent="0.2">
      <c r="D2957" s="11"/>
    </row>
    <row r="2958" spans="4:4" x14ac:dyDescent="0.2">
      <c r="D2958" s="11"/>
    </row>
    <row r="2959" spans="4:4" x14ac:dyDescent="0.2">
      <c r="D2959" s="11"/>
    </row>
    <row r="2960" spans="4:4" x14ac:dyDescent="0.2">
      <c r="D2960" s="11"/>
    </row>
    <row r="2961" spans="4:4" x14ac:dyDescent="0.2">
      <c r="D2961" s="11"/>
    </row>
    <row r="2962" spans="4:4" x14ac:dyDescent="0.2">
      <c r="D2962" s="11"/>
    </row>
    <row r="2963" spans="4:4" x14ac:dyDescent="0.2">
      <c r="D2963" s="11"/>
    </row>
    <row r="2964" spans="4:4" x14ac:dyDescent="0.2">
      <c r="D2964" s="11"/>
    </row>
    <row r="2965" spans="4:4" x14ac:dyDescent="0.2">
      <c r="D2965" s="11"/>
    </row>
    <row r="2966" spans="4:4" x14ac:dyDescent="0.2">
      <c r="D2966" s="11"/>
    </row>
    <row r="2967" spans="4:4" x14ac:dyDescent="0.2">
      <c r="D2967" s="11"/>
    </row>
    <row r="2968" spans="4:4" x14ac:dyDescent="0.2">
      <c r="D2968" s="11"/>
    </row>
    <row r="2969" spans="4:4" x14ac:dyDescent="0.2">
      <c r="D2969" s="11"/>
    </row>
    <row r="2970" spans="4:4" x14ac:dyDescent="0.2">
      <c r="D2970" s="11"/>
    </row>
    <row r="2971" spans="4:4" x14ac:dyDescent="0.2">
      <c r="D2971" s="11"/>
    </row>
    <row r="2972" spans="4:4" x14ac:dyDescent="0.2">
      <c r="D2972" s="11"/>
    </row>
    <row r="2973" spans="4:4" x14ac:dyDescent="0.2">
      <c r="D2973" s="11"/>
    </row>
    <row r="2974" spans="4:4" x14ac:dyDescent="0.2">
      <c r="D2974" s="11"/>
    </row>
    <row r="2975" spans="4:4" x14ac:dyDescent="0.2">
      <c r="D2975" s="11"/>
    </row>
    <row r="2976" spans="4:4" x14ac:dyDescent="0.2">
      <c r="D2976" s="11"/>
    </row>
    <row r="2977" spans="4:4" x14ac:dyDescent="0.2">
      <c r="D2977" s="11"/>
    </row>
    <row r="2978" spans="4:4" x14ac:dyDescent="0.2">
      <c r="D2978" s="11"/>
    </row>
    <row r="2979" spans="4:4" x14ac:dyDescent="0.2">
      <c r="D2979" s="11"/>
    </row>
    <row r="2980" spans="4:4" x14ac:dyDescent="0.2">
      <c r="D2980" s="11"/>
    </row>
    <row r="2981" spans="4:4" x14ac:dyDescent="0.2">
      <c r="D2981" s="11"/>
    </row>
    <row r="2982" spans="4:4" x14ac:dyDescent="0.2">
      <c r="D2982" s="11"/>
    </row>
    <row r="2983" spans="4:4" x14ac:dyDescent="0.2">
      <c r="D2983" s="11"/>
    </row>
    <row r="2984" spans="4:4" x14ac:dyDescent="0.2">
      <c r="D2984" s="11"/>
    </row>
    <row r="2985" spans="4:4" x14ac:dyDescent="0.2">
      <c r="D2985" s="11"/>
    </row>
    <row r="2986" spans="4:4" x14ac:dyDescent="0.2">
      <c r="D2986" s="11"/>
    </row>
    <row r="2987" spans="4:4" x14ac:dyDescent="0.2">
      <c r="D2987" s="11"/>
    </row>
    <row r="2988" spans="4:4" x14ac:dyDescent="0.2">
      <c r="D2988" s="11"/>
    </row>
    <row r="2989" spans="4:4" x14ac:dyDescent="0.2">
      <c r="D2989" s="11"/>
    </row>
    <row r="2990" spans="4:4" x14ac:dyDescent="0.2">
      <c r="D2990" s="11"/>
    </row>
    <row r="2991" spans="4:4" x14ac:dyDescent="0.2">
      <c r="D2991" s="11"/>
    </row>
    <row r="2992" spans="4:4" x14ac:dyDescent="0.2">
      <c r="D2992" s="11"/>
    </row>
    <row r="2993" spans="4:4" x14ac:dyDescent="0.2">
      <c r="D2993" s="11"/>
    </row>
    <row r="2994" spans="4:4" x14ac:dyDescent="0.2">
      <c r="D2994" s="11"/>
    </row>
    <row r="2995" spans="4:4" x14ac:dyDescent="0.2">
      <c r="D2995" s="11"/>
    </row>
    <row r="2996" spans="4:4" x14ac:dyDescent="0.2">
      <c r="D2996" s="11"/>
    </row>
    <row r="2997" spans="4:4" x14ac:dyDescent="0.2">
      <c r="D2997" s="11"/>
    </row>
    <row r="2998" spans="4:4" x14ac:dyDescent="0.2">
      <c r="D2998" s="11"/>
    </row>
    <row r="2999" spans="4:4" x14ac:dyDescent="0.2">
      <c r="D2999" s="11"/>
    </row>
    <row r="3000" spans="4:4" x14ac:dyDescent="0.2">
      <c r="D3000" s="11"/>
    </row>
    <row r="3001" spans="4:4" x14ac:dyDescent="0.2">
      <c r="D3001" s="11"/>
    </row>
    <row r="3002" spans="4:4" x14ac:dyDescent="0.2">
      <c r="D3002" s="11"/>
    </row>
    <row r="3003" spans="4:4" x14ac:dyDescent="0.2">
      <c r="D3003" s="11"/>
    </row>
    <row r="3004" spans="4:4" x14ac:dyDescent="0.2">
      <c r="D3004" s="11"/>
    </row>
    <row r="3005" spans="4:4" x14ac:dyDescent="0.2">
      <c r="D3005" s="11"/>
    </row>
    <row r="3006" spans="4:4" x14ac:dyDescent="0.2">
      <c r="D3006" s="11"/>
    </row>
    <row r="3007" spans="4:4" x14ac:dyDescent="0.2">
      <c r="D3007" s="11"/>
    </row>
    <row r="3008" spans="4:4" x14ac:dyDescent="0.2">
      <c r="D3008" s="11"/>
    </row>
    <row r="3009" spans="4:4" x14ac:dyDescent="0.2">
      <c r="D3009" s="11"/>
    </row>
    <row r="3010" spans="4:4" x14ac:dyDescent="0.2">
      <c r="D3010" s="11"/>
    </row>
    <row r="3011" spans="4:4" x14ac:dyDescent="0.2">
      <c r="D3011" s="11"/>
    </row>
    <row r="3012" spans="4:4" x14ac:dyDescent="0.2">
      <c r="D3012" s="11"/>
    </row>
    <row r="3013" spans="4:4" x14ac:dyDescent="0.2">
      <c r="D3013" s="11"/>
    </row>
    <row r="3014" spans="4:4" x14ac:dyDescent="0.2">
      <c r="D3014" s="11"/>
    </row>
    <row r="3015" spans="4:4" x14ac:dyDescent="0.2">
      <c r="D3015" s="11"/>
    </row>
    <row r="3016" spans="4:4" x14ac:dyDescent="0.2">
      <c r="D3016" s="11"/>
    </row>
    <row r="3017" spans="4:4" x14ac:dyDescent="0.2">
      <c r="D3017" s="11"/>
    </row>
    <row r="3018" spans="4:4" x14ac:dyDescent="0.2">
      <c r="D3018" s="11"/>
    </row>
    <row r="3019" spans="4:4" x14ac:dyDescent="0.2">
      <c r="D3019" s="11"/>
    </row>
    <row r="3020" spans="4:4" x14ac:dyDescent="0.2">
      <c r="D3020" s="11"/>
    </row>
    <row r="3021" spans="4:4" x14ac:dyDescent="0.2">
      <c r="D3021" s="11"/>
    </row>
    <row r="3022" spans="4:4" x14ac:dyDescent="0.2">
      <c r="D3022" s="11"/>
    </row>
    <row r="3023" spans="4:4" x14ac:dyDescent="0.2">
      <c r="D3023" s="11"/>
    </row>
    <row r="3024" spans="4:4" x14ac:dyDescent="0.2">
      <c r="D3024" s="11"/>
    </row>
    <row r="3025" spans="4:4" x14ac:dyDescent="0.2">
      <c r="D3025" s="11"/>
    </row>
    <row r="3026" spans="4:4" x14ac:dyDescent="0.2">
      <c r="D3026" s="11"/>
    </row>
    <row r="3027" spans="4:4" x14ac:dyDescent="0.2">
      <c r="D3027" s="11"/>
    </row>
    <row r="3028" spans="4:4" x14ac:dyDescent="0.2">
      <c r="D3028" s="11"/>
    </row>
    <row r="3029" spans="4:4" x14ac:dyDescent="0.2">
      <c r="D3029" s="11"/>
    </row>
    <row r="3030" spans="4:4" x14ac:dyDescent="0.2">
      <c r="D3030" s="11"/>
    </row>
    <row r="3031" spans="4:4" x14ac:dyDescent="0.2">
      <c r="D3031" s="11"/>
    </row>
    <row r="3032" spans="4:4" x14ac:dyDescent="0.2">
      <c r="D3032" s="11"/>
    </row>
    <row r="3033" spans="4:4" x14ac:dyDescent="0.2">
      <c r="D3033" s="11"/>
    </row>
    <row r="3034" spans="4:4" x14ac:dyDescent="0.2">
      <c r="D3034" s="11"/>
    </row>
    <row r="3035" spans="4:4" x14ac:dyDescent="0.2">
      <c r="D3035" s="11"/>
    </row>
    <row r="3036" spans="4:4" x14ac:dyDescent="0.2">
      <c r="D3036" s="11"/>
    </row>
    <row r="3037" spans="4:4" x14ac:dyDescent="0.2">
      <c r="D3037" s="11"/>
    </row>
    <row r="3038" spans="4:4" x14ac:dyDescent="0.2">
      <c r="D3038" s="11"/>
    </row>
    <row r="3039" spans="4:4" x14ac:dyDescent="0.2">
      <c r="D3039" s="11"/>
    </row>
    <row r="3040" spans="4:4" x14ac:dyDescent="0.2">
      <c r="D3040" s="11"/>
    </row>
    <row r="3041" spans="4:4" x14ac:dyDescent="0.2">
      <c r="D3041" s="11"/>
    </row>
    <row r="3042" spans="4:4" x14ac:dyDescent="0.2">
      <c r="D3042" s="11"/>
    </row>
    <row r="3043" spans="4:4" x14ac:dyDescent="0.2">
      <c r="D3043" s="11"/>
    </row>
    <row r="3044" spans="4:4" x14ac:dyDescent="0.2">
      <c r="D3044" s="11"/>
    </row>
    <row r="3045" spans="4:4" x14ac:dyDescent="0.2">
      <c r="D3045" s="11"/>
    </row>
    <row r="3046" spans="4:4" x14ac:dyDescent="0.2">
      <c r="D3046" s="11"/>
    </row>
    <row r="3047" spans="4:4" x14ac:dyDescent="0.2">
      <c r="D3047" s="11"/>
    </row>
    <row r="3048" spans="4:4" x14ac:dyDescent="0.2">
      <c r="D3048" s="11"/>
    </row>
    <row r="3049" spans="4:4" x14ac:dyDescent="0.2">
      <c r="D3049" s="11"/>
    </row>
    <row r="3050" spans="4:4" x14ac:dyDescent="0.2">
      <c r="D3050" s="11"/>
    </row>
    <row r="3051" spans="4:4" x14ac:dyDescent="0.2">
      <c r="D3051" s="11"/>
    </row>
    <row r="3052" spans="4:4" x14ac:dyDescent="0.2">
      <c r="D3052" s="11"/>
    </row>
    <row r="3053" spans="4:4" x14ac:dyDescent="0.2">
      <c r="D3053" s="11"/>
    </row>
    <row r="3054" spans="4:4" x14ac:dyDescent="0.2">
      <c r="D3054" s="11"/>
    </row>
    <row r="3055" spans="4:4" x14ac:dyDescent="0.2">
      <c r="D3055" s="11"/>
    </row>
    <row r="3056" spans="4:4" x14ac:dyDescent="0.2">
      <c r="D3056" s="11"/>
    </row>
    <row r="3057" spans="4:4" x14ac:dyDescent="0.2">
      <c r="D3057" s="11"/>
    </row>
    <row r="3058" spans="4:4" x14ac:dyDescent="0.2">
      <c r="D3058" s="11"/>
    </row>
    <row r="3059" spans="4:4" x14ac:dyDescent="0.2">
      <c r="D3059" s="11"/>
    </row>
    <row r="3060" spans="4:4" x14ac:dyDescent="0.2">
      <c r="D3060" s="11"/>
    </row>
    <row r="3061" spans="4:4" x14ac:dyDescent="0.2">
      <c r="D3061" s="11"/>
    </row>
    <row r="3062" spans="4:4" x14ac:dyDescent="0.2">
      <c r="D3062" s="11"/>
    </row>
    <row r="3063" spans="4:4" x14ac:dyDescent="0.2">
      <c r="D3063" s="11"/>
    </row>
    <row r="3064" spans="4:4" x14ac:dyDescent="0.2">
      <c r="D3064" s="11"/>
    </row>
    <row r="3065" spans="4:4" x14ac:dyDescent="0.2">
      <c r="D3065" s="11"/>
    </row>
    <row r="3066" spans="4:4" x14ac:dyDescent="0.2">
      <c r="D3066" s="11"/>
    </row>
    <row r="3067" spans="4:4" x14ac:dyDescent="0.2">
      <c r="D3067" s="11"/>
    </row>
    <row r="3068" spans="4:4" x14ac:dyDescent="0.2">
      <c r="D3068" s="11"/>
    </row>
    <row r="3069" spans="4:4" x14ac:dyDescent="0.2">
      <c r="D3069" s="11"/>
    </row>
    <row r="3070" spans="4:4" x14ac:dyDescent="0.2">
      <c r="D3070" s="11"/>
    </row>
    <row r="3071" spans="4:4" x14ac:dyDescent="0.2">
      <c r="D3071" s="11"/>
    </row>
    <row r="3072" spans="4:4" x14ac:dyDescent="0.2">
      <c r="D3072" s="11"/>
    </row>
    <row r="3073" spans="4:4" x14ac:dyDescent="0.2">
      <c r="D3073" s="11"/>
    </row>
    <row r="3074" spans="4:4" x14ac:dyDescent="0.2">
      <c r="D3074" s="11"/>
    </row>
    <row r="3075" spans="4:4" x14ac:dyDescent="0.2">
      <c r="D3075" s="11"/>
    </row>
    <row r="3076" spans="4:4" x14ac:dyDescent="0.2">
      <c r="D3076" s="11"/>
    </row>
    <row r="3077" spans="4:4" x14ac:dyDescent="0.2">
      <c r="D3077" s="11"/>
    </row>
    <row r="3078" spans="4:4" x14ac:dyDescent="0.2">
      <c r="D3078" s="11"/>
    </row>
    <row r="3079" spans="4:4" x14ac:dyDescent="0.2">
      <c r="D3079" s="11"/>
    </row>
    <row r="3080" spans="4:4" x14ac:dyDescent="0.2">
      <c r="D3080" s="11"/>
    </row>
    <row r="3081" spans="4:4" x14ac:dyDescent="0.2">
      <c r="D3081" s="11"/>
    </row>
    <row r="3082" spans="4:4" x14ac:dyDescent="0.2">
      <c r="D3082" s="11"/>
    </row>
    <row r="3083" spans="4:4" x14ac:dyDescent="0.2">
      <c r="D3083" s="11"/>
    </row>
    <row r="3084" spans="4:4" x14ac:dyDescent="0.2">
      <c r="D3084" s="11"/>
    </row>
    <row r="3085" spans="4:4" x14ac:dyDescent="0.2">
      <c r="D3085" s="11"/>
    </row>
    <row r="3086" spans="4:4" x14ac:dyDescent="0.2">
      <c r="D3086" s="11"/>
    </row>
    <row r="3087" spans="4:4" x14ac:dyDescent="0.2">
      <c r="D3087" s="11"/>
    </row>
    <row r="3088" spans="4:4" x14ac:dyDescent="0.2">
      <c r="D3088" s="11"/>
    </row>
    <row r="3089" spans="4:4" x14ac:dyDescent="0.2">
      <c r="D3089" s="11"/>
    </row>
    <row r="3090" spans="4:4" x14ac:dyDescent="0.2">
      <c r="D3090" s="11"/>
    </row>
    <row r="3091" spans="4:4" x14ac:dyDescent="0.2">
      <c r="D3091" s="11"/>
    </row>
    <row r="3092" spans="4:4" x14ac:dyDescent="0.2">
      <c r="D3092" s="11"/>
    </row>
    <row r="3093" spans="4:4" x14ac:dyDescent="0.2">
      <c r="D3093" s="11"/>
    </row>
    <row r="3094" spans="4:4" x14ac:dyDescent="0.2">
      <c r="D3094" s="11"/>
    </row>
    <row r="3095" spans="4:4" x14ac:dyDescent="0.2">
      <c r="D3095" s="11"/>
    </row>
    <row r="3096" spans="4:4" x14ac:dyDescent="0.2">
      <c r="D3096" s="11"/>
    </row>
    <row r="3097" spans="4:4" x14ac:dyDescent="0.2">
      <c r="D3097" s="11"/>
    </row>
    <row r="3098" spans="4:4" x14ac:dyDescent="0.2">
      <c r="D3098" s="11"/>
    </row>
    <row r="3099" spans="4:4" x14ac:dyDescent="0.2">
      <c r="D3099" s="11"/>
    </row>
    <row r="3100" spans="4:4" x14ac:dyDescent="0.2">
      <c r="D3100" s="11"/>
    </row>
    <row r="3101" spans="4:4" x14ac:dyDescent="0.2">
      <c r="D3101" s="11"/>
    </row>
    <row r="3102" spans="4:4" x14ac:dyDescent="0.2">
      <c r="D3102" s="11"/>
    </row>
    <row r="3103" spans="4:4" x14ac:dyDescent="0.2">
      <c r="D3103" s="11"/>
    </row>
    <row r="3104" spans="4:4" x14ac:dyDescent="0.2">
      <c r="D3104" s="11"/>
    </row>
    <row r="3105" spans="4:4" x14ac:dyDescent="0.2">
      <c r="D3105" s="11"/>
    </row>
    <row r="3106" spans="4:4" x14ac:dyDescent="0.2">
      <c r="D3106" s="11"/>
    </row>
    <row r="3107" spans="4:4" x14ac:dyDescent="0.2">
      <c r="D3107" s="11"/>
    </row>
    <row r="3108" spans="4:4" x14ac:dyDescent="0.2">
      <c r="D3108" s="11"/>
    </row>
    <row r="3109" spans="4:4" x14ac:dyDescent="0.2">
      <c r="D3109" s="11"/>
    </row>
    <row r="3110" spans="4:4" x14ac:dyDescent="0.2">
      <c r="D3110" s="11"/>
    </row>
    <row r="3111" spans="4:4" x14ac:dyDescent="0.2">
      <c r="D3111" s="11"/>
    </row>
    <row r="3112" spans="4:4" x14ac:dyDescent="0.2">
      <c r="D3112" s="11"/>
    </row>
    <row r="3113" spans="4:4" x14ac:dyDescent="0.2">
      <c r="D3113" s="11"/>
    </row>
    <row r="3114" spans="4:4" x14ac:dyDescent="0.2">
      <c r="D3114" s="11"/>
    </row>
    <row r="3115" spans="4:4" x14ac:dyDescent="0.2">
      <c r="D3115" s="11"/>
    </row>
    <row r="3116" spans="4:4" x14ac:dyDescent="0.2">
      <c r="D3116" s="11"/>
    </row>
    <row r="3117" spans="4:4" x14ac:dyDescent="0.2">
      <c r="D3117" s="11"/>
    </row>
    <row r="3118" spans="4:4" x14ac:dyDescent="0.2">
      <c r="D3118" s="11"/>
    </row>
    <row r="3119" spans="4:4" x14ac:dyDescent="0.2">
      <c r="D3119" s="11"/>
    </row>
    <row r="3120" spans="4:4" x14ac:dyDescent="0.2">
      <c r="D3120" s="11"/>
    </row>
    <row r="3121" spans="4:4" x14ac:dyDescent="0.2">
      <c r="D3121" s="11"/>
    </row>
    <row r="3122" spans="4:4" x14ac:dyDescent="0.2">
      <c r="D3122" s="11"/>
    </row>
    <row r="3123" spans="4:4" x14ac:dyDescent="0.2">
      <c r="D3123" s="11"/>
    </row>
    <row r="3124" spans="4:4" x14ac:dyDescent="0.2">
      <c r="D3124" s="11"/>
    </row>
    <row r="3125" spans="4:4" x14ac:dyDescent="0.2">
      <c r="D3125" s="11"/>
    </row>
    <row r="3126" spans="4:4" x14ac:dyDescent="0.2">
      <c r="D3126" s="11"/>
    </row>
    <row r="3127" spans="4:4" x14ac:dyDescent="0.2">
      <c r="D3127" s="11"/>
    </row>
    <row r="3128" spans="4:4" x14ac:dyDescent="0.2">
      <c r="D3128" s="11"/>
    </row>
    <row r="3129" spans="4:4" x14ac:dyDescent="0.2">
      <c r="D3129" s="11"/>
    </row>
    <row r="3130" spans="4:4" x14ac:dyDescent="0.2">
      <c r="D3130" s="11"/>
    </row>
    <row r="3131" spans="4:4" x14ac:dyDescent="0.2">
      <c r="D3131" s="11"/>
    </row>
    <row r="3132" spans="4:4" x14ac:dyDescent="0.2">
      <c r="D3132" s="11"/>
    </row>
    <row r="3133" spans="4:4" x14ac:dyDescent="0.2">
      <c r="D3133" s="11"/>
    </row>
    <row r="3134" spans="4:4" x14ac:dyDescent="0.2">
      <c r="D3134" s="11"/>
    </row>
    <row r="3135" spans="4:4" x14ac:dyDescent="0.2">
      <c r="D3135" s="11"/>
    </row>
    <row r="3136" spans="4:4" x14ac:dyDescent="0.2">
      <c r="D3136" s="11"/>
    </row>
    <row r="3137" spans="4:4" x14ac:dyDescent="0.2">
      <c r="D3137" s="11"/>
    </row>
    <row r="3138" spans="4:4" x14ac:dyDescent="0.2">
      <c r="D3138" s="11"/>
    </row>
    <row r="3139" spans="4:4" x14ac:dyDescent="0.2">
      <c r="D3139" s="11"/>
    </row>
    <row r="3140" spans="4:4" x14ac:dyDescent="0.2">
      <c r="D3140" s="11"/>
    </row>
    <row r="3141" spans="4:4" x14ac:dyDescent="0.2">
      <c r="D3141" s="11"/>
    </row>
    <row r="3142" spans="4:4" x14ac:dyDescent="0.2">
      <c r="D3142" s="11"/>
    </row>
    <row r="3143" spans="4:4" x14ac:dyDescent="0.2">
      <c r="D3143" s="11"/>
    </row>
    <row r="3144" spans="4:4" x14ac:dyDescent="0.2">
      <c r="D3144" s="11"/>
    </row>
    <row r="3145" spans="4:4" x14ac:dyDescent="0.2">
      <c r="D3145" s="11"/>
    </row>
    <row r="3146" spans="4:4" x14ac:dyDescent="0.2">
      <c r="D3146" s="11"/>
    </row>
    <row r="3147" spans="4:4" x14ac:dyDescent="0.2">
      <c r="D3147" s="11"/>
    </row>
    <row r="3148" spans="4:4" x14ac:dyDescent="0.2">
      <c r="D3148" s="11"/>
    </row>
    <row r="3149" spans="4:4" x14ac:dyDescent="0.2">
      <c r="D3149" s="11"/>
    </row>
    <row r="3150" spans="4:4" x14ac:dyDescent="0.2">
      <c r="D3150" s="11"/>
    </row>
    <row r="3151" spans="4:4" x14ac:dyDescent="0.2">
      <c r="D3151" s="11"/>
    </row>
    <row r="3152" spans="4:4" x14ac:dyDescent="0.2">
      <c r="D3152" s="11"/>
    </row>
    <row r="3153" spans="4:4" x14ac:dyDescent="0.2">
      <c r="D3153" s="11"/>
    </row>
    <row r="3154" spans="4:4" x14ac:dyDescent="0.2">
      <c r="D3154" s="11"/>
    </row>
    <row r="3155" spans="4:4" x14ac:dyDescent="0.2">
      <c r="D3155" s="11"/>
    </row>
    <row r="3156" spans="4:4" x14ac:dyDescent="0.2">
      <c r="D3156" s="11"/>
    </row>
    <row r="3157" spans="4:4" x14ac:dyDescent="0.2">
      <c r="D3157" s="11"/>
    </row>
    <row r="3158" spans="4:4" x14ac:dyDescent="0.2">
      <c r="D3158" s="11"/>
    </row>
    <row r="3159" spans="4:4" x14ac:dyDescent="0.2">
      <c r="D3159" s="11"/>
    </row>
    <row r="3160" spans="4:4" x14ac:dyDescent="0.2">
      <c r="D3160" s="11"/>
    </row>
    <row r="3161" spans="4:4" x14ac:dyDescent="0.2">
      <c r="D3161" s="11"/>
    </row>
    <row r="3162" spans="4:4" x14ac:dyDescent="0.2">
      <c r="D3162" s="11"/>
    </row>
    <row r="3163" spans="4:4" x14ac:dyDescent="0.2">
      <c r="D3163" s="11"/>
    </row>
    <row r="3164" spans="4:4" x14ac:dyDescent="0.2">
      <c r="D3164" s="11"/>
    </row>
    <row r="3165" spans="4:4" x14ac:dyDescent="0.2">
      <c r="D3165" s="11"/>
    </row>
    <row r="3166" spans="4:4" x14ac:dyDescent="0.2">
      <c r="D3166" s="11"/>
    </row>
    <row r="3167" spans="4:4" x14ac:dyDescent="0.2">
      <c r="D3167" s="11"/>
    </row>
    <row r="3168" spans="4:4" x14ac:dyDescent="0.2">
      <c r="D3168" s="11"/>
    </row>
    <row r="3169" spans="4:4" x14ac:dyDescent="0.2">
      <c r="D3169" s="11"/>
    </row>
    <row r="3170" spans="4:4" x14ac:dyDescent="0.2">
      <c r="D3170" s="11"/>
    </row>
    <row r="3171" spans="4:4" x14ac:dyDescent="0.2">
      <c r="D3171" s="11"/>
    </row>
    <row r="3172" spans="4:4" x14ac:dyDescent="0.2">
      <c r="D3172" s="11"/>
    </row>
    <row r="3173" spans="4:4" x14ac:dyDescent="0.2">
      <c r="D3173" s="11"/>
    </row>
    <row r="3174" spans="4:4" x14ac:dyDescent="0.2">
      <c r="D3174" s="11"/>
    </row>
    <row r="3175" spans="4:4" x14ac:dyDescent="0.2">
      <c r="D3175" s="11"/>
    </row>
    <row r="3176" spans="4:4" x14ac:dyDescent="0.2">
      <c r="D3176" s="11"/>
    </row>
    <row r="3177" spans="4:4" x14ac:dyDescent="0.2">
      <c r="D3177" s="11"/>
    </row>
    <row r="3178" spans="4:4" x14ac:dyDescent="0.2">
      <c r="D3178" s="11"/>
    </row>
    <row r="3179" spans="4:4" x14ac:dyDescent="0.2">
      <c r="D3179" s="11"/>
    </row>
    <row r="3180" spans="4:4" x14ac:dyDescent="0.2">
      <c r="D3180" s="11"/>
    </row>
    <row r="3181" spans="4:4" x14ac:dyDescent="0.2">
      <c r="D3181" s="11"/>
    </row>
    <row r="3182" spans="4:4" x14ac:dyDescent="0.2">
      <c r="D3182" s="11"/>
    </row>
    <row r="3183" spans="4:4" x14ac:dyDescent="0.2">
      <c r="D3183" s="11"/>
    </row>
    <row r="3184" spans="4:4" x14ac:dyDescent="0.2">
      <c r="D3184" s="11"/>
    </row>
    <row r="3185" spans="4:4" x14ac:dyDescent="0.2">
      <c r="D3185" s="11"/>
    </row>
    <row r="3186" spans="4:4" x14ac:dyDescent="0.2">
      <c r="D3186" s="11"/>
    </row>
    <row r="3187" spans="4:4" x14ac:dyDescent="0.2">
      <c r="D3187" s="11"/>
    </row>
    <row r="3188" spans="4:4" x14ac:dyDescent="0.2">
      <c r="D3188" s="11"/>
    </row>
    <row r="3189" spans="4:4" x14ac:dyDescent="0.2">
      <c r="D3189" s="11"/>
    </row>
    <row r="3190" spans="4:4" x14ac:dyDescent="0.2">
      <c r="D3190" s="11"/>
    </row>
    <row r="3191" spans="4:4" x14ac:dyDescent="0.2">
      <c r="D3191" s="11"/>
    </row>
    <row r="3192" spans="4:4" x14ac:dyDescent="0.2">
      <c r="D3192" s="11"/>
    </row>
    <row r="3193" spans="4:4" x14ac:dyDescent="0.2">
      <c r="D3193" s="11"/>
    </row>
    <row r="3194" spans="4:4" x14ac:dyDescent="0.2">
      <c r="D3194" s="11"/>
    </row>
    <row r="3195" spans="4:4" x14ac:dyDescent="0.2">
      <c r="D3195" s="11"/>
    </row>
    <row r="3196" spans="4:4" x14ac:dyDescent="0.2">
      <c r="D3196" s="11"/>
    </row>
    <row r="3197" spans="4:4" x14ac:dyDescent="0.2">
      <c r="D3197" s="11"/>
    </row>
    <row r="3198" spans="4:4" x14ac:dyDescent="0.2">
      <c r="D3198" s="11"/>
    </row>
    <row r="3199" spans="4:4" x14ac:dyDescent="0.2">
      <c r="D3199" s="11"/>
    </row>
    <row r="3200" spans="4:4" x14ac:dyDescent="0.2">
      <c r="D3200" s="11"/>
    </row>
    <row r="3201" spans="4:4" x14ac:dyDescent="0.2">
      <c r="D3201" s="11"/>
    </row>
    <row r="3202" spans="4:4" x14ac:dyDescent="0.2">
      <c r="D3202" s="11"/>
    </row>
    <row r="3203" spans="4:4" x14ac:dyDescent="0.2">
      <c r="D3203" s="11"/>
    </row>
    <row r="3204" spans="4:4" x14ac:dyDescent="0.2">
      <c r="D3204" s="11"/>
    </row>
    <row r="3205" spans="4:4" x14ac:dyDescent="0.2">
      <c r="D3205" s="11"/>
    </row>
    <row r="3206" spans="4:4" x14ac:dyDescent="0.2">
      <c r="D3206" s="11"/>
    </row>
    <row r="3207" spans="4:4" x14ac:dyDescent="0.2">
      <c r="D3207" s="11"/>
    </row>
    <row r="3208" spans="4:4" x14ac:dyDescent="0.2">
      <c r="D3208" s="11"/>
    </row>
    <row r="3209" spans="4:4" x14ac:dyDescent="0.2">
      <c r="D3209" s="11"/>
    </row>
    <row r="3210" spans="4:4" x14ac:dyDescent="0.2">
      <c r="D3210" s="11"/>
    </row>
    <row r="3211" spans="4:4" x14ac:dyDescent="0.2">
      <c r="D3211" s="11"/>
    </row>
    <row r="3212" spans="4:4" x14ac:dyDescent="0.2">
      <c r="D3212" s="11"/>
    </row>
    <row r="3213" spans="4:4" x14ac:dyDescent="0.2">
      <c r="D3213" s="11"/>
    </row>
    <row r="3214" spans="4:4" x14ac:dyDescent="0.2">
      <c r="D3214" s="11"/>
    </row>
    <row r="3215" spans="4:4" x14ac:dyDescent="0.2">
      <c r="D3215" s="11"/>
    </row>
    <row r="3216" spans="4:4" x14ac:dyDescent="0.2">
      <c r="D3216" s="11"/>
    </row>
    <row r="3217" spans="4:4" x14ac:dyDescent="0.2">
      <c r="D3217" s="11"/>
    </row>
    <row r="3218" spans="4:4" x14ac:dyDescent="0.2">
      <c r="D3218" s="11"/>
    </row>
    <row r="3219" spans="4:4" x14ac:dyDescent="0.2">
      <c r="D3219" s="11"/>
    </row>
    <row r="3220" spans="4:4" x14ac:dyDescent="0.2">
      <c r="D3220" s="11"/>
    </row>
    <row r="3221" spans="4:4" x14ac:dyDescent="0.2">
      <c r="D3221" s="11"/>
    </row>
    <row r="3222" spans="4:4" x14ac:dyDescent="0.2">
      <c r="D3222" s="11"/>
    </row>
    <row r="3223" spans="4:4" x14ac:dyDescent="0.2">
      <c r="D3223" s="11"/>
    </row>
    <row r="3224" spans="4:4" x14ac:dyDescent="0.2">
      <c r="D3224" s="11"/>
    </row>
    <row r="3225" spans="4:4" x14ac:dyDescent="0.2">
      <c r="D3225" s="11"/>
    </row>
    <row r="3226" spans="4:4" x14ac:dyDescent="0.2">
      <c r="D3226" s="11"/>
    </row>
    <row r="3227" spans="4:4" x14ac:dyDescent="0.2">
      <c r="D3227" s="11"/>
    </row>
    <row r="3228" spans="4:4" x14ac:dyDescent="0.2">
      <c r="D3228" s="11"/>
    </row>
    <row r="3229" spans="4:4" x14ac:dyDescent="0.2">
      <c r="D3229" s="11"/>
    </row>
    <row r="3230" spans="4:4" x14ac:dyDescent="0.2">
      <c r="D3230" s="11"/>
    </row>
    <row r="3231" spans="4:4" x14ac:dyDescent="0.2">
      <c r="D3231" s="11"/>
    </row>
    <row r="3232" spans="4:4" x14ac:dyDescent="0.2">
      <c r="D3232" s="11"/>
    </row>
    <row r="3233" spans="4:4" x14ac:dyDescent="0.2">
      <c r="D3233" s="11"/>
    </row>
    <row r="3234" spans="4:4" x14ac:dyDescent="0.2">
      <c r="D3234" s="11"/>
    </row>
    <row r="3235" spans="4:4" x14ac:dyDescent="0.2">
      <c r="D3235" s="11"/>
    </row>
    <row r="3236" spans="4:4" x14ac:dyDescent="0.2">
      <c r="D3236" s="11"/>
    </row>
    <row r="3237" spans="4:4" x14ac:dyDescent="0.2">
      <c r="D3237" s="11"/>
    </row>
    <row r="3238" spans="4:4" x14ac:dyDescent="0.2">
      <c r="D3238" s="11"/>
    </row>
    <row r="3239" spans="4:4" x14ac:dyDescent="0.2">
      <c r="D3239" s="11"/>
    </row>
    <row r="3240" spans="4:4" x14ac:dyDescent="0.2">
      <c r="D3240" s="11"/>
    </row>
    <row r="3241" spans="4:4" x14ac:dyDescent="0.2">
      <c r="D3241" s="11"/>
    </row>
    <row r="3242" spans="4:4" x14ac:dyDescent="0.2">
      <c r="D3242" s="11"/>
    </row>
    <row r="3243" spans="4:4" x14ac:dyDescent="0.2">
      <c r="D3243" s="11"/>
    </row>
    <row r="3244" spans="4:4" x14ac:dyDescent="0.2">
      <c r="D3244" s="11"/>
    </row>
    <row r="3245" spans="4:4" x14ac:dyDescent="0.2">
      <c r="D3245" s="11"/>
    </row>
    <row r="3246" spans="4:4" x14ac:dyDescent="0.2">
      <c r="D3246" s="11"/>
    </row>
    <row r="3247" spans="4:4" x14ac:dyDescent="0.2">
      <c r="D3247" s="11"/>
    </row>
    <row r="3248" spans="4:4" x14ac:dyDescent="0.2">
      <c r="D3248" s="11"/>
    </row>
    <row r="3249" spans="4:4" x14ac:dyDescent="0.2">
      <c r="D3249" s="11"/>
    </row>
    <row r="3250" spans="4:4" x14ac:dyDescent="0.2">
      <c r="D3250" s="11"/>
    </row>
    <row r="3251" spans="4:4" x14ac:dyDescent="0.2">
      <c r="D3251" s="11"/>
    </row>
    <row r="3252" spans="4:4" x14ac:dyDescent="0.2">
      <c r="D3252" s="11"/>
    </row>
    <row r="3253" spans="4:4" x14ac:dyDescent="0.2">
      <c r="D3253" s="11"/>
    </row>
    <row r="3254" spans="4:4" x14ac:dyDescent="0.2">
      <c r="D3254" s="11"/>
    </row>
    <row r="3255" spans="4:4" x14ac:dyDescent="0.2">
      <c r="D3255" s="11"/>
    </row>
    <row r="3256" spans="4:4" x14ac:dyDescent="0.2">
      <c r="D3256" s="11"/>
    </row>
    <row r="3257" spans="4:4" x14ac:dyDescent="0.2">
      <c r="D3257" s="11"/>
    </row>
    <row r="3258" spans="4:4" x14ac:dyDescent="0.2">
      <c r="D3258" s="11"/>
    </row>
    <row r="3259" spans="4:4" x14ac:dyDescent="0.2">
      <c r="D3259" s="11"/>
    </row>
    <row r="3260" spans="4:4" x14ac:dyDescent="0.2">
      <c r="D3260" s="11"/>
    </row>
    <row r="3261" spans="4:4" x14ac:dyDescent="0.2">
      <c r="D3261" s="11"/>
    </row>
    <row r="3262" spans="4:4" x14ac:dyDescent="0.2">
      <c r="D3262" s="11"/>
    </row>
    <row r="3263" spans="4:4" x14ac:dyDescent="0.2">
      <c r="D3263" s="11"/>
    </row>
    <row r="3264" spans="4:4" x14ac:dyDescent="0.2">
      <c r="D3264" s="11"/>
    </row>
    <row r="3265" spans="4:4" x14ac:dyDescent="0.2">
      <c r="D3265" s="11"/>
    </row>
    <row r="3266" spans="4:4" x14ac:dyDescent="0.2">
      <c r="D3266" s="11"/>
    </row>
    <row r="3267" spans="4:4" x14ac:dyDescent="0.2">
      <c r="D3267" s="11"/>
    </row>
    <row r="3268" spans="4:4" x14ac:dyDescent="0.2">
      <c r="D3268" s="11"/>
    </row>
    <row r="3269" spans="4:4" x14ac:dyDescent="0.2">
      <c r="D3269" s="11"/>
    </row>
    <row r="3270" spans="4:4" x14ac:dyDescent="0.2">
      <c r="D3270" s="11"/>
    </row>
    <row r="3271" spans="4:4" x14ac:dyDescent="0.2">
      <c r="D3271" s="11"/>
    </row>
    <row r="3272" spans="4:4" x14ac:dyDescent="0.2">
      <c r="D3272" s="11"/>
    </row>
    <row r="3273" spans="4:4" x14ac:dyDescent="0.2">
      <c r="D3273" s="11"/>
    </row>
    <row r="3274" spans="4:4" x14ac:dyDescent="0.2">
      <c r="D3274" s="11"/>
    </row>
    <row r="3275" spans="4:4" x14ac:dyDescent="0.2">
      <c r="D3275" s="11"/>
    </row>
    <row r="3276" spans="4:4" x14ac:dyDescent="0.2">
      <c r="D3276" s="11"/>
    </row>
    <row r="3277" spans="4:4" x14ac:dyDescent="0.2">
      <c r="D3277" s="11"/>
    </row>
    <row r="3278" spans="4:4" x14ac:dyDescent="0.2">
      <c r="D3278" s="11"/>
    </row>
    <row r="3279" spans="4:4" x14ac:dyDescent="0.2">
      <c r="D3279" s="11"/>
    </row>
    <row r="3280" spans="4:4" x14ac:dyDescent="0.2">
      <c r="D3280" s="11"/>
    </row>
    <row r="3281" spans="4:4" x14ac:dyDescent="0.2">
      <c r="D3281" s="11"/>
    </row>
    <row r="3282" spans="4:4" x14ac:dyDescent="0.2">
      <c r="D3282" s="11"/>
    </row>
    <row r="3283" spans="4:4" x14ac:dyDescent="0.2">
      <c r="D3283" s="11"/>
    </row>
    <row r="3284" spans="4:4" x14ac:dyDescent="0.2">
      <c r="D3284" s="11"/>
    </row>
    <row r="3285" spans="4:4" x14ac:dyDescent="0.2">
      <c r="D3285" s="11"/>
    </row>
    <row r="3286" spans="4:4" x14ac:dyDescent="0.2">
      <c r="D3286" s="11"/>
    </row>
    <row r="3287" spans="4:4" x14ac:dyDescent="0.2">
      <c r="D3287" s="11"/>
    </row>
    <row r="3288" spans="4:4" x14ac:dyDescent="0.2">
      <c r="D3288" s="11"/>
    </row>
    <row r="3289" spans="4:4" x14ac:dyDescent="0.2">
      <c r="D3289" s="11"/>
    </row>
    <row r="3290" spans="4:4" x14ac:dyDescent="0.2">
      <c r="D3290" s="11"/>
    </row>
    <row r="3291" spans="4:4" x14ac:dyDescent="0.2">
      <c r="D3291" s="11"/>
    </row>
    <row r="3292" spans="4:4" x14ac:dyDescent="0.2">
      <c r="D3292" s="11"/>
    </row>
    <row r="3293" spans="4:4" x14ac:dyDescent="0.2">
      <c r="D3293" s="11"/>
    </row>
    <row r="3294" spans="4:4" x14ac:dyDescent="0.2">
      <c r="D3294" s="11"/>
    </row>
    <row r="3295" spans="4:4" x14ac:dyDescent="0.2">
      <c r="D3295" s="11"/>
    </row>
    <row r="3296" spans="4:4" x14ac:dyDescent="0.2">
      <c r="D3296" s="11"/>
    </row>
    <row r="3297" spans="4:4" x14ac:dyDescent="0.2">
      <c r="D3297" s="11"/>
    </row>
    <row r="3298" spans="4:4" x14ac:dyDescent="0.2">
      <c r="D3298" s="11"/>
    </row>
    <row r="3299" spans="4:4" x14ac:dyDescent="0.2">
      <c r="D3299" s="11"/>
    </row>
    <row r="3300" spans="4:4" x14ac:dyDescent="0.2">
      <c r="D3300" s="11"/>
    </row>
    <row r="3301" spans="4:4" x14ac:dyDescent="0.2">
      <c r="D3301" s="11"/>
    </row>
    <row r="3302" spans="4:4" x14ac:dyDescent="0.2">
      <c r="D3302" s="11"/>
    </row>
    <row r="3303" spans="4:4" x14ac:dyDescent="0.2">
      <c r="D3303" s="11"/>
    </row>
    <row r="3304" spans="4:4" x14ac:dyDescent="0.2">
      <c r="D3304" s="11"/>
    </row>
    <row r="3305" spans="4:4" x14ac:dyDescent="0.2">
      <c r="D3305" s="11"/>
    </row>
    <row r="3306" spans="4:4" x14ac:dyDescent="0.2">
      <c r="D3306" s="11"/>
    </row>
    <row r="3307" spans="4:4" x14ac:dyDescent="0.2">
      <c r="D3307" s="11"/>
    </row>
    <row r="3308" spans="4:4" x14ac:dyDescent="0.2">
      <c r="D3308" s="11"/>
    </row>
    <row r="3309" spans="4:4" x14ac:dyDescent="0.2">
      <c r="D3309" s="11"/>
    </row>
    <row r="3310" spans="4:4" x14ac:dyDescent="0.2">
      <c r="D3310" s="11"/>
    </row>
    <row r="3311" spans="4:4" x14ac:dyDescent="0.2">
      <c r="D3311" s="11"/>
    </row>
    <row r="3312" spans="4:4" x14ac:dyDescent="0.2">
      <c r="D3312" s="11"/>
    </row>
    <row r="3313" spans="4:4" x14ac:dyDescent="0.2">
      <c r="D3313" s="11"/>
    </row>
    <row r="3314" spans="4:4" x14ac:dyDescent="0.2">
      <c r="D3314" s="11"/>
    </row>
    <row r="3315" spans="4:4" x14ac:dyDescent="0.2">
      <c r="D3315" s="11"/>
    </row>
    <row r="3316" spans="4:4" x14ac:dyDescent="0.2">
      <c r="D3316" s="11"/>
    </row>
    <row r="3317" spans="4:4" x14ac:dyDescent="0.2">
      <c r="D3317" s="11"/>
    </row>
    <row r="3318" spans="4:4" x14ac:dyDescent="0.2">
      <c r="D3318" s="11"/>
    </row>
    <row r="3319" spans="4:4" x14ac:dyDescent="0.2">
      <c r="D3319" s="11"/>
    </row>
    <row r="3320" spans="4:4" x14ac:dyDescent="0.2">
      <c r="D3320" s="11"/>
    </row>
    <row r="3321" spans="4:4" x14ac:dyDescent="0.2">
      <c r="D3321" s="11"/>
    </row>
    <row r="3322" spans="4:4" x14ac:dyDescent="0.2">
      <c r="D3322" s="11"/>
    </row>
    <row r="3323" spans="4:4" x14ac:dyDescent="0.2">
      <c r="D3323" s="11"/>
    </row>
    <row r="3324" spans="4:4" x14ac:dyDescent="0.2">
      <c r="D3324" s="11"/>
    </row>
    <row r="3325" spans="4:4" x14ac:dyDescent="0.2">
      <c r="D3325" s="11"/>
    </row>
    <row r="3326" spans="4:4" x14ac:dyDescent="0.2">
      <c r="D3326" s="11"/>
    </row>
    <row r="3327" spans="4:4" x14ac:dyDescent="0.2">
      <c r="D3327" s="11"/>
    </row>
    <row r="3328" spans="4:4" x14ac:dyDescent="0.2">
      <c r="D3328" s="11"/>
    </row>
    <row r="3329" spans="4:4" x14ac:dyDescent="0.2">
      <c r="D3329" s="11"/>
    </row>
    <row r="3330" spans="4:4" x14ac:dyDescent="0.2">
      <c r="D3330" s="11"/>
    </row>
    <row r="3331" spans="4:4" x14ac:dyDescent="0.2">
      <c r="D3331" s="11"/>
    </row>
    <row r="3332" spans="4:4" x14ac:dyDescent="0.2">
      <c r="D3332" s="11"/>
    </row>
    <row r="3333" spans="4:4" x14ac:dyDescent="0.2">
      <c r="D3333" s="11"/>
    </row>
    <row r="3334" spans="4:4" x14ac:dyDescent="0.2">
      <c r="D3334" s="11"/>
    </row>
    <row r="3335" spans="4:4" x14ac:dyDescent="0.2">
      <c r="D3335" s="11"/>
    </row>
    <row r="3336" spans="4:4" x14ac:dyDescent="0.2">
      <c r="D3336" s="11"/>
    </row>
    <row r="3337" spans="4:4" x14ac:dyDescent="0.2">
      <c r="D3337" s="11"/>
    </row>
    <row r="3338" spans="4:4" x14ac:dyDescent="0.2">
      <c r="D3338" s="11"/>
    </row>
    <row r="3339" spans="4:4" x14ac:dyDescent="0.2">
      <c r="D3339" s="11"/>
    </row>
    <row r="3340" spans="4:4" x14ac:dyDescent="0.2">
      <c r="D3340" s="11"/>
    </row>
    <row r="3341" spans="4:4" x14ac:dyDescent="0.2">
      <c r="D3341" s="11"/>
    </row>
    <row r="3342" spans="4:4" x14ac:dyDescent="0.2">
      <c r="D3342" s="11"/>
    </row>
    <row r="3343" spans="4:4" x14ac:dyDescent="0.2">
      <c r="D3343" s="11"/>
    </row>
    <row r="3344" spans="4:4" x14ac:dyDescent="0.2">
      <c r="D3344" s="11"/>
    </row>
    <row r="3345" spans="4:4" x14ac:dyDescent="0.2">
      <c r="D3345" s="11"/>
    </row>
    <row r="3346" spans="4:4" x14ac:dyDescent="0.2">
      <c r="D3346" s="11"/>
    </row>
    <row r="3347" spans="4:4" x14ac:dyDescent="0.2">
      <c r="D3347" s="11"/>
    </row>
    <row r="3348" spans="4:4" x14ac:dyDescent="0.2">
      <c r="D3348" s="11"/>
    </row>
    <row r="3349" spans="4:4" x14ac:dyDescent="0.2">
      <c r="D3349" s="11"/>
    </row>
    <row r="3350" spans="4:4" x14ac:dyDescent="0.2">
      <c r="D3350" s="11"/>
    </row>
    <row r="3351" spans="4:4" x14ac:dyDescent="0.2">
      <c r="D3351" s="11"/>
    </row>
    <row r="3352" spans="4:4" x14ac:dyDescent="0.2">
      <c r="D3352" s="11"/>
    </row>
    <row r="3353" spans="4:4" x14ac:dyDescent="0.2">
      <c r="D3353" s="11"/>
    </row>
    <row r="3354" spans="4:4" x14ac:dyDescent="0.2">
      <c r="D3354" s="11"/>
    </row>
    <row r="3355" spans="4:4" x14ac:dyDescent="0.2">
      <c r="D3355" s="11"/>
    </row>
    <row r="3356" spans="4:4" x14ac:dyDescent="0.2">
      <c r="D3356" s="11"/>
    </row>
    <row r="3357" spans="4:4" x14ac:dyDescent="0.2">
      <c r="D3357" s="11"/>
    </row>
    <row r="3358" spans="4:4" x14ac:dyDescent="0.2">
      <c r="D3358" s="11"/>
    </row>
    <row r="3359" spans="4:4" x14ac:dyDescent="0.2">
      <c r="D3359" s="11"/>
    </row>
    <row r="3360" spans="4:4" x14ac:dyDescent="0.2">
      <c r="D3360" s="11"/>
    </row>
    <row r="3361" spans="4:4" x14ac:dyDescent="0.2">
      <c r="D3361" s="11"/>
    </row>
    <row r="3362" spans="4:4" x14ac:dyDescent="0.2">
      <c r="D3362" s="11"/>
    </row>
    <row r="3363" spans="4:4" x14ac:dyDescent="0.2">
      <c r="D3363" s="11"/>
    </row>
    <row r="3364" spans="4:4" x14ac:dyDescent="0.2">
      <c r="D3364" s="11"/>
    </row>
    <row r="3365" spans="4:4" x14ac:dyDescent="0.2">
      <c r="D3365" s="11"/>
    </row>
    <row r="3366" spans="4:4" x14ac:dyDescent="0.2">
      <c r="D3366" s="11"/>
    </row>
    <row r="3367" spans="4:4" x14ac:dyDescent="0.2">
      <c r="D3367" s="11"/>
    </row>
    <row r="3368" spans="4:4" x14ac:dyDescent="0.2">
      <c r="D3368" s="11"/>
    </row>
    <row r="3369" spans="4:4" x14ac:dyDescent="0.2">
      <c r="D3369" s="11"/>
    </row>
    <row r="3370" spans="4:4" x14ac:dyDescent="0.2">
      <c r="D3370" s="11"/>
    </row>
    <row r="3371" spans="4:4" x14ac:dyDescent="0.2">
      <c r="D3371" s="11"/>
    </row>
    <row r="3372" spans="4:4" x14ac:dyDescent="0.2">
      <c r="D3372" s="11"/>
    </row>
    <row r="3373" spans="4:4" x14ac:dyDescent="0.2">
      <c r="D3373" s="11"/>
    </row>
    <row r="3374" spans="4:4" x14ac:dyDescent="0.2">
      <c r="D3374" s="11"/>
    </row>
    <row r="3375" spans="4:4" x14ac:dyDescent="0.2">
      <c r="D3375" s="11"/>
    </row>
    <row r="3376" spans="4:4" x14ac:dyDescent="0.2">
      <c r="D3376" s="11"/>
    </row>
    <row r="3377" spans="4:4" x14ac:dyDescent="0.2">
      <c r="D3377" s="11"/>
    </row>
    <row r="3378" spans="4:4" x14ac:dyDescent="0.2">
      <c r="D3378" s="11"/>
    </row>
    <row r="3379" spans="4:4" x14ac:dyDescent="0.2">
      <c r="D3379" s="11"/>
    </row>
    <row r="3380" spans="4:4" x14ac:dyDescent="0.2">
      <c r="D3380" s="11"/>
    </row>
    <row r="3381" spans="4:4" x14ac:dyDescent="0.2">
      <c r="D3381" s="11"/>
    </row>
    <row r="3382" spans="4:4" x14ac:dyDescent="0.2">
      <c r="D3382" s="11"/>
    </row>
    <row r="3383" spans="4:4" x14ac:dyDescent="0.2">
      <c r="D3383" s="11"/>
    </row>
    <row r="3384" spans="4:4" x14ac:dyDescent="0.2">
      <c r="D3384" s="11"/>
    </row>
    <row r="3385" spans="4:4" x14ac:dyDescent="0.2">
      <c r="D3385" s="11"/>
    </row>
    <row r="3386" spans="4:4" x14ac:dyDescent="0.2">
      <c r="D3386" s="11"/>
    </row>
    <row r="3387" spans="4:4" x14ac:dyDescent="0.2">
      <c r="D3387" s="11"/>
    </row>
    <row r="3388" spans="4:4" x14ac:dyDescent="0.2">
      <c r="D3388" s="11"/>
    </row>
    <row r="3389" spans="4:4" x14ac:dyDescent="0.2">
      <c r="D3389" s="11"/>
    </row>
    <row r="3390" spans="4:4" x14ac:dyDescent="0.2">
      <c r="D3390" s="11"/>
    </row>
    <row r="3391" spans="4:4" x14ac:dyDescent="0.2">
      <c r="D3391" s="11"/>
    </row>
    <row r="3392" spans="4:4" x14ac:dyDescent="0.2">
      <c r="D3392" s="11"/>
    </row>
    <row r="3393" spans="4:4" x14ac:dyDescent="0.2">
      <c r="D3393" s="11"/>
    </row>
    <row r="3394" spans="4:4" x14ac:dyDescent="0.2">
      <c r="D3394" s="11"/>
    </row>
    <row r="3395" spans="4:4" x14ac:dyDescent="0.2">
      <c r="D3395" s="11"/>
    </row>
    <row r="3396" spans="4:4" x14ac:dyDescent="0.2">
      <c r="D3396" s="11"/>
    </row>
    <row r="3397" spans="4:4" x14ac:dyDescent="0.2">
      <c r="D3397" s="11"/>
    </row>
    <row r="3398" spans="4:4" x14ac:dyDescent="0.2">
      <c r="D3398" s="11"/>
    </row>
    <row r="3399" spans="4:4" x14ac:dyDescent="0.2">
      <c r="D3399" s="11"/>
    </row>
    <row r="3400" spans="4:4" x14ac:dyDescent="0.2">
      <c r="D3400" s="11"/>
    </row>
    <row r="3401" spans="4:4" x14ac:dyDescent="0.2">
      <c r="D3401" s="11"/>
    </row>
    <row r="3402" spans="4:4" x14ac:dyDescent="0.2">
      <c r="D3402" s="11"/>
    </row>
    <row r="3403" spans="4:4" x14ac:dyDescent="0.2">
      <c r="D3403" s="11"/>
    </row>
    <row r="3404" spans="4:4" x14ac:dyDescent="0.2">
      <c r="D3404" s="11"/>
    </row>
    <row r="3405" spans="4:4" x14ac:dyDescent="0.2">
      <c r="D3405" s="11"/>
    </row>
    <row r="3406" spans="4:4" x14ac:dyDescent="0.2">
      <c r="D3406" s="11"/>
    </row>
    <row r="3407" spans="4:4" x14ac:dyDescent="0.2">
      <c r="D3407" s="11"/>
    </row>
    <row r="3408" spans="4:4" x14ac:dyDescent="0.2">
      <c r="D3408" s="11"/>
    </row>
    <row r="3409" spans="4:4" x14ac:dyDescent="0.2">
      <c r="D3409" s="11"/>
    </row>
    <row r="3410" spans="4:4" x14ac:dyDescent="0.2">
      <c r="D3410" s="11"/>
    </row>
    <row r="3411" spans="4:4" x14ac:dyDescent="0.2">
      <c r="D3411" s="11"/>
    </row>
    <row r="3412" spans="4:4" x14ac:dyDescent="0.2">
      <c r="D3412" s="11"/>
    </row>
    <row r="3413" spans="4:4" x14ac:dyDescent="0.2">
      <c r="D3413" s="11"/>
    </row>
    <row r="3414" spans="4:4" x14ac:dyDescent="0.2">
      <c r="D3414" s="11"/>
    </row>
    <row r="3415" spans="4:4" x14ac:dyDescent="0.2">
      <c r="D3415" s="11"/>
    </row>
    <row r="3416" spans="4:4" x14ac:dyDescent="0.2">
      <c r="D3416" s="11"/>
    </row>
    <row r="3417" spans="4:4" x14ac:dyDescent="0.2">
      <c r="D3417" s="11"/>
    </row>
    <row r="3418" spans="4:4" x14ac:dyDescent="0.2">
      <c r="D3418" s="11"/>
    </row>
    <row r="3419" spans="4:4" x14ac:dyDescent="0.2">
      <c r="D3419" s="11"/>
    </row>
    <row r="3420" spans="4:4" x14ac:dyDescent="0.2">
      <c r="D3420" s="11"/>
    </row>
    <row r="3421" spans="4:4" x14ac:dyDescent="0.2">
      <c r="D3421" s="11"/>
    </row>
    <row r="3422" spans="4:4" x14ac:dyDescent="0.2">
      <c r="D3422" s="11"/>
    </row>
    <row r="3423" spans="4:4" x14ac:dyDescent="0.2">
      <c r="D3423" s="11"/>
    </row>
    <row r="3424" spans="4:4" x14ac:dyDescent="0.2">
      <c r="D3424" s="11"/>
    </row>
    <row r="3425" spans="4:4" x14ac:dyDescent="0.2">
      <c r="D3425" s="11"/>
    </row>
    <row r="3426" spans="4:4" x14ac:dyDescent="0.2">
      <c r="D3426" s="11"/>
    </row>
    <row r="3427" spans="4:4" x14ac:dyDescent="0.2">
      <c r="D3427" s="11"/>
    </row>
    <row r="3428" spans="4:4" x14ac:dyDescent="0.2">
      <c r="D3428" s="11"/>
    </row>
    <row r="3429" spans="4:4" x14ac:dyDescent="0.2">
      <c r="D3429" s="11"/>
    </row>
    <row r="3430" spans="4:4" x14ac:dyDescent="0.2">
      <c r="D3430" s="11"/>
    </row>
    <row r="3431" spans="4:4" x14ac:dyDescent="0.2">
      <c r="D3431" s="11"/>
    </row>
    <row r="3432" spans="4:4" x14ac:dyDescent="0.2">
      <c r="D3432" s="11"/>
    </row>
    <row r="3433" spans="4:4" x14ac:dyDescent="0.2">
      <c r="D3433" s="11"/>
    </row>
    <row r="3434" spans="4:4" x14ac:dyDescent="0.2">
      <c r="D3434" s="11"/>
    </row>
    <row r="3435" spans="4:4" x14ac:dyDescent="0.2">
      <c r="D3435" s="11"/>
    </row>
    <row r="3436" spans="4:4" x14ac:dyDescent="0.2">
      <c r="D3436" s="11"/>
    </row>
    <row r="3437" spans="4:4" x14ac:dyDescent="0.2">
      <c r="D3437" s="11"/>
    </row>
    <row r="3438" spans="4:4" x14ac:dyDescent="0.2">
      <c r="D3438" s="11"/>
    </row>
    <row r="3439" spans="4:4" x14ac:dyDescent="0.2">
      <c r="D3439" s="11"/>
    </row>
    <row r="3440" spans="4:4" x14ac:dyDescent="0.2">
      <c r="D3440" s="11"/>
    </row>
    <row r="3441" spans="4:4" x14ac:dyDescent="0.2">
      <c r="D3441" s="11"/>
    </row>
    <row r="3442" spans="4:4" x14ac:dyDescent="0.2">
      <c r="D3442" s="11"/>
    </row>
    <row r="3443" spans="4:4" x14ac:dyDescent="0.2">
      <c r="D3443" s="11"/>
    </row>
    <row r="3444" spans="4:4" x14ac:dyDescent="0.2">
      <c r="D3444" s="11"/>
    </row>
    <row r="3445" spans="4:4" x14ac:dyDescent="0.2">
      <c r="D3445" s="11"/>
    </row>
    <row r="3446" spans="4:4" x14ac:dyDescent="0.2">
      <c r="D3446" s="11"/>
    </row>
    <row r="3447" spans="4:4" x14ac:dyDescent="0.2">
      <c r="D3447" s="11"/>
    </row>
    <row r="3448" spans="4:4" x14ac:dyDescent="0.2">
      <c r="D3448" s="11"/>
    </row>
    <row r="3449" spans="4:4" x14ac:dyDescent="0.2">
      <c r="D3449" s="11"/>
    </row>
    <row r="3450" spans="4:4" x14ac:dyDescent="0.2">
      <c r="D3450" s="11"/>
    </row>
    <row r="3451" spans="4:4" x14ac:dyDescent="0.2">
      <c r="D3451" s="11"/>
    </row>
    <row r="3452" spans="4:4" x14ac:dyDescent="0.2">
      <c r="D3452" s="11"/>
    </row>
    <row r="3453" spans="4:4" x14ac:dyDescent="0.2">
      <c r="D3453" s="11"/>
    </row>
    <row r="3454" spans="4:4" x14ac:dyDescent="0.2">
      <c r="D3454" s="11"/>
    </row>
    <row r="3455" spans="4:4" x14ac:dyDescent="0.2">
      <c r="D3455" s="11"/>
    </row>
    <row r="3456" spans="4:4" x14ac:dyDescent="0.2">
      <c r="D3456" s="11"/>
    </row>
    <row r="3457" spans="4:4" x14ac:dyDescent="0.2">
      <c r="D3457" s="11"/>
    </row>
    <row r="3458" spans="4:4" x14ac:dyDescent="0.2">
      <c r="D3458" s="11"/>
    </row>
    <row r="3459" spans="4:4" x14ac:dyDescent="0.2">
      <c r="D3459" s="11"/>
    </row>
    <row r="3460" spans="4:4" x14ac:dyDescent="0.2">
      <c r="D3460" s="11"/>
    </row>
    <row r="3461" spans="4:4" x14ac:dyDescent="0.2">
      <c r="D3461" s="11"/>
    </row>
    <row r="3462" spans="4:4" x14ac:dyDescent="0.2">
      <c r="D3462" s="11"/>
    </row>
    <row r="3463" spans="4:4" x14ac:dyDescent="0.2">
      <c r="D3463" s="11"/>
    </row>
    <row r="3464" spans="4:4" x14ac:dyDescent="0.2">
      <c r="D3464" s="11"/>
    </row>
    <row r="3465" spans="4:4" x14ac:dyDescent="0.2">
      <c r="D3465" s="11"/>
    </row>
    <row r="3466" spans="4:4" x14ac:dyDescent="0.2">
      <c r="D3466" s="11"/>
    </row>
    <row r="3467" spans="4:4" x14ac:dyDescent="0.2">
      <c r="D3467" s="11"/>
    </row>
    <row r="3468" spans="4:4" x14ac:dyDescent="0.2">
      <c r="D3468" s="11"/>
    </row>
    <row r="3469" spans="4:4" x14ac:dyDescent="0.2">
      <c r="D3469" s="11"/>
    </row>
    <row r="3470" spans="4:4" x14ac:dyDescent="0.2">
      <c r="D3470" s="11"/>
    </row>
    <row r="3471" spans="4:4" x14ac:dyDescent="0.2">
      <c r="D3471" s="11"/>
    </row>
    <row r="3472" spans="4:4" x14ac:dyDescent="0.2">
      <c r="D3472" s="11"/>
    </row>
    <row r="3473" spans="4:4" x14ac:dyDescent="0.2">
      <c r="D3473" s="11"/>
    </row>
    <row r="3474" spans="4:4" x14ac:dyDescent="0.2">
      <c r="D3474" s="11"/>
    </row>
    <row r="3475" spans="4:4" x14ac:dyDescent="0.2">
      <c r="D3475" s="11"/>
    </row>
    <row r="3476" spans="4:4" x14ac:dyDescent="0.2">
      <c r="D3476" s="11"/>
    </row>
    <row r="3477" spans="4:4" x14ac:dyDescent="0.2">
      <c r="D3477" s="11"/>
    </row>
    <row r="3478" spans="4:4" x14ac:dyDescent="0.2">
      <c r="D3478" s="11"/>
    </row>
    <row r="3479" spans="4:4" x14ac:dyDescent="0.2">
      <c r="D3479" s="11"/>
    </row>
    <row r="3480" spans="4:4" x14ac:dyDescent="0.2">
      <c r="D3480" s="11"/>
    </row>
    <row r="3481" spans="4:4" x14ac:dyDescent="0.2">
      <c r="D3481" s="11"/>
    </row>
    <row r="3482" spans="4:4" x14ac:dyDescent="0.2">
      <c r="D3482" s="11"/>
    </row>
    <row r="3483" spans="4:4" x14ac:dyDescent="0.2">
      <c r="D3483" s="11"/>
    </row>
    <row r="3484" spans="4:4" x14ac:dyDescent="0.2">
      <c r="D3484" s="11"/>
    </row>
    <row r="3485" spans="4:4" x14ac:dyDescent="0.2">
      <c r="D3485" s="11"/>
    </row>
    <row r="3486" spans="4:4" x14ac:dyDescent="0.2">
      <c r="D3486" s="11"/>
    </row>
    <row r="3487" spans="4:4" x14ac:dyDescent="0.2">
      <c r="D3487" s="11"/>
    </row>
    <row r="3488" spans="4:4" x14ac:dyDescent="0.2">
      <c r="D3488" s="11"/>
    </row>
    <row r="3489" spans="4:4" x14ac:dyDescent="0.2">
      <c r="D3489" s="11"/>
    </row>
    <row r="3490" spans="4:4" x14ac:dyDescent="0.2">
      <c r="D3490" s="11"/>
    </row>
    <row r="3491" spans="4:4" x14ac:dyDescent="0.2">
      <c r="D3491" s="11"/>
    </row>
    <row r="3492" spans="4:4" x14ac:dyDescent="0.2">
      <c r="D3492" s="11"/>
    </row>
    <row r="3493" spans="4:4" x14ac:dyDescent="0.2">
      <c r="D3493" s="11"/>
    </row>
    <row r="3494" spans="4:4" x14ac:dyDescent="0.2">
      <c r="D3494" s="11"/>
    </row>
    <row r="3495" spans="4:4" x14ac:dyDescent="0.2">
      <c r="D3495" s="11"/>
    </row>
    <row r="3496" spans="4:4" x14ac:dyDescent="0.2">
      <c r="D3496" s="11"/>
    </row>
    <row r="3497" spans="4:4" x14ac:dyDescent="0.2">
      <c r="D3497" s="11"/>
    </row>
    <row r="3498" spans="4:4" x14ac:dyDescent="0.2">
      <c r="D3498" s="11"/>
    </row>
    <row r="3499" spans="4:4" x14ac:dyDescent="0.2">
      <c r="D3499" s="11"/>
    </row>
    <row r="3500" spans="4:4" x14ac:dyDescent="0.2">
      <c r="D3500" s="11"/>
    </row>
    <row r="3501" spans="4:4" x14ac:dyDescent="0.2">
      <c r="D3501" s="11"/>
    </row>
    <row r="3502" spans="4:4" x14ac:dyDescent="0.2">
      <c r="D3502" s="11"/>
    </row>
    <row r="3503" spans="4:4" x14ac:dyDescent="0.2">
      <c r="D3503" s="11"/>
    </row>
    <row r="3504" spans="4:4" x14ac:dyDescent="0.2">
      <c r="D3504" s="11"/>
    </row>
    <row r="3505" spans="4:4" x14ac:dyDescent="0.2">
      <c r="D3505" s="11"/>
    </row>
    <row r="3506" spans="4:4" x14ac:dyDescent="0.2">
      <c r="D3506" s="11"/>
    </row>
    <row r="3507" spans="4:4" x14ac:dyDescent="0.2">
      <c r="D3507" s="11"/>
    </row>
    <row r="3508" spans="4:4" x14ac:dyDescent="0.2">
      <c r="D3508" s="11"/>
    </row>
    <row r="3509" spans="4:4" x14ac:dyDescent="0.2">
      <c r="D3509" s="11"/>
    </row>
    <row r="3510" spans="4:4" x14ac:dyDescent="0.2">
      <c r="D3510" s="11"/>
    </row>
    <row r="3511" spans="4:4" x14ac:dyDescent="0.2">
      <c r="D3511" s="11"/>
    </row>
    <row r="3512" spans="4:4" x14ac:dyDescent="0.2">
      <c r="D3512" s="11"/>
    </row>
    <row r="3513" spans="4:4" x14ac:dyDescent="0.2">
      <c r="D3513" s="11"/>
    </row>
    <row r="3514" spans="4:4" x14ac:dyDescent="0.2">
      <c r="D3514" s="11"/>
    </row>
    <row r="3515" spans="4:4" x14ac:dyDescent="0.2">
      <c r="D3515" s="11"/>
    </row>
    <row r="3516" spans="4:4" x14ac:dyDescent="0.2">
      <c r="D3516" s="11"/>
    </row>
    <row r="3517" spans="4:4" x14ac:dyDescent="0.2">
      <c r="D3517" s="11"/>
    </row>
    <row r="3518" spans="4:4" x14ac:dyDescent="0.2">
      <c r="D3518" s="11"/>
    </row>
    <row r="3519" spans="4:4" x14ac:dyDescent="0.2">
      <c r="D3519" s="11"/>
    </row>
    <row r="3520" spans="4:4" x14ac:dyDescent="0.2">
      <c r="D3520" s="11"/>
    </row>
    <row r="3521" spans="4:4" x14ac:dyDescent="0.2">
      <c r="D3521" s="11"/>
    </row>
    <row r="3522" spans="4:4" x14ac:dyDescent="0.2">
      <c r="D3522" s="11"/>
    </row>
    <row r="3523" spans="4:4" x14ac:dyDescent="0.2">
      <c r="D3523" s="11"/>
    </row>
    <row r="3524" spans="4:4" x14ac:dyDescent="0.2">
      <c r="D3524" s="11"/>
    </row>
    <row r="3525" spans="4:4" x14ac:dyDescent="0.2">
      <c r="D3525" s="11"/>
    </row>
    <row r="3526" spans="4:4" x14ac:dyDescent="0.2">
      <c r="D3526" s="11"/>
    </row>
    <row r="3527" spans="4:4" x14ac:dyDescent="0.2">
      <c r="D3527" s="11"/>
    </row>
    <row r="3528" spans="4:4" x14ac:dyDescent="0.2">
      <c r="D3528" s="11"/>
    </row>
    <row r="3529" spans="4:4" x14ac:dyDescent="0.2">
      <c r="D3529" s="11"/>
    </row>
    <row r="3530" spans="4:4" x14ac:dyDescent="0.2">
      <c r="D3530" s="11"/>
    </row>
    <row r="3531" spans="4:4" x14ac:dyDescent="0.2">
      <c r="D3531" s="11"/>
    </row>
    <row r="3532" spans="4:4" x14ac:dyDescent="0.2">
      <c r="D3532" s="11"/>
    </row>
    <row r="3533" spans="4:4" x14ac:dyDescent="0.2">
      <c r="D3533" s="11"/>
    </row>
    <row r="3534" spans="4:4" x14ac:dyDescent="0.2">
      <c r="D3534" s="11"/>
    </row>
    <row r="3535" spans="4:4" x14ac:dyDescent="0.2">
      <c r="D3535" s="11"/>
    </row>
    <row r="3536" spans="4:4" x14ac:dyDescent="0.2">
      <c r="D3536" s="11"/>
    </row>
    <row r="3537" spans="4:4" x14ac:dyDescent="0.2">
      <c r="D3537" s="11"/>
    </row>
    <row r="3538" spans="4:4" x14ac:dyDescent="0.2">
      <c r="D3538" s="11"/>
    </row>
    <row r="3539" spans="4:4" x14ac:dyDescent="0.2">
      <c r="D3539" s="11"/>
    </row>
    <row r="3540" spans="4:4" x14ac:dyDescent="0.2">
      <c r="D3540" s="11"/>
    </row>
    <row r="3541" spans="4:4" x14ac:dyDescent="0.2">
      <c r="D3541" s="11"/>
    </row>
    <row r="3542" spans="4:4" x14ac:dyDescent="0.2">
      <c r="D3542" s="11"/>
    </row>
    <row r="3543" spans="4:4" x14ac:dyDescent="0.2">
      <c r="D3543" s="11"/>
    </row>
    <row r="3544" spans="4:4" x14ac:dyDescent="0.2">
      <c r="D3544" s="11"/>
    </row>
    <row r="3545" spans="4:4" x14ac:dyDescent="0.2">
      <c r="D3545" s="11"/>
    </row>
    <row r="3546" spans="4:4" x14ac:dyDescent="0.2">
      <c r="D3546" s="11"/>
    </row>
    <row r="3547" spans="4:4" x14ac:dyDescent="0.2">
      <c r="D3547" s="11"/>
    </row>
    <row r="3548" spans="4:4" x14ac:dyDescent="0.2">
      <c r="D3548" s="11"/>
    </row>
    <row r="3549" spans="4:4" x14ac:dyDescent="0.2">
      <c r="D3549" s="11"/>
    </row>
    <row r="3550" spans="4:4" x14ac:dyDescent="0.2">
      <c r="D3550" s="11"/>
    </row>
    <row r="3551" spans="4:4" x14ac:dyDescent="0.2">
      <c r="D3551" s="11"/>
    </row>
    <row r="3552" spans="4:4" x14ac:dyDescent="0.2">
      <c r="D3552" s="11"/>
    </row>
    <row r="3553" spans="4:4" x14ac:dyDescent="0.2">
      <c r="D3553" s="11"/>
    </row>
    <row r="3554" spans="4:4" x14ac:dyDescent="0.2">
      <c r="D3554" s="11"/>
    </row>
    <row r="3555" spans="4:4" x14ac:dyDescent="0.2">
      <c r="D3555" s="11"/>
    </row>
    <row r="3556" spans="4:4" x14ac:dyDescent="0.2">
      <c r="D3556" s="11"/>
    </row>
    <row r="3557" spans="4:4" x14ac:dyDescent="0.2">
      <c r="D3557" s="11"/>
    </row>
    <row r="3558" spans="4:4" x14ac:dyDescent="0.2">
      <c r="D3558" s="11"/>
    </row>
    <row r="3559" spans="4:4" x14ac:dyDescent="0.2">
      <c r="D3559" s="11"/>
    </row>
    <row r="3560" spans="4:4" x14ac:dyDescent="0.2">
      <c r="D3560" s="11"/>
    </row>
    <row r="3561" spans="4:4" x14ac:dyDescent="0.2">
      <c r="D3561" s="11"/>
    </row>
    <row r="3562" spans="4:4" x14ac:dyDescent="0.2">
      <c r="D3562" s="11"/>
    </row>
    <row r="3563" spans="4:4" x14ac:dyDescent="0.2">
      <c r="D3563" s="11"/>
    </row>
    <row r="3564" spans="4:4" x14ac:dyDescent="0.2">
      <c r="D3564" s="11"/>
    </row>
    <row r="3565" spans="4:4" x14ac:dyDescent="0.2">
      <c r="D3565" s="11"/>
    </row>
    <row r="3566" spans="4:4" x14ac:dyDescent="0.2">
      <c r="D3566" s="11"/>
    </row>
    <row r="3567" spans="4:4" x14ac:dyDescent="0.2">
      <c r="D3567" s="11"/>
    </row>
    <row r="3568" spans="4:4" x14ac:dyDescent="0.2">
      <c r="D3568" s="11"/>
    </row>
    <row r="3569" spans="4:4" x14ac:dyDescent="0.2">
      <c r="D3569" s="11"/>
    </row>
    <row r="3570" spans="4:4" x14ac:dyDescent="0.2">
      <c r="D3570" s="11"/>
    </row>
    <row r="3571" spans="4:4" x14ac:dyDescent="0.2">
      <c r="D3571" s="11"/>
    </row>
    <row r="3572" spans="4:4" x14ac:dyDescent="0.2">
      <c r="D3572" s="11"/>
    </row>
    <row r="3573" spans="4:4" x14ac:dyDescent="0.2">
      <c r="D3573" s="11"/>
    </row>
    <row r="3574" spans="4:4" x14ac:dyDescent="0.2">
      <c r="D3574" s="11"/>
    </row>
    <row r="3575" spans="4:4" x14ac:dyDescent="0.2">
      <c r="D3575" s="11"/>
    </row>
    <row r="3576" spans="4:4" x14ac:dyDescent="0.2">
      <c r="D3576" s="11"/>
    </row>
    <row r="3577" spans="4:4" x14ac:dyDescent="0.2">
      <c r="D3577" s="11"/>
    </row>
    <row r="3578" spans="4:4" x14ac:dyDescent="0.2">
      <c r="D3578" s="11"/>
    </row>
    <row r="3579" spans="4:4" x14ac:dyDescent="0.2">
      <c r="D3579" s="11"/>
    </row>
    <row r="3580" spans="4:4" x14ac:dyDescent="0.2">
      <c r="D3580" s="11"/>
    </row>
    <row r="3581" spans="4:4" x14ac:dyDescent="0.2">
      <c r="D3581" s="11"/>
    </row>
    <row r="3582" spans="4:4" x14ac:dyDescent="0.2">
      <c r="D3582" s="11"/>
    </row>
    <row r="3583" spans="4:4" x14ac:dyDescent="0.2">
      <c r="D3583" s="11"/>
    </row>
    <row r="3584" spans="4:4" x14ac:dyDescent="0.2">
      <c r="D3584" s="11"/>
    </row>
    <row r="3585" spans="4:4" x14ac:dyDescent="0.2">
      <c r="D3585" s="11"/>
    </row>
    <row r="3586" spans="4:4" x14ac:dyDescent="0.2">
      <c r="D3586" s="11"/>
    </row>
    <row r="3587" spans="4:4" x14ac:dyDescent="0.2">
      <c r="D3587" s="11"/>
    </row>
    <row r="3588" spans="4:4" x14ac:dyDescent="0.2">
      <c r="D3588" s="11"/>
    </row>
    <row r="3589" spans="4:4" x14ac:dyDescent="0.2">
      <c r="D3589" s="11"/>
    </row>
    <row r="3590" spans="4:4" x14ac:dyDescent="0.2">
      <c r="D3590" s="11"/>
    </row>
    <row r="3591" spans="4:4" x14ac:dyDescent="0.2">
      <c r="D3591" s="11"/>
    </row>
    <row r="3592" spans="4:4" x14ac:dyDescent="0.2">
      <c r="D3592" s="11"/>
    </row>
    <row r="3593" spans="4:4" x14ac:dyDescent="0.2">
      <c r="D3593" s="11"/>
    </row>
    <row r="3594" spans="4:4" x14ac:dyDescent="0.2">
      <c r="D3594" s="11"/>
    </row>
    <row r="3595" spans="4:4" x14ac:dyDescent="0.2">
      <c r="D3595" s="11"/>
    </row>
    <row r="3596" spans="4:4" x14ac:dyDescent="0.2">
      <c r="D3596" s="11"/>
    </row>
    <row r="3597" spans="4:4" x14ac:dyDescent="0.2">
      <c r="D3597" s="11"/>
    </row>
    <row r="3598" spans="4:4" x14ac:dyDescent="0.2">
      <c r="D3598" s="11"/>
    </row>
    <row r="3599" spans="4:4" x14ac:dyDescent="0.2">
      <c r="D3599" s="11"/>
    </row>
    <row r="3600" spans="4:4" x14ac:dyDescent="0.2">
      <c r="D3600" s="11"/>
    </row>
    <row r="3601" spans="4:4" x14ac:dyDescent="0.2">
      <c r="D3601" s="11"/>
    </row>
    <row r="3602" spans="4:4" x14ac:dyDescent="0.2">
      <c r="D3602" s="11"/>
    </row>
    <row r="3603" spans="4:4" x14ac:dyDescent="0.2">
      <c r="D3603" s="11"/>
    </row>
    <row r="3604" spans="4:4" x14ac:dyDescent="0.2">
      <c r="D3604" s="11"/>
    </row>
    <row r="3605" spans="4:4" x14ac:dyDescent="0.2">
      <c r="D3605" s="11"/>
    </row>
    <row r="3606" spans="4:4" x14ac:dyDescent="0.2">
      <c r="D3606" s="11"/>
    </row>
    <row r="3607" spans="4:4" x14ac:dyDescent="0.2">
      <c r="D3607" s="11"/>
    </row>
    <row r="3608" spans="4:4" x14ac:dyDescent="0.2">
      <c r="D3608" s="11"/>
    </row>
    <row r="3609" spans="4:4" x14ac:dyDescent="0.2">
      <c r="D3609" s="11"/>
    </row>
    <row r="3610" spans="4:4" x14ac:dyDescent="0.2">
      <c r="D3610" s="11"/>
    </row>
    <row r="3611" spans="4:4" x14ac:dyDescent="0.2">
      <c r="D3611" s="11"/>
    </row>
    <row r="3612" spans="4:4" x14ac:dyDescent="0.2">
      <c r="D3612" s="11"/>
    </row>
    <row r="3613" spans="4:4" x14ac:dyDescent="0.2">
      <c r="D3613" s="11"/>
    </row>
    <row r="3614" spans="4:4" x14ac:dyDescent="0.2">
      <c r="D3614" s="11"/>
    </row>
    <row r="3615" spans="4:4" x14ac:dyDescent="0.2">
      <c r="D3615" s="11"/>
    </row>
    <row r="3616" spans="4:4" x14ac:dyDescent="0.2">
      <c r="D3616" s="11"/>
    </row>
    <row r="3617" spans="4:4" x14ac:dyDescent="0.2">
      <c r="D3617" s="11"/>
    </row>
    <row r="3618" spans="4:4" x14ac:dyDescent="0.2">
      <c r="D3618" s="11"/>
    </row>
    <row r="3619" spans="4:4" x14ac:dyDescent="0.2">
      <c r="D3619" s="11"/>
    </row>
    <row r="3620" spans="4:4" x14ac:dyDescent="0.2">
      <c r="D3620" s="11"/>
    </row>
    <row r="3621" spans="4:4" x14ac:dyDescent="0.2">
      <c r="D3621" s="11"/>
    </row>
    <row r="3622" spans="4:4" x14ac:dyDescent="0.2">
      <c r="D3622" s="11"/>
    </row>
    <row r="3623" spans="4:4" x14ac:dyDescent="0.2">
      <c r="D3623" s="11"/>
    </row>
    <row r="3624" spans="4:4" x14ac:dyDescent="0.2">
      <c r="D3624" s="11"/>
    </row>
    <row r="3625" spans="4:4" x14ac:dyDescent="0.2">
      <c r="D3625" s="11"/>
    </row>
    <row r="3626" spans="4:4" x14ac:dyDescent="0.2">
      <c r="D3626" s="11"/>
    </row>
    <row r="3627" spans="4:4" x14ac:dyDescent="0.2">
      <c r="D3627" s="11"/>
    </row>
    <row r="3628" spans="4:4" x14ac:dyDescent="0.2">
      <c r="D3628" s="11"/>
    </row>
    <row r="3629" spans="4:4" x14ac:dyDescent="0.2">
      <c r="D3629" s="11"/>
    </row>
    <row r="3630" spans="4:4" x14ac:dyDescent="0.2">
      <c r="D3630" s="11"/>
    </row>
    <row r="3631" spans="4:4" x14ac:dyDescent="0.2">
      <c r="D3631" s="11"/>
    </row>
    <row r="3632" spans="4:4" x14ac:dyDescent="0.2">
      <c r="D3632" s="11"/>
    </row>
    <row r="3633" spans="4:4" x14ac:dyDescent="0.2">
      <c r="D3633" s="11"/>
    </row>
    <row r="3634" spans="4:4" x14ac:dyDescent="0.2">
      <c r="D3634" s="11"/>
    </row>
    <row r="3635" spans="4:4" x14ac:dyDescent="0.2">
      <c r="D3635" s="11"/>
    </row>
    <row r="3636" spans="4:4" x14ac:dyDescent="0.2">
      <c r="D3636" s="11"/>
    </row>
    <row r="3637" spans="4:4" x14ac:dyDescent="0.2">
      <c r="D3637" s="11"/>
    </row>
    <row r="3638" spans="4:4" x14ac:dyDescent="0.2">
      <c r="D3638" s="11"/>
    </row>
    <row r="3639" spans="4:4" x14ac:dyDescent="0.2">
      <c r="D3639" s="11"/>
    </row>
    <row r="3640" spans="4:4" x14ac:dyDescent="0.2">
      <c r="D3640" s="11"/>
    </row>
    <row r="3641" spans="4:4" x14ac:dyDescent="0.2">
      <c r="D3641" s="11"/>
    </row>
    <row r="3642" spans="4:4" x14ac:dyDescent="0.2">
      <c r="D3642" s="11"/>
    </row>
    <row r="3643" spans="4:4" x14ac:dyDescent="0.2">
      <c r="D3643" s="11"/>
    </row>
    <row r="3644" spans="4:4" x14ac:dyDescent="0.2">
      <c r="D3644" s="11"/>
    </row>
    <row r="3645" spans="4:4" x14ac:dyDescent="0.2">
      <c r="D3645" s="11"/>
    </row>
    <row r="3646" spans="4:4" x14ac:dyDescent="0.2">
      <c r="D3646" s="11"/>
    </row>
    <row r="3647" spans="4:4" x14ac:dyDescent="0.2">
      <c r="D3647" s="11"/>
    </row>
    <row r="3648" spans="4:4" x14ac:dyDescent="0.2">
      <c r="D3648" s="11"/>
    </row>
    <row r="3649" spans="4:4" x14ac:dyDescent="0.2">
      <c r="D3649" s="11"/>
    </row>
    <row r="3650" spans="4:4" x14ac:dyDescent="0.2">
      <c r="D3650" s="11"/>
    </row>
    <row r="3651" spans="4:4" x14ac:dyDescent="0.2">
      <c r="D3651" s="11"/>
    </row>
    <row r="3652" spans="4:4" x14ac:dyDescent="0.2">
      <c r="D3652" s="11"/>
    </row>
    <row r="3653" spans="4:4" x14ac:dyDescent="0.2">
      <c r="D3653" s="11"/>
    </row>
    <row r="3654" spans="4:4" x14ac:dyDescent="0.2">
      <c r="D3654" s="11"/>
    </row>
    <row r="3655" spans="4:4" x14ac:dyDescent="0.2">
      <c r="D3655" s="11"/>
    </row>
    <row r="3656" spans="4:4" x14ac:dyDescent="0.2">
      <c r="D3656" s="11"/>
    </row>
    <row r="3657" spans="4:4" x14ac:dyDescent="0.2">
      <c r="D3657" s="11"/>
    </row>
    <row r="3658" spans="4:4" x14ac:dyDescent="0.2">
      <c r="D3658" s="11"/>
    </row>
    <row r="3659" spans="4:4" x14ac:dyDescent="0.2">
      <c r="D3659" s="11"/>
    </row>
    <row r="3660" spans="4:4" x14ac:dyDescent="0.2">
      <c r="D3660" s="11"/>
    </row>
    <row r="3661" spans="4:4" x14ac:dyDescent="0.2">
      <c r="D3661" s="11"/>
    </row>
    <row r="3662" spans="4:4" x14ac:dyDescent="0.2">
      <c r="D3662" s="11"/>
    </row>
    <row r="3663" spans="4:4" x14ac:dyDescent="0.2">
      <c r="D3663" s="11"/>
    </row>
    <row r="3664" spans="4:4" x14ac:dyDescent="0.2">
      <c r="D3664" s="11"/>
    </row>
    <row r="3665" spans="4:4" x14ac:dyDescent="0.2">
      <c r="D3665" s="11"/>
    </row>
    <row r="3666" spans="4:4" x14ac:dyDescent="0.2">
      <c r="D3666" s="11"/>
    </row>
    <row r="3667" spans="4:4" x14ac:dyDescent="0.2">
      <c r="D3667" s="11"/>
    </row>
    <row r="3668" spans="4:4" x14ac:dyDescent="0.2">
      <c r="D3668" s="11"/>
    </row>
    <row r="3669" spans="4:4" x14ac:dyDescent="0.2">
      <c r="D3669" s="11"/>
    </row>
    <row r="3670" spans="4:4" x14ac:dyDescent="0.2">
      <c r="D3670" s="11"/>
    </row>
    <row r="3671" spans="4:4" x14ac:dyDescent="0.2">
      <c r="D3671" s="11"/>
    </row>
    <row r="3672" spans="4:4" x14ac:dyDescent="0.2">
      <c r="D3672" s="11"/>
    </row>
    <row r="3673" spans="4:4" x14ac:dyDescent="0.2">
      <c r="D3673" s="11"/>
    </row>
    <row r="3674" spans="4:4" x14ac:dyDescent="0.2">
      <c r="D3674" s="11"/>
    </row>
    <row r="3675" spans="4:4" x14ac:dyDescent="0.2">
      <c r="D3675" s="11"/>
    </row>
    <row r="3676" spans="4:4" x14ac:dyDescent="0.2">
      <c r="D3676" s="11"/>
    </row>
    <row r="3677" spans="4:4" x14ac:dyDescent="0.2">
      <c r="D3677" s="11"/>
    </row>
    <row r="3678" spans="4:4" x14ac:dyDescent="0.2">
      <c r="D3678" s="11"/>
    </row>
    <row r="3679" spans="4:4" x14ac:dyDescent="0.2">
      <c r="D3679" s="11"/>
    </row>
    <row r="3680" spans="4:4" x14ac:dyDescent="0.2">
      <c r="D3680" s="11"/>
    </row>
    <row r="3681" spans="4:4" x14ac:dyDescent="0.2">
      <c r="D3681" s="11"/>
    </row>
    <row r="3682" spans="4:4" x14ac:dyDescent="0.2">
      <c r="D3682" s="11"/>
    </row>
    <row r="3683" spans="4:4" x14ac:dyDescent="0.2">
      <c r="D3683" s="11"/>
    </row>
    <row r="3684" spans="4:4" x14ac:dyDescent="0.2">
      <c r="D3684" s="11"/>
    </row>
    <row r="3685" spans="4:4" x14ac:dyDescent="0.2">
      <c r="D3685" s="11"/>
    </row>
    <row r="3686" spans="4:4" x14ac:dyDescent="0.2">
      <c r="D3686" s="11"/>
    </row>
    <row r="3687" spans="4:4" x14ac:dyDescent="0.2">
      <c r="D3687" s="11"/>
    </row>
    <row r="3688" spans="4:4" x14ac:dyDescent="0.2">
      <c r="D3688" s="11"/>
    </row>
    <row r="3689" spans="4:4" x14ac:dyDescent="0.2">
      <c r="D3689" s="11"/>
    </row>
    <row r="3690" spans="4:4" x14ac:dyDescent="0.2">
      <c r="D3690" s="11"/>
    </row>
    <row r="3691" spans="4:4" x14ac:dyDescent="0.2">
      <c r="D3691" s="11"/>
    </row>
    <row r="3692" spans="4:4" x14ac:dyDescent="0.2">
      <c r="D3692" s="11"/>
    </row>
    <row r="3693" spans="4:4" x14ac:dyDescent="0.2">
      <c r="D3693" s="11"/>
    </row>
    <row r="3694" spans="4:4" x14ac:dyDescent="0.2">
      <c r="D3694" s="11"/>
    </row>
    <row r="3695" spans="4:4" x14ac:dyDescent="0.2">
      <c r="D3695" s="11"/>
    </row>
    <row r="3696" spans="4:4" x14ac:dyDescent="0.2">
      <c r="D3696" s="11"/>
    </row>
    <row r="3697" spans="4:4" x14ac:dyDescent="0.2">
      <c r="D3697" s="11"/>
    </row>
    <row r="3698" spans="4:4" x14ac:dyDescent="0.2">
      <c r="D3698" s="11"/>
    </row>
    <row r="3699" spans="4:4" x14ac:dyDescent="0.2">
      <c r="D3699" s="11"/>
    </row>
    <row r="3700" spans="4:4" x14ac:dyDescent="0.2">
      <c r="D3700" s="11"/>
    </row>
    <row r="3701" spans="4:4" x14ac:dyDescent="0.2">
      <c r="D3701" s="11"/>
    </row>
    <row r="3702" spans="4:4" x14ac:dyDescent="0.2">
      <c r="D3702" s="11"/>
    </row>
    <row r="3703" spans="4:4" x14ac:dyDescent="0.2">
      <c r="D3703" s="11"/>
    </row>
    <row r="3704" spans="4:4" x14ac:dyDescent="0.2">
      <c r="D3704" s="11"/>
    </row>
    <row r="3705" spans="4:4" x14ac:dyDescent="0.2">
      <c r="D3705" s="11"/>
    </row>
    <row r="3706" spans="4:4" x14ac:dyDescent="0.2">
      <c r="D3706" s="11"/>
    </row>
    <row r="3707" spans="4:4" x14ac:dyDescent="0.2">
      <c r="D3707" s="11"/>
    </row>
    <row r="3708" spans="4:4" x14ac:dyDescent="0.2">
      <c r="D3708" s="11"/>
    </row>
    <row r="3709" spans="4:4" x14ac:dyDescent="0.2">
      <c r="D3709" s="11"/>
    </row>
    <row r="3710" spans="4:4" x14ac:dyDescent="0.2">
      <c r="D3710" s="11"/>
    </row>
    <row r="3711" spans="4:4" x14ac:dyDescent="0.2">
      <c r="D3711" s="11"/>
    </row>
    <row r="3712" spans="4:4" x14ac:dyDescent="0.2">
      <c r="D3712" s="11"/>
    </row>
    <row r="3713" spans="4:4" x14ac:dyDescent="0.2">
      <c r="D3713" s="11"/>
    </row>
    <row r="3714" spans="4:4" x14ac:dyDescent="0.2">
      <c r="D3714" s="11"/>
    </row>
    <row r="3715" spans="4:4" x14ac:dyDescent="0.2">
      <c r="D3715" s="11"/>
    </row>
    <row r="3716" spans="4:4" x14ac:dyDescent="0.2">
      <c r="D3716" s="11"/>
    </row>
    <row r="3717" spans="4:4" x14ac:dyDescent="0.2">
      <c r="D3717" s="11"/>
    </row>
    <row r="3718" spans="4:4" x14ac:dyDescent="0.2">
      <c r="D3718" s="11"/>
    </row>
    <row r="3719" spans="4:4" x14ac:dyDescent="0.2">
      <c r="D3719" s="11"/>
    </row>
    <row r="3720" spans="4:4" x14ac:dyDescent="0.2">
      <c r="D3720" s="11"/>
    </row>
    <row r="3721" spans="4:4" x14ac:dyDescent="0.2">
      <c r="D3721" s="11"/>
    </row>
    <row r="3722" spans="4:4" x14ac:dyDescent="0.2">
      <c r="D3722" s="11"/>
    </row>
    <row r="3723" spans="4:4" x14ac:dyDescent="0.2">
      <c r="D3723" s="11"/>
    </row>
    <row r="3724" spans="4:4" x14ac:dyDescent="0.2">
      <c r="D3724" s="11"/>
    </row>
    <row r="3725" spans="4:4" x14ac:dyDescent="0.2">
      <c r="D3725" s="11"/>
    </row>
    <row r="3726" spans="4:4" x14ac:dyDescent="0.2">
      <c r="D3726" s="11"/>
    </row>
    <row r="3727" spans="4:4" x14ac:dyDescent="0.2">
      <c r="D3727" s="11"/>
    </row>
    <row r="3728" spans="4:4" x14ac:dyDescent="0.2">
      <c r="D3728" s="11"/>
    </row>
    <row r="3729" spans="4:4" x14ac:dyDescent="0.2">
      <c r="D3729" s="11"/>
    </row>
    <row r="3730" spans="4:4" x14ac:dyDescent="0.2">
      <c r="D3730" s="11"/>
    </row>
    <row r="3731" spans="4:4" x14ac:dyDescent="0.2">
      <c r="D3731" s="11"/>
    </row>
    <row r="3732" spans="4:4" x14ac:dyDescent="0.2">
      <c r="D3732" s="11"/>
    </row>
    <row r="3733" spans="4:4" x14ac:dyDescent="0.2">
      <c r="D3733" s="11"/>
    </row>
    <row r="3734" spans="4:4" x14ac:dyDescent="0.2">
      <c r="D3734" s="11"/>
    </row>
    <row r="3735" spans="4:4" x14ac:dyDescent="0.2">
      <c r="D3735" s="11"/>
    </row>
    <row r="3736" spans="4:4" x14ac:dyDescent="0.2">
      <c r="D3736" s="11"/>
    </row>
    <row r="3737" spans="4:4" x14ac:dyDescent="0.2">
      <c r="D3737" s="11"/>
    </row>
    <row r="3738" spans="4:4" x14ac:dyDescent="0.2">
      <c r="D3738" s="11"/>
    </row>
    <row r="3739" spans="4:4" x14ac:dyDescent="0.2">
      <c r="D3739" s="11"/>
    </row>
    <row r="3740" spans="4:4" x14ac:dyDescent="0.2">
      <c r="D3740" s="11"/>
    </row>
    <row r="3741" spans="4:4" x14ac:dyDescent="0.2">
      <c r="D3741" s="11"/>
    </row>
    <row r="3742" spans="4:4" x14ac:dyDescent="0.2">
      <c r="D3742" s="11"/>
    </row>
    <row r="3743" spans="4:4" x14ac:dyDescent="0.2">
      <c r="D3743" s="11"/>
    </row>
    <row r="3744" spans="4:4" x14ac:dyDescent="0.2">
      <c r="D3744" s="11"/>
    </row>
    <row r="3745" spans="4:4" x14ac:dyDescent="0.2">
      <c r="D3745" s="11"/>
    </row>
    <row r="3746" spans="4:4" x14ac:dyDescent="0.2">
      <c r="D3746" s="11"/>
    </row>
    <row r="3747" spans="4:4" x14ac:dyDescent="0.2">
      <c r="D3747" s="11"/>
    </row>
    <row r="3748" spans="4:4" x14ac:dyDescent="0.2">
      <c r="D3748" s="11"/>
    </row>
    <row r="3749" spans="4:4" x14ac:dyDescent="0.2">
      <c r="D3749" s="11"/>
    </row>
    <row r="3750" spans="4:4" x14ac:dyDescent="0.2">
      <c r="D3750" s="11"/>
    </row>
    <row r="3751" spans="4:4" x14ac:dyDescent="0.2">
      <c r="D3751" s="11"/>
    </row>
    <row r="3752" spans="4:4" x14ac:dyDescent="0.2">
      <c r="D3752" s="11"/>
    </row>
    <row r="3753" spans="4:4" x14ac:dyDescent="0.2">
      <c r="D3753" s="11"/>
    </row>
    <row r="3754" spans="4:4" x14ac:dyDescent="0.2">
      <c r="D3754" s="11"/>
    </row>
    <row r="3755" spans="4:4" x14ac:dyDescent="0.2">
      <c r="D3755" s="11"/>
    </row>
    <row r="3756" spans="4:4" x14ac:dyDescent="0.2">
      <c r="D3756" s="11"/>
    </row>
    <row r="3757" spans="4:4" x14ac:dyDescent="0.2">
      <c r="D3757" s="11"/>
    </row>
    <row r="3758" spans="4:4" x14ac:dyDescent="0.2">
      <c r="D3758" s="11"/>
    </row>
    <row r="3759" spans="4:4" x14ac:dyDescent="0.2">
      <c r="D3759" s="11"/>
    </row>
    <row r="3760" spans="4:4" x14ac:dyDescent="0.2">
      <c r="D3760" s="11"/>
    </row>
    <row r="3761" spans="4:4" x14ac:dyDescent="0.2">
      <c r="D3761" s="11"/>
    </row>
    <row r="3762" spans="4:4" x14ac:dyDescent="0.2">
      <c r="D3762" s="11"/>
    </row>
    <row r="3763" spans="4:4" x14ac:dyDescent="0.2">
      <c r="D3763" s="11"/>
    </row>
    <row r="3764" spans="4:4" x14ac:dyDescent="0.2">
      <c r="D3764" s="11"/>
    </row>
    <row r="3765" spans="4:4" x14ac:dyDescent="0.2">
      <c r="D3765" s="11"/>
    </row>
    <row r="3766" spans="4:4" x14ac:dyDescent="0.2">
      <c r="D3766" s="11"/>
    </row>
    <row r="3767" spans="4:4" x14ac:dyDescent="0.2">
      <c r="D3767" s="11"/>
    </row>
    <row r="3768" spans="4:4" x14ac:dyDescent="0.2">
      <c r="D3768" s="11"/>
    </row>
    <row r="3769" spans="4:4" x14ac:dyDescent="0.2">
      <c r="D3769" s="11"/>
    </row>
    <row r="3770" spans="4:4" x14ac:dyDescent="0.2">
      <c r="D3770" s="11"/>
    </row>
    <row r="3771" spans="4:4" x14ac:dyDescent="0.2">
      <c r="D3771" s="11"/>
    </row>
    <row r="3772" spans="4:4" x14ac:dyDescent="0.2">
      <c r="D3772" s="11"/>
    </row>
    <row r="3773" spans="4:4" x14ac:dyDescent="0.2">
      <c r="D3773" s="11"/>
    </row>
    <row r="3774" spans="4:4" x14ac:dyDescent="0.2">
      <c r="D3774" s="11"/>
    </row>
    <row r="3775" spans="4:4" x14ac:dyDescent="0.2">
      <c r="D3775" s="11"/>
    </row>
    <row r="3776" spans="4:4" x14ac:dyDescent="0.2">
      <c r="D3776" s="11"/>
    </row>
    <row r="3777" spans="4:4" x14ac:dyDescent="0.2">
      <c r="D3777" s="11"/>
    </row>
    <row r="3778" spans="4:4" x14ac:dyDescent="0.2">
      <c r="D3778" s="11"/>
    </row>
    <row r="3779" spans="4:4" x14ac:dyDescent="0.2">
      <c r="D3779" s="11"/>
    </row>
    <row r="3780" spans="4:4" x14ac:dyDescent="0.2">
      <c r="D3780" s="11"/>
    </row>
    <row r="3781" spans="4:4" x14ac:dyDescent="0.2">
      <c r="D3781" s="11"/>
    </row>
    <row r="3782" spans="4:4" x14ac:dyDescent="0.2">
      <c r="D3782" s="11"/>
    </row>
    <row r="3783" spans="4:4" x14ac:dyDescent="0.2">
      <c r="D3783" s="11"/>
    </row>
    <row r="3784" spans="4:4" x14ac:dyDescent="0.2">
      <c r="D3784" s="11"/>
    </row>
    <row r="3785" spans="4:4" x14ac:dyDescent="0.2">
      <c r="D3785" s="11"/>
    </row>
    <row r="3786" spans="4:4" x14ac:dyDescent="0.2">
      <c r="D3786" s="11"/>
    </row>
    <row r="3787" spans="4:4" x14ac:dyDescent="0.2">
      <c r="D3787" s="11"/>
    </row>
    <row r="3788" spans="4:4" x14ac:dyDescent="0.2">
      <c r="D3788" s="11"/>
    </row>
    <row r="3789" spans="4:4" x14ac:dyDescent="0.2">
      <c r="D3789" s="11"/>
    </row>
    <row r="3790" spans="4:4" x14ac:dyDescent="0.2">
      <c r="D3790" s="11"/>
    </row>
    <row r="3791" spans="4:4" x14ac:dyDescent="0.2">
      <c r="D3791" s="11"/>
    </row>
    <row r="3792" spans="4:4" x14ac:dyDescent="0.2">
      <c r="D3792" s="11"/>
    </row>
    <row r="3793" spans="4:4" x14ac:dyDescent="0.2">
      <c r="D3793" s="11"/>
    </row>
    <row r="3794" spans="4:4" x14ac:dyDescent="0.2">
      <c r="D3794" s="11"/>
    </row>
    <row r="3795" spans="4:4" x14ac:dyDescent="0.2">
      <c r="D3795" s="11"/>
    </row>
    <row r="3796" spans="4:4" x14ac:dyDescent="0.2">
      <c r="D3796" s="11"/>
    </row>
    <row r="3797" spans="4:4" x14ac:dyDescent="0.2">
      <c r="D3797" s="11"/>
    </row>
    <row r="3798" spans="4:4" x14ac:dyDescent="0.2">
      <c r="D3798" s="11"/>
    </row>
    <row r="3799" spans="4:4" x14ac:dyDescent="0.2">
      <c r="D3799" s="11"/>
    </row>
    <row r="3800" spans="4:4" x14ac:dyDescent="0.2">
      <c r="D3800" s="11"/>
    </row>
    <row r="3801" spans="4:4" x14ac:dyDescent="0.2">
      <c r="D3801" s="11"/>
    </row>
    <row r="3802" spans="4:4" x14ac:dyDescent="0.2">
      <c r="D3802" s="11"/>
    </row>
    <row r="3803" spans="4:4" x14ac:dyDescent="0.2">
      <c r="D3803" s="11"/>
    </row>
    <row r="3804" spans="4:4" x14ac:dyDescent="0.2">
      <c r="D3804" s="11"/>
    </row>
    <row r="3805" spans="4:4" x14ac:dyDescent="0.2">
      <c r="D3805" s="11"/>
    </row>
    <row r="3806" spans="4:4" x14ac:dyDescent="0.2">
      <c r="D3806" s="11"/>
    </row>
    <row r="3807" spans="4:4" x14ac:dyDescent="0.2">
      <c r="D3807" s="11"/>
    </row>
    <row r="3808" spans="4:4" x14ac:dyDescent="0.2">
      <c r="D3808" s="11"/>
    </row>
    <row r="3809" spans="4:4" x14ac:dyDescent="0.2">
      <c r="D3809" s="11"/>
    </row>
    <row r="3810" spans="4:4" x14ac:dyDescent="0.2">
      <c r="D3810" s="11"/>
    </row>
    <row r="3811" spans="4:4" x14ac:dyDescent="0.2">
      <c r="D3811" s="11"/>
    </row>
    <row r="3812" spans="4:4" x14ac:dyDescent="0.2">
      <c r="D3812" s="11"/>
    </row>
    <row r="3813" spans="4:4" x14ac:dyDescent="0.2">
      <c r="D3813" s="11"/>
    </row>
    <row r="3814" spans="4:4" x14ac:dyDescent="0.2">
      <c r="D3814" s="11"/>
    </row>
    <row r="3815" spans="4:4" x14ac:dyDescent="0.2">
      <c r="D3815" s="11"/>
    </row>
    <row r="3816" spans="4:4" x14ac:dyDescent="0.2">
      <c r="D3816" s="11"/>
    </row>
    <row r="3817" spans="4:4" x14ac:dyDescent="0.2">
      <c r="D3817" s="11"/>
    </row>
    <row r="3818" spans="4:4" x14ac:dyDescent="0.2">
      <c r="D3818" s="11"/>
    </row>
    <row r="3819" spans="4:4" x14ac:dyDescent="0.2">
      <c r="D3819" s="11"/>
    </row>
    <row r="3820" spans="4:4" x14ac:dyDescent="0.2">
      <c r="D3820" s="11"/>
    </row>
    <row r="3821" spans="4:4" x14ac:dyDescent="0.2">
      <c r="D3821" s="11"/>
    </row>
    <row r="3822" spans="4:4" x14ac:dyDescent="0.2">
      <c r="D3822" s="11"/>
    </row>
    <row r="3823" spans="4:4" x14ac:dyDescent="0.2">
      <c r="D3823" s="11"/>
    </row>
    <row r="3824" spans="4:4" x14ac:dyDescent="0.2">
      <c r="D3824" s="11"/>
    </row>
    <row r="3825" spans="4:4" x14ac:dyDescent="0.2">
      <c r="D3825" s="11"/>
    </row>
    <row r="3826" spans="4:4" x14ac:dyDescent="0.2">
      <c r="D3826" s="11"/>
    </row>
    <row r="3827" spans="4:4" x14ac:dyDescent="0.2">
      <c r="D3827" s="11"/>
    </row>
    <row r="3828" spans="4:4" x14ac:dyDescent="0.2">
      <c r="D3828" s="11"/>
    </row>
    <row r="3829" spans="4:4" x14ac:dyDescent="0.2">
      <c r="D3829" s="11"/>
    </row>
    <row r="3830" spans="4:4" x14ac:dyDescent="0.2">
      <c r="D3830" s="11"/>
    </row>
    <row r="3831" spans="4:4" x14ac:dyDescent="0.2">
      <c r="D3831" s="11"/>
    </row>
    <row r="3832" spans="4:4" x14ac:dyDescent="0.2">
      <c r="D3832" s="11"/>
    </row>
    <row r="3833" spans="4:4" x14ac:dyDescent="0.2">
      <c r="D3833" s="11"/>
    </row>
    <row r="3834" spans="4:4" x14ac:dyDescent="0.2">
      <c r="D3834" s="11"/>
    </row>
    <row r="3835" spans="4:4" x14ac:dyDescent="0.2">
      <c r="D3835" s="11"/>
    </row>
    <row r="3836" spans="4:4" x14ac:dyDescent="0.2">
      <c r="D3836" s="11"/>
    </row>
    <row r="3837" spans="4:4" x14ac:dyDescent="0.2">
      <c r="D3837" s="11"/>
    </row>
    <row r="3838" spans="4:4" x14ac:dyDescent="0.2">
      <c r="D3838" s="11"/>
    </row>
    <row r="3839" spans="4:4" x14ac:dyDescent="0.2">
      <c r="D3839" s="11"/>
    </row>
    <row r="3840" spans="4:4" x14ac:dyDescent="0.2">
      <c r="D3840" s="11"/>
    </row>
    <row r="3841" spans="4:4" x14ac:dyDescent="0.2">
      <c r="D3841" s="11"/>
    </row>
    <row r="3842" spans="4:4" x14ac:dyDescent="0.2">
      <c r="D3842" s="11"/>
    </row>
    <row r="3843" spans="4:4" x14ac:dyDescent="0.2">
      <c r="D3843" s="11"/>
    </row>
    <row r="3844" spans="4:4" x14ac:dyDescent="0.2">
      <c r="D3844" s="11"/>
    </row>
    <row r="3845" spans="4:4" x14ac:dyDescent="0.2">
      <c r="D3845" s="11"/>
    </row>
    <row r="3846" spans="4:4" x14ac:dyDescent="0.2">
      <c r="D3846" s="11"/>
    </row>
    <row r="3847" spans="4:4" x14ac:dyDescent="0.2">
      <c r="D3847" s="11"/>
    </row>
    <row r="3848" spans="4:4" x14ac:dyDescent="0.2">
      <c r="D3848" s="11"/>
    </row>
    <row r="3849" spans="4:4" x14ac:dyDescent="0.2">
      <c r="D3849" s="11"/>
    </row>
    <row r="3850" spans="4:4" x14ac:dyDescent="0.2">
      <c r="D3850" s="11"/>
    </row>
    <row r="3851" spans="4:4" x14ac:dyDescent="0.2">
      <c r="D3851" s="11"/>
    </row>
    <row r="3852" spans="4:4" x14ac:dyDescent="0.2">
      <c r="D3852" s="11"/>
    </row>
    <row r="3853" spans="4:4" x14ac:dyDescent="0.2">
      <c r="D3853" s="11"/>
    </row>
    <row r="3854" spans="4:4" x14ac:dyDescent="0.2">
      <c r="D3854" s="11"/>
    </row>
    <row r="3855" spans="4:4" x14ac:dyDescent="0.2">
      <c r="D3855" s="11"/>
    </row>
    <row r="3856" spans="4:4" x14ac:dyDescent="0.2">
      <c r="D3856" s="11"/>
    </row>
    <row r="3857" spans="4:4" x14ac:dyDescent="0.2">
      <c r="D3857" s="11"/>
    </row>
    <row r="3858" spans="4:4" x14ac:dyDescent="0.2">
      <c r="D3858" s="11"/>
    </row>
    <row r="3859" spans="4:4" x14ac:dyDescent="0.2">
      <c r="D3859" s="11"/>
    </row>
    <row r="3860" spans="4:4" x14ac:dyDescent="0.2">
      <c r="D3860" s="11"/>
    </row>
    <row r="3861" spans="4:4" x14ac:dyDescent="0.2">
      <c r="D3861" s="11"/>
    </row>
    <row r="3862" spans="4:4" x14ac:dyDescent="0.2">
      <c r="D3862" s="11"/>
    </row>
    <row r="3863" spans="4:4" x14ac:dyDescent="0.2">
      <c r="D3863" s="11"/>
    </row>
    <row r="3864" spans="4:4" x14ac:dyDescent="0.2">
      <c r="D3864" s="11"/>
    </row>
    <row r="3865" spans="4:4" x14ac:dyDescent="0.2">
      <c r="D3865" s="11"/>
    </row>
    <row r="3866" spans="4:4" x14ac:dyDescent="0.2">
      <c r="D3866" s="11"/>
    </row>
    <row r="3867" spans="4:4" x14ac:dyDescent="0.2">
      <c r="D3867" s="11"/>
    </row>
    <row r="3868" spans="4:4" x14ac:dyDescent="0.2">
      <c r="D3868" s="11"/>
    </row>
    <row r="3869" spans="4:4" x14ac:dyDescent="0.2">
      <c r="D3869" s="11"/>
    </row>
    <row r="3870" spans="4:4" x14ac:dyDescent="0.2">
      <c r="D3870" s="11"/>
    </row>
    <row r="3871" spans="4:4" x14ac:dyDescent="0.2">
      <c r="D3871" s="11"/>
    </row>
    <row r="3872" spans="4:4" x14ac:dyDescent="0.2">
      <c r="D3872" s="11"/>
    </row>
    <row r="3873" spans="4:4" x14ac:dyDescent="0.2">
      <c r="D3873" s="11"/>
    </row>
    <row r="3874" spans="4:4" x14ac:dyDescent="0.2">
      <c r="D3874" s="11"/>
    </row>
    <row r="3875" spans="4:4" x14ac:dyDescent="0.2">
      <c r="D3875" s="11"/>
    </row>
    <row r="3876" spans="4:4" x14ac:dyDescent="0.2">
      <c r="D3876" s="11"/>
    </row>
    <row r="3877" spans="4:4" x14ac:dyDescent="0.2">
      <c r="D3877" s="11"/>
    </row>
    <row r="3878" spans="4:4" x14ac:dyDescent="0.2">
      <c r="D3878" s="11"/>
    </row>
    <row r="3879" spans="4:4" x14ac:dyDescent="0.2">
      <c r="D3879" s="11"/>
    </row>
    <row r="3880" spans="4:4" x14ac:dyDescent="0.2">
      <c r="D3880" s="11"/>
    </row>
    <row r="3881" spans="4:4" x14ac:dyDescent="0.2">
      <c r="D3881" s="11"/>
    </row>
    <row r="3882" spans="4:4" x14ac:dyDescent="0.2">
      <c r="D3882" s="11"/>
    </row>
    <row r="3883" spans="4:4" x14ac:dyDescent="0.2">
      <c r="D3883" s="11"/>
    </row>
    <row r="3884" spans="4:4" x14ac:dyDescent="0.2">
      <c r="D3884" s="11"/>
    </row>
    <row r="3885" spans="4:4" x14ac:dyDescent="0.2">
      <c r="D3885" s="11"/>
    </row>
    <row r="3886" spans="4:4" x14ac:dyDescent="0.2">
      <c r="D3886" s="11"/>
    </row>
    <row r="3887" spans="4:4" x14ac:dyDescent="0.2">
      <c r="D3887" s="11"/>
    </row>
    <row r="3888" spans="4:4" x14ac:dyDescent="0.2">
      <c r="D3888" s="11"/>
    </row>
    <row r="3889" spans="4:4" x14ac:dyDescent="0.2">
      <c r="D3889" s="11"/>
    </row>
    <row r="3890" spans="4:4" x14ac:dyDescent="0.2">
      <c r="D3890" s="11"/>
    </row>
    <row r="3891" spans="4:4" x14ac:dyDescent="0.2">
      <c r="D3891" s="11"/>
    </row>
    <row r="3892" spans="4:4" x14ac:dyDescent="0.2">
      <c r="D3892" s="11"/>
    </row>
    <row r="3893" spans="4:4" x14ac:dyDescent="0.2">
      <c r="D3893" s="11"/>
    </row>
    <row r="3894" spans="4:4" x14ac:dyDescent="0.2">
      <c r="D3894" s="11"/>
    </row>
    <row r="3895" spans="4:4" x14ac:dyDescent="0.2">
      <c r="D3895" s="11"/>
    </row>
    <row r="3896" spans="4:4" x14ac:dyDescent="0.2">
      <c r="D3896" s="11"/>
    </row>
    <row r="3897" spans="4:4" x14ac:dyDescent="0.2">
      <c r="D3897" s="11"/>
    </row>
    <row r="3898" spans="4:4" x14ac:dyDescent="0.2">
      <c r="D3898" s="11"/>
    </row>
    <row r="3899" spans="4:4" x14ac:dyDescent="0.2">
      <c r="D3899" s="11"/>
    </row>
    <row r="3900" spans="4:4" x14ac:dyDescent="0.2">
      <c r="D3900" s="11"/>
    </row>
    <row r="3901" spans="4:4" x14ac:dyDescent="0.2">
      <c r="D3901" s="11"/>
    </row>
    <row r="3902" spans="4:4" x14ac:dyDescent="0.2">
      <c r="D3902" s="11"/>
    </row>
    <row r="3903" spans="4:4" x14ac:dyDescent="0.2">
      <c r="D3903" s="11"/>
    </row>
    <row r="3904" spans="4:4" x14ac:dyDescent="0.2">
      <c r="D3904" s="11"/>
    </row>
    <row r="3905" spans="4:4" x14ac:dyDescent="0.2">
      <c r="D3905" s="11"/>
    </row>
    <row r="3906" spans="4:4" x14ac:dyDescent="0.2">
      <c r="D3906" s="11"/>
    </row>
    <row r="3907" spans="4:4" x14ac:dyDescent="0.2">
      <c r="D3907" s="11"/>
    </row>
    <row r="3908" spans="4:4" x14ac:dyDescent="0.2">
      <c r="D3908" s="11"/>
    </row>
    <row r="3909" spans="4:4" x14ac:dyDescent="0.2">
      <c r="D3909" s="11"/>
    </row>
    <row r="3910" spans="4:4" x14ac:dyDescent="0.2">
      <c r="D3910" s="11"/>
    </row>
    <row r="3911" spans="4:4" x14ac:dyDescent="0.2">
      <c r="D3911" s="11"/>
    </row>
    <row r="3912" spans="4:4" x14ac:dyDescent="0.2">
      <c r="D3912" s="11"/>
    </row>
    <row r="3913" spans="4:4" x14ac:dyDescent="0.2">
      <c r="D3913" s="11"/>
    </row>
    <row r="3914" spans="4:4" x14ac:dyDescent="0.2">
      <c r="D3914" s="11"/>
    </row>
    <row r="3915" spans="4:4" x14ac:dyDescent="0.2">
      <c r="D3915" s="11"/>
    </row>
    <row r="3916" spans="4:4" x14ac:dyDescent="0.2">
      <c r="D3916" s="11"/>
    </row>
    <row r="3917" spans="4:4" x14ac:dyDescent="0.2">
      <c r="D3917" s="11"/>
    </row>
    <row r="3918" spans="4:4" x14ac:dyDescent="0.2">
      <c r="D3918" s="11"/>
    </row>
    <row r="3919" spans="4:4" x14ac:dyDescent="0.2">
      <c r="D3919" s="11"/>
    </row>
    <row r="3920" spans="4:4" x14ac:dyDescent="0.2">
      <c r="D3920" s="11"/>
    </row>
    <row r="3921" spans="4:4" x14ac:dyDescent="0.2">
      <c r="D3921" s="11"/>
    </row>
    <row r="3922" spans="4:4" x14ac:dyDescent="0.2">
      <c r="D3922" s="11"/>
    </row>
    <row r="3923" spans="4:4" x14ac:dyDescent="0.2">
      <c r="D3923" s="11"/>
    </row>
    <row r="3924" spans="4:4" x14ac:dyDescent="0.2">
      <c r="D3924" s="11"/>
    </row>
    <row r="3925" spans="4:4" x14ac:dyDescent="0.2">
      <c r="D3925" s="11"/>
    </row>
    <row r="3926" spans="4:4" x14ac:dyDescent="0.2">
      <c r="D3926" s="11"/>
    </row>
    <row r="3927" spans="4:4" x14ac:dyDescent="0.2">
      <c r="D3927" s="11"/>
    </row>
    <row r="3928" spans="4:4" x14ac:dyDescent="0.2">
      <c r="D3928" s="11"/>
    </row>
    <row r="3929" spans="4:4" x14ac:dyDescent="0.2">
      <c r="D3929" s="11"/>
    </row>
    <row r="3930" spans="4:4" x14ac:dyDescent="0.2">
      <c r="D3930" s="11"/>
    </row>
    <row r="3931" spans="4:4" x14ac:dyDescent="0.2">
      <c r="D3931" s="11"/>
    </row>
    <row r="3932" spans="4:4" x14ac:dyDescent="0.2">
      <c r="D3932" s="11"/>
    </row>
    <row r="3933" spans="4:4" x14ac:dyDescent="0.2">
      <c r="D3933" s="11"/>
    </row>
    <row r="3934" spans="4:4" x14ac:dyDescent="0.2">
      <c r="D3934" s="11"/>
    </row>
    <row r="3935" spans="4:4" x14ac:dyDescent="0.2">
      <c r="D3935" s="11"/>
    </row>
    <row r="3936" spans="4:4" x14ac:dyDescent="0.2">
      <c r="D3936" s="11"/>
    </row>
    <row r="3937" spans="4:4" x14ac:dyDescent="0.2">
      <c r="D3937" s="11"/>
    </row>
    <row r="3938" spans="4:4" x14ac:dyDescent="0.2">
      <c r="D3938" s="11"/>
    </row>
    <row r="3939" spans="4:4" x14ac:dyDescent="0.2">
      <c r="D3939" s="11"/>
    </row>
    <row r="3940" spans="4:4" x14ac:dyDescent="0.2">
      <c r="D3940" s="11"/>
    </row>
    <row r="3941" spans="4:4" x14ac:dyDescent="0.2">
      <c r="D3941" s="11"/>
    </row>
    <row r="3942" spans="4:4" x14ac:dyDescent="0.2">
      <c r="D3942" s="11"/>
    </row>
    <row r="3943" spans="4:4" x14ac:dyDescent="0.2">
      <c r="D3943" s="11"/>
    </row>
    <row r="3944" spans="4:4" x14ac:dyDescent="0.2">
      <c r="D3944" s="11"/>
    </row>
    <row r="3945" spans="4:4" x14ac:dyDescent="0.2">
      <c r="D3945" s="11"/>
    </row>
    <row r="3946" spans="4:4" x14ac:dyDescent="0.2">
      <c r="D3946" s="11"/>
    </row>
    <row r="3947" spans="4:4" x14ac:dyDescent="0.2">
      <c r="D3947" s="11"/>
    </row>
    <row r="3948" spans="4:4" x14ac:dyDescent="0.2">
      <c r="D3948" s="11"/>
    </row>
    <row r="3949" spans="4:4" x14ac:dyDescent="0.2">
      <c r="D3949" s="11"/>
    </row>
    <row r="3950" spans="4:4" x14ac:dyDescent="0.2">
      <c r="D3950" s="11"/>
    </row>
    <row r="3951" spans="4:4" x14ac:dyDescent="0.2">
      <c r="D3951" s="11"/>
    </row>
    <row r="3952" spans="4:4" x14ac:dyDescent="0.2">
      <c r="D3952" s="11"/>
    </row>
    <row r="3953" spans="4:4" x14ac:dyDescent="0.2">
      <c r="D3953" s="11"/>
    </row>
    <row r="3954" spans="4:4" x14ac:dyDescent="0.2">
      <c r="D3954" s="11"/>
    </row>
    <row r="3955" spans="4:4" x14ac:dyDescent="0.2">
      <c r="D3955" s="11"/>
    </row>
    <row r="3956" spans="4:4" x14ac:dyDescent="0.2">
      <c r="D3956" s="11"/>
    </row>
    <row r="3957" spans="4:4" x14ac:dyDescent="0.2">
      <c r="D3957" s="11"/>
    </row>
    <row r="3958" spans="4:4" x14ac:dyDescent="0.2">
      <c r="D3958" s="11"/>
    </row>
    <row r="3959" spans="4:4" x14ac:dyDescent="0.2">
      <c r="D3959" s="11"/>
    </row>
    <row r="3960" spans="4:4" x14ac:dyDescent="0.2">
      <c r="D3960" s="11"/>
    </row>
    <row r="3961" spans="4:4" x14ac:dyDescent="0.2">
      <c r="D3961" s="11"/>
    </row>
    <row r="3962" spans="4:4" x14ac:dyDescent="0.2">
      <c r="D3962" s="11"/>
    </row>
    <row r="3963" spans="4:4" x14ac:dyDescent="0.2">
      <c r="D3963" s="11"/>
    </row>
    <row r="3964" spans="4:4" x14ac:dyDescent="0.2">
      <c r="D3964" s="11"/>
    </row>
    <row r="3965" spans="4:4" x14ac:dyDescent="0.2">
      <c r="D3965" s="11"/>
    </row>
    <row r="3966" spans="4:4" x14ac:dyDescent="0.2">
      <c r="D3966" s="11"/>
    </row>
    <row r="3967" spans="4:4" x14ac:dyDescent="0.2">
      <c r="D3967" s="11"/>
    </row>
    <row r="3968" spans="4:4" x14ac:dyDescent="0.2">
      <c r="D3968" s="11"/>
    </row>
    <row r="3969" spans="4:4" x14ac:dyDescent="0.2">
      <c r="D3969" s="11"/>
    </row>
    <row r="3970" spans="4:4" x14ac:dyDescent="0.2">
      <c r="D3970" s="11"/>
    </row>
    <row r="3971" spans="4:4" x14ac:dyDescent="0.2">
      <c r="D3971" s="11"/>
    </row>
    <row r="3972" spans="4:4" x14ac:dyDescent="0.2">
      <c r="D3972" s="11"/>
    </row>
    <row r="3973" spans="4:4" x14ac:dyDescent="0.2">
      <c r="D3973" s="11"/>
    </row>
    <row r="3974" spans="4:4" x14ac:dyDescent="0.2">
      <c r="D3974" s="11"/>
    </row>
    <row r="3975" spans="4:4" x14ac:dyDescent="0.2">
      <c r="D3975" s="11"/>
    </row>
    <row r="3976" spans="4:4" x14ac:dyDescent="0.2">
      <c r="D3976" s="11"/>
    </row>
    <row r="3977" spans="4:4" x14ac:dyDescent="0.2">
      <c r="D3977" s="11"/>
    </row>
    <row r="3978" spans="4:4" x14ac:dyDescent="0.2">
      <c r="D3978" s="11"/>
    </row>
    <row r="3979" spans="4:4" x14ac:dyDescent="0.2">
      <c r="D3979" s="11"/>
    </row>
    <row r="3980" spans="4:4" x14ac:dyDescent="0.2">
      <c r="D3980" s="11"/>
    </row>
    <row r="3981" spans="4:4" x14ac:dyDescent="0.2">
      <c r="D3981" s="11"/>
    </row>
    <row r="3982" spans="4:4" x14ac:dyDescent="0.2">
      <c r="D3982" s="11"/>
    </row>
    <row r="3983" spans="4:4" x14ac:dyDescent="0.2">
      <c r="D3983" s="11"/>
    </row>
    <row r="3984" spans="4:4" x14ac:dyDescent="0.2">
      <c r="D3984" s="11"/>
    </row>
    <row r="3985" spans="4:4" x14ac:dyDescent="0.2">
      <c r="D3985" s="11"/>
    </row>
    <row r="3986" spans="4:4" x14ac:dyDescent="0.2">
      <c r="D3986" s="11"/>
    </row>
    <row r="3987" spans="4:4" x14ac:dyDescent="0.2">
      <c r="D3987" s="11"/>
    </row>
    <row r="3988" spans="4:4" x14ac:dyDescent="0.2">
      <c r="D3988" s="11"/>
    </row>
    <row r="3989" spans="4:4" x14ac:dyDescent="0.2">
      <c r="D3989" s="11"/>
    </row>
    <row r="3990" spans="4:4" x14ac:dyDescent="0.2">
      <c r="D3990" s="11"/>
    </row>
    <row r="3991" spans="4:4" x14ac:dyDescent="0.2">
      <c r="D3991" s="11"/>
    </row>
    <row r="3992" spans="4:4" x14ac:dyDescent="0.2">
      <c r="D3992" s="11"/>
    </row>
    <row r="3993" spans="4:4" x14ac:dyDescent="0.2">
      <c r="D3993" s="11"/>
    </row>
    <row r="3994" spans="4:4" x14ac:dyDescent="0.2">
      <c r="D3994" s="11"/>
    </row>
    <row r="3995" spans="4:4" x14ac:dyDescent="0.2">
      <c r="D3995" s="11"/>
    </row>
    <row r="3996" spans="4:4" x14ac:dyDescent="0.2">
      <c r="D3996" s="11"/>
    </row>
    <row r="3997" spans="4:4" x14ac:dyDescent="0.2">
      <c r="D3997" s="11"/>
    </row>
    <row r="3998" spans="4:4" x14ac:dyDescent="0.2">
      <c r="D3998" s="11"/>
    </row>
    <row r="3999" spans="4:4" x14ac:dyDescent="0.2">
      <c r="D3999" s="11"/>
    </row>
    <row r="4000" spans="4:4" x14ac:dyDescent="0.2">
      <c r="D4000" s="11"/>
    </row>
    <row r="4001" spans="4:4" x14ac:dyDescent="0.2">
      <c r="D4001" s="11"/>
    </row>
    <row r="4002" spans="4:4" x14ac:dyDescent="0.2">
      <c r="D4002" s="11"/>
    </row>
    <row r="4003" spans="4:4" x14ac:dyDescent="0.2">
      <c r="D4003" s="11"/>
    </row>
    <row r="4004" spans="4:4" x14ac:dyDescent="0.2">
      <c r="D4004" s="11"/>
    </row>
    <row r="4005" spans="4:4" x14ac:dyDescent="0.2">
      <c r="D4005" s="11"/>
    </row>
    <row r="4006" spans="4:4" x14ac:dyDescent="0.2">
      <c r="D4006" s="11"/>
    </row>
    <row r="4007" spans="4:4" x14ac:dyDescent="0.2">
      <c r="D4007" s="11"/>
    </row>
    <row r="4008" spans="4:4" x14ac:dyDescent="0.2">
      <c r="D4008" s="11"/>
    </row>
    <row r="4009" spans="4:4" x14ac:dyDescent="0.2">
      <c r="D4009" s="11"/>
    </row>
    <row r="4010" spans="4:4" x14ac:dyDescent="0.2">
      <c r="D4010" s="11"/>
    </row>
    <row r="4011" spans="4:4" x14ac:dyDescent="0.2">
      <c r="D4011" s="11"/>
    </row>
    <row r="4012" spans="4:4" x14ac:dyDescent="0.2">
      <c r="D4012" s="11"/>
    </row>
    <row r="4013" spans="4:4" x14ac:dyDescent="0.2">
      <c r="D4013" s="11"/>
    </row>
    <row r="4014" spans="4:4" x14ac:dyDescent="0.2">
      <c r="D4014" s="11"/>
    </row>
    <row r="4015" spans="4:4" x14ac:dyDescent="0.2">
      <c r="D4015" s="11"/>
    </row>
    <row r="4016" spans="4:4" x14ac:dyDescent="0.2">
      <c r="D4016" s="11"/>
    </row>
    <row r="4017" spans="4:4" x14ac:dyDescent="0.2">
      <c r="D4017" s="11"/>
    </row>
    <row r="4018" spans="4:4" x14ac:dyDescent="0.2">
      <c r="D4018" s="11"/>
    </row>
    <row r="4019" spans="4:4" x14ac:dyDescent="0.2">
      <c r="D4019" s="11"/>
    </row>
    <row r="4020" spans="4:4" x14ac:dyDescent="0.2">
      <c r="D4020" s="11"/>
    </row>
    <row r="4021" spans="4:4" x14ac:dyDescent="0.2">
      <c r="D4021" s="11"/>
    </row>
    <row r="4022" spans="4:4" x14ac:dyDescent="0.2">
      <c r="D4022" s="11"/>
    </row>
    <row r="4023" spans="4:4" x14ac:dyDescent="0.2">
      <c r="D4023" s="11"/>
    </row>
    <row r="4024" spans="4:4" x14ac:dyDescent="0.2">
      <c r="D4024" s="11"/>
    </row>
    <row r="4025" spans="4:4" x14ac:dyDescent="0.2">
      <c r="D4025" s="11"/>
    </row>
    <row r="4026" spans="4:4" x14ac:dyDescent="0.2">
      <c r="D4026" s="11"/>
    </row>
    <row r="4027" spans="4:4" x14ac:dyDescent="0.2">
      <c r="D4027" s="11"/>
    </row>
    <row r="4028" spans="4:4" x14ac:dyDescent="0.2">
      <c r="D4028" s="11"/>
    </row>
    <row r="4029" spans="4:4" x14ac:dyDescent="0.2">
      <c r="D4029" s="11"/>
    </row>
    <row r="4030" spans="4:4" x14ac:dyDescent="0.2">
      <c r="D4030" s="11"/>
    </row>
    <row r="4031" spans="4:4" x14ac:dyDescent="0.2">
      <c r="D4031" s="11"/>
    </row>
    <row r="4032" spans="4:4" x14ac:dyDescent="0.2">
      <c r="D4032" s="11"/>
    </row>
    <row r="4033" spans="4:4" x14ac:dyDescent="0.2">
      <c r="D4033" s="11"/>
    </row>
    <row r="4034" spans="4:4" x14ac:dyDescent="0.2">
      <c r="D4034" s="11"/>
    </row>
    <row r="4035" spans="4:4" x14ac:dyDescent="0.2">
      <c r="D4035" s="11"/>
    </row>
    <row r="4036" spans="4:4" x14ac:dyDescent="0.2">
      <c r="D4036" s="11"/>
    </row>
    <row r="4037" spans="4:4" x14ac:dyDescent="0.2">
      <c r="D4037" s="11"/>
    </row>
    <row r="4038" spans="4:4" x14ac:dyDescent="0.2">
      <c r="D4038" s="11"/>
    </row>
    <row r="4039" spans="4:4" x14ac:dyDescent="0.2">
      <c r="D4039" s="11"/>
    </row>
    <row r="4040" spans="4:4" x14ac:dyDescent="0.2">
      <c r="D4040" s="11"/>
    </row>
    <row r="4041" spans="4:4" x14ac:dyDescent="0.2">
      <c r="D4041" s="11"/>
    </row>
    <row r="4042" spans="4:4" x14ac:dyDescent="0.2">
      <c r="D4042" s="11"/>
    </row>
    <row r="4043" spans="4:4" x14ac:dyDescent="0.2">
      <c r="D4043" s="11"/>
    </row>
    <row r="4044" spans="4:4" x14ac:dyDescent="0.2">
      <c r="D4044" s="11"/>
    </row>
    <row r="4045" spans="4:4" x14ac:dyDescent="0.2">
      <c r="D4045" s="11"/>
    </row>
    <row r="4046" spans="4:4" x14ac:dyDescent="0.2">
      <c r="D4046" s="11"/>
    </row>
    <row r="4047" spans="4:4" x14ac:dyDescent="0.2">
      <c r="D4047" s="11"/>
    </row>
    <row r="4048" spans="4:4" x14ac:dyDescent="0.2">
      <c r="D4048" s="11"/>
    </row>
    <row r="4049" spans="4:4" x14ac:dyDescent="0.2">
      <c r="D4049" s="11"/>
    </row>
    <row r="4050" spans="4:4" x14ac:dyDescent="0.2">
      <c r="D4050" s="11"/>
    </row>
    <row r="4051" spans="4:4" x14ac:dyDescent="0.2">
      <c r="D4051" s="11"/>
    </row>
    <row r="4052" spans="4:4" x14ac:dyDescent="0.2">
      <c r="D4052" s="11"/>
    </row>
    <row r="4053" spans="4:4" x14ac:dyDescent="0.2">
      <c r="D4053" s="11"/>
    </row>
    <row r="4054" spans="4:4" x14ac:dyDescent="0.2">
      <c r="D4054" s="11"/>
    </row>
    <row r="4055" spans="4:4" x14ac:dyDescent="0.2">
      <c r="D4055" s="11"/>
    </row>
    <row r="4056" spans="4:4" x14ac:dyDescent="0.2">
      <c r="D4056" s="11"/>
    </row>
    <row r="4057" spans="4:4" x14ac:dyDescent="0.2">
      <c r="D4057" s="11"/>
    </row>
    <row r="4058" spans="4:4" x14ac:dyDescent="0.2">
      <c r="D4058" s="11"/>
    </row>
    <row r="4059" spans="4:4" x14ac:dyDescent="0.2">
      <c r="D4059" s="11"/>
    </row>
    <row r="4060" spans="4:4" x14ac:dyDescent="0.2">
      <c r="D4060" s="11"/>
    </row>
    <row r="4061" spans="4:4" x14ac:dyDescent="0.2">
      <c r="D4061" s="11"/>
    </row>
    <row r="4062" spans="4:4" x14ac:dyDescent="0.2">
      <c r="D4062" s="11"/>
    </row>
    <row r="4063" spans="4:4" x14ac:dyDescent="0.2">
      <c r="D4063" s="11"/>
    </row>
    <row r="4064" spans="4:4" x14ac:dyDescent="0.2">
      <c r="D4064" s="11"/>
    </row>
    <row r="4065" spans="4:4" x14ac:dyDescent="0.2">
      <c r="D4065" s="11"/>
    </row>
    <row r="4066" spans="4:4" x14ac:dyDescent="0.2">
      <c r="D4066" s="11"/>
    </row>
    <row r="4067" spans="4:4" x14ac:dyDescent="0.2">
      <c r="D4067" s="11"/>
    </row>
    <row r="4068" spans="4:4" x14ac:dyDescent="0.2">
      <c r="D4068" s="11"/>
    </row>
    <row r="4069" spans="4:4" x14ac:dyDescent="0.2">
      <c r="D4069" s="11"/>
    </row>
    <row r="4070" spans="4:4" x14ac:dyDescent="0.2">
      <c r="D4070" s="11"/>
    </row>
    <row r="4071" spans="4:4" x14ac:dyDescent="0.2">
      <c r="D4071" s="11"/>
    </row>
    <row r="4072" spans="4:4" x14ac:dyDescent="0.2">
      <c r="D4072" s="11"/>
    </row>
    <row r="4073" spans="4:4" x14ac:dyDescent="0.2">
      <c r="D4073" s="11"/>
    </row>
    <row r="4074" spans="4:4" x14ac:dyDescent="0.2">
      <c r="D4074" s="11"/>
    </row>
    <row r="4075" spans="4:4" x14ac:dyDescent="0.2">
      <c r="D4075" s="11"/>
    </row>
    <row r="4076" spans="4:4" x14ac:dyDescent="0.2">
      <c r="D4076" s="11"/>
    </row>
    <row r="4077" spans="4:4" x14ac:dyDescent="0.2">
      <c r="D4077" s="11"/>
    </row>
    <row r="4078" spans="4:4" x14ac:dyDescent="0.2">
      <c r="D4078" s="11"/>
    </row>
    <row r="4079" spans="4:4" x14ac:dyDescent="0.2">
      <c r="D4079" s="11"/>
    </row>
    <row r="4080" spans="4:4" x14ac:dyDescent="0.2">
      <c r="D4080" s="11"/>
    </row>
    <row r="4081" spans="4:4" x14ac:dyDescent="0.2">
      <c r="D4081" s="11"/>
    </row>
    <row r="4082" spans="4:4" x14ac:dyDescent="0.2">
      <c r="D4082" s="11"/>
    </row>
    <row r="4083" spans="4:4" x14ac:dyDescent="0.2">
      <c r="D4083" s="11"/>
    </row>
    <row r="4084" spans="4:4" x14ac:dyDescent="0.2">
      <c r="D4084" s="11"/>
    </row>
    <row r="4085" spans="4:4" x14ac:dyDescent="0.2">
      <c r="D4085" s="11"/>
    </row>
    <row r="4086" spans="4:4" x14ac:dyDescent="0.2">
      <c r="D4086" s="11"/>
    </row>
    <row r="4087" spans="4:4" x14ac:dyDescent="0.2">
      <c r="D4087" s="11"/>
    </row>
    <row r="4088" spans="4:4" x14ac:dyDescent="0.2">
      <c r="D4088" s="11"/>
    </row>
    <row r="4089" spans="4:4" x14ac:dyDescent="0.2">
      <c r="D4089" s="11"/>
    </row>
    <row r="4090" spans="4:4" x14ac:dyDescent="0.2">
      <c r="D4090" s="11"/>
    </row>
    <row r="4091" spans="4:4" x14ac:dyDescent="0.2">
      <c r="D4091" s="11"/>
    </row>
    <row r="4092" spans="4:4" x14ac:dyDescent="0.2">
      <c r="D4092" s="11"/>
    </row>
    <row r="4093" spans="4:4" x14ac:dyDescent="0.2">
      <c r="D4093" s="11"/>
    </row>
    <row r="4094" spans="4:4" x14ac:dyDescent="0.2">
      <c r="D4094" s="11"/>
    </row>
    <row r="4095" spans="4:4" x14ac:dyDescent="0.2">
      <c r="D4095" s="11"/>
    </row>
    <row r="4096" spans="4:4" x14ac:dyDescent="0.2">
      <c r="D4096" s="11"/>
    </row>
    <row r="4097" spans="4:4" x14ac:dyDescent="0.2">
      <c r="D4097" s="11"/>
    </row>
    <row r="4098" spans="4:4" x14ac:dyDescent="0.2">
      <c r="D4098" s="11"/>
    </row>
    <row r="4099" spans="4:4" x14ac:dyDescent="0.2">
      <c r="D4099" s="11"/>
    </row>
    <row r="4100" spans="4:4" x14ac:dyDescent="0.2">
      <c r="D4100" s="11"/>
    </row>
    <row r="4101" spans="4:4" x14ac:dyDescent="0.2">
      <c r="D4101" s="11"/>
    </row>
    <row r="4102" spans="4:4" x14ac:dyDescent="0.2">
      <c r="D4102" s="11"/>
    </row>
    <row r="4103" spans="4:4" x14ac:dyDescent="0.2">
      <c r="D4103" s="11"/>
    </row>
    <row r="4104" spans="4:4" x14ac:dyDescent="0.2">
      <c r="D4104" s="11"/>
    </row>
    <row r="4105" spans="4:4" x14ac:dyDescent="0.2">
      <c r="D4105" s="11"/>
    </row>
    <row r="4106" spans="4:4" x14ac:dyDescent="0.2">
      <c r="D4106" s="11"/>
    </row>
    <row r="4107" spans="4:4" x14ac:dyDescent="0.2">
      <c r="D4107" s="11"/>
    </row>
    <row r="4108" spans="4:4" x14ac:dyDescent="0.2">
      <c r="D4108" s="11"/>
    </row>
    <row r="4109" spans="4:4" x14ac:dyDescent="0.2">
      <c r="D4109" s="11"/>
    </row>
    <row r="4110" spans="4:4" x14ac:dyDescent="0.2">
      <c r="D4110" s="11"/>
    </row>
    <row r="4111" spans="4:4" x14ac:dyDescent="0.2">
      <c r="D4111" s="11"/>
    </row>
    <row r="4112" spans="4:4" x14ac:dyDescent="0.2">
      <c r="D4112" s="11"/>
    </row>
    <row r="4113" spans="4:4" x14ac:dyDescent="0.2">
      <c r="D4113" s="11"/>
    </row>
    <row r="4114" spans="4:4" x14ac:dyDescent="0.2">
      <c r="D4114" s="11"/>
    </row>
    <row r="4115" spans="4:4" x14ac:dyDescent="0.2">
      <c r="D4115" s="11"/>
    </row>
    <row r="4116" spans="4:4" x14ac:dyDescent="0.2">
      <c r="D4116" s="11"/>
    </row>
    <row r="4117" spans="4:4" x14ac:dyDescent="0.2">
      <c r="D4117" s="11"/>
    </row>
    <row r="4118" spans="4:4" x14ac:dyDescent="0.2">
      <c r="D4118" s="11"/>
    </row>
    <row r="4119" spans="4:4" x14ac:dyDescent="0.2">
      <c r="D4119" s="11"/>
    </row>
    <row r="4120" spans="4:4" x14ac:dyDescent="0.2">
      <c r="D4120" s="11"/>
    </row>
    <row r="4121" spans="4:4" x14ac:dyDescent="0.2">
      <c r="D4121" s="11"/>
    </row>
    <row r="4122" spans="4:4" x14ac:dyDescent="0.2">
      <c r="D4122" s="11"/>
    </row>
    <row r="4123" spans="4:4" x14ac:dyDescent="0.2">
      <c r="D4123" s="11"/>
    </row>
    <row r="4124" spans="4:4" x14ac:dyDescent="0.2">
      <c r="D4124" s="11"/>
    </row>
    <row r="4125" spans="4:4" x14ac:dyDescent="0.2">
      <c r="D4125" s="11"/>
    </row>
    <row r="4126" spans="4:4" x14ac:dyDescent="0.2">
      <c r="D4126" s="11"/>
    </row>
    <row r="4127" spans="4:4" x14ac:dyDescent="0.2">
      <c r="D4127" s="11"/>
    </row>
    <row r="4128" spans="4:4" x14ac:dyDescent="0.2">
      <c r="D4128" s="11"/>
    </row>
    <row r="4129" spans="4:4" x14ac:dyDescent="0.2">
      <c r="D4129" s="11"/>
    </row>
    <row r="4130" spans="4:4" x14ac:dyDescent="0.2">
      <c r="D4130" s="11"/>
    </row>
    <row r="4131" spans="4:4" x14ac:dyDescent="0.2">
      <c r="D4131" s="11"/>
    </row>
    <row r="4132" spans="4:4" x14ac:dyDescent="0.2">
      <c r="D4132" s="11"/>
    </row>
    <row r="4133" spans="4:4" x14ac:dyDescent="0.2">
      <c r="D4133" s="11"/>
    </row>
    <row r="4134" spans="4:4" x14ac:dyDescent="0.2">
      <c r="D4134" s="11"/>
    </row>
    <row r="4135" spans="4:4" x14ac:dyDescent="0.2">
      <c r="D4135" s="11"/>
    </row>
    <row r="4136" spans="4:4" x14ac:dyDescent="0.2">
      <c r="D4136" s="11"/>
    </row>
    <row r="4137" spans="4:4" x14ac:dyDescent="0.2">
      <c r="D4137" s="11"/>
    </row>
    <row r="4138" spans="4:4" x14ac:dyDescent="0.2">
      <c r="D4138" s="11"/>
    </row>
    <row r="4139" spans="4:4" x14ac:dyDescent="0.2">
      <c r="D4139" s="11"/>
    </row>
    <row r="4140" spans="4:4" x14ac:dyDescent="0.2">
      <c r="D4140" s="11"/>
    </row>
    <row r="4141" spans="4:4" x14ac:dyDescent="0.2">
      <c r="D4141" s="11"/>
    </row>
    <row r="4142" spans="4:4" x14ac:dyDescent="0.2">
      <c r="D4142" s="11"/>
    </row>
    <row r="4143" spans="4:4" x14ac:dyDescent="0.2">
      <c r="D4143" s="11"/>
    </row>
    <row r="4144" spans="4:4" x14ac:dyDescent="0.2">
      <c r="D4144" s="11"/>
    </row>
    <row r="4145" spans="4:4" x14ac:dyDescent="0.2">
      <c r="D4145" s="11"/>
    </row>
    <row r="4146" spans="4:4" x14ac:dyDescent="0.2">
      <c r="D4146" s="11"/>
    </row>
    <row r="4147" spans="4:4" x14ac:dyDescent="0.2">
      <c r="D4147" s="11"/>
    </row>
    <row r="4148" spans="4:4" x14ac:dyDescent="0.2">
      <c r="D4148" s="11"/>
    </row>
    <row r="4149" spans="4:4" x14ac:dyDescent="0.2">
      <c r="D4149" s="11"/>
    </row>
    <row r="4150" spans="4:4" x14ac:dyDescent="0.2">
      <c r="D4150" s="11"/>
    </row>
    <row r="4151" spans="4:4" x14ac:dyDescent="0.2">
      <c r="D4151" s="11"/>
    </row>
    <row r="4152" spans="4:4" x14ac:dyDescent="0.2">
      <c r="D4152" s="11"/>
    </row>
    <row r="4153" spans="4:4" x14ac:dyDescent="0.2">
      <c r="D4153" s="11"/>
    </row>
    <row r="4154" spans="4:4" x14ac:dyDescent="0.2">
      <c r="D4154" s="11"/>
    </row>
    <row r="4155" spans="4:4" x14ac:dyDescent="0.2">
      <c r="D4155" s="11"/>
    </row>
    <row r="4156" spans="4:4" x14ac:dyDescent="0.2">
      <c r="D4156" s="11"/>
    </row>
    <row r="4157" spans="4:4" x14ac:dyDescent="0.2">
      <c r="D4157" s="11"/>
    </row>
    <row r="4158" spans="4:4" x14ac:dyDescent="0.2">
      <c r="D4158" s="11"/>
    </row>
    <row r="4159" spans="4:4" x14ac:dyDescent="0.2">
      <c r="D4159" s="11"/>
    </row>
    <row r="4160" spans="4:4" x14ac:dyDescent="0.2">
      <c r="D4160" s="11"/>
    </row>
    <row r="4161" spans="4:4" x14ac:dyDescent="0.2">
      <c r="D4161" s="11"/>
    </row>
    <row r="4162" spans="4:4" x14ac:dyDescent="0.2">
      <c r="D4162" s="11"/>
    </row>
    <row r="4163" spans="4:4" x14ac:dyDescent="0.2">
      <c r="D4163" s="11"/>
    </row>
    <row r="4164" spans="4:4" x14ac:dyDescent="0.2">
      <c r="D4164" s="11"/>
    </row>
    <row r="4165" spans="4:4" x14ac:dyDescent="0.2">
      <c r="D4165" s="11"/>
    </row>
    <row r="4166" spans="4:4" x14ac:dyDescent="0.2">
      <c r="D4166" s="11"/>
    </row>
    <row r="4167" spans="4:4" x14ac:dyDescent="0.2">
      <c r="D4167" s="11"/>
    </row>
    <row r="4168" spans="4:4" x14ac:dyDescent="0.2">
      <c r="D4168" s="11"/>
    </row>
    <row r="4169" spans="4:4" x14ac:dyDescent="0.2">
      <c r="D4169" s="11"/>
    </row>
    <row r="4170" spans="4:4" x14ac:dyDescent="0.2">
      <c r="D4170" s="11"/>
    </row>
    <row r="4171" spans="4:4" x14ac:dyDescent="0.2">
      <c r="D4171" s="11"/>
    </row>
    <row r="4172" spans="4:4" x14ac:dyDescent="0.2">
      <c r="D4172" s="11"/>
    </row>
    <row r="4173" spans="4:4" x14ac:dyDescent="0.2">
      <c r="D4173" s="11"/>
    </row>
    <row r="4174" spans="4:4" x14ac:dyDescent="0.2">
      <c r="D4174" s="11"/>
    </row>
    <row r="4175" spans="4:4" x14ac:dyDescent="0.2">
      <c r="D4175" s="11"/>
    </row>
    <row r="4176" spans="4:4" x14ac:dyDescent="0.2">
      <c r="D4176" s="11"/>
    </row>
    <row r="4177" spans="4:4" x14ac:dyDescent="0.2">
      <c r="D4177" s="11"/>
    </row>
    <row r="4178" spans="4:4" x14ac:dyDescent="0.2">
      <c r="D4178" s="11"/>
    </row>
    <row r="4179" spans="4:4" x14ac:dyDescent="0.2">
      <c r="D4179" s="11"/>
    </row>
    <row r="4180" spans="4:4" x14ac:dyDescent="0.2">
      <c r="D4180" s="11"/>
    </row>
    <row r="4181" spans="4:4" x14ac:dyDescent="0.2">
      <c r="D4181" s="11"/>
    </row>
    <row r="4182" spans="4:4" x14ac:dyDescent="0.2">
      <c r="D4182" s="11"/>
    </row>
    <row r="4183" spans="4:4" x14ac:dyDescent="0.2">
      <c r="D4183" s="11"/>
    </row>
    <row r="4184" spans="4:4" x14ac:dyDescent="0.2">
      <c r="D4184" s="11"/>
    </row>
    <row r="4185" spans="4:4" x14ac:dyDescent="0.2">
      <c r="D4185" s="11"/>
    </row>
    <row r="4186" spans="4:4" x14ac:dyDescent="0.2">
      <c r="D4186" s="11"/>
    </row>
    <row r="4187" spans="4:4" x14ac:dyDescent="0.2">
      <c r="D4187" s="11"/>
    </row>
    <row r="4188" spans="4:4" x14ac:dyDescent="0.2">
      <c r="D4188" s="11"/>
    </row>
    <row r="4189" spans="4:4" x14ac:dyDescent="0.2">
      <c r="D4189" s="11"/>
    </row>
    <row r="4190" spans="4:4" x14ac:dyDescent="0.2">
      <c r="D4190" s="11"/>
    </row>
    <row r="4191" spans="4:4" x14ac:dyDescent="0.2">
      <c r="D4191" s="11"/>
    </row>
    <row r="4192" spans="4:4" x14ac:dyDescent="0.2">
      <c r="D4192" s="11"/>
    </row>
    <row r="4193" spans="4:4" x14ac:dyDescent="0.2">
      <c r="D4193" s="11"/>
    </row>
    <row r="4194" spans="4:4" x14ac:dyDescent="0.2">
      <c r="D4194" s="11"/>
    </row>
    <row r="4195" spans="4:4" x14ac:dyDescent="0.2">
      <c r="D4195" s="11"/>
    </row>
    <row r="4196" spans="4:4" x14ac:dyDescent="0.2">
      <c r="D4196" s="11"/>
    </row>
    <row r="4197" spans="4:4" x14ac:dyDescent="0.2">
      <c r="D4197" s="11"/>
    </row>
    <row r="4198" spans="4:4" x14ac:dyDescent="0.2">
      <c r="D4198" s="11"/>
    </row>
    <row r="4199" spans="4:4" x14ac:dyDescent="0.2">
      <c r="D4199" s="11"/>
    </row>
    <row r="4200" spans="4:4" x14ac:dyDescent="0.2">
      <c r="D4200" s="11"/>
    </row>
    <row r="4201" spans="4:4" x14ac:dyDescent="0.2">
      <c r="D4201" s="11"/>
    </row>
    <row r="4202" spans="4:4" x14ac:dyDescent="0.2">
      <c r="D4202" s="11"/>
    </row>
    <row r="4203" spans="4:4" x14ac:dyDescent="0.2">
      <c r="D4203" s="11"/>
    </row>
    <row r="4204" spans="4:4" x14ac:dyDescent="0.2">
      <c r="D4204" s="11"/>
    </row>
    <row r="4205" spans="4:4" x14ac:dyDescent="0.2">
      <c r="D4205" s="11"/>
    </row>
    <row r="4206" spans="4:4" x14ac:dyDescent="0.2">
      <c r="D4206" s="11"/>
    </row>
    <row r="4207" spans="4:4" x14ac:dyDescent="0.2">
      <c r="D4207" s="11"/>
    </row>
    <row r="4208" spans="4:4" x14ac:dyDescent="0.2">
      <c r="D4208" s="11"/>
    </row>
    <row r="4209" spans="4:4" x14ac:dyDescent="0.2">
      <c r="D4209" s="11"/>
    </row>
    <row r="4210" spans="4:4" x14ac:dyDescent="0.2">
      <c r="D4210" s="11"/>
    </row>
    <row r="4211" spans="4:4" x14ac:dyDescent="0.2">
      <c r="D4211" s="11"/>
    </row>
    <row r="4212" spans="4:4" x14ac:dyDescent="0.2">
      <c r="D4212" s="11"/>
    </row>
    <row r="4213" spans="4:4" x14ac:dyDescent="0.2">
      <c r="D4213" s="11"/>
    </row>
    <row r="4214" spans="4:4" x14ac:dyDescent="0.2">
      <c r="D4214" s="11"/>
    </row>
    <row r="4215" spans="4:4" x14ac:dyDescent="0.2">
      <c r="D4215" s="11"/>
    </row>
    <row r="4216" spans="4:4" x14ac:dyDescent="0.2">
      <c r="D4216" s="11"/>
    </row>
    <row r="4217" spans="4:4" x14ac:dyDescent="0.2">
      <c r="D4217" s="11"/>
    </row>
    <row r="4218" spans="4:4" x14ac:dyDescent="0.2">
      <c r="D4218" s="11"/>
    </row>
    <row r="4219" spans="4:4" x14ac:dyDescent="0.2">
      <c r="D4219" s="11"/>
    </row>
    <row r="4220" spans="4:4" x14ac:dyDescent="0.2">
      <c r="D4220" s="11"/>
    </row>
    <row r="4221" spans="4:4" x14ac:dyDescent="0.2">
      <c r="D4221" s="11"/>
    </row>
    <row r="4222" spans="4:4" x14ac:dyDescent="0.2">
      <c r="D4222" s="11"/>
    </row>
    <row r="4223" spans="4:4" x14ac:dyDescent="0.2">
      <c r="D4223" s="11"/>
    </row>
    <row r="4224" spans="4:4" x14ac:dyDescent="0.2">
      <c r="D4224" s="11"/>
    </row>
    <row r="4225" spans="4:4" x14ac:dyDescent="0.2">
      <c r="D4225" s="11"/>
    </row>
    <row r="4226" spans="4:4" x14ac:dyDescent="0.2">
      <c r="D4226" s="11"/>
    </row>
    <row r="4227" spans="4:4" x14ac:dyDescent="0.2">
      <c r="D4227" s="11"/>
    </row>
    <row r="4228" spans="4:4" x14ac:dyDescent="0.2">
      <c r="D4228" s="11"/>
    </row>
    <row r="4229" spans="4:4" x14ac:dyDescent="0.2">
      <c r="D4229" s="11"/>
    </row>
    <row r="4230" spans="4:4" x14ac:dyDescent="0.2">
      <c r="D4230" s="11"/>
    </row>
    <row r="4231" spans="4:4" x14ac:dyDescent="0.2">
      <c r="D4231" s="11"/>
    </row>
    <row r="4232" spans="4:4" x14ac:dyDescent="0.2">
      <c r="D4232" s="11"/>
    </row>
    <row r="4233" spans="4:4" x14ac:dyDescent="0.2">
      <c r="D4233" s="11"/>
    </row>
    <row r="4234" spans="4:4" x14ac:dyDescent="0.2">
      <c r="D4234" s="11"/>
    </row>
    <row r="4235" spans="4:4" x14ac:dyDescent="0.2">
      <c r="D4235" s="11"/>
    </row>
    <row r="4236" spans="4:4" x14ac:dyDescent="0.2">
      <c r="D4236" s="11"/>
    </row>
    <row r="4237" spans="4:4" x14ac:dyDescent="0.2">
      <c r="D4237" s="11"/>
    </row>
    <row r="4238" spans="4:4" x14ac:dyDescent="0.2">
      <c r="D4238" s="11"/>
    </row>
    <row r="4239" spans="4:4" x14ac:dyDescent="0.2">
      <c r="D4239" s="11"/>
    </row>
    <row r="4240" spans="4:4" x14ac:dyDescent="0.2">
      <c r="D4240" s="11"/>
    </row>
    <row r="4241" spans="4:4" x14ac:dyDescent="0.2">
      <c r="D4241" s="11"/>
    </row>
    <row r="4242" spans="4:4" x14ac:dyDescent="0.2">
      <c r="D4242" s="11"/>
    </row>
    <row r="4243" spans="4:4" x14ac:dyDescent="0.2">
      <c r="D4243" s="11"/>
    </row>
    <row r="4244" spans="4:4" x14ac:dyDescent="0.2">
      <c r="D4244" s="11"/>
    </row>
    <row r="4245" spans="4:4" x14ac:dyDescent="0.2">
      <c r="D4245" s="11"/>
    </row>
    <row r="4246" spans="4:4" x14ac:dyDescent="0.2">
      <c r="D4246" s="11"/>
    </row>
    <row r="4247" spans="4:4" x14ac:dyDescent="0.2">
      <c r="D4247" s="11"/>
    </row>
    <row r="4248" spans="4:4" x14ac:dyDescent="0.2">
      <c r="D4248" s="11"/>
    </row>
    <row r="4249" spans="4:4" x14ac:dyDescent="0.2">
      <c r="D4249" s="11"/>
    </row>
    <row r="4250" spans="4:4" x14ac:dyDescent="0.2">
      <c r="D4250" s="11"/>
    </row>
    <row r="4251" spans="4:4" x14ac:dyDescent="0.2">
      <c r="D4251" s="11"/>
    </row>
    <row r="4252" spans="4:4" x14ac:dyDescent="0.2">
      <c r="D4252" s="11"/>
    </row>
    <row r="4253" spans="4:4" x14ac:dyDescent="0.2">
      <c r="D4253" s="11"/>
    </row>
    <row r="4254" spans="4:4" x14ac:dyDescent="0.2">
      <c r="D4254" s="11"/>
    </row>
    <row r="4255" spans="4:4" x14ac:dyDescent="0.2">
      <c r="D4255" s="11"/>
    </row>
    <row r="4256" spans="4:4" x14ac:dyDescent="0.2">
      <c r="D4256" s="11"/>
    </row>
    <row r="4257" spans="4:4" x14ac:dyDescent="0.2">
      <c r="D4257" s="11"/>
    </row>
    <row r="4258" spans="4:4" x14ac:dyDescent="0.2">
      <c r="D4258" s="11"/>
    </row>
    <row r="4259" spans="4:4" x14ac:dyDescent="0.2">
      <c r="D4259" s="11"/>
    </row>
    <row r="4260" spans="4:4" x14ac:dyDescent="0.2">
      <c r="D4260" s="11"/>
    </row>
    <row r="4261" spans="4:4" x14ac:dyDescent="0.2">
      <c r="D4261" s="11"/>
    </row>
    <row r="4262" spans="4:4" x14ac:dyDescent="0.2">
      <c r="D4262" s="11"/>
    </row>
    <row r="4263" spans="4:4" x14ac:dyDescent="0.2">
      <c r="D4263" s="11"/>
    </row>
    <row r="4264" spans="4:4" x14ac:dyDescent="0.2">
      <c r="D4264" s="11"/>
    </row>
    <row r="4265" spans="4:4" x14ac:dyDescent="0.2">
      <c r="D4265" s="11"/>
    </row>
    <row r="4266" spans="4:4" x14ac:dyDescent="0.2">
      <c r="D4266" s="11"/>
    </row>
    <row r="4267" spans="4:4" x14ac:dyDescent="0.2">
      <c r="D4267" s="11"/>
    </row>
    <row r="4268" spans="4:4" x14ac:dyDescent="0.2">
      <c r="D4268" s="11"/>
    </row>
    <row r="4269" spans="4:4" x14ac:dyDescent="0.2">
      <c r="D4269" s="11"/>
    </row>
    <row r="4270" spans="4:4" x14ac:dyDescent="0.2">
      <c r="D4270" s="11"/>
    </row>
    <row r="4271" spans="4:4" x14ac:dyDescent="0.2">
      <c r="D4271" s="11"/>
    </row>
    <row r="4272" spans="4:4" x14ac:dyDescent="0.2">
      <c r="D4272" s="11"/>
    </row>
    <row r="4273" spans="4:4" x14ac:dyDescent="0.2">
      <c r="D4273" s="11"/>
    </row>
    <row r="4274" spans="4:4" x14ac:dyDescent="0.2">
      <c r="D4274" s="11"/>
    </row>
    <row r="4275" spans="4:4" x14ac:dyDescent="0.2">
      <c r="D4275" s="11"/>
    </row>
    <row r="4276" spans="4:4" x14ac:dyDescent="0.2">
      <c r="D4276" s="11"/>
    </row>
    <row r="4277" spans="4:4" x14ac:dyDescent="0.2">
      <c r="D4277" s="11"/>
    </row>
    <row r="4278" spans="4:4" x14ac:dyDescent="0.2">
      <c r="D4278" s="11"/>
    </row>
    <row r="4279" spans="4:4" x14ac:dyDescent="0.2">
      <c r="D4279" s="11"/>
    </row>
    <row r="4280" spans="4:4" x14ac:dyDescent="0.2">
      <c r="D4280" s="11"/>
    </row>
    <row r="4281" spans="4:4" x14ac:dyDescent="0.2">
      <c r="D4281" s="11"/>
    </row>
    <row r="4282" spans="4:4" x14ac:dyDescent="0.2">
      <c r="D4282" s="11"/>
    </row>
    <row r="4283" spans="4:4" x14ac:dyDescent="0.2">
      <c r="D4283" s="11"/>
    </row>
    <row r="4284" spans="4:4" x14ac:dyDescent="0.2">
      <c r="D4284" s="11"/>
    </row>
    <row r="4285" spans="4:4" x14ac:dyDescent="0.2">
      <c r="D4285" s="11"/>
    </row>
    <row r="4286" spans="4:4" x14ac:dyDescent="0.2">
      <c r="D4286" s="11"/>
    </row>
    <row r="4287" spans="4:4" x14ac:dyDescent="0.2">
      <c r="D4287" s="11"/>
    </row>
    <row r="4288" spans="4:4" x14ac:dyDescent="0.2">
      <c r="D4288" s="11"/>
    </row>
    <row r="4289" spans="4:4" x14ac:dyDescent="0.2">
      <c r="D4289" s="11"/>
    </row>
    <row r="4290" spans="4:4" x14ac:dyDescent="0.2">
      <c r="D4290" s="11"/>
    </row>
    <row r="4291" spans="4:4" x14ac:dyDescent="0.2">
      <c r="D4291" s="11"/>
    </row>
    <row r="4292" spans="4:4" x14ac:dyDescent="0.2">
      <c r="D4292" s="11"/>
    </row>
    <row r="4293" spans="4:4" x14ac:dyDescent="0.2">
      <c r="D4293" s="11"/>
    </row>
    <row r="4294" spans="4:4" x14ac:dyDescent="0.2">
      <c r="D4294" s="11"/>
    </row>
    <row r="4295" spans="4:4" x14ac:dyDescent="0.2">
      <c r="D4295" s="11"/>
    </row>
    <row r="4296" spans="4:4" x14ac:dyDescent="0.2">
      <c r="D4296" s="11"/>
    </row>
    <row r="4297" spans="4:4" x14ac:dyDescent="0.2">
      <c r="D4297" s="11"/>
    </row>
    <row r="4298" spans="4:4" x14ac:dyDescent="0.2">
      <c r="D4298" s="11"/>
    </row>
    <row r="4299" spans="4:4" x14ac:dyDescent="0.2">
      <c r="D4299" s="11"/>
    </row>
    <row r="4300" spans="4:4" x14ac:dyDescent="0.2">
      <c r="D4300" s="11"/>
    </row>
    <row r="4301" spans="4:4" x14ac:dyDescent="0.2">
      <c r="D4301" s="11"/>
    </row>
    <row r="4302" spans="4:4" x14ac:dyDescent="0.2">
      <c r="D4302" s="11"/>
    </row>
    <row r="4303" spans="4:4" x14ac:dyDescent="0.2">
      <c r="D4303" s="11"/>
    </row>
    <row r="4304" spans="4:4" x14ac:dyDescent="0.2">
      <c r="D4304" s="11"/>
    </row>
    <row r="4305" spans="4:4" x14ac:dyDescent="0.2">
      <c r="D4305" s="11"/>
    </row>
    <row r="4306" spans="4:4" x14ac:dyDescent="0.2">
      <c r="D4306" s="11"/>
    </row>
    <row r="4307" spans="4:4" x14ac:dyDescent="0.2">
      <c r="D4307" s="11"/>
    </row>
    <row r="4308" spans="4:4" x14ac:dyDescent="0.2">
      <c r="D4308" s="11"/>
    </row>
    <row r="4309" spans="4:4" x14ac:dyDescent="0.2">
      <c r="D4309" s="11"/>
    </row>
    <row r="4310" spans="4:4" x14ac:dyDescent="0.2">
      <c r="D4310" s="11"/>
    </row>
    <row r="4311" spans="4:4" x14ac:dyDescent="0.2">
      <c r="D4311" s="11"/>
    </row>
    <row r="4312" spans="4:4" x14ac:dyDescent="0.2">
      <c r="D4312" s="11"/>
    </row>
    <row r="4313" spans="4:4" x14ac:dyDescent="0.2">
      <c r="D4313" s="11"/>
    </row>
    <row r="4314" spans="4:4" x14ac:dyDescent="0.2">
      <c r="D4314" s="11"/>
    </row>
    <row r="4315" spans="4:4" x14ac:dyDescent="0.2">
      <c r="D4315" s="11"/>
    </row>
    <row r="4316" spans="4:4" x14ac:dyDescent="0.2">
      <c r="D4316" s="11"/>
    </row>
    <row r="4317" spans="4:4" x14ac:dyDescent="0.2">
      <c r="D4317" s="11"/>
    </row>
    <row r="4318" spans="4:4" x14ac:dyDescent="0.2">
      <c r="D4318" s="11"/>
    </row>
    <row r="4319" spans="4:4" x14ac:dyDescent="0.2">
      <c r="D4319" s="11"/>
    </row>
    <row r="4320" spans="4:4" x14ac:dyDescent="0.2">
      <c r="D4320" s="11"/>
    </row>
    <row r="4321" spans="4:4" x14ac:dyDescent="0.2">
      <c r="D4321" s="11"/>
    </row>
    <row r="4322" spans="4:4" x14ac:dyDescent="0.2">
      <c r="D4322" s="11"/>
    </row>
    <row r="4323" spans="4:4" x14ac:dyDescent="0.2">
      <c r="D4323" s="11"/>
    </row>
    <row r="4324" spans="4:4" x14ac:dyDescent="0.2">
      <c r="D4324" s="11"/>
    </row>
    <row r="4325" spans="4:4" x14ac:dyDescent="0.2">
      <c r="D4325" s="11"/>
    </row>
    <row r="4326" spans="4:4" x14ac:dyDescent="0.2">
      <c r="D4326" s="11"/>
    </row>
    <row r="4327" spans="4:4" x14ac:dyDescent="0.2">
      <c r="D4327" s="11"/>
    </row>
    <row r="4328" spans="4:4" x14ac:dyDescent="0.2">
      <c r="D4328" s="11"/>
    </row>
    <row r="4329" spans="4:4" x14ac:dyDescent="0.2">
      <c r="D4329" s="11"/>
    </row>
    <row r="4330" spans="4:4" x14ac:dyDescent="0.2">
      <c r="D4330" s="11"/>
    </row>
    <row r="4331" spans="4:4" x14ac:dyDescent="0.2">
      <c r="D4331" s="11"/>
    </row>
    <row r="4332" spans="4:4" x14ac:dyDescent="0.2">
      <c r="D4332" s="11"/>
    </row>
    <row r="4333" spans="4:4" x14ac:dyDescent="0.2">
      <c r="D4333" s="11"/>
    </row>
    <row r="4334" spans="4:4" x14ac:dyDescent="0.2">
      <c r="D4334" s="11"/>
    </row>
    <row r="4335" spans="4:4" x14ac:dyDescent="0.2">
      <c r="D4335" s="11"/>
    </row>
    <row r="4336" spans="4:4" x14ac:dyDescent="0.2">
      <c r="D4336" s="11"/>
    </row>
    <row r="4337" spans="4:4" x14ac:dyDescent="0.2">
      <c r="D4337" s="11"/>
    </row>
    <row r="4338" spans="4:4" x14ac:dyDescent="0.2">
      <c r="D4338" s="11"/>
    </row>
    <row r="4339" spans="4:4" x14ac:dyDescent="0.2">
      <c r="D4339" s="11"/>
    </row>
    <row r="4340" spans="4:4" x14ac:dyDescent="0.2">
      <c r="D4340" s="11"/>
    </row>
    <row r="4341" spans="4:4" x14ac:dyDescent="0.2">
      <c r="D4341" s="11"/>
    </row>
    <row r="4342" spans="4:4" x14ac:dyDescent="0.2">
      <c r="D4342" s="11"/>
    </row>
    <row r="4343" spans="4:4" x14ac:dyDescent="0.2">
      <c r="D4343" s="11"/>
    </row>
    <row r="4344" spans="4:4" x14ac:dyDescent="0.2">
      <c r="D4344" s="11"/>
    </row>
    <row r="4345" spans="4:4" x14ac:dyDescent="0.2">
      <c r="D4345" s="11"/>
    </row>
    <row r="4346" spans="4:4" x14ac:dyDescent="0.2">
      <c r="D4346" s="11"/>
    </row>
    <row r="4347" spans="4:4" x14ac:dyDescent="0.2">
      <c r="D4347" s="11"/>
    </row>
    <row r="4348" spans="4:4" x14ac:dyDescent="0.2">
      <c r="D4348" s="11"/>
    </row>
    <row r="4349" spans="4:4" x14ac:dyDescent="0.2">
      <c r="D4349" s="11"/>
    </row>
    <row r="4350" spans="4:4" x14ac:dyDescent="0.2">
      <c r="D4350" s="11"/>
    </row>
    <row r="4351" spans="4:4" x14ac:dyDescent="0.2">
      <c r="D4351" s="11"/>
    </row>
    <row r="4352" spans="4:4" x14ac:dyDescent="0.2">
      <c r="D4352" s="11"/>
    </row>
    <row r="4353" spans="4:4" x14ac:dyDescent="0.2">
      <c r="D4353" s="11"/>
    </row>
    <row r="4354" spans="4:4" x14ac:dyDescent="0.2">
      <c r="D4354" s="11"/>
    </row>
    <row r="4355" spans="4:4" x14ac:dyDescent="0.2">
      <c r="D4355" s="11"/>
    </row>
    <row r="4356" spans="4:4" x14ac:dyDescent="0.2">
      <c r="D4356" s="11"/>
    </row>
    <row r="4357" spans="4:4" x14ac:dyDescent="0.2">
      <c r="D4357" s="11"/>
    </row>
    <row r="4358" spans="4:4" x14ac:dyDescent="0.2">
      <c r="D4358" s="11"/>
    </row>
    <row r="4359" spans="4:4" x14ac:dyDescent="0.2">
      <c r="D4359" s="11"/>
    </row>
    <row r="4360" spans="4:4" x14ac:dyDescent="0.2">
      <c r="D4360" s="11"/>
    </row>
    <row r="4361" spans="4:4" x14ac:dyDescent="0.2">
      <c r="D4361" s="11"/>
    </row>
    <row r="4362" spans="4:4" x14ac:dyDescent="0.2">
      <c r="D4362" s="11"/>
    </row>
    <row r="4363" spans="4:4" x14ac:dyDescent="0.2">
      <c r="D4363" s="11"/>
    </row>
    <row r="4364" spans="4:4" x14ac:dyDescent="0.2">
      <c r="D4364" s="11"/>
    </row>
    <row r="4365" spans="4:4" x14ac:dyDescent="0.2">
      <c r="D4365" s="11"/>
    </row>
    <row r="4366" spans="4:4" x14ac:dyDescent="0.2">
      <c r="D4366" s="11"/>
    </row>
    <row r="4367" spans="4:4" x14ac:dyDescent="0.2">
      <c r="D4367" s="11"/>
    </row>
    <row r="4368" spans="4:4" x14ac:dyDescent="0.2">
      <c r="D4368" s="11"/>
    </row>
    <row r="4369" spans="4:4" x14ac:dyDescent="0.2">
      <c r="D4369" s="11"/>
    </row>
    <row r="4370" spans="4:4" x14ac:dyDescent="0.2">
      <c r="D4370" s="11"/>
    </row>
    <row r="4371" spans="4:4" x14ac:dyDescent="0.2">
      <c r="D4371" s="11"/>
    </row>
    <row r="4372" spans="4:4" x14ac:dyDescent="0.2">
      <c r="D4372" s="11"/>
    </row>
    <row r="4373" spans="4:4" x14ac:dyDescent="0.2">
      <c r="D4373" s="11"/>
    </row>
    <row r="4374" spans="4:4" x14ac:dyDescent="0.2">
      <c r="D4374" s="11"/>
    </row>
    <row r="4375" spans="4:4" x14ac:dyDescent="0.2">
      <c r="D4375" s="11"/>
    </row>
    <row r="4376" spans="4:4" x14ac:dyDescent="0.2">
      <c r="D4376" s="11"/>
    </row>
    <row r="4377" spans="4:4" x14ac:dyDescent="0.2">
      <c r="D4377" s="11"/>
    </row>
    <row r="4378" spans="4:4" x14ac:dyDescent="0.2">
      <c r="D4378" s="11"/>
    </row>
    <row r="4379" spans="4:4" x14ac:dyDescent="0.2">
      <c r="D4379" s="11"/>
    </row>
    <row r="4380" spans="4:4" x14ac:dyDescent="0.2">
      <c r="D4380" s="11"/>
    </row>
    <row r="4381" spans="4:4" x14ac:dyDescent="0.2">
      <c r="D4381" s="11"/>
    </row>
    <row r="4382" spans="4:4" x14ac:dyDescent="0.2">
      <c r="D4382" s="11"/>
    </row>
    <row r="4383" spans="4:4" x14ac:dyDescent="0.2">
      <c r="D4383" s="11"/>
    </row>
    <row r="4384" spans="4:4" x14ac:dyDescent="0.2">
      <c r="D4384" s="11"/>
    </row>
    <row r="4385" spans="4:4" x14ac:dyDescent="0.2">
      <c r="D4385" s="11"/>
    </row>
    <row r="4386" spans="4:4" x14ac:dyDescent="0.2">
      <c r="D4386" s="11"/>
    </row>
    <row r="4387" spans="4:4" x14ac:dyDescent="0.2">
      <c r="D4387" s="11"/>
    </row>
    <row r="4388" spans="4:4" x14ac:dyDescent="0.2">
      <c r="D4388" s="11"/>
    </row>
    <row r="4389" spans="4:4" x14ac:dyDescent="0.2">
      <c r="D4389" s="11"/>
    </row>
    <row r="4390" spans="4:4" x14ac:dyDescent="0.2">
      <c r="D4390" s="11"/>
    </row>
    <row r="4391" spans="4:4" x14ac:dyDescent="0.2">
      <c r="D4391" s="11"/>
    </row>
    <row r="4392" spans="4:4" x14ac:dyDescent="0.2">
      <c r="D4392" s="11"/>
    </row>
    <row r="4393" spans="4:4" x14ac:dyDescent="0.2">
      <c r="D4393" s="11"/>
    </row>
    <row r="4394" spans="4:4" x14ac:dyDescent="0.2">
      <c r="D4394" s="11"/>
    </row>
    <row r="4395" spans="4:4" x14ac:dyDescent="0.2">
      <c r="D4395" s="11"/>
    </row>
    <row r="4396" spans="4:4" x14ac:dyDescent="0.2">
      <c r="D4396" s="11"/>
    </row>
    <row r="4397" spans="4:4" x14ac:dyDescent="0.2">
      <c r="D4397" s="11"/>
    </row>
    <row r="4398" spans="4:4" x14ac:dyDescent="0.2">
      <c r="D4398" s="11"/>
    </row>
    <row r="4399" spans="4:4" x14ac:dyDescent="0.2">
      <c r="D4399" s="11"/>
    </row>
    <row r="4400" spans="4:4" x14ac:dyDescent="0.2">
      <c r="D4400" s="11"/>
    </row>
    <row r="4401" spans="4:4" x14ac:dyDescent="0.2">
      <c r="D4401" s="11"/>
    </row>
    <row r="4402" spans="4:4" x14ac:dyDescent="0.2">
      <c r="D4402" s="11"/>
    </row>
    <row r="4403" spans="4:4" x14ac:dyDescent="0.2">
      <c r="D4403" s="11"/>
    </row>
    <row r="4404" spans="4:4" x14ac:dyDescent="0.2">
      <c r="D4404" s="11"/>
    </row>
    <row r="4405" spans="4:4" x14ac:dyDescent="0.2">
      <c r="D4405" s="11"/>
    </row>
    <row r="4406" spans="4:4" x14ac:dyDescent="0.2">
      <c r="D4406" s="11"/>
    </row>
    <row r="4407" spans="4:4" x14ac:dyDescent="0.2">
      <c r="D4407" s="11"/>
    </row>
    <row r="4408" spans="4:4" x14ac:dyDescent="0.2">
      <c r="D4408" s="11"/>
    </row>
    <row r="4409" spans="4:4" x14ac:dyDescent="0.2">
      <c r="D4409" s="11"/>
    </row>
    <row r="4410" spans="4:4" x14ac:dyDescent="0.2">
      <c r="D4410" s="11"/>
    </row>
    <row r="4411" spans="4:4" x14ac:dyDescent="0.2">
      <c r="D4411" s="11"/>
    </row>
    <row r="4412" spans="4:4" x14ac:dyDescent="0.2">
      <c r="D4412" s="11"/>
    </row>
    <row r="4413" spans="4:4" x14ac:dyDescent="0.2">
      <c r="D4413" s="11"/>
    </row>
    <row r="4414" spans="4:4" x14ac:dyDescent="0.2">
      <c r="D4414" s="11"/>
    </row>
    <row r="4415" spans="4:4" x14ac:dyDescent="0.2">
      <c r="D4415" s="11"/>
    </row>
    <row r="4416" spans="4:4" x14ac:dyDescent="0.2">
      <c r="D4416" s="11"/>
    </row>
    <row r="4417" spans="4:4" x14ac:dyDescent="0.2">
      <c r="D4417" s="11"/>
    </row>
    <row r="4418" spans="4:4" x14ac:dyDescent="0.2">
      <c r="D4418" s="11"/>
    </row>
    <row r="4419" spans="4:4" x14ac:dyDescent="0.2">
      <c r="D4419" s="11"/>
    </row>
    <row r="4420" spans="4:4" x14ac:dyDescent="0.2">
      <c r="D4420" s="11"/>
    </row>
    <row r="4421" spans="4:4" x14ac:dyDescent="0.2">
      <c r="D4421" s="11"/>
    </row>
    <row r="4422" spans="4:4" x14ac:dyDescent="0.2">
      <c r="D4422" s="11"/>
    </row>
    <row r="4423" spans="4:4" x14ac:dyDescent="0.2">
      <c r="D4423" s="11"/>
    </row>
    <row r="4424" spans="4:4" x14ac:dyDescent="0.2">
      <c r="D4424" s="11"/>
    </row>
    <row r="4425" spans="4:4" x14ac:dyDescent="0.2">
      <c r="D4425" s="11"/>
    </row>
    <row r="4426" spans="4:4" x14ac:dyDescent="0.2">
      <c r="D4426" s="11"/>
    </row>
    <row r="4427" spans="4:4" x14ac:dyDescent="0.2">
      <c r="D4427" s="11"/>
    </row>
    <row r="4428" spans="4:4" x14ac:dyDescent="0.2">
      <c r="D4428" s="11"/>
    </row>
    <row r="4429" spans="4:4" x14ac:dyDescent="0.2">
      <c r="D4429" s="11"/>
    </row>
    <row r="4430" spans="4:4" x14ac:dyDescent="0.2">
      <c r="D4430" s="11"/>
    </row>
    <row r="4431" spans="4:4" x14ac:dyDescent="0.2">
      <c r="D4431" s="11"/>
    </row>
    <row r="4432" spans="4:4" x14ac:dyDescent="0.2">
      <c r="D4432" s="11"/>
    </row>
    <row r="4433" spans="4:4" x14ac:dyDescent="0.2">
      <c r="D4433" s="11"/>
    </row>
    <row r="4434" spans="4:4" x14ac:dyDescent="0.2">
      <c r="D4434" s="11"/>
    </row>
    <row r="4435" spans="4:4" x14ac:dyDescent="0.2">
      <c r="D4435" s="11"/>
    </row>
    <row r="4436" spans="4:4" x14ac:dyDescent="0.2">
      <c r="D4436" s="11"/>
    </row>
    <row r="4437" spans="4:4" x14ac:dyDescent="0.2">
      <c r="D4437" s="11"/>
    </row>
    <row r="4438" spans="4:4" x14ac:dyDescent="0.2">
      <c r="D4438" s="11"/>
    </row>
    <row r="4439" spans="4:4" x14ac:dyDescent="0.2">
      <c r="D4439" s="11"/>
    </row>
    <row r="4440" spans="4:4" x14ac:dyDescent="0.2">
      <c r="D4440" s="11"/>
    </row>
    <row r="4441" spans="4:4" x14ac:dyDescent="0.2">
      <c r="D4441" s="11"/>
    </row>
    <row r="4442" spans="4:4" x14ac:dyDescent="0.2">
      <c r="D4442" s="11"/>
    </row>
    <row r="4443" spans="4:4" x14ac:dyDescent="0.2">
      <c r="D4443" s="11"/>
    </row>
    <row r="4444" spans="4:4" x14ac:dyDescent="0.2">
      <c r="D4444" s="11"/>
    </row>
    <row r="4445" spans="4:4" x14ac:dyDescent="0.2">
      <c r="D4445" s="11"/>
    </row>
    <row r="4446" spans="4:4" x14ac:dyDescent="0.2">
      <c r="D4446" s="11"/>
    </row>
    <row r="4447" spans="4:4" x14ac:dyDescent="0.2">
      <c r="D4447" s="11"/>
    </row>
    <row r="4448" spans="4:4" x14ac:dyDescent="0.2">
      <c r="D4448" s="11"/>
    </row>
    <row r="4449" spans="4:4" x14ac:dyDescent="0.2">
      <c r="D4449" s="11"/>
    </row>
    <row r="4450" spans="4:4" x14ac:dyDescent="0.2">
      <c r="D4450" s="11"/>
    </row>
    <row r="4451" spans="4:4" x14ac:dyDescent="0.2">
      <c r="D4451" s="11"/>
    </row>
    <row r="4452" spans="4:4" x14ac:dyDescent="0.2">
      <c r="D4452" s="11"/>
    </row>
    <row r="4453" spans="4:4" x14ac:dyDescent="0.2">
      <c r="D4453" s="11"/>
    </row>
    <row r="4454" spans="4:4" x14ac:dyDescent="0.2">
      <c r="D4454" s="11"/>
    </row>
    <row r="4455" spans="4:4" x14ac:dyDescent="0.2">
      <c r="D4455" s="11"/>
    </row>
    <row r="4456" spans="4:4" x14ac:dyDescent="0.2">
      <c r="D4456" s="11"/>
    </row>
    <row r="4457" spans="4:4" x14ac:dyDescent="0.2">
      <c r="D4457" s="11"/>
    </row>
    <row r="4458" spans="4:4" x14ac:dyDescent="0.2">
      <c r="D4458" s="11"/>
    </row>
    <row r="4459" spans="4:4" x14ac:dyDescent="0.2">
      <c r="D4459" s="11"/>
    </row>
    <row r="4460" spans="4:4" x14ac:dyDescent="0.2">
      <c r="D4460" s="11"/>
    </row>
    <row r="4461" spans="4:4" x14ac:dyDescent="0.2">
      <c r="D4461" s="11"/>
    </row>
    <row r="4462" spans="4:4" x14ac:dyDescent="0.2">
      <c r="D4462" s="11"/>
    </row>
    <row r="4463" spans="4:4" x14ac:dyDescent="0.2">
      <c r="D4463" s="11"/>
    </row>
    <row r="4464" spans="4:4" x14ac:dyDescent="0.2">
      <c r="D4464" s="11"/>
    </row>
    <row r="4465" spans="4:4" x14ac:dyDescent="0.2">
      <c r="D4465" s="11"/>
    </row>
    <row r="4466" spans="4:4" x14ac:dyDescent="0.2">
      <c r="D4466" s="11"/>
    </row>
    <row r="4467" spans="4:4" x14ac:dyDescent="0.2">
      <c r="D4467" s="11"/>
    </row>
    <row r="4468" spans="4:4" x14ac:dyDescent="0.2">
      <c r="D4468" s="11"/>
    </row>
    <row r="4469" spans="4:4" x14ac:dyDescent="0.2">
      <c r="D4469" s="11"/>
    </row>
    <row r="4470" spans="4:4" x14ac:dyDescent="0.2">
      <c r="D4470" s="11"/>
    </row>
    <row r="4471" spans="4:4" x14ac:dyDescent="0.2">
      <c r="D4471" s="11"/>
    </row>
    <row r="4472" spans="4:4" x14ac:dyDescent="0.2">
      <c r="D4472" s="11"/>
    </row>
    <row r="4473" spans="4:4" x14ac:dyDescent="0.2">
      <c r="D4473" s="11"/>
    </row>
    <row r="4474" spans="4:4" x14ac:dyDescent="0.2">
      <c r="D4474" s="11"/>
    </row>
    <row r="4475" spans="4:4" x14ac:dyDescent="0.2">
      <c r="D4475" s="11"/>
    </row>
    <row r="4476" spans="4:4" x14ac:dyDescent="0.2">
      <c r="D4476" s="11"/>
    </row>
    <row r="4477" spans="4:4" x14ac:dyDescent="0.2">
      <c r="D4477" s="11"/>
    </row>
    <row r="4478" spans="4:4" x14ac:dyDescent="0.2">
      <c r="D4478" s="11"/>
    </row>
    <row r="4479" spans="4:4" x14ac:dyDescent="0.2">
      <c r="D4479" s="11"/>
    </row>
    <row r="4480" spans="4:4" x14ac:dyDescent="0.2">
      <c r="D4480" s="11"/>
    </row>
    <row r="4481" spans="4:4" x14ac:dyDescent="0.2">
      <c r="D4481" s="11"/>
    </row>
    <row r="4482" spans="4:4" x14ac:dyDescent="0.2">
      <c r="D4482" s="11"/>
    </row>
    <row r="4483" spans="4:4" x14ac:dyDescent="0.2">
      <c r="D4483" s="11"/>
    </row>
    <row r="4484" spans="4:4" x14ac:dyDescent="0.2">
      <c r="D4484" s="11"/>
    </row>
    <row r="4485" spans="4:4" x14ac:dyDescent="0.2">
      <c r="D4485" s="11"/>
    </row>
    <row r="4486" spans="4:4" x14ac:dyDescent="0.2">
      <c r="D4486" s="11"/>
    </row>
    <row r="4487" spans="4:4" x14ac:dyDescent="0.2">
      <c r="D4487" s="11"/>
    </row>
    <row r="4488" spans="4:4" x14ac:dyDescent="0.2">
      <c r="D4488" s="11"/>
    </row>
    <row r="4489" spans="4:4" x14ac:dyDescent="0.2">
      <c r="D4489" s="11"/>
    </row>
    <row r="4490" spans="4:4" x14ac:dyDescent="0.2">
      <c r="D4490" s="11"/>
    </row>
    <row r="4491" spans="4:4" x14ac:dyDescent="0.2">
      <c r="D4491" s="11"/>
    </row>
    <row r="4492" spans="4:4" x14ac:dyDescent="0.2">
      <c r="D4492" s="11"/>
    </row>
    <row r="4493" spans="4:4" x14ac:dyDescent="0.2">
      <c r="D4493" s="11"/>
    </row>
    <row r="4494" spans="4:4" x14ac:dyDescent="0.2">
      <c r="D4494" s="11"/>
    </row>
    <row r="4495" spans="4:4" x14ac:dyDescent="0.2">
      <c r="D4495" s="11"/>
    </row>
    <row r="4496" spans="4:4" x14ac:dyDescent="0.2">
      <c r="D4496" s="11"/>
    </row>
    <row r="4497" spans="4:4" x14ac:dyDescent="0.2">
      <c r="D4497" s="11"/>
    </row>
    <row r="4498" spans="4:4" x14ac:dyDescent="0.2">
      <c r="D4498" s="11"/>
    </row>
    <row r="4499" spans="4:4" x14ac:dyDescent="0.2">
      <c r="D4499" s="11"/>
    </row>
    <row r="4500" spans="4:4" x14ac:dyDescent="0.2">
      <c r="D4500" s="11"/>
    </row>
    <row r="4501" spans="4:4" x14ac:dyDescent="0.2">
      <c r="D4501" s="11"/>
    </row>
    <row r="4502" spans="4:4" x14ac:dyDescent="0.2">
      <c r="D4502" s="11"/>
    </row>
    <row r="4503" spans="4:4" x14ac:dyDescent="0.2">
      <c r="D4503" s="11"/>
    </row>
    <row r="4504" spans="4:4" x14ac:dyDescent="0.2">
      <c r="D4504" s="11"/>
    </row>
    <row r="4505" spans="4:4" x14ac:dyDescent="0.2">
      <c r="D4505" s="11"/>
    </row>
    <row r="4506" spans="4:4" x14ac:dyDescent="0.2">
      <c r="D4506" s="11"/>
    </row>
    <row r="4507" spans="4:4" x14ac:dyDescent="0.2">
      <c r="D4507" s="11"/>
    </row>
    <row r="4508" spans="4:4" x14ac:dyDescent="0.2">
      <c r="D4508" s="11"/>
    </row>
    <row r="4509" spans="4:4" x14ac:dyDescent="0.2">
      <c r="D4509" s="11"/>
    </row>
    <row r="4510" spans="4:4" x14ac:dyDescent="0.2">
      <c r="D4510" s="11"/>
    </row>
    <row r="4511" spans="4:4" x14ac:dyDescent="0.2">
      <c r="D4511" s="11"/>
    </row>
    <row r="4512" spans="4:4" x14ac:dyDescent="0.2">
      <c r="D4512" s="11"/>
    </row>
    <row r="4513" spans="4:4" x14ac:dyDescent="0.2">
      <c r="D4513" s="11"/>
    </row>
    <row r="4514" spans="4:4" x14ac:dyDescent="0.2">
      <c r="D4514" s="11"/>
    </row>
    <row r="4515" spans="4:4" x14ac:dyDescent="0.2">
      <c r="D4515" s="11"/>
    </row>
    <row r="4516" spans="4:4" x14ac:dyDescent="0.2">
      <c r="D4516" s="11"/>
    </row>
    <row r="4517" spans="4:4" x14ac:dyDescent="0.2">
      <c r="D4517" s="11"/>
    </row>
    <row r="4518" spans="4:4" x14ac:dyDescent="0.2">
      <c r="D4518" s="11"/>
    </row>
    <row r="4519" spans="4:4" x14ac:dyDescent="0.2">
      <c r="D4519" s="11"/>
    </row>
    <row r="4520" spans="4:4" x14ac:dyDescent="0.2">
      <c r="D4520" s="11"/>
    </row>
    <row r="4521" spans="4:4" x14ac:dyDescent="0.2">
      <c r="D4521" s="11"/>
    </row>
    <row r="4522" spans="4:4" x14ac:dyDescent="0.2">
      <c r="D4522" s="11"/>
    </row>
    <row r="4523" spans="4:4" x14ac:dyDescent="0.2">
      <c r="D4523" s="11"/>
    </row>
    <row r="4524" spans="4:4" x14ac:dyDescent="0.2">
      <c r="D4524" s="11"/>
    </row>
    <row r="4525" spans="4:4" x14ac:dyDescent="0.2">
      <c r="D4525" s="11"/>
    </row>
    <row r="4526" spans="4:4" x14ac:dyDescent="0.2">
      <c r="D4526" s="11"/>
    </row>
    <row r="4527" spans="4:4" x14ac:dyDescent="0.2">
      <c r="D4527" s="11"/>
    </row>
    <row r="4528" spans="4:4" x14ac:dyDescent="0.2">
      <c r="D4528" s="11"/>
    </row>
    <row r="4529" spans="4:4" x14ac:dyDescent="0.2">
      <c r="D4529" s="11"/>
    </row>
    <row r="4530" spans="4:4" x14ac:dyDescent="0.2">
      <c r="D4530" s="11"/>
    </row>
    <row r="4531" spans="4:4" x14ac:dyDescent="0.2">
      <c r="D4531" s="11"/>
    </row>
    <row r="4532" spans="4:4" x14ac:dyDescent="0.2">
      <c r="D4532" s="11"/>
    </row>
    <row r="4533" spans="4:4" x14ac:dyDescent="0.2">
      <c r="D4533" s="11"/>
    </row>
    <row r="4534" spans="4:4" x14ac:dyDescent="0.2">
      <c r="D4534" s="11"/>
    </row>
    <row r="4535" spans="4:4" x14ac:dyDescent="0.2">
      <c r="D4535" s="11"/>
    </row>
    <row r="4536" spans="4:4" x14ac:dyDescent="0.2">
      <c r="D4536" s="11"/>
    </row>
    <row r="4537" spans="4:4" x14ac:dyDescent="0.2">
      <c r="D4537" s="11"/>
    </row>
    <row r="4538" spans="4:4" x14ac:dyDescent="0.2">
      <c r="D4538" s="11"/>
    </row>
    <row r="4539" spans="4:4" x14ac:dyDescent="0.2">
      <c r="D4539" s="11"/>
    </row>
    <row r="4540" spans="4:4" x14ac:dyDescent="0.2">
      <c r="D4540" s="11"/>
    </row>
    <row r="4541" spans="4:4" x14ac:dyDescent="0.2">
      <c r="D4541" s="11"/>
    </row>
    <row r="4542" spans="4:4" x14ac:dyDescent="0.2">
      <c r="D4542" s="11"/>
    </row>
    <row r="4543" spans="4:4" x14ac:dyDescent="0.2">
      <c r="D4543" s="11"/>
    </row>
    <row r="4544" spans="4:4" x14ac:dyDescent="0.2">
      <c r="D4544" s="11"/>
    </row>
    <row r="4545" spans="4:4" x14ac:dyDescent="0.2">
      <c r="D4545" s="11"/>
    </row>
    <row r="4546" spans="4:4" x14ac:dyDescent="0.2">
      <c r="D4546" s="11"/>
    </row>
    <row r="4547" spans="4:4" x14ac:dyDescent="0.2">
      <c r="D4547" s="11"/>
    </row>
    <row r="4548" spans="4:4" x14ac:dyDescent="0.2">
      <c r="D4548" s="11"/>
    </row>
    <row r="4549" spans="4:4" x14ac:dyDescent="0.2">
      <c r="D4549" s="11"/>
    </row>
    <row r="4550" spans="4:4" x14ac:dyDescent="0.2">
      <c r="D4550" s="11"/>
    </row>
    <row r="4551" spans="4:4" x14ac:dyDescent="0.2">
      <c r="D4551" s="11"/>
    </row>
    <row r="4552" spans="4:4" x14ac:dyDescent="0.2">
      <c r="D4552" s="11"/>
    </row>
    <row r="4553" spans="4:4" x14ac:dyDescent="0.2">
      <c r="D4553" s="11"/>
    </row>
    <row r="4554" spans="4:4" x14ac:dyDescent="0.2">
      <c r="D4554" s="11"/>
    </row>
    <row r="4555" spans="4:4" x14ac:dyDescent="0.2">
      <c r="D4555" s="11"/>
    </row>
    <row r="4556" spans="4:4" x14ac:dyDescent="0.2">
      <c r="D4556" s="11"/>
    </row>
    <row r="4557" spans="4:4" x14ac:dyDescent="0.2">
      <c r="D4557" s="11"/>
    </row>
    <row r="4558" spans="4:4" x14ac:dyDescent="0.2">
      <c r="D4558" s="11"/>
    </row>
    <row r="4559" spans="4:4" x14ac:dyDescent="0.2">
      <c r="D4559" s="11"/>
    </row>
    <row r="4560" spans="4:4" x14ac:dyDescent="0.2">
      <c r="D4560" s="11"/>
    </row>
    <row r="4561" spans="4:4" x14ac:dyDescent="0.2">
      <c r="D4561" s="11"/>
    </row>
    <row r="4562" spans="4:4" x14ac:dyDescent="0.2">
      <c r="D4562" s="11"/>
    </row>
    <row r="4563" spans="4:4" x14ac:dyDescent="0.2">
      <c r="D4563" s="11"/>
    </row>
    <row r="4564" spans="4:4" x14ac:dyDescent="0.2">
      <c r="D4564" s="11"/>
    </row>
    <row r="4565" spans="4:4" x14ac:dyDescent="0.2">
      <c r="D4565" s="11"/>
    </row>
    <row r="4566" spans="4:4" x14ac:dyDescent="0.2">
      <c r="D4566" s="11"/>
    </row>
    <row r="4567" spans="4:4" x14ac:dyDescent="0.2">
      <c r="D4567" s="11"/>
    </row>
    <row r="4568" spans="4:4" x14ac:dyDescent="0.2">
      <c r="D4568" s="11"/>
    </row>
    <row r="4569" spans="4:4" x14ac:dyDescent="0.2">
      <c r="D4569" s="11"/>
    </row>
    <row r="4570" spans="4:4" x14ac:dyDescent="0.2">
      <c r="D4570" s="11"/>
    </row>
    <row r="4571" spans="4:4" x14ac:dyDescent="0.2">
      <c r="D4571" s="11"/>
    </row>
    <row r="4572" spans="4:4" x14ac:dyDescent="0.2">
      <c r="D4572" s="11"/>
    </row>
    <row r="4573" spans="4:4" x14ac:dyDescent="0.2">
      <c r="D4573" s="11"/>
    </row>
    <row r="4574" spans="4:4" x14ac:dyDescent="0.2">
      <c r="D4574" s="11"/>
    </row>
    <row r="4575" spans="4:4" x14ac:dyDescent="0.2">
      <c r="D4575" s="11"/>
    </row>
    <row r="4576" spans="4:4" x14ac:dyDescent="0.2">
      <c r="D4576" s="11"/>
    </row>
    <row r="4577" spans="4:4" x14ac:dyDescent="0.2">
      <c r="D4577" s="11"/>
    </row>
    <row r="4578" spans="4:4" x14ac:dyDescent="0.2">
      <c r="D4578" s="11"/>
    </row>
    <row r="4579" spans="4:4" x14ac:dyDescent="0.2">
      <c r="D4579" s="11"/>
    </row>
    <row r="4580" spans="4:4" x14ac:dyDescent="0.2">
      <c r="D4580" s="11"/>
    </row>
    <row r="4581" spans="4:4" x14ac:dyDescent="0.2">
      <c r="D4581" s="11"/>
    </row>
    <row r="4582" spans="4:4" x14ac:dyDescent="0.2">
      <c r="D4582" s="11"/>
    </row>
    <row r="4583" spans="4:4" x14ac:dyDescent="0.2">
      <c r="D4583" s="11"/>
    </row>
    <row r="4584" spans="4:4" x14ac:dyDescent="0.2">
      <c r="D4584" s="11"/>
    </row>
    <row r="4585" spans="4:4" x14ac:dyDescent="0.2">
      <c r="D4585" s="11"/>
    </row>
    <row r="4586" spans="4:4" x14ac:dyDescent="0.2">
      <c r="D4586" s="11"/>
    </row>
    <row r="4587" spans="4:4" x14ac:dyDescent="0.2">
      <c r="D4587" s="11"/>
    </row>
    <row r="4588" spans="4:4" x14ac:dyDescent="0.2">
      <c r="D4588" s="11"/>
    </row>
    <row r="4589" spans="4:4" x14ac:dyDescent="0.2">
      <c r="D4589" s="11"/>
    </row>
    <row r="4590" spans="4:4" x14ac:dyDescent="0.2">
      <c r="D4590" s="11"/>
    </row>
    <row r="4591" spans="4:4" x14ac:dyDescent="0.2">
      <c r="D4591" s="11"/>
    </row>
    <row r="4592" spans="4:4" x14ac:dyDescent="0.2">
      <c r="D4592" s="11"/>
    </row>
    <row r="4593" spans="4:4" x14ac:dyDescent="0.2">
      <c r="D4593" s="11"/>
    </row>
    <row r="4594" spans="4:4" x14ac:dyDescent="0.2">
      <c r="D4594" s="11"/>
    </row>
    <row r="4595" spans="4:4" x14ac:dyDescent="0.2">
      <c r="D4595" s="11"/>
    </row>
    <row r="4596" spans="4:4" x14ac:dyDescent="0.2">
      <c r="D4596" s="11"/>
    </row>
    <row r="4597" spans="4:4" x14ac:dyDescent="0.2">
      <c r="D4597" s="11"/>
    </row>
    <row r="4598" spans="4:4" x14ac:dyDescent="0.2">
      <c r="D4598" s="11"/>
    </row>
    <row r="4599" spans="4:4" x14ac:dyDescent="0.2">
      <c r="D4599" s="11"/>
    </row>
    <row r="4600" spans="4:4" x14ac:dyDescent="0.2">
      <c r="D4600" s="11"/>
    </row>
    <row r="4601" spans="4:4" x14ac:dyDescent="0.2">
      <c r="D4601" s="11"/>
    </row>
    <row r="4602" spans="4:4" x14ac:dyDescent="0.2">
      <c r="D4602" s="11"/>
    </row>
    <row r="4603" spans="4:4" x14ac:dyDescent="0.2">
      <c r="D4603" s="11"/>
    </row>
    <row r="4604" spans="4:4" x14ac:dyDescent="0.2">
      <c r="D4604" s="11"/>
    </row>
    <row r="4605" spans="4:4" x14ac:dyDescent="0.2">
      <c r="D4605" s="11"/>
    </row>
    <row r="4606" spans="4:4" x14ac:dyDescent="0.2">
      <c r="D4606" s="11"/>
    </row>
    <row r="4607" spans="4:4" x14ac:dyDescent="0.2">
      <c r="D4607" s="11"/>
    </row>
    <row r="4608" spans="4:4" x14ac:dyDescent="0.2">
      <c r="D4608" s="11"/>
    </row>
    <row r="4609" spans="4:4" x14ac:dyDescent="0.2">
      <c r="D4609" s="11"/>
    </row>
    <row r="4610" spans="4:4" x14ac:dyDescent="0.2">
      <c r="D4610" s="11"/>
    </row>
    <row r="4611" spans="4:4" x14ac:dyDescent="0.2">
      <c r="D4611" s="11"/>
    </row>
    <row r="4612" spans="4:4" x14ac:dyDescent="0.2">
      <c r="D4612" s="11"/>
    </row>
    <row r="4613" spans="4:4" x14ac:dyDescent="0.2">
      <c r="D4613" s="11"/>
    </row>
    <row r="4614" spans="4:4" x14ac:dyDescent="0.2">
      <c r="D4614" s="11"/>
    </row>
    <row r="4615" spans="4:4" x14ac:dyDescent="0.2">
      <c r="D4615" s="11"/>
    </row>
    <row r="4616" spans="4:4" x14ac:dyDescent="0.2">
      <c r="D4616" s="11"/>
    </row>
    <row r="4617" spans="4:4" x14ac:dyDescent="0.2">
      <c r="D4617" s="11"/>
    </row>
    <row r="4618" spans="4:4" x14ac:dyDescent="0.2">
      <c r="D4618" s="11"/>
    </row>
    <row r="4619" spans="4:4" x14ac:dyDescent="0.2">
      <c r="D4619" s="11"/>
    </row>
    <row r="4620" spans="4:4" x14ac:dyDescent="0.2">
      <c r="D4620" s="11"/>
    </row>
    <row r="4621" spans="4:4" x14ac:dyDescent="0.2">
      <c r="D4621" s="11"/>
    </row>
    <row r="4622" spans="4:4" x14ac:dyDescent="0.2">
      <c r="D4622" s="11"/>
    </row>
    <row r="4623" spans="4:4" x14ac:dyDescent="0.2">
      <c r="D4623" s="11"/>
    </row>
    <row r="4624" spans="4:4" x14ac:dyDescent="0.2">
      <c r="D4624" s="11"/>
    </row>
    <row r="4625" spans="4:4" x14ac:dyDescent="0.2">
      <c r="D4625" s="11"/>
    </row>
    <row r="4626" spans="4:4" x14ac:dyDescent="0.2">
      <c r="D4626" s="11"/>
    </row>
    <row r="4627" spans="4:4" x14ac:dyDescent="0.2">
      <c r="D4627" s="11"/>
    </row>
    <row r="4628" spans="4:4" x14ac:dyDescent="0.2">
      <c r="D4628" s="11"/>
    </row>
    <row r="4629" spans="4:4" x14ac:dyDescent="0.2">
      <c r="D4629" s="11"/>
    </row>
    <row r="4630" spans="4:4" x14ac:dyDescent="0.2">
      <c r="D4630" s="11"/>
    </row>
    <row r="4631" spans="4:4" x14ac:dyDescent="0.2">
      <c r="D4631" s="11"/>
    </row>
    <row r="4632" spans="4:4" x14ac:dyDescent="0.2">
      <c r="D4632" s="11"/>
    </row>
    <row r="4633" spans="4:4" x14ac:dyDescent="0.2">
      <c r="D4633" s="11"/>
    </row>
    <row r="4634" spans="4:4" x14ac:dyDescent="0.2">
      <c r="D4634" s="11"/>
    </row>
    <row r="4635" spans="4:4" x14ac:dyDescent="0.2">
      <c r="D4635" s="11"/>
    </row>
    <row r="4636" spans="4:4" x14ac:dyDescent="0.2">
      <c r="D4636" s="11"/>
    </row>
    <row r="4637" spans="4:4" x14ac:dyDescent="0.2">
      <c r="D4637" s="11"/>
    </row>
    <row r="4638" spans="4:4" x14ac:dyDescent="0.2">
      <c r="D4638" s="11"/>
    </row>
    <row r="4639" spans="4:4" x14ac:dyDescent="0.2">
      <c r="D4639" s="11"/>
    </row>
    <row r="4640" spans="4:4" x14ac:dyDescent="0.2">
      <c r="D4640" s="11"/>
    </row>
    <row r="4641" spans="4:4" x14ac:dyDescent="0.2">
      <c r="D4641" s="11"/>
    </row>
    <row r="4642" spans="4:4" x14ac:dyDescent="0.2">
      <c r="D4642" s="11"/>
    </row>
    <row r="4643" spans="4:4" x14ac:dyDescent="0.2">
      <c r="D4643" s="11"/>
    </row>
    <row r="4644" spans="4:4" x14ac:dyDescent="0.2">
      <c r="D4644" s="11"/>
    </row>
    <row r="4645" spans="4:4" x14ac:dyDescent="0.2">
      <c r="D4645" s="11"/>
    </row>
    <row r="4646" spans="4:4" x14ac:dyDescent="0.2">
      <c r="D4646" s="11"/>
    </row>
    <row r="4647" spans="4:4" x14ac:dyDescent="0.2">
      <c r="D4647" s="11"/>
    </row>
    <row r="4648" spans="4:4" x14ac:dyDescent="0.2">
      <c r="D4648" s="11"/>
    </row>
    <row r="4649" spans="4:4" x14ac:dyDescent="0.2">
      <c r="D4649" s="11"/>
    </row>
    <row r="4650" spans="4:4" x14ac:dyDescent="0.2">
      <c r="D4650" s="11"/>
    </row>
    <row r="4651" spans="4:4" x14ac:dyDescent="0.2">
      <c r="D4651" s="11"/>
    </row>
    <row r="4652" spans="4:4" x14ac:dyDescent="0.2">
      <c r="D4652" s="11"/>
    </row>
    <row r="4653" spans="4:4" x14ac:dyDescent="0.2">
      <c r="D4653" s="11"/>
    </row>
    <row r="4654" spans="4:4" x14ac:dyDescent="0.2">
      <c r="D4654" s="11"/>
    </row>
    <row r="4655" spans="4:4" x14ac:dyDescent="0.2">
      <c r="D4655" s="11"/>
    </row>
    <row r="4656" spans="4:4" x14ac:dyDescent="0.2">
      <c r="D4656" s="11"/>
    </row>
    <row r="4657" spans="4:4" x14ac:dyDescent="0.2">
      <c r="D4657" s="11"/>
    </row>
    <row r="4658" spans="4:4" x14ac:dyDescent="0.2">
      <c r="D4658" s="11"/>
    </row>
    <row r="4659" spans="4:4" x14ac:dyDescent="0.2">
      <c r="D4659" s="11"/>
    </row>
    <row r="4660" spans="4:4" x14ac:dyDescent="0.2">
      <c r="D4660" s="11"/>
    </row>
    <row r="4661" spans="4:4" x14ac:dyDescent="0.2">
      <c r="D4661" s="11"/>
    </row>
    <row r="4662" spans="4:4" x14ac:dyDescent="0.2">
      <c r="D4662" s="11"/>
    </row>
    <row r="4663" spans="4:4" x14ac:dyDescent="0.2">
      <c r="D4663" s="11"/>
    </row>
    <row r="4664" spans="4:4" x14ac:dyDescent="0.2">
      <c r="D4664" s="11"/>
    </row>
    <row r="4665" spans="4:4" x14ac:dyDescent="0.2">
      <c r="D4665" s="11"/>
    </row>
    <row r="4666" spans="4:4" x14ac:dyDescent="0.2">
      <c r="D4666" s="11"/>
    </row>
    <row r="4667" spans="4:4" x14ac:dyDescent="0.2">
      <c r="D4667" s="11"/>
    </row>
    <row r="4668" spans="4:4" x14ac:dyDescent="0.2">
      <c r="D4668" s="11"/>
    </row>
    <row r="4669" spans="4:4" x14ac:dyDescent="0.2">
      <c r="D4669" s="11"/>
    </row>
    <row r="4670" spans="4:4" x14ac:dyDescent="0.2">
      <c r="D4670" s="11"/>
    </row>
    <row r="4671" spans="4:4" x14ac:dyDescent="0.2">
      <c r="D4671" s="11"/>
    </row>
    <row r="4672" spans="4:4" x14ac:dyDescent="0.2">
      <c r="D4672" s="11"/>
    </row>
    <row r="4673" spans="4:4" x14ac:dyDescent="0.2">
      <c r="D4673" s="11"/>
    </row>
    <row r="4674" spans="4:4" x14ac:dyDescent="0.2">
      <c r="D4674" s="11"/>
    </row>
    <row r="4675" spans="4:4" x14ac:dyDescent="0.2">
      <c r="D4675" s="11"/>
    </row>
    <row r="4676" spans="4:4" x14ac:dyDescent="0.2">
      <c r="D4676" s="11"/>
    </row>
    <row r="4677" spans="4:4" x14ac:dyDescent="0.2">
      <c r="D4677" s="11"/>
    </row>
    <row r="4678" spans="4:4" x14ac:dyDescent="0.2">
      <c r="D4678" s="11"/>
    </row>
    <row r="4679" spans="4:4" x14ac:dyDescent="0.2">
      <c r="D4679" s="11"/>
    </row>
    <row r="4680" spans="4:4" x14ac:dyDescent="0.2">
      <c r="D4680" s="11"/>
    </row>
    <row r="4681" spans="4:4" x14ac:dyDescent="0.2">
      <c r="D4681" s="11"/>
    </row>
    <row r="4682" spans="4:4" x14ac:dyDescent="0.2">
      <c r="D4682" s="11"/>
    </row>
    <row r="4683" spans="4:4" x14ac:dyDescent="0.2">
      <c r="D4683" s="11"/>
    </row>
    <row r="4684" spans="4:4" x14ac:dyDescent="0.2">
      <c r="D4684" s="11"/>
    </row>
    <row r="4685" spans="4:4" x14ac:dyDescent="0.2">
      <c r="D4685" s="11"/>
    </row>
    <row r="4686" spans="4:4" x14ac:dyDescent="0.2">
      <c r="D4686" s="11"/>
    </row>
    <row r="4687" spans="4:4" x14ac:dyDescent="0.2">
      <c r="D4687" s="11"/>
    </row>
    <row r="4688" spans="4:4" x14ac:dyDescent="0.2">
      <c r="D4688" s="11"/>
    </row>
    <row r="4689" spans="4:4" x14ac:dyDescent="0.2">
      <c r="D4689" s="11"/>
    </row>
    <row r="4690" spans="4:4" x14ac:dyDescent="0.2">
      <c r="D4690" s="11"/>
    </row>
    <row r="4691" spans="4:4" x14ac:dyDescent="0.2">
      <c r="D4691" s="11"/>
    </row>
    <row r="4692" spans="4:4" x14ac:dyDescent="0.2">
      <c r="D4692" s="11"/>
    </row>
    <row r="4693" spans="4:4" x14ac:dyDescent="0.2">
      <c r="D4693" s="11"/>
    </row>
    <row r="4694" spans="4:4" x14ac:dyDescent="0.2">
      <c r="D4694" s="11"/>
    </row>
    <row r="4695" spans="4:4" x14ac:dyDescent="0.2">
      <c r="D4695" s="11"/>
    </row>
    <row r="4696" spans="4:4" x14ac:dyDescent="0.2">
      <c r="D4696" s="11"/>
    </row>
    <row r="4697" spans="4:4" x14ac:dyDescent="0.2">
      <c r="D4697" s="11"/>
    </row>
    <row r="4698" spans="4:4" x14ac:dyDescent="0.2">
      <c r="D4698" s="11"/>
    </row>
    <row r="4699" spans="4:4" x14ac:dyDescent="0.2">
      <c r="D4699" s="11"/>
    </row>
    <row r="4700" spans="4:4" x14ac:dyDescent="0.2">
      <c r="D4700" s="11"/>
    </row>
    <row r="4701" spans="4:4" x14ac:dyDescent="0.2">
      <c r="D4701" s="11"/>
    </row>
    <row r="4702" spans="4:4" x14ac:dyDescent="0.2">
      <c r="D4702" s="11"/>
    </row>
    <row r="4703" spans="4:4" x14ac:dyDescent="0.2">
      <c r="D4703" s="11"/>
    </row>
    <row r="4704" spans="4:4" x14ac:dyDescent="0.2">
      <c r="D4704" s="11"/>
    </row>
    <row r="4705" spans="4:4" x14ac:dyDescent="0.2">
      <c r="D4705" s="11"/>
    </row>
    <row r="4706" spans="4:4" x14ac:dyDescent="0.2">
      <c r="D4706" s="11"/>
    </row>
    <row r="4707" spans="4:4" x14ac:dyDescent="0.2">
      <c r="D4707" s="11"/>
    </row>
    <row r="4708" spans="4:4" x14ac:dyDescent="0.2">
      <c r="D4708" s="11"/>
    </row>
    <row r="4709" spans="4:4" x14ac:dyDescent="0.2">
      <c r="D4709" s="11"/>
    </row>
    <row r="4710" spans="4:4" x14ac:dyDescent="0.2">
      <c r="D4710" s="11"/>
    </row>
    <row r="4711" spans="4:4" x14ac:dyDescent="0.2">
      <c r="D4711" s="11"/>
    </row>
    <row r="4712" spans="4:4" x14ac:dyDescent="0.2">
      <c r="D4712" s="11"/>
    </row>
    <row r="4713" spans="4:4" x14ac:dyDescent="0.2">
      <c r="D4713" s="11"/>
    </row>
    <row r="4714" spans="4:4" x14ac:dyDescent="0.2">
      <c r="D4714" s="11"/>
    </row>
    <row r="4715" spans="4:4" x14ac:dyDescent="0.2">
      <c r="D4715" s="11"/>
    </row>
    <row r="4716" spans="4:4" x14ac:dyDescent="0.2">
      <c r="D4716" s="11"/>
    </row>
    <row r="4717" spans="4:4" x14ac:dyDescent="0.2">
      <c r="D4717" s="11"/>
    </row>
    <row r="4718" spans="4:4" x14ac:dyDescent="0.2">
      <c r="D4718" s="11"/>
    </row>
    <row r="4719" spans="4:4" x14ac:dyDescent="0.2">
      <c r="D4719" s="11"/>
    </row>
    <row r="4720" spans="4:4" x14ac:dyDescent="0.2">
      <c r="D4720" s="11"/>
    </row>
    <row r="4721" spans="4:4" x14ac:dyDescent="0.2">
      <c r="D4721" s="11"/>
    </row>
    <row r="4722" spans="4:4" x14ac:dyDescent="0.2">
      <c r="D4722" s="11"/>
    </row>
    <row r="4723" spans="4:4" x14ac:dyDescent="0.2">
      <c r="D4723" s="11"/>
    </row>
    <row r="4724" spans="4:4" x14ac:dyDescent="0.2">
      <c r="D4724" s="11"/>
    </row>
    <row r="4725" spans="4:4" x14ac:dyDescent="0.2">
      <c r="D4725" s="11"/>
    </row>
    <row r="4726" spans="4:4" x14ac:dyDescent="0.2">
      <c r="D4726" s="11"/>
    </row>
    <row r="4727" spans="4:4" x14ac:dyDescent="0.2">
      <c r="D4727" s="11"/>
    </row>
    <row r="4728" spans="4:4" x14ac:dyDescent="0.2">
      <c r="D4728" s="11"/>
    </row>
    <row r="4729" spans="4:4" x14ac:dyDescent="0.2">
      <c r="D4729" s="11"/>
    </row>
    <row r="4730" spans="4:4" x14ac:dyDescent="0.2">
      <c r="D4730" s="11"/>
    </row>
    <row r="4731" spans="4:4" x14ac:dyDescent="0.2">
      <c r="D4731" s="11"/>
    </row>
    <row r="4732" spans="4:4" x14ac:dyDescent="0.2">
      <c r="D4732" s="11"/>
    </row>
    <row r="4733" spans="4:4" x14ac:dyDescent="0.2">
      <c r="D4733" s="11"/>
    </row>
    <row r="4734" spans="4:4" x14ac:dyDescent="0.2">
      <c r="D4734" s="11"/>
    </row>
    <row r="4735" spans="4:4" x14ac:dyDescent="0.2">
      <c r="D4735" s="11"/>
    </row>
    <row r="4736" spans="4:4" x14ac:dyDescent="0.2">
      <c r="D4736" s="11"/>
    </row>
    <row r="4737" spans="4:4" x14ac:dyDescent="0.2">
      <c r="D4737" s="11"/>
    </row>
    <row r="4738" spans="4:4" x14ac:dyDescent="0.2">
      <c r="D4738" s="11"/>
    </row>
    <row r="4739" spans="4:4" x14ac:dyDescent="0.2">
      <c r="D4739" s="11"/>
    </row>
    <row r="4740" spans="4:4" x14ac:dyDescent="0.2">
      <c r="D4740" s="11"/>
    </row>
    <row r="4741" spans="4:4" x14ac:dyDescent="0.2">
      <c r="D4741" s="11"/>
    </row>
    <row r="4742" spans="4:4" x14ac:dyDescent="0.2">
      <c r="D4742" s="11"/>
    </row>
    <row r="4743" spans="4:4" x14ac:dyDescent="0.2">
      <c r="D4743" s="11"/>
    </row>
    <row r="4744" spans="4:4" x14ac:dyDescent="0.2">
      <c r="D4744" s="11"/>
    </row>
    <row r="4745" spans="4:4" x14ac:dyDescent="0.2">
      <c r="D4745" s="11"/>
    </row>
    <row r="4746" spans="4:4" x14ac:dyDescent="0.2">
      <c r="D4746" s="11"/>
    </row>
    <row r="4747" spans="4:4" x14ac:dyDescent="0.2">
      <c r="D4747" s="11"/>
    </row>
    <row r="4748" spans="4:4" x14ac:dyDescent="0.2">
      <c r="D4748" s="11"/>
    </row>
    <row r="4749" spans="4:4" x14ac:dyDescent="0.2">
      <c r="D4749" s="11"/>
    </row>
    <row r="4750" spans="4:4" x14ac:dyDescent="0.2">
      <c r="D4750" s="11"/>
    </row>
    <row r="4751" spans="4:4" x14ac:dyDescent="0.2">
      <c r="D4751" s="11"/>
    </row>
    <row r="4752" spans="4:4" x14ac:dyDescent="0.2">
      <c r="D4752" s="11"/>
    </row>
    <row r="4753" spans="4:4" x14ac:dyDescent="0.2">
      <c r="D4753" s="11"/>
    </row>
    <row r="4754" spans="4:4" x14ac:dyDescent="0.2">
      <c r="D4754" s="11"/>
    </row>
    <row r="4755" spans="4:4" x14ac:dyDescent="0.2">
      <c r="D4755" s="11"/>
    </row>
    <row r="4756" spans="4:4" x14ac:dyDescent="0.2">
      <c r="D4756" s="11"/>
    </row>
    <row r="4757" spans="4:4" x14ac:dyDescent="0.2">
      <c r="D4757" s="11"/>
    </row>
    <row r="4758" spans="4:4" x14ac:dyDescent="0.2">
      <c r="D4758" s="11"/>
    </row>
    <row r="4759" spans="4:4" x14ac:dyDescent="0.2">
      <c r="D4759" s="11"/>
    </row>
    <row r="4760" spans="4:4" x14ac:dyDescent="0.2">
      <c r="D4760" s="11"/>
    </row>
    <row r="4761" spans="4:4" x14ac:dyDescent="0.2">
      <c r="D4761" s="11"/>
    </row>
    <row r="4762" spans="4:4" x14ac:dyDescent="0.2">
      <c r="D4762" s="11"/>
    </row>
    <row r="4763" spans="4:4" x14ac:dyDescent="0.2">
      <c r="D4763" s="11"/>
    </row>
    <row r="4764" spans="4:4" x14ac:dyDescent="0.2">
      <c r="D4764" s="11"/>
    </row>
    <row r="4765" spans="4:4" x14ac:dyDescent="0.2">
      <c r="D4765" s="11"/>
    </row>
    <row r="4766" spans="4:4" x14ac:dyDescent="0.2">
      <c r="D4766" s="11"/>
    </row>
    <row r="4767" spans="4:4" x14ac:dyDescent="0.2">
      <c r="D4767" s="11"/>
    </row>
    <row r="4768" spans="4:4" x14ac:dyDescent="0.2">
      <c r="D4768" s="11"/>
    </row>
    <row r="4769" spans="4:4" x14ac:dyDescent="0.2">
      <c r="D4769" s="11"/>
    </row>
    <row r="4770" spans="4:4" x14ac:dyDescent="0.2">
      <c r="D4770" s="11"/>
    </row>
    <row r="4771" spans="4:4" x14ac:dyDescent="0.2">
      <c r="D4771" s="11"/>
    </row>
    <row r="4772" spans="4:4" x14ac:dyDescent="0.2">
      <c r="D4772" s="11"/>
    </row>
    <row r="4773" spans="4:4" x14ac:dyDescent="0.2">
      <c r="D4773" s="11"/>
    </row>
    <row r="4774" spans="4:4" x14ac:dyDescent="0.2">
      <c r="D4774" s="11"/>
    </row>
    <row r="4775" spans="4:4" x14ac:dyDescent="0.2">
      <c r="D4775" s="11"/>
    </row>
    <row r="4776" spans="4:4" x14ac:dyDescent="0.2">
      <c r="D4776" s="11"/>
    </row>
    <row r="4777" spans="4:4" x14ac:dyDescent="0.2">
      <c r="D4777" s="11"/>
    </row>
    <row r="4778" spans="4:4" x14ac:dyDescent="0.2">
      <c r="D4778" s="11"/>
    </row>
    <row r="4779" spans="4:4" x14ac:dyDescent="0.2">
      <c r="D4779" s="11"/>
    </row>
    <row r="4780" spans="4:4" x14ac:dyDescent="0.2">
      <c r="D4780" s="11"/>
    </row>
    <row r="4781" spans="4:4" x14ac:dyDescent="0.2">
      <c r="D4781" s="11"/>
    </row>
    <row r="4782" spans="4:4" x14ac:dyDescent="0.2">
      <c r="D4782" s="11"/>
    </row>
    <row r="4783" spans="4:4" x14ac:dyDescent="0.2">
      <c r="D4783" s="11"/>
    </row>
    <row r="4784" spans="4:4" x14ac:dyDescent="0.2">
      <c r="D4784" s="11"/>
    </row>
    <row r="4785" spans="4:4" x14ac:dyDescent="0.2">
      <c r="D4785" s="11"/>
    </row>
    <row r="4786" spans="4:4" x14ac:dyDescent="0.2">
      <c r="D4786" s="11"/>
    </row>
    <row r="4787" spans="4:4" x14ac:dyDescent="0.2">
      <c r="D4787" s="11"/>
    </row>
    <row r="4788" spans="4:4" x14ac:dyDescent="0.2">
      <c r="D4788" s="11"/>
    </row>
    <row r="4789" spans="4:4" x14ac:dyDescent="0.2">
      <c r="D4789" s="11"/>
    </row>
    <row r="4790" spans="4:4" x14ac:dyDescent="0.2">
      <c r="D4790" s="11"/>
    </row>
    <row r="4791" spans="4:4" x14ac:dyDescent="0.2">
      <c r="D4791" s="11"/>
    </row>
    <row r="4792" spans="4:4" x14ac:dyDescent="0.2">
      <c r="D4792" s="11"/>
    </row>
    <row r="4793" spans="4:4" x14ac:dyDescent="0.2">
      <c r="D4793" s="11"/>
    </row>
    <row r="4794" spans="4:4" x14ac:dyDescent="0.2">
      <c r="D4794" s="11"/>
    </row>
    <row r="4795" spans="4:4" x14ac:dyDescent="0.2">
      <c r="D4795" s="11"/>
    </row>
    <row r="4796" spans="4:4" x14ac:dyDescent="0.2">
      <c r="D4796" s="11"/>
    </row>
    <row r="4797" spans="4:4" x14ac:dyDescent="0.2">
      <c r="D4797" s="11"/>
    </row>
    <row r="4798" spans="4:4" x14ac:dyDescent="0.2">
      <c r="D4798" s="11"/>
    </row>
    <row r="4799" spans="4:4" x14ac:dyDescent="0.2">
      <c r="D4799" s="11"/>
    </row>
    <row r="4800" spans="4:4" x14ac:dyDescent="0.2">
      <c r="D4800" s="11"/>
    </row>
    <row r="4801" spans="4:4" x14ac:dyDescent="0.2">
      <c r="D4801" s="11"/>
    </row>
    <row r="4802" spans="4:4" x14ac:dyDescent="0.2">
      <c r="D4802" s="11"/>
    </row>
    <row r="4803" spans="4:4" x14ac:dyDescent="0.2">
      <c r="D4803" s="11"/>
    </row>
    <row r="4804" spans="4:4" x14ac:dyDescent="0.2">
      <c r="D4804" s="11"/>
    </row>
    <row r="4805" spans="4:4" x14ac:dyDescent="0.2">
      <c r="D4805" s="11"/>
    </row>
    <row r="4806" spans="4:4" x14ac:dyDescent="0.2">
      <c r="D4806" s="11"/>
    </row>
    <row r="4807" spans="4:4" x14ac:dyDescent="0.2">
      <c r="D4807" s="11"/>
    </row>
    <row r="4808" spans="4:4" x14ac:dyDescent="0.2">
      <c r="D4808" s="11"/>
    </row>
    <row r="4809" spans="4:4" x14ac:dyDescent="0.2">
      <c r="D4809" s="11"/>
    </row>
    <row r="4810" spans="4:4" x14ac:dyDescent="0.2">
      <c r="D4810" s="11"/>
    </row>
    <row r="4811" spans="4:4" x14ac:dyDescent="0.2">
      <c r="D4811" s="11"/>
    </row>
    <row r="4812" spans="4:4" x14ac:dyDescent="0.2">
      <c r="D4812" s="11"/>
    </row>
    <row r="4813" spans="4:4" x14ac:dyDescent="0.2">
      <c r="D4813" s="11"/>
    </row>
    <row r="4814" spans="4:4" x14ac:dyDescent="0.2">
      <c r="D4814" s="11"/>
    </row>
    <row r="4815" spans="4:4" x14ac:dyDescent="0.2">
      <c r="D4815" s="11"/>
    </row>
    <row r="4816" spans="4:4" x14ac:dyDescent="0.2">
      <c r="D4816" s="11"/>
    </row>
    <row r="4817" spans="4:4" x14ac:dyDescent="0.2">
      <c r="D4817" s="11"/>
    </row>
    <row r="4818" spans="4:4" x14ac:dyDescent="0.2">
      <c r="D4818" s="11"/>
    </row>
    <row r="4819" spans="4:4" x14ac:dyDescent="0.2">
      <c r="D4819" s="11"/>
    </row>
    <row r="4820" spans="4:4" x14ac:dyDescent="0.2">
      <c r="D4820" s="11"/>
    </row>
    <row r="4821" spans="4:4" x14ac:dyDescent="0.2">
      <c r="D4821" s="11"/>
    </row>
    <row r="4822" spans="4:4" x14ac:dyDescent="0.2">
      <c r="D4822" s="11"/>
    </row>
    <row r="4823" spans="4:4" x14ac:dyDescent="0.2">
      <c r="D4823" s="11"/>
    </row>
    <row r="4824" spans="4:4" x14ac:dyDescent="0.2">
      <c r="D4824" s="11"/>
    </row>
    <row r="4825" spans="4:4" x14ac:dyDescent="0.2">
      <c r="D4825" s="11"/>
    </row>
    <row r="4826" spans="4:4" x14ac:dyDescent="0.2">
      <c r="D4826" s="11"/>
    </row>
    <row r="4827" spans="4:4" x14ac:dyDescent="0.2">
      <c r="D4827" s="11"/>
    </row>
    <row r="4828" spans="4:4" x14ac:dyDescent="0.2">
      <c r="D4828" s="11"/>
    </row>
    <row r="4829" spans="4:4" x14ac:dyDescent="0.2">
      <c r="D4829" s="11"/>
    </row>
    <row r="4830" spans="4:4" x14ac:dyDescent="0.2">
      <c r="D4830" s="11"/>
    </row>
    <row r="4831" spans="4:4" x14ac:dyDescent="0.2">
      <c r="D4831" s="11"/>
    </row>
    <row r="4832" spans="4:4" x14ac:dyDescent="0.2">
      <c r="D4832" s="11"/>
    </row>
    <row r="4833" spans="4:4" x14ac:dyDescent="0.2">
      <c r="D4833" s="11"/>
    </row>
    <row r="4834" spans="4:4" x14ac:dyDescent="0.2">
      <c r="D4834" s="11"/>
    </row>
    <row r="4835" spans="4:4" x14ac:dyDescent="0.2">
      <c r="D4835" s="11"/>
    </row>
    <row r="4836" spans="4:4" x14ac:dyDescent="0.2">
      <c r="D4836" s="11"/>
    </row>
    <row r="4837" spans="4:4" x14ac:dyDescent="0.2">
      <c r="D4837" s="11"/>
    </row>
    <row r="4838" spans="4:4" x14ac:dyDescent="0.2">
      <c r="D4838" s="11"/>
    </row>
    <row r="4839" spans="4:4" x14ac:dyDescent="0.2">
      <c r="D4839" s="11"/>
    </row>
    <row r="4840" spans="4:4" x14ac:dyDescent="0.2">
      <c r="D4840" s="11"/>
    </row>
    <row r="4841" spans="4:4" x14ac:dyDescent="0.2">
      <c r="D4841" s="11"/>
    </row>
    <row r="4842" spans="4:4" x14ac:dyDescent="0.2">
      <c r="D4842" s="11"/>
    </row>
    <row r="4843" spans="4:4" x14ac:dyDescent="0.2">
      <c r="D4843" s="11"/>
    </row>
    <row r="4844" spans="4:4" x14ac:dyDescent="0.2">
      <c r="D4844" s="11"/>
    </row>
    <row r="4845" spans="4:4" x14ac:dyDescent="0.2">
      <c r="D4845" s="11"/>
    </row>
    <row r="4846" spans="4:4" x14ac:dyDescent="0.2">
      <c r="D4846" s="11"/>
    </row>
    <row r="4847" spans="4:4" x14ac:dyDescent="0.2">
      <c r="D4847" s="11"/>
    </row>
    <row r="4848" spans="4:4" x14ac:dyDescent="0.2">
      <c r="D4848" s="11"/>
    </row>
    <row r="4849" spans="4:4" x14ac:dyDescent="0.2">
      <c r="D4849" s="11"/>
    </row>
    <row r="4850" spans="4:4" x14ac:dyDescent="0.2">
      <c r="D4850" s="11"/>
    </row>
    <row r="4851" spans="4:4" x14ac:dyDescent="0.2">
      <c r="D4851" s="11"/>
    </row>
    <row r="4852" spans="4:4" x14ac:dyDescent="0.2">
      <c r="D4852" s="11"/>
    </row>
    <row r="4853" spans="4:4" x14ac:dyDescent="0.2">
      <c r="D4853" s="11"/>
    </row>
    <row r="4854" spans="4:4" x14ac:dyDescent="0.2">
      <c r="D4854" s="11"/>
    </row>
    <row r="4855" spans="4:4" x14ac:dyDescent="0.2">
      <c r="D4855" s="11"/>
    </row>
    <row r="4856" spans="4:4" x14ac:dyDescent="0.2">
      <c r="D4856" s="11"/>
    </row>
    <row r="4857" spans="4:4" x14ac:dyDescent="0.2">
      <c r="D4857" s="11"/>
    </row>
    <row r="4858" spans="4:4" x14ac:dyDescent="0.2">
      <c r="D4858" s="11"/>
    </row>
    <row r="4859" spans="4:4" x14ac:dyDescent="0.2">
      <c r="D4859" s="11"/>
    </row>
    <row r="4860" spans="4:4" x14ac:dyDescent="0.2">
      <c r="D4860" s="11"/>
    </row>
    <row r="4861" spans="4:4" x14ac:dyDescent="0.2">
      <c r="D4861" s="11"/>
    </row>
    <row r="4862" spans="4:4" x14ac:dyDescent="0.2">
      <c r="D4862" s="11"/>
    </row>
    <row r="4863" spans="4:4" x14ac:dyDescent="0.2">
      <c r="D4863" s="11"/>
    </row>
    <row r="4864" spans="4:4" x14ac:dyDescent="0.2">
      <c r="D4864" s="11"/>
    </row>
    <row r="4865" spans="4:4" x14ac:dyDescent="0.2">
      <c r="D4865" s="11"/>
    </row>
    <row r="4866" spans="4:4" x14ac:dyDescent="0.2">
      <c r="D4866" s="11"/>
    </row>
    <row r="4867" spans="4:4" x14ac:dyDescent="0.2">
      <c r="D4867" s="11"/>
    </row>
    <row r="4868" spans="4:4" x14ac:dyDescent="0.2">
      <c r="D4868" s="11"/>
    </row>
    <row r="4869" spans="4:4" x14ac:dyDescent="0.2">
      <c r="D4869" s="11"/>
    </row>
    <row r="4870" spans="4:4" x14ac:dyDescent="0.2">
      <c r="D4870" s="11"/>
    </row>
    <row r="4871" spans="4:4" x14ac:dyDescent="0.2">
      <c r="D4871" s="11"/>
    </row>
    <row r="4872" spans="4:4" x14ac:dyDescent="0.2">
      <c r="D4872" s="11"/>
    </row>
    <row r="4873" spans="4:4" x14ac:dyDescent="0.2">
      <c r="D4873" s="11"/>
    </row>
    <row r="4874" spans="4:4" x14ac:dyDescent="0.2">
      <c r="D4874" s="11"/>
    </row>
    <row r="4875" spans="4:4" x14ac:dyDescent="0.2">
      <c r="D4875" s="11"/>
    </row>
    <row r="4876" spans="4:4" x14ac:dyDescent="0.2">
      <c r="D4876" s="11"/>
    </row>
    <row r="4877" spans="4:4" x14ac:dyDescent="0.2">
      <c r="D4877" s="11"/>
    </row>
    <row r="4878" spans="4:4" x14ac:dyDescent="0.2">
      <c r="D4878" s="11"/>
    </row>
    <row r="4879" spans="4:4" x14ac:dyDescent="0.2">
      <c r="D4879" s="11"/>
    </row>
    <row r="4880" spans="4:4" x14ac:dyDescent="0.2">
      <c r="D4880" s="11"/>
    </row>
    <row r="4881" spans="4:4" x14ac:dyDescent="0.2">
      <c r="D4881" s="11"/>
    </row>
    <row r="4882" spans="4:4" x14ac:dyDescent="0.2">
      <c r="D4882" s="11"/>
    </row>
    <row r="4883" spans="4:4" x14ac:dyDescent="0.2">
      <c r="D4883" s="11"/>
    </row>
    <row r="4884" spans="4:4" x14ac:dyDescent="0.2">
      <c r="D4884" s="11"/>
    </row>
    <row r="4885" spans="4:4" x14ac:dyDescent="0.2">
      <c r="D4885" s="11"/>
    </row>
    <row r="4886" spans="4:4" x14ac:dyDescent="0.2">
      <c r="D4886" s="11"/>
    </row>
    <row r="4887" spans="4:4" x14ac:dyDescent="0.2">
      <c r="D4887" s="11"/>
    </row>
    <row r="4888" spans="4:4" x14ac:dyDescent="0.2">
      <c r="D4888" s="11"/>
    </row>
    <row r="4889" spans="4:4" x14ac:dyDescent="0.2">
      <c r="D4889" s="11"/>
    </row>
    <row r="4890" spans="4:4" x14ac:dyDescent="0.2">
      <c r="D4890" s="11"/>
    </row>
    <row r="4891" spans="4:4" x14ac:dyDescent="0.2">
      <c r="D4891" s="11"/>
    </row>
    <row r="4892" spans="4:4" x14ac:dyDescent="0.2">
      <c r="D4892" s="11"/>
    </row>
    <row r="4893" spans="4:4" x14ac:dyDescent="0.2">
      <c r="D4893" s="11"/>
    </row>
    <row r="4894" spans="4:4" x14ac:dyDescent="0.2">
      <c r="D4894" s="11"/>
    </row>
    <row r="4895" spans="4:4" x14ac:dyDescent="0.2">
      <c r="D4895" s="11"/>
    </row>
    <row r="4896" spans="4:4" x14ac:dyDescent="0.2">
      <c r="D4896" s="11"/>
    </row>
    <row r="4897" spans="4:4" x14ac:dyDescent="0.2">
      <c r="D4897" s="11"/>
    </row>
    <row r="4898" spans="4:4" x14ac:dyDescent="0.2">
      <c r="D4898" s="11"/>
    </row>
    <row r="4899" spans="4:4" x14ac:dyDescent="0.2">
      <c r="D4899" s="11"/>
    </row>
    <row r="4900" spans="4:4" x14ac:dyDescent="0.2">
      <c r="D4900" s="11"/>
    </row>
    <row r="4901" spans="4:4" x14ac:dyDescent="0.2">
      <c r="D4901" s="11"/>
    </row>
    <row r="4902" spans="4:4" x14ac:dyDescent="0.2">
      <c r="D4902" s="11"/>
    </row>
    <row r="4903" spans="4:4" x14ac:dyDescent="0.2">
      <c r="D4903" s="11"/>
    </row>
    <row r="4904" spans="4:4" x14ac:dyDescent="0.2">
      <c r="D4904" s="11"/>
    </row>
    <row r="4905" spans="4:4" x14ac:dyDescent="0.2">
      <c r="D4905" s="11"/>
    </row>
    <row r="4906" spans="4:4" x14ac:dyDescent="0.2">
      <c r="D4906" s="11"/>
    </row>
    <row r="4907" spans="4:4" x14ac:dyDescent="0.2">
      <c r="D4907" s="11"/>
    </row>
    <row r="4908" spans="4:4" x14ac:dyDescent="0.2">
      <c r="D4908" s="11"/>
    </row>
    <row r="4909" spans="4:4" x14ac:dyDescent="0.2">
      <c r="D4909" s="11"/>
    </row>
    <row r="4910" spans="4:4" x14ac:dyDescent="0.2">
      <c r="D4910" s="11"/>
    </row>
    <row r="4911" spans="4:4" x14ac:dyDescent="0.2">
      <c r="D4911" s="11"/>
    </row>
    <row r="4912" spans="4:4" x14ac:dyDescent="0.2">
      <c r="D4912" s="11"/>
    </row>
    <row r="4913" spans="4:4" x14ac:dyDescent="0.2">
      <c r="D4913" s="11"/>
    </row>
    <row r="4914" spans="4:4" x14ac:dyDescent="0.2">
      <c r="D4914" s="11"/>
    </row>
    <row r="4915" spans="4:4" x14ac:dyDescent="0.2">
      <c r="D4915" s="11"/>
    </row>
    <row r="4916" spans="4:4" x14ac:dyDescent="0.2">
      <c r="D4916" s="11"/>
    </row>
    <row r="4917" spans="4:4" x14ac:dyDescent="0.2">
      <c r="D4917" s="11"/>
    </row>
    <row r="4918" spans="4:4" x14ac:dyDescent="0.2">
      <c r="D4918" s="11"/>
    </row>
    <row r="4919" spans="4:4" x14ac:dyDescent="0.2">
      <c r="D4919" s="11"/>
    </row>
    <row r="4920" spans="4:4" x14ac:dyDescent="0.2">
      <c r="D4920" s="11"/>
    </row>
    <row r="4921" spans="4:4" x14ac:dyDescent="0.2">
      <c r="D4921" s="11"/>
    </row>
    <row r="4922" spans="4:4" x14ac:dyDescent="0.2">
      <c r="D4922" s="11"/>
    </row>
    <row r="4923" spans="4:4" x14ac:dyDescent="0.2">
      <c r="D4923" s="11"/>
    </row>
    <row r="4924" spans="4:4" x14ac:dyDescent="0.2">
      <c r="D4924" s="11"/>
    </row>
    <row r="4925" spans="4:4" x14ac:dyDescent="0.2">
      <c r="D4925" s="11"/>
    </row>
    <row r="4926" spans="4:4" x14ac:dyDescent="0.2">
      <c r="D4926" s="11"/>
    </row>
    <row r="4927" spans="4:4" x14ac:dyDescent="0.2">
      <c r="D4927" s="11"/>
    </row>
    <row r="4928" spans="4:4" x14ac:dyDescent="0.2">
      <c r="D4928" s="11"/>
    </row>
    <row r="4929" spans="4:4" x14ac:dyDescent="0.2">
      <c r="D4929" s="11"/>
    </row>
    <row r="4930" spans="4:4" x14ac:dyDescent="0.2">
      <c r="D4930" s="11"/>
    </row>
    <row r="4931" spans="4:4" x14ac:dyDescent="0.2">
      <c r="D4931" s="11"/>
    </row>
    <row r="4932" spans="4:4" x14ac:dyDescent="0.2">
      <c r="D4932" s="11"/>
    </row>
    <row r="4933" spans="4:4" x14ac:dyDescent="0.2">
      <c r="D4933" s="11"/>
    </row>
    <row r="4934" spans="4:4" x14ac:dyDescent="0.2">
      <c r="D4934" s="11"/>
    </row>
    <row r="4935" spans="4:4" x14ac:dyDescent="0.2">
      <c r="D4935" s="11"/>
    </row>
    <row r="4936" spans="4:4" x14ac:dyDescent="0.2">
      <c r="D4936" s="11"/>
    </row>
    <row r="4937" spans="4:4" x14ac:dyDescent="0.2">
      <c r="D4937" s="11"/>
    </row>
    <row r="4938" spans="4:4" x14ac:dyDescent="0.2">
      <c r="D4938" s="11"/>
    </row>
    <row r="4939" spans="4:4" x14ac:dyDescent="0.2">
      <c r="D4939" s="11"/>
    </row>
    <row r="4940" spans="4:4" x14ac:dyDescent="0.2">
      <c r="D4940" s="11"/>
    </row>
    <row r="4941" spans="4:4" x14ac:dyDescent="0.2">
      <c r="D4941" s="11"/>
    </row>
    <row r="4942" spans="4:4" x14ac:dyDescent="0.2">
      <c r="D4942" s="11"/>
    </row>
    <row r="4943" spans="4:4" x14ac:dyDescent="0.2">
      <c r="D4943" s="11"/>
    </row>
    <row r="4944" spans="4:4" x14ac:dyDescent="0.2">
      <c r="D4944" s="11"/>
    </row>
    <row r="4945" spans="4:4" x14ac:dyDescent="0.2">
      <c r="D4945" s="11"/>
    </row>
    <row r="4946" spans="4:4" x14ac:dyDescent="0.2">
      <c r="D4946" s="11"/>
    </row>
    <row r="4947" spans="4:4" x14ac:dyDescent="0.2">
      <c r="D4947" s="11"/>
    </row>
    <row r="4948" spans="4:4" x14ac:dyDescent="0.2">
      <c r="D4948" s="11"/>
    </row>
    <row r="4949" spans="4:4" x14ac:dyDescent="0.2">
      <c r="D4949" s="11"/>
    </row>
    <row r="4950" spans="4:4" x14ac:dyDescent="0.2">
      <c r="D4950" s="11"/>
    </row>
    <row r="4951" spans="4:4" x14ac:dyDescent="0.2">
      <c r="D4951" s="11"/>
    </row>
    <row r="4952" spans="4:4" x14ac:dyDescent="0.2">
      <c r="D4952" s="11"/>
    </row>
    <row r="4953" spans="4:4" x14ac:dyDescent="0.2">
      <c r="D4953" s="11"/>
    </row>
    <row r="4954" spans="4:4" x14ac:dyDescent="0.2">
      <c r="D4954" s="11"/>
    </row>
    <row r="4955" spans="4:4" x14ac:dyDescent="0.2">
      <c r="D4955" s="11"/>
    </row>
    <row r="4956" spans="4:4" x14ac:dyDescent="0.2">
      <c r="D4956" s="11"/>
    </row>
    <row r="4957" spans="4:4" x14ac:dyDescent="0.2">
      <c r="D4957" s="11"/>
    </row>
    <row r="4958" spans="4:4" x14ac:dyDescent="0.2">
      <c r="D4958" s="11"/>
    </row>
    <row r="4959" spans="4:4" x14ac:dyDescent="0.2">
      <c r="D4959" s="11"/>
    </row>
    <row r="4960" spans="4:4" x14ac:dyDescent="0.2">
      <c r="D4960" s="11"/>
    </row>
    <row r="4961" spans="4:4" x14ac:dyDescent="0.2">
      <c r="D4961" s="11"/>
    </row>
    <row r="4962" spans="4:4" x14ac:dyDescent="0.2">
      <c r="D4962" s="11"/>
    </row>
    <row r="4963" spans="4:4" x14ac:dyDescent="0.2">
      <c r="D4963" s="11"/>
    </row>
    <row r="4964" spans="4:4" x14ac:dyDescent="0.2">
      <c r="D4964" s="11"/>
    </row>
    <row r="4965" spans="4:4" x14ac:dyDescent="0.2">
      <c r="D4965" s="11"/>
    </row>
    <row r="4966" spans="4:4" x14ac:dyDescent="0.2">
      <c r="D4966" s="11"/>
    </row>
    <row r="4967" spans="4:4" x14ac:dyDescent="0.2">
      <c r="D4967" s="11"/>
    </row>
    <row r="4968" spans="4:4" x14ac:dyDescent="0.2">
      <c r="D4968" s="11"/>
    </row>
    <row r="4969" spans="4:4" x14ac:dyDescent="0.2">
      <c r="D4969" s="11"/>
    </row>
    <row r="4970" spans="4:4" x14ac:dyDescent="0.2">
      <c r="D4970" s="11"/>
    </row>
    <row r="4971" spans="4:4" x14ac:dyDescent="0.2">
      <c r="D4971" s="11"/>
    </row>
    <row r="4972" spans="4:4" x14ac:dyDescent="0.2">
      <c r="D4972" s="11"/>
    </row>
    <row r="4973" spans="4:4" x14ac:dyDescent="0.2">
      <c r="D4973" s="11"/>
    </row>
    <row r="4974" spans="4:4" x14ac:dyDescent="0.2">
      <c r="D4974" s="11"/>
    </row>
    <row r="4975" spans="4:4" x14ac:dyDescent="0.2">
      <c r="D4975" s="11"/>
    </row>
    <row r="4976" spans="4:4" x14ac:dyDescent="0.2">
      <c r="D4976" s="11"/>
    </row>
    <row r="4977" spans="4:4" x14ac:dyDescent="0.2">
      <c r="D4977" s="11"/>
    </row>
    <row r="4978" spans="4:4" x14ac:dyDescent="0.2">
      <c r="D4978" s="11"/>
    </row>
    <row r="4979" spans="4:4" x14ac:dyDescent="0.2">
      <c r="D4979" s="11"/>
    </row>
    <row r="4980" spans="4:4" x14ac:dyDescent="0.2">
      <c r="D4980" s="11"/>
    </row>
    <row r="4981" spans="4:4" x14ac:dyDescent="0.2">
      <c r="D4981" s="11"/>
    </row>
    <row r="4982" spans="4:4" x14ac:dyDescent="0.2">
      <c r="D4982" s="11"/>
    </row>
    <row r="4983" spans="4:4" x14ac:dyDescent="0.2">
      <c r="D4983" s="11"/>
    </row>
    <row r="4984" spans="4:4" x14ac:dyDescent="0.2">
      <c r="D4984" s="11"/>
    </row>
    <row r="4985" spans="4:4" x14ac:dyDescent="0.2">
      <c r="D4985" s="11"/>
    </row>
    <row r="4986" spans="4:4" x14ac:dyDescent="0.2">
      <c r="D4986" s="11"/>
    </row>
    <row r="4987" spans="4:4" x14ac:dyDescent="0.2">
      <c r="D4987" s="11"/>
    </row>
    <row r="4988" spans="4:4" x14ac:dyDescent="0.2">
      <c r="D4988" s="11"/>
    </row>
    <row r="4989" spans="4:4" x14ac:dyDescent="0.2">
      <c r="D4989" s="11"/>
    </row>
    <row r="4990" spans="4:4" x14ac:dyDescent="0.2">
      <c r="D4990" s="11"/>
    </row>
    <row r="4991" spans="4:4" x14ac:dyDescent="0.2">
      <c r="D4991" s="11"/>
    </row>
    <row r="4992" spans="4:4" x14ac:dyDescent="0.2">
      <c r="D4992" s="11"/>
    </row>
    <row r="4993" spans="4:4" x14ac:dyDescent="0.2">
      <c r="D4993" s="11"/>
    </row>
    <row r="4994" spans="4:4" x14ac:dyDescent="0.2">
      <c r="D4994" s="11"/>
    </row>
    <row r="4995" spans="4:4" x14ac:dyDescent="0.2">
      <c r="D4995" s="11"/>
    </row>
    <row r="4996" spans="4:4" x14ac:dyDescent="0.2">
      <c r="D4996" s="11"/>
    </row>
    <row r="4997" spans="4:4" x14ac:dyDescent="0.2">
      <c r="D4997" s="11"/>
    </row>
    <row r="4998" spans="4:4" x14ac:dyDescent="0.2">
      <c r="D4998" s="11"/>
    </row>
    <row r="4999" spans="4:4" x14ac:dyDescent="0.2">
      <c r="D4999" s="11"/>
    </row>
    <row r="5000" spans="4:4" x14ac:dyDescent="0.2">
      <c r="D5000" s="11"/>
    </row>
    <row r="5001" spans="4:4" x14ac:dyDescent="0.2">
      <c r="D5001" s="11"/>
    </row>
    <row r="5002" spans="4:4" x14ac:dyDescent="0.2">
      <c r="D5002" s="11"/>
    </row>
    <row r="5003" spans="4:4" x14ac:dyDescent="0.2">
      <c r="D5003" s="11"/>
    </row>
    <row r="5004" spans="4:4" x14ac:dyDescent="0.2">
      <c r="D5004" s="11"/>
    </row>
    <row r="5005" spans="4:4" x14ac:dyDescent="0.2">
      <c r="D5005" s="11"/>
    </row>
    <row r="5006" spans="4:4" x14ac:dyDescent="0.2">
      <c r="D5006" s="11"/>
    </row>
    <row r="5007" spans="4:4" x14ac:dyDescent="0.2">
      <c r="D5007" s="11"/>
    </row>
    <row r="5008" spans="4:4" x14ac:dyDescent="0.2">
      <c r="D5008" s="11"/>
    </row>
    <row r="5009" spans="4:4" x14ac:dyDescent="0.2">
      <c r="D5009" s="11"/>
    </row>
    <row r="5010" spans="4:4" x14ac:dyDescent="0.2">
      <c r="D5010" s="11"/>
    </row>
    <row r="5011" spans="4:4" x14ac:dyDescent="0.2">
      <c r="D5011" s="11"/>
    </row>
    <row r="5012" spans="4:4" x14ac:dyDescent="0.2">
      <c r="D5012" s="11"/>
    </row>
    <row r="5013" spans="4:4" x14ac:dyDescent="0.2">
      <c r="D5013" s="11"/>
    </row>
    <row r="5014" spans="4:4" x14ac:dyDescent="0.2">
      <c r="D5014" s="11"/>
    </row>
    <row r="5015" spans="4:4" x14ac:dyDescent="0.2">
      <c r="D5015" s="11"/>
    </row>
    <row r="5016" spans="4:4" x14ac:dyDescent="0.2">
      <c r="D5016" s="11"/>
    </row>
    <row r="5017" spans="4:4" x14ac:dyDescent="0.2">
      <c r="D5017" s="11"/>
    </row>
    <row r="5018" spans="4:4" x14ac:dyDescent="0.2">
      <c r="D5018" s="11"/>
    </row>
    <row r="5019" spans="4:4" x14ac:dyDescent="0.2">
      <c r="D5019" s="11"/>
    </row>
    <row r="5020" spans="4:4" x14ac:dyDescent="0.2">
      <c r="D5020" s="11"/>
    </row>
    <row r="5021" spans="4:4" x14ac:dyDescent="0.2">
      <c r="D5021" s="11"/>
    </row>
    <row r="5022" spans="4:4" x14ac:dyDescent="0.2">
      <c r="D5022" s="11"/>
    </row>
    <row r="5023" spans="4:4" x14ac:dyDescent="0.2">
      <c r="D5023" s="11"/>
    </row>
    <row r="5024" spans="4:4" x14ac:dyDescent="0.2">
      <c r="D5024" s="11"/>
    </row>
    <row r="5025" spans="4:4" x14ac:dyDescent="0.2">
      <c r="D5025" s="11"/>
    </row>
    <row r="5026" spans="4:4" x14ac:dyDescent="0.2">
      <c r="D5026" s="11"/>
    </row>
    <row r="5027" spans="4:4" x14ac:dyDescent="0.2">
      <c r="D5027" s="11"/>
    </row>
    <row r="5028" spans="4:4" x14ac:dyDescent="0.2">
      <c r="D5028" s="11"/>
    </row>
    <row r="5029" spans="4:4" x14ac:dyDescent="0.2">
      <c r="D5029" s="11"/>
    </row>
    <row r="5030" spans="4:4" x14ac:dyDescent="0.2">
      <c r="D5030" s="11"/>
    </row>
    <row r="5031" spans="4:4" x14ac:dyDescent="0.2">
      <c r="D5031" s="11"/>
    </row>
    <row r="5032" spans="4:4" x14ac:dyDescent="0.2">
      <c r="D5032" s="11"/>
    </row>
    <row r="5033" spans="4:4" x14ac:dyDescent="0.2">
      <c r="D5033" s="11"/>
    </row>
    <row r="5034" spans="4:4" x14ac:dyDescent="0.2">
      <c r="D5034" s="11"/>
    </row>
    <row r="5035" spans="4:4" x14ac:dyDescent="0.2">
      <c r="D5035" s="11"/>
    </row>
    <row r="5036" spans="4:4" x14ac:dyDescent="0.2">
      <c r="D5036" s="11"/>
    </row>
    <row r="5037" spans="4:4" x14ac:dyDescent="0.2">
      <c r="D5037" s="11"/>
    </row>
    <row r="5038" spans="4:4" x14ac:dyDescent="0.2">
      <c r="D5038" s="11"/>
    </row>
    <row r="5039" spans="4:4" x14ac:dyDescent="0.2">
      <c r="D5039" s="11"/>
    </row>
    <row r="5040" spans="4:4" x14ac:dyDescent="0.2">
      <c r="D5040" s="11"/>
    </row>
    <row r="5041" spans="4:4" x14ac:dyDescent="0.2">
      <c r="D5041" s="11"/>
    </row>
    <row r="5042" spans="4:4" x14ac:dyDescent="0.2">
      <c r="D5042" s="11"/>
    </row>
    <row r="5043" spans="4:4" x14ac:dyDescent="0.2">
      <c r="D5043" s="11"/>
    </row>
    <row r="5044" spans="4:4" x14ac:dyDescent="0.2">
      <c r="D5044" s="11"/>
    </row>
    <row r="5045" spans="4:4" x14ac:dyDescent="0.2">
      <c r="D5045" s="11"/>
    </row>
    <row r="5046" spans="4:4" x14ac:dyDescent="0.2">
      <c r="D5046" s="11"/>
    </row>
    <row r="5047" spans="4:4" x14ac:dyDescent="0.2">
      <c r="D5047" s="11"/>
    </row>
    <row r="5048" spans="4:4" x14ac:dyDescent="0.2">
      <c r="D5048" s="11"/>
    </row>
    <row r="5049" spans="4:4" x14ac:dyDescent="0.2">
      <c r="D5049" s="11"/>
    </row>
    <row r="5050" spans="4:4" x14ac:dyDescent="0.2">
      <c r="D5050" s="11"/>
    </row>
    <row r="5051" spans="4:4" x14ac:dyDescent="0.2">
      <c r="D5051" s="11"/>
    </row>
    <row r="5052" spans="4:4" x14ac:dyDescent="0.2">
      <c r="D5052" s="11"/>
    </row>
  </sheetData>
  <mergeCells count="2">
    <mergeCell ref="E7:F7"/>
    <mergeCell ref="G7:I7"/>
  </mergeCells>
  <pageMargins left="0.70866141732283472" right="0.31496062992125984" top="0.78740157480314965" bottom="0.78740157480314965" header="0.31496062992125984" footer="0.31496062992125984"/>
  <pageSetup paperSize="9" scale="92" fitToHeight="0"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5C7FF7-3CE9-467F-B25A-965CC5167698}">
  <sheetPr>
    <pageSetUpPr fitToPage="1"/>
  </sheetPr>
  <dimension ref="A1:L1060"/>
  <sheetViews>
    <sheetView topLeftCell="A46" workbookViewId="0">
      <selection activeCell="H139" sqref="H139"/>
    </sheetView>
  </sheetViews>
  <sheetFormatPr defaultRowHeight="12.75" x14ac:dyDescent="0.2"/>
  <cols>
    <col min="1" max="1" width="5.42578125" customWidth="1"/>
    <col min="2" max="2" width="5.7109375" style="11" customWidth="1"/>
    <col min="3" max="3" width="11.42578125" style="11" customWidth="1"/>
    <col min="4" max="4" width="59.7109375" style="273" customWidth="1"/>
    <col min="5" max="5" width="17" style="273" customWidth="1"/>
    <col min="6" max="6" width="4.5703125" style="11" customWidth="1"/>
    <col min="7" max="7" width="8.7109375" customWidth="1"/>
    <col min="8" max="9" width="16.7109375" customWidth="1"/>
    <col min="10" max="10" width="12.140625" customWidth="1"/>
    <col min="12" max="12" width="10.28515625" bestFit="1" customWidth="1"/>
    <col min="257" max="257" width="5.42578125" customWidth="1"/>
    <col min="258" max="258" width="5.7109375" customWidth="1"/>
    <col min="259" max="259" width="11.42578125" customWidth="1"/>
    <col min="260" max="260" width="59.7109375" customWidth="1"/>
    <col min="261" max="261" width="17" customWidth="1"/>
    <col min="262" max="262" width="4.5703125" customWidth="1"/>
    <col min="263" max="263" width="8.7109375" customWidth="1"/>
    <col min="264" max="265" width="16.7109375" customWidth="1"/>
    <col min="266" max="266" width="12.140625" customWidth="1"/>
    <col min="268" max="268" width="10.28515625" bestFit="1" customWidth="1"/>
    <col min="513" max="513" width="5.42578125" customWidth="1"/>
    <col min="514" max="514" width="5.7109375" customWidth="1"/>
    <col min="515" max="515" width="11.42578125" customWidth="1"/>
    <col min="516" max="516" width="59.7109375" customWidth="1"/>
    <col min="517" max="517" width="17" customWidth="1"/>
    <col min="518" max="518" width="4.5703125" customWidth="1"/>
    <col min="519" max="519" width="8.7109375" customWidth="1"/>
    <col min="520" max="521" width="16.7109375" customWidth="1"/>
    <col min="522" max="522" width="12.140625" customWidth="1"/>
    <col min="524" max="524" width="10.28515625" bestFit="1" customWidth="1"/>
    <col min="769" max="769" width="5.42578125" customWidth="1"/>
    <col min="770" max="770" width="5.7109375" customWidth="1"/>
    <col min="771" max="771" width="11.42578125" customWidth="1"/>
    <col min="772" max="772" width="59.7109375" customWidth="1"/>
    <col min="773" max="773" width="17" customWidth="1"/>
    <col min="774" max="774" width="4.5703125" customWidth="1"/>
    <col min="775" max="775" width="8.7109375" customWidth="1"/>
    <col min="776" max="777" width="16.7109375" customWidth="1"/>
    <col min="778" max="778" width="12.140625" customWidth="1"/>
    <col min="780" max="780" width="10.28515625" bestFit="1" customWidth="1"/>
    <col min="1025" max="1025" width="5.42578125" customWidth="1"/>
    <col min="1026" max="1026" width="5.7109375" customWidth="1"/>
    <col min="1027" max="1027" width="11.42578125" customWidth="1"/>
    <col min="1028" max="1028" width="59.7109375" customWidth="1"/>
    <col min="1029" max="1029" width="17" customWidth="1"/>
    <col min="1030" max="1030" width="4.5703125" customWidth="1"/>
    <col min="1031" max="1031" width="8.7109375" customWidth="1"/>
    <col min="1032" max="1033" width="16.7109375" customWidth="1"/>
    <col min="1034" max="1034" width="12.140625" customWidth="1"/>
    <col min="1036" max="1036" width="10.28515625" bestFit="1" customWidth="1"/>
    <col min="1281" max="1281" width="5.42578125" customWidth="1"/>
    <col min="1282" max="1282" width="5.7109375" customWidth="1"/>
    <col min="1283" max="1283" width="11.42578125" customWidth="1"/>
    <col min="1284" max="1284" width="59.7109375" customWidth="1"/>
    <col min="1285" max="1285" width="17" customWidth="1"/>
    <col min="1286" max="1286" width="4.5703125" customWidth="1"/>
    <col min="1287" max="1287" width="8.7109375" customWidth="1"/>
    <col min="1288" max="1289" width="16.7109375" customWidth="1"/>
    <col min="1290" max="1290" width="12.140625" customWidth="1"/>
    <col min="1292" max="1292" width="10.28515625" bestFit="1" customWidth="1"/>
    <col min="1537" max="1537" width="5.42578125" customWidth="1"/>
    <col min="1538" max="1538" width="5.7109375" customWidth="1"/>
    <col min="1539" max="1539" width="11.42578125" customWidth="1"/>
    <col min="1540" max="1540" width="59.7109375" customWidth="1"/>
    <col min="1541" max="1541" width="17" customWidth="1"/>
    <col min="1542" max="1542" width="4.5703125" customWidth="1"/>
    <col min="1543" max="1543" width="8.7109375" customWidth="1"/>
    <col min="1544" max="1545" width="16.7109375" customWidth="1"/>
    <col min="1546" max="1546" width="12.140625" customWidth="1"/>
    <col min="1548" max="1548" width="10.28515625" bestFit="1" customWidth="1"/>
    <col min="1793" max="1793" width="5.42578125" customWidth="1"/>
    <col min="1794" max="1794" width="5.7109375" customWidth="1"/>
    <col min="1795" max="1795" width="11.42578125" customWidth="1"/>
    <col min="1796" max="1796" width="59.7109375" customWidth="1"/>
    <col min="1797" max="1797" width="17" customWidth="1"/>
    <col min="1798" max="1798" width="4.5703125" customWidth="1"/>
    <col min="1799" max="1799" width="8.7109375" customWidth="1"/>
    <col min="1800" max="1801" width="16.7109375" customWidth="1"/>
    <col min="1802" max="1802" width="12.140625" customWidth="1"/>
    <col min="1804" max="1804" width="10.28515625" bestFit="1" customWidth="1"/>
    <col min="2049" max="2049" width="5.42578125" customWidth="1"/>
    <col min="2050" max="2050" width="5.7109375" customWidth="1"/>
    <col min="2051" max="2051" width="11.42578125" customWidth="1"/>
    <col min="2052" max="2052" width="59.7109375" customWidth="1"/>
    <col min="2053" max="2053" width="17" customWidth="1"/>
    <col min="2054" max="2054" width="4.5703125" customWidth="1"/>
    <col min="2055" max="2055" width="8.7109375" customWidth="1"/>
    <col min="2056" max="2057" width="16.7109375" customWidth="1"/>
    <col min="2058" max="2058" width="12.140625" customWidth="1"/>
    <col min="2060" max="2060" width="10.28515625" bestFit="1" customWidth="1"/>
    <col min="2305" max="2305" width="5.42578125" customWidth="1"/>
    <col min="2306" max="2306" width="5.7109375" customWidth="1"/>
    <col min="2307" max="2307" width="11.42578125" customWidth="1"/>
    <col min="2308" max="2308" width="59.7109375" customWidth="1"/>
    <col min="2309" max="2309" width="17" customWidth="1"/>
    <col min="2310" max="2310" width="4.5703125" customWidth="1"/>
    <col min="2311" max="2311" width="8.7109375" customWidth="1"/>
    <col min="2312" max="2313" width="16.7109375" customWidth="1"/>
    <col min="2314" max="2314" width="12.140625" customWidth="1"/>
    <col min="2316" max="2316" width="10.28515625" bestFit="1" customWidth="1"/>
    <col min="2561" max="2561" width="5.42578125" customWidth="1"/>
    <col min="2562" max="2562" width="5.7109375" customWidth="1"/>
    <col min="2563" max="2563" width="11.42578125" customWidth="1"/>
    <col min="2564" max="2564" width="59.7109375" customWidth="1"/>
    <col min="2565" max="2565" width="17" customWidth="1"/>
    <col min="2566" max="2566" width="4.5703125" customWidth="1"/>
    <col min="2567" max="2567" width="8.7109375" customWidth="1"/>
    <col min="2568" max="2569" width="16.7109375" customWidth="1"/>
    <col min="2570" max="2570" width="12.140625" customWidth="1"/>
    <col min="2572" max="2572" width="10.28515625" bestFit="1" customWidth="1"/>
    <col min="2817" max="2817" width="5.42578125" customWidth="1"/>
    <col min="2818" max="2818" width="5.7109375" customWidth="1"/>
    <col min="2819" max="2819" width="11.42578125" customWidth="1"/>
    <col min="2820" max="2820" width="59.7109375" customWidth="1"/>
    <col min="2821" max="2821" width="17" customWidth="1"/>
    <col min="2822" max="2822" width="4.5703125" customWidth="1"/>
    <col min="2823" max="2823" width="8.7109375" customWidth="1"/>
    <col min="2824" max="2825" width="16.7109375" customWidth="1"/>
    <col min="2826" max="2826" width="12.140625" customWidth="1"/>
    <col min="2828" max="2828" width="10.28515625" bestFit="1" customWidth="1"/>
    <col min="3073" max="3073" width="5.42578125" customWidth="1"/>
    <col min="3074" max="3074" width="5.7109375" customWidth="1"/>
    <col min="3075" max="3075" width="11.42578125" customWidth="1"/>
    <col min="3076" max="3076" width="59.7109375" customWidth="1"/>
    <col min="3077" max="3077" width="17" customWidth="1"/>
    <col min="3078" max="3078" width="4.5703125" customWidth="1"/>
    <col min="3079" max="3079" width="8.7109375" customWidth="1"/>
    <col min="3080" max="3081" width="16.7109375" customWidth="1"/>
    <col min="3082" max="3082" width="12.140625" customWidth="1"/>
    <col min="3084" max="3084" width="10.28515625" bestFit="1" customWidth="1"/>
    <col min="3329" max="3329" width="5.42578125" customWidth="1"/>
    <col min="3330" max="3330" width="5.7109375" customWidth="1"/>
    <col min="3331" max="3331" width="11.42578125" customWidth="1"/>
    <col min="3332" max="3332" width="59.7109375" customWidth="1"/>
    <col min="3333" max="3333" width="17" customWidth="1"/>
    <col min="3334" max="3334" width="4.5703125" customWidth="1"/>
    <col min="3335" max="3335" width="8.7109375" customWidth="1"/>
    <col min="3336" max="3337" width="16.7109375" customWidth="1"/>
    <col min="3338" max="3338" width="12.140625" customWidth="1"/>
    <col min="3340" max="3340" width="10.28515625" bestFit="1" customWidth="1"/>
    <col min="3585" max="3585" width="5.42578125" customWidth="1"/>
    <col min="3586" max="3586" width="5.7109375" customWidth="1"/>
    <col min="3587" max="3587" width="11.42578125" customWidth="1"/>
    <col min="3588" max="3588" width="59.7109375" customWidth="1"/>
    <col min="3589" max="3589" width="17" customWidth="1"/>
    <col min="3590" max="3590" width="4.5703125" customWidth="1"/>
    <col min="3591" max="3591" width="8.7109375" customWidth="1"/>
    <col min="3592" max="3593" width="16.7109375" customWidth="1"/>
    <col min="3594" max="3594" width="12.140625" customWidth="1"/>
    <col min="3596" max="3596" width="10.28515625" bestFit="1" customWidth="1"/>
    <col min="3841" max="3841" width="5.42578125" customWidth="1"/>
    <col min="3842" max="3842" width="5.7109375" customWidth="1"/>
    <col min="3843" max="3843" width="11.42578125" customWidth="1"/>
    <col min="3844" max="3844" width="59.7109375" customWidth="1"/>
    <col min="3845" max="3845" width="17" customWidth="1"/>
    <col min="3846" max="3846" width="4.5703125" customWidth="1"/>
    <col min="3847" max="3847" width="8.7109375" customWidth="1"/>
    <col min="3848" max="3849" width="16.7109375" customWidth="1"/>
    <col min="3850" max="3850" width="12.140625" customWidth="1"/>
    <col min="3852" max="3852" width="10.28515625" bestFit="1" customWidth="1"/>
    <col min="4097" max="4097" width="5.42578125" customWidth="1"/>
    <col min="4098" max="4098" width="5.7109375" customWidth="1"/>
    <col min="4099" max="4099" width="11.42578125" customWidth="1"/>
    <col min="4100" max="4100" width="59.7109375" customWidth="1"/>
    <col min="4101" max="4101" width="17" customWidth="1"/>
    <col min="4102" max="4102" width="4.5703125" customWidth="1"/>
    <col min="4103" max="4103" width="8.7109375" customWidth="1"/>
    <col min="4104" max="4105" width="16.7109375" customWidth="1"/>
    <col min="4106" max="4106" width="12.140625" customWidth="1"/>
    <col min="4108" max="4108" width="10.28515625" bestFit="1" customWidth="1"/>
    <col min="4353" max="4353" width="5.42578125" customWidth="1"/>
    <col min="4354" max="4354" width="5.7109375" customWidth="1"/>
    <col min="4355" max="4355" width="11.42578125" customWidth="1"/>
    <col min="4356" max="4356" width="59.7109375" customWidth="1"/>
    <col min="4357" max="4357" width="17" customWidth="1"/>
    <col min="4358" max="4358" width="4.5703125" customWidth="1"/>
    <col min="4359" max="4359" width="8.7109375" customWidth="1"/>
    <col min="4360" max="4361" width="16.7109375" customWidth="1"/>
    <col min="4362" max="4362" width="12.140625" customWidth="1"/>
    <col min="4364" max="4364" width="10.28515625" bestFit="1" customWidth="1"/>
    <col min="4609" max="4609" width="5.42578125" customWidth="1"/>
    <col min="4610" max="4610" width="5.7109375" customWidth="1"/>
    <col min="4611" max="4611" width="11.42578125" customWidth="1"/>
    <col min="4612" max="4612" width="59.7109375" customWidth="1"/>
    <col min="4613" max="4613" width="17" customWidth="1"/>
    <col min="4614" max="4614" width="4.5703125" customWidth="1"/>
    <col min="4615" max="4615" width="8.7109375" customWidth="1"/>
    <col min="4616" max="4617" width="16.7109375" customWidth="1"/>
    <col min="4618" max="4618" width="12.140625" customWidth="1"/>
    <col min="4620" max="4620" width="10.28515625" bestFit="1" customWidth="1"/>
    <col min="4865" max="4865" width="5.42578125" customWidth="1"/>
    <col min="4866" max="4866" width="5.7109375" customWidth="1"/>
    <col min="4867" max="4867" width="11.42578125" customWidth="1"/>
    <col min="4868" max="4868" width="59.7109375" customWidth="1"/>
    <col min="4869" max="4869" width="17" customWidth="1"/>
    <col min="4870" max="4870" width="4.5703125" customWidth="1"/>
    <col min="4871" max="4871" width="8.7109375" customWidth="1"/>
    <col min="4872" max="4873" width="16.7109375" customWidth="1"/>
    <col min="4874" max="4874" width="12.140625" customWidth="1"/>
    <col min="4876" max="4876" width="10.28515625" bestFit="1" customWidth="1"/>
    <col min="5121" max="5121" width="5.42578125" customWidth="1"/>
    <col min="5122" max="5122" width="5.7109375" customWidth="1"/>
    <col min="5123" max="5123" width="11.42578125" customWidth="1"/>
    <col min="5124" max="5124" width="59.7109375" customWidth="1"/>
    <col min="5125" max="5125" width="17" customWidth="1"/>
    <col min="5126" max="5126" width="4.5703125" customWidth="1"/>
    <col min="5127" max="5127" width="8.7109375" customWidth="1"/>
    <col min="5128" max="5129" width="16.7109375" customWidth="1"/>
    <col min="5130" max="5130" width="12.140625" customWidth="1"/>
    <col min="5132" max="5132" width="10.28515625" bestFit="1" customWidth="1"/>
    <col min="5377" max="5377" width="5.42578125" customWidth="1"/>
    <col min="5378" max="5378" width="5.7109375" customWidth="1"/>
    <col min="5379" max="5379" width="11.42578125" customWidth="1"/>
    <col min="5380" max="5380" width="59.7109375" customWidth="1"/>
    <col min="5381" max="5381" width="17" customWidth="1"/>
    <col min="5382" max="5382" width="4.5703125" customWidth="1"/>
    <col min="5383" max="5383" width="8.7109375" customWidth="1"/>
    <col min="5384" max="5385" width="16.7109375" customWidth="1"/>
    <col min="5386" max="5386" width="12.140625" customWidth="1"/>
    <col min="5388" max="5388" width="10.28515625" bestFit="1" customWidth="1"/>
    <col min="5633" max="5633" width="5.42578125" customWidth="1"/>
    <col min="5634" max="5634" width="5.7109375" customWidth="1"/>
    <col min="5635" max="5635" width="11.42578125" customWidth="1"/>
    <col min="5636" max="5636" width="59.7109375" customWidth="1"/>
    <col min="5637" max="5637" width="17" customWidth="1"/>
    <col min="5638" max="5638" width="4.5703125" customWidth="1"/>
    <col min="5639" max="5639" width="8.7109375" customWidth="1"/>
    <col min="5640" max="5641" width="16.7109375" customWidth="1"/>
    <col min="5642" max="5642" width="12.140625" customWidth="1"/>
    <col min="5644" max="5644" width="10.28515625" bestFit="1" customWidth="1"/>
    <col min="5889" max="5889" width="5.42578125" customWidth="1"/>
    <col min="5890" max="5890" width="5.7109375" customWidth="1"/>
    <col min="5891" max="5891" width="11.42578125" customWidth="1"/>
    <col min="5892" max="5892" width="59.7109375" customWidth="1"/>
    <col min="5893" max="5893" width="17" customWidth="1"/>
    <col min="5894" max="5894" width="4.5703125" customWidth="1"/>
    <col min="5895" max="5895" width="8.7109375" customWidth="1"/>
    <col min="5896" max="5897" width="16.7109375" customWidth="1"/>
    <col min="5898" max="5898" width="12.140625" customWidth="1"/>
    <col min="5900" max="5900" width="10.28515625" bestFit="1" customWidth="1"/>
    <col min="6145" max="6145" width="5.42578125" customWidth="1"/>
    <col min="6146" max="6146" width="5.7109375" customWidth="1"/>
    <col min="6147" max="6147" width="11.42578125" customWidth="1"/>
    <col min="6148" max="6148" width="59.7109375" customWidth="1"/>
    <col min="6149" max="6149" width="17" customWidth="1"/>
    <col min="6150" max="6150" width="4.5703125" customWidth="1"/>
    <col min="6151" max="6151" width="8.7109375" customWidth="1"/>
    <col min="6152" max="6153" width="16.7109375" customWidth="1"/>
    <col min="6154" max="6154" width="12.140625" customWidth="1"/>
    <col min="6156" max="6156" width="10.28515625" bestFit="1" customWidth="1"/>
    <col min="6401" max="6401" width="5.42578125" customWidth="1"/>
    <col min="6402" max="6402" width="5.7109375" customWidth="1"/>
    <col min="6403" max="6403" width="11.42578125" customWidth="1"/>
    <col min="6404" max="6404" width="59.7109375" customWidth="1"/>
    <col min="6405" max="6405" width="17" customWidth="1"/>
    <col min="6406" max="6406" width="4.5703125" customWidth="1"/>
    <col min="6407" max="6407" width="8.7109375" customWidth="1"/>
    <col min="6408" max="6409" width="16.7109375" customWidth="1"/>
    <col min="6410" max="6410" width="12.140625" customWidth="1"/>
    <col min="6412" max="6412" width="10.28515625" bestFit="1" customWidth="1"/>
    <col min="6657" max="6657" width="5.42578125" customWidth="1"/>
    <col min="6658" max="6658" width="5.7109375" customWidth="1"/>
    <col min="6659" max="6659" width="11.42578125" customWidth="1"/>
    <col min="6660" max="6660" width="59.7109375" customWidth="1"/>
    <col min="6661" max="6661" width="17" customWidth="1"/>
    <col min="6662" max="6662" width="4.5703125" customWidth="1"/>
    <col min="6663" max="6663" width="8.7109375" customWidth="1"/>
    <col min="6664" max="6665" width="16.7109375" customWidth="1"/>
    <col min="6666" max="6666" width="12.140625" customWidth="1"/>
    <col min="6668" max="6668" width="10.28515625" bestFit="1" customWidth="1"/>
    <col min="6913" max="6913" width="5.42578125" customWidth="1"/>
    <col min="6914" max="6914" width="5.7109375" customWidth="1"/>
    <col min="6915" max="6915" width="11.42578125" customWidth="1"/>
    <col min="6916" max="6916" width="59.7109375" customWidth="1"/>
    <col min="6917" max="6917" width="17" customWidth="1"/>
    <col min="6918" max="6918" width="4.5703125" customWidth="1"/>
    <col min="6919" max="6919" width="8.7109375" customWidth="1"/>
    <col min="6920" max="6921" width="16.7109375" customWidth="1"/>
    <col min="6922" max="6922" width="12.140625" customWidth="1"/>
    <col min="6924" max="6924" width="10.28515625" bestFit="1" customWidth="1"/>
    <col min="7169" max="7169" width="5.42578125" customWidth="1"/>
    <col min="7170" max="7170" width="5.7109375" customWidth="1"/>
    <col min="7171" max="7171" width="11.42578125" customWidth="1"/>
    <col min="7172" max="7172" width="59.7109375" customWidth="1"/>
    <col min="7173" max="7173" width="17" customWidth="1"/>
    <col min="7174" max="7174" width="4.5703125" customWidth="1"/>
    <col min="7175" max="7175" width="8.7109375" customWidth="1"/>
    <col min="7176" max="7177" width="16.7109375" customWidth="1"/>
    <col min="7178" max="7178" width="12.140625" customWidth="1"/>
    <col min="7180" max="7180" width="10.28515625" bestFit="1" customWidth="1"/>
    <col min="7425" max="7425" width="5.42578125" customWidth="1"/>
    <col min="7426" max="7426" width="5.7109375" customWidth="1"/>
    <col min="7427" max="7427" width="11.42578125" customWidth="1"/>
    <col min="7428" max="7428" width="59.7109375" customWidth="1"/>
    <col min="7429" max="7429" width="17" customWidth="1"/>
    <col min="7430" max="7430" width="4.5703125" customWidth="1"/>
    <col min="7431" max="7431" width="8.7109375" customWidth="1"/>
    <col min="7432" max="7433" width="16.7109375" customWidth="1"/>
    <col min="7434" max="7434" width="12.140625" customWidth="1"/>
    <col min="7436" max="7436" width="10.28515625" bestFit="1" customWidth="1"/>
    <col min="7681" max="7681" width="5.42578125" customWidth="1"/>
    <col min="7682" max="7682" width="5.7109375" customWidth="1"/>
    <col min="7683" max="7683" width="11.42578125" customWidth="1"/>
    <col min="7684" max="7684" width="59.7109375" customWidth="1"/>
    <col min="7685" max="7685" width="17" customWidth="1"/>
    <col min="7686" max="7686" width="4.5703125" customWidth="1"/>
    <col min="7687" max="7687" width="8.7109375" customWidth="1"/>
    <col min="7688" max="7689" width="16.7109375" customWidth="1"/>
    <col min="7690" max="7690" width="12.140625" customWidth="1"/>
    <col min="7692" max="7692" width="10.28515625" bestFit="1" customWidth="1"/>
    <col min="7937" max="7937" width="5.42578125" customWidth="1"/>
    <col min="7938" max="7938" width="5.7109375" customWidth="1"/>
    <col min="7939" max="7939" width="11.42578125" customWidth="1"/>
    <col min="7940" max="7940" width="59.7109375" customWidth="1"/>
    <col min="7941" max="7941" width="17" customWidth="1"/>
    <col min="7942" max="7942" width="4.5703125" customWidth="1"/>
    <col min="7943" max="7943" width="8.7109375" customWidth="1"/>
    <col min="7944" max="7945" width="16.7109375" customWidth="1"/>
    <col min="7946" max="7946" width="12.140625" customWidth="1"/>
    <col min="7948" max="7948" width="10.28515625" bestFit="1" customWidth="1"/>
    <col min="8193" max="8193" width="5.42578125" customWidth="1"/>
    <col min="8194" max="8194" width="5.7109375" customWidth="1"/>
    <col min="8195" max="8195" width="11.42578125" customWidth="1"/>
    <col min="8196" max="8196" width="59.7109375" customWidth="1"/>
    <col min="8197" max="8197" width="17" customWidth="1"/>
    <col min="8198" max="8198" width="4.5703125" customWidth="1"/>
    <col min="8199" max="8199" width="8.7109375" customWidth="1"/>
    <col min="8200" max="8201" width="16.7109375" customWidth="1"/>
    <col min="8202" max="8202" width="12.140625" customWidth="1"/>
    <col min="8204" max="8204" width="10.28515625" bestFit="1" customWidth="1"/>
    <col min="8449" max="8449" width="5.42578125" customWidth="1"/>
    <col min="8450" max="8450" width="5.7109375" customWidth="1"/>
    <col min="8451" max="8451" width="11.42578125" customWidth="1"/>
    <col min="8452" max="8452" width="59.7109375" customWidth="1"/>
    <col min="8453" max="8453" width="17" customWidth="1"/>
    <col min="8454" max="8454" width="4.5703125" customWidth="1"/>
    <col min="8455" max="8455" width="8.7109375" customWidth="1"/>
    <col min="8456" max="8457" width="16.7109375" customWidth="1"/>
    <col min="8458" max="8458" width="12.140625" customWidth="1"/>
    <col min="8460" max="8460" width="10.28515625" bestFit="1" customWidth="1"/>
    <col min="8705" max="8705" width="5.42578125" customWidth="1"/>
    <col min="8706" max="8706" width="5.7109375" customWidth="1"/>
    <col min="8707" max="8707" width="11.42578125" customWidth="1"/>
    <col min="8708" max="8708" width="59.7109375" customWidth="1"/>
    <col min="8709" max="8709" width="17" customWidth="1"/>
    <col min="8710" max="8710" width="4.5703125" customWidth="1"/>
    <col min="8711" max="8711" width="8.7109375" customWidth="1"/>
    <col min="8712" max="8713" width="16.7109375" customWidth="1"/>
    <col min="8714" max="8714" width="12.140625" customWidth="1"/>
    <col min="8716" max="8716" width="10.28515625" bestFit="1" customWidth="1"/>
    <col min="8961" max="8961" width="5.42578125" customWidth="1"/>
    <col min="8962" max="8962" width="5.7109375" customWidth="1"/>
    <col min="8963" max="8963" width="11.42578125" customWidth="1"/>
    <col min="8964" max="8964" width="59.7109375" customWidth="1"/>
    <col min="8965" max="8965" width="17" customWidth="1"/>
    <col min="8966" max="8966" width="4.5703125" customWidth="1"/>
    <col min="8967" max="8967" width="8.7109375" customWidth="1"/>
    <col min="8968" max="8969" width="16.7109375" customWidth="1"/>
    <col min="8970" max="8970" width="12.140625" customWidth="1"/>
    <col min="8972" max="8972" width="10.28515625" bestFit="1" customWidth="1"/>
    <col min="9217" max="9217" width="5.42578125" customWidth="1"/>
    <col min="9218" max="9218" width="5.7109375" customWidth="1"/>
    <col min="9219" max="9219" width="11.42578125" customWidth="1"/>
    <col min="9220" max="9220" width="59.7109375" customWidth="1"/>
    <col min="9221" max="9221" width="17" customWidth="1"/>
    <col min="9222" max="9222" width="4.5703125" customWidth="1"/>
    <col min="9223" max="9223" width="8.7109375" customWidth="1"/>
    <col min="9224" max="9225" width="16.7109375" customWidth="1"/>
    <col min="9226" max="9226" width="12.140625" customWidth="1"/>
    <col min="9228" max="9228" width="10.28515625" bestFit="1" customWidth="1"/>
    <col min="9473" max="9473" width="5.42578125" customWidth="1"/>
    <col min="9474" max="9474" width="5.7109375" customWidth="1"/>
    <col min="9475" max="9475" width="11.42578125" customWidth="1"/>
    <col min="9476" max="9476" width="59.7109375" customWidth="1"/>
    <col min="9477" max="9477" width="17" customWidth="1"/>
    <col min="9478" max="9478" width="4.5703125" customWidth="1"/>
    <col min="9479" max="9479" width="8.7109375" customWidth="1"/>
    <col min="9480" max="9481" width="16.7109375" customWidth="1"/>
    <col min="9482" max="9482" width="12.140625" customWidth="1"/>
    <col min="9484" max="9484" width="10.28515625" bestFit="1" customWidth="1"/>
    <col min="9729" max="9729" width="5.42578125" customWidth="1"/>
    <col min="9730" max="9730" width="5.7109375" customWidth="1"/>
    <col min="9731" max="9731" width="11.42578125" customWidth="1"/>
    <col min="9732" max="9732" width="59.7109375" customWidth="1"/>
    <col min="9733" max="9733" width="17" customWidth="1"/>
    <col min="9734" max="9734" width="4.5703125" customWidth="1"/>
    <col min="9735" max="9735" width="8.7109375" customWidth="1"/>
    <col min="9736" max="9737" width="16.7109375" customWidth="1"/>
    <col min="9738" max="9738" width="12.140625" customWidth="1"/>
    <col min="9740" max="9740" width="10.28515625" bestFit="1" customWidth="1"/>
    <col min="9985" max="9985" width="5.42578125" customWidth="1"/>
    <col min="9986" max="9986" width="5.7109375" customWidth="1"/>
    <col min="9987" max="9987" width="11.42578125" customWidth="1"/>
    <col min="9988" max="9988" width="59.7109375" customWidth="1"/>
    <col min="9989" max="9989" width="17" customWidth="1"/>
    <col min="9990" max="9990" width="4.5703125" customWidth="1"/>
    <col min="9991" max="9991" width="8.7109375" customWidth="1"/>
    <col min="9992" max="9993" width="16.7109375" customWidth="1"/>
    <col min="9994" max="9994" width="12.140625" customWidth="1"/>
    <col min="9996" max="9996" width="10.28515625" bestFit="1" customWidth="1"/>
    <col min="10241" max="10241" width="5.42578125" customWidth="1"/>
    <col min="10242" max="10242" width="5.7109375" customWidth="1"/>
    <col min="10243" max="10243" width="11.42578125" customWidth="1"/>
    <col min="10244" max="10244" width="59.7109375" customWidth="1"/>
    <col min="10245" max="10245" width="17" customWidth="1"/>
    <col min="10246" max="10246" width="4.5703125" customWidth="1"/>
    <col min="10247" max="10247" width="8.7109375" customWidth="1"/>
    <col min="10248" max="10249" width="16.7109375" customWidth="1"/>
    <col min="10250" max="10250" width="12.140625" customWidth="1"/>
    <col min="10252" max="10252" width="10.28515625" bestFit="1" customWidth="1"/>
    <col min="10497" max="10497" width="5.42578125" customWidth="1"/>
    <col min="10498" max="10498" width="5.7109375" customWidth="1"/>
    <col min="10499" max="10499" width="11.42578125" customWidth="1"/>
    <col min="10500" max="10500" width="59.7109375" customWidth="1"/>
    <col min="10501" max="10501" width="17" customWidth="1"/>
    <col min="10502" max="10502" width="4.5703125" customWidth="1"/>
    <col min="10503" max="10503" width="8.7109375" customWidth="1"/>
    <col min="10504" max="10505" width="16.7109375" customWidth="1"/>
    <col min="10506" max="10506" width="12.140625" customWidth="1"/>
    <col min="10508" max="10508" width="10.28515625" bestFit="1" customWidth="1"/>
    <col min="10753" max="10753" width="5.42578125" customWidth="1"/>
    <col min="10754" max="10754" width="5.7109375" customWidth="1"/>
    <col min="10755" max="10755" width="11.42578125" customWidth="1"/>
    <col min="10756" max="10756" width="59.7109375" customWidth="1"/>
    <col min="10757" max="10757" width="17" customWidth="1"/>
    <col min="10758" max="10758" width="4.5703125" customWidth="1"/>
    <col min="10759" max="10759" width="8.7109375" customWidth="1"/>
    <col min="10760" max="10761" width="16.7109375" customWidth="1"/>
    <col min="10762" max="10762" width="12.140625" customWidth="1"/>
    <col min="10764" max="10764" width="10.28515625" bestFit="1" customWidth="1"/>
    <col min="11009" max="11009" width="5.42578125" customWidth="1"/>
    <col min="11010" max="11010" width="5.7109375" customWidth="1"/>
    <col min="11011" max="11011" width="11.42578125" customWidth="1"/>
    <col min="11012" max="11012" width="59.7109375" customWidth="1"/>
    <col min="11013" max="11013" width="17" customWidth="1"/>
    <col min="11014" max="11014" width="4.5703125" customWidth="1"/>
    <col min="11015" max="11015" width="8.7109375" customWidth="1"/>
    <col min="11016" max="11017" width="16.7109375" customWidth="1"/>
    <col min="11018" max="11018" width="12.140625" customWidth="1"/>
    <col min="11020" max="11020" width="10.28515625" bestFit="1" customWidth="1"/>
    <col min="11265" max="11265" width="5.42578125" customWidth="1"/>
    <col min="11266" max="11266" width="5.7109375" customWidth="1"/>
    <col min="11267" max="11267" width="11.42578125" customWidth="1"/>
    <col min="11268" max="11268" width="59.7109375" customWidth="1"/>
    <col min="11269" max="11269" width="17" customWidth="1"/>
    <col min="11270" max="11270" width="4.5703125" customWidth="1"/>
    <col min="11271" max="11271" width="8.7109375" customWidth="1"/>
    <col min="11272" max="11273" width="16.7109375" customWidth="1"/>
    <col min="11274" max="11274" width="12.140625" customWidth="1"/>
    <col min="11276" max="11276" width="10.28515625" bestFit="1" customWidth="1"/>
    <col min="11521" max="11521" width="5.42578125" customWidth="1"/>
    <col min="11522" max="11522" width="5.7109375" customWidth="1"/>
    <col min="11523" max="11523" width="11.42578125" customWidth="1"/>
    <col min="11524" max="11524" width="59.7109375" customWidth="1"/>
    <col min="11525" max="11525" width="17" customWidth="1"/>
    <col min="11526" max="11526" width="4.5703125" customWidth="1"/>
    <col min="11527" max="11527" width="8.7109375" customWidth="1"/>
    <col min="11528" max="11529" width="16.7109375" customWidth="1"/>
    <col min="11530" max="11530" width="12.140625" customWidth="1"/>
    <col min="11532" max="11532" width="10.28515625" bestFit="1" customWidth="1"/>
    <col min="11777" max="11777" width="5.42578125" customWidth="1"/>
    <col min="11778" max="11778" width="5.7109375" customWidth="1"/>
    <col min="11779" max="11779" width="11.42578125" customWidth="1"/>
    <col min="11780" max="11780" width="59.7109375" customWidth="1"/>
    <col min="11781" max="11781" width="17" customWidth="1"/>
    <col min="11782" max="11782" width="4.5703125" customWidth="1"/>
    <col min="11783" max="11783" width="8.7109375" customWidth="1"/>
    <col min="11784" max="11785" width="16.7109375" customWidth="1"/>
    <col min="11786" max="11786" width="12.140625" customWidth="1"/>
    <col min="11788" max="11788" width="10.28515625" bestFit="1" customWidth="1"/>
    <col min="12033" max="12033" width="5.42578125" customWidth="1"/>
    <col min="12034" max="12034" width="5.7109375" customWidth="1"/>
    <col min="12035" max="12035" width="11.42578125" customWidth="1"/>
    <col min="12036" max="12036" width="59.7109375" customWidth="1"/>
    <col min="12037" max="12037" width="17" customWidth="1"/>
    <col min="12038" max="12038" width="4.5703125" customWidth="1"/>
    <col min="12039" max="12039" width="8.7109375" customWidth="1"/>
    <col min="12040" max="12041" width="16.7109375" customWidth="1"/>
    <col min="12042" max="12042" width="12.140625" customWidth="1"/>
    <col min="12044" max="12044" width="10.28515625" bestFit="1" customWidth="1"/>
    <col min="12289" max="12289" width="5.42578125" customWidth="1"/>
    <col min="12290" max="12290" width="5.7109375" customWidth="1"/>
    <col min="12291" max="12291" width="11.42578125" customWidth="1"/>
    <col min="12292" max="12292" width="59.7109375" customWidth="1"/>
    <col min="12293" max="12293" width="17" customWidth="1"/>
    <col min="12294" max="12294" width="4.5703125" customWidth="1"/>
    <col min="12295" max="12295" width="8.7109375" customWidth="1"/>
    <col min="12296" max="12297" width="16.7109375" customWidth="1"/>
    <col min="12298" max="12298" width="12.140625" customWidth="1"/>
    <col min="12300" max="12300" width="10.28515625" bestFit="1" customWidth="1"/>
    <col min="12545" max="12545" width="5.42578125" customWidth="1"/>
    <col min="12546" max="12546" width="5.7109375" customWidth="1"/>
    <col min="12547" max="12547" width="11.42578125" customWidth="1"/>
    <col min="12548" max="12548" width="59.7109375" customWidth="1"/>
    <col min="12549" max="12549" width="17" customWidth="1"/>
    <col min="12550" max="12550" width="4.5703125" customWidth="1"/>
    <col min="12551" max="12551" width="8.7109375" customWidth="1"/>
    <col min="12552" max="12553" width="16.7109375" customWidth="1"/>
    <col min="12554" max="12554" width="12.140625" customWidth="1"/>
    <col min="12556" max="12556" width="10.28515625" bestFit="1" customWidth="1"/>
    <col min="12801" max="12801" width="5.42578125" customWidth="1"/>
    <col min="12802" max="12802" width="5.7109375" customWidth="1"/>
    <col min="12803" max="12803" width="11.42578125" customWidth="1"/>
    <col min="12804" max="12804" width="59.7109375" customWidth="1"/>
    <col min="12805" max="12805" width="17" customWidth="1"/>
    <col min="12806" max="12806" width="4.5703125" customWidth="1"/>
    <col min="12807" max="12807" width="8.7109375" customWidth="1"/>
    <col min="12808" max="12809" width="16.7109375" customWidth="1"/>
    <col min="12810" max="12810" width="12.140625" customWidth="1"/>
    <col min="12812" max="12812" width="10.28515625" bestFit="1" customWidth="1"/>
    <col min="13057" max="13057" width="5.42578125" customWidth="1"/>
    <col min="13058" max="13058" width="5.7109375" customWidth="1"/>
    <col min="13059" max="13059" width="11.42578125" customWidth="1"/>
    <col min="13060" max="13060" width="59.7109375" customWidth="1"/>
    <col min="13061" max="13061" width="17" customWidth="1"/>
    <col min="13062" max="13062" width="4.5703125" customWidth="1"/>
    <col min="13063" max="13063" width="8.7109375" customWidth="1"/>
    <col min="13064" max="13065" width="16.7109375" customWidth="1"/>
    <col min="13066" max="13066" width="12.140625" customWidth="1"/>
    <col min="13068" max="13068" width="10.28515625" bestFit="1" customWidth="1"/>
    <col min="13313" max="13313" width="5.42578125" customWidth="1"/>
    <col min="13314" max="13314" width="5.7109375" customWidth="1"/>
    <col min="13315" max="13315" width="11.42578125" customWidth="1"/>
    <col min="13316" max="13316" width="59.7109375" customWidth="1"/>
    <col min="13317" max="13317" width="17" customWidth="1"/>
    <col min="13318" max="13318" width="4.5703125" customWidth="1"/>
    <col min="13319" max="13319" width="8.7109375" customWidth="1"/>
    <col min="13320" max="13321" width="16.7109375" customWidth="1"/>
    <col min="13322" max="13322" width="12.140625" customWidth="1"/>
    <col min="13324" max="13324" width="10.28515625" bestFit="1" customWidth="1"/>
    <col min="13569" max="13569" width="5.42578125" customWidth="1"/>
    <col min="13570" max="13570" width="5.7109375" customWidth="1"/>
    <col min="13571" max="13571" width="11.42578125" customWidth="1"/>
    <col min="13572" max="13572" width="59.7109375" customWidth="1"/>
    <col min="13573" max="13573" width="17" customWidth="1"/>
    <col min="13574" max="13574" width="4.5703125" customWidth="1"/>
    <col min="13575" max="13575" width="8.7109375" customWidth="1"/>
    <col min="13576" max="13577" width="16.7109375" customWidth="1"/>
    <col min="13578" max="13578" width="12.140625" customWidth="1"/>
    <col min="13580" max="13580" width="10.28515625" bestFit="1" customWidth="1"/>
    <col min="13825" max="13825" width="5.42578125" customWidth="1"/>
    <col min="13826" max="13826" width="5.7109375" customWidth="1"/>
    <col min="13827" max="13827" width="11.42578125" customWidth="1"/>
    <col min="13828" max="13828" width="59.7109375" customWidth="1"/>
    <col min="13829" max="13829" width="17" customWidth="1"/>
    <col min="13830" max="13830" width="4.5703125" customWidth="1"/>
    <col min="13831" max="13831" width="8.7109375" customWidth="1"/>
    <col min="13832" max="13833" width="16.7109375" customWidth="1"/>
    <col min="13834" max="13834" width="12.140625" customWidth="1"/>
    <col min="13836" max="13836" width="10.28515625" bestFit="1" customWidth="1"/>
    <col min="14081" max="14081" width="5.42578125" customWidth="1"/>
    <col min="14082" max="14082" width="5.7109375" customWidth="1"/>
    <col min="14083" max="14083" width="11.42578125" customWidth="1"/>
    <col min="14084" max="14084" width="59.7109375" customWidth="1"/>
    <col min="14085" max="14085" width="17" customWidth="1"/>
    <col min="14086" max="14086" width="4.5703125" customWidth="1"/>
    <col min="14087" max="14087" width="8.7109375" customWidth="1"/>
    <col min="14088" max="14089" width="16.7109375" customWidth="1"/>
    <col min="14090" max="14090" width="12.140625" customWidth="1"/>
    <col min="14092" max="14092" width="10.28515625" bestFit="1" customWidth="1"/>
    <col min="14337" max="14337" width="5.42578125" customWidth="1"/>
    <col min="14338" max="14338" width="5.7109375" customWidth="1"/>
    <col min="14339" max="14339" width="11.42578125" customWidth="1"/>
    <col min="14340" max="14340" width="59.7109375" customWidth="1"/>
    <col min="14341" max="14341" width="17" customWidth="1"/>
    <col min="14342" max="14342" width="4.5703125" customWidth="1"/>
    <col min="14343" max="14343" width="8.7109375" customWidth="1"/>
    <col min="14344" max="14345" width="16.7109375" customWidth="1"/>
    <col min="14346" max="14346" width="12.140625" customWidth="1"/>
    <col min="14348" max="14348" width="10.28515625" bestFit="1" customWidth="1"/>
    <col min="14593" max="14593" width="5.42578125" customWidth="1"/>
    <col min="14594" max="14594" width="5.7109375" customWidth="1"/>
    <col min="14595" max="14595" width="11.42578125" customWidth="1"/>
    <col min="14596" max="14596" width="59.7109375" customWidth="1"/>
    <col min="14597" max="14597" width="17" customWidth="1"/>
    <col min="14598" max="14598" width="4.5703125" customWidth="1"/>
    <col min="14599" max="14599" width="8.7109375" customWidth="1"/>
    <col min="14600" max="14601" width="16.7109375" customWidth="1"/>
    <col min="14602" max="14602" width="12.140625" customWidth="1"/>
    <col min="14604" max="14604" width="10.28515625" bestFit="1" customWidth="1"/>
    <col min="14849" max="14849" width="5.42578125" customWidth="1"/>
    <col min="14850" max="14850" width="5.7109375" customWidth="1"/>
    <col min="14851" max="14851" width="11.42578125" customWidth="1"/>
    <col min="14852" max="14852" width="59.7109375" customWidth="1"/>
    <col min="14853" max="14853" width="17" customWidth="1"/>
    <col min="14854" max="14854" width="4.5703125" customWidth="1"/>
    <col min="14855" max="14855" width="8.7109375" customWidth="1"/>
    <col min="14856" max="14857" width="16.7109375" customWidth="1"/>
    <col min="14858" max="14858" width="12.140625" customWidth="1"/>
    <col min="14860" max="14860" width="10.28515625" bestFit="1" customWidth="1"/>
    <col min="15105" max="15105" width="5.42578125" customWidth="1"/>
    <col min="15106" max="15106" width="5.7109375" customWidth="1"/>
    <col min="15107" max="15107" width="11.42578125" customWidth="1"/>
    <col min="15108" max="15108" width="59.7109375" customWidth="1"/>
    <col min="15109" max="15109" width="17" customWidth="1"/>
    <col min="15110" max="15110" width="4.5703125" customWidth="1"/>
    <col min="15111" max="15111" width="8.7109375" customWidth="1"/>
    <col min="15112" max="15113" width="16.7109375" customWidth="1"/>
    <col min="15114" max="15114" width="12.140625" customWidth="1"/>
    <col min="15116" max="15116" width="10.28515625" bestFit="1" customWidth="1"/>
    <col min="15361" max="15361" width="5.42578125" customWidth="1"/>
    <col min="15362" max="15362" width="5.7109375" customWidth="1"/>
    <col min="15363" max="15363" width="11.42578125" customWidth="1"/>
    <col min="15364" max="15364" width="59.7109375" customWidth="1"/>
    <col min="15365" max="15365" width="17" customWidth="1"/>
    <col min="15366" max="15366" width="4.5703125" customWidth="1"/>
    <col min="15367" max="15367" width="8.7109375" customWidth="1"/>
    <col min="15368" max="15369" width="16.7109375" customWidth="1"/>
    <col min="15370" max="15370" width="12.140625" customWidth="1"/>
    <col min="15372" max="15372" width="10.28515625" bestFit="1" customWidth="1"/>
    <col min="15617" max="15617" width="5.42578125" customWidth="1"/>
    <col min="15618" max="15618" width="5.7109375" customWidth="1"/>
    <col min="15619" max="15619" width="11.42578125" customWidth="1"/>
    <col min="15620" max="15620" width="59.7109375" customWidth="1"/>
    <col min="15621" max="15621" width="17" customWidth="1"/>
    <col min="15622" max="15622" width="4.5703125" customWidth="1"/>
    <col min="15623" max="15623" width="8.7109375" customWidth="1"/>
    <col min="15624" max="15625" width="16.7109375" customWidth="1"/>
    <col min="15626" max="15626" width="12.140625" customWidth="1"/>
    <col min="15628" max="15628" width="10.28515625" bestFit="1" customWidth="1"/>
    <col min="15873" max="15873" width="5.42578125" customWidth="1"/>
    <col min="15874" max="15874" width="5.7109375" customWidth="1"/>
    <col min="15875" max="15875" width="11.42578125" customWidth="1"/>
    <col min="15876" max="15876" width="59.7109375" customWidth="1"/>
    <col min="15877" max="15877" width="17" customWidth="1"/>
    <col min="15878" max="15878" width="4.5703125" customWidth="1"/>
    <col min="15879" max="15879" width="8.7109375" customWidth="1"/>
    <col min="15880" max="15881" width="16.7109375" customWidth="1"/>
    <col min="15882" max="15882" width="12.140625" customWidth="1"/>
    <col min="15884" max="15884" width="10.28515625" bestFit="1" customWidth="1"/>
    <col min="16129" max="16129" width="5.42578125" customWidth="1"/>
    <col min="16130" max="16130" width="5.7109375" customWidth="1"/>
    <col min="16131" max="16131" width="11.42578125" customWidth="1"/>
    <col min="16132" max="16132" width="59.7109375" customWidth="1"/>
    <col min="16133" max="16133" width="17" customWidth="1"/>
    <col min="16134" max="16134" width="4.5703125" customWidth="1"/>
    <col min="16135" max="16135" width="8.7109375" customWidth="1"/>
    <col min="16136" max="16137" width="16.7109375" customWidth="1"/>
    <col min="16138" max="16138" width="12.140625" customWidth="1"/>
    <col min="16140" max="16140" width="10.28515625" bestFit="1" customWidth="1"/>
  </cols>
  <sheetData>
    <row r="1" spans="1:12" ht="23.25" x14ac:dyDescent="0.35">
      <c r="B1" s="267"/>
      <c r="D1" s="268" t="s">
        <v>999</v>
      </c>
      <c r="E1" s="269"/>
      <c r="F1" s="270" t="s">
        <v>1000</v>
      </c>
      <c r="H1" s="271" t="s">
        <v>1001</v>
      </c>
    </row>
    <row r="2" spans="1:12" x14ac:dyDescent="0.2">
      <c r="A2" s="267"/>
      <c r="B2" s="272" t="s">
        <v>1002</v>
      </c>
      <c r="E2" s="274"/>
      <c r="F2"/>
    </row>
    <row r="3" spans="1:12" x14ac:dyDescent="0.2">
      <c r="A3" s="267"/>
      <c r="B3" s="267" t="s">
        <v>1003</v>
      </c>
      <c r="D3" s="267" t="s">
        <v>1004</v>
      </c>
      <c r="E3" s="274"/>
      <c r="F3"/>
      <c r="H3" s="274" t="s">
        <v>1005</v>
      </c>
      <c r="I3" s="275" t="s">
        <v>96</v>
      </c>
    </row>
    <row r="4" spans="1:12" x14ac:dyDescent="0.2">
      <c r="A4" s="267"/>
      <c r="B4" s="267" t="s">
        <v>1006</v>
      </c>
      <c r="D4" s="267" t="s">
        <v>1007</v>
      </c>
      <c r="F4" s="276"/>
      <c r="H4" s="274" t="s">
        <v>1008</v>
      </c>
      <c r="I4" s="277" t="s">
        <v>1009</v>
      </c>
    </row>
    <row r="5" spans="1:12" x14ac:dyDescent="0.2">
      <c r="A5" s="267"/>
      <c r="B5" s="267" t="s">
        <v>1010</v>
      </c>
      <c r="D5" s="278" t="s">
        <v>1011</v>
      </c>
      <c r="F5" s="276"/>
      <c r="H5" s="274" t="s">
        <v>1012</v>
      </c>
      <c r="I5" s="11" t="s">
        <v>1013</v>
      </c>
    </row>
    <row r="6" spans="1:12" x14ac:dyDescent="0.2">
      <c r="A6" s="267"/>
      <c r="B6" s="267" t="s">
        <v>1014</v>
      </c>
      <c r="D6" s="278" t="s">
        <v>1015</v>
      </c>
      <c r="E6" s="274"/>
      <c r="F6" s="274"/>
      <c r="G6" s="279"/>
      <c r="H6" s="280" t="s">
        <v>1016</v>
      </c>
      <c r="I6" s="281">
        <f>I141</f>
        <v>0</v>
      </c>
    </row>
    <row r="7" spans="1:12" x14ac:dyDescent="0.2">
      <c r="A7" s="267"/>
      <c r="B7" s="267" t="s">
        <v>1017</v>
      </c>
      <c r="D7" s="278" t="s">
        <v>1018</v>
      </c>
      <c r="E7" s="274"/>
      <c r="F7" s="274"/>
      <c r="G7" s="274" t="s">
        <v>1019</v>
      </c>
      <c r="H7" s="282">
        <v>0.12</v>
      </c>
      <c r="I7" s="283">
        <f>I6*H7</f>
        <v>0</v>
      </c>
    </row>
    <row r="8" spans="1:12" ht="13.5" thickBot="1" x14ac:dyDescent="0.25">
      <c r="A8" s="267"/>
      <c r="B8" s="267" t="s">
        <v>1020</v>
      </c>
      <c r="D8" s="284"/>
      <c r="E8" s="274"/>
      <c r="F8" s="274"/>
      <c r="G8" s="279"/>
      <c r="H8" s="285" t="s">
        <v>1021</v>
      </c>
      <c r="I8" s="286">
        <f>SUM(I6+I7)</f>
        <v>0</v>
      </c>
    </row>
    <row r="9" spans="1:12" ht="13.5" thickBot="1" x14ac:dyDescent="0.25">
      <c r="A9" s="287" t="s">
        <v>1022</v>
      </c>
      <c r="B9" s="287" t="s">
        <v>1023</v>
      </c>
      <c r="C9" s="288" t="s">
        <v>1024</v>
      </c>
      <c r="D9" s="289" t="s">
        <v>6</v>
      </c>
      <c r="E9" s="288" t="s">
        <v>1025</v>
      </c>
      <c r="F9" s="288" t="s">
        <v>64</v>
      </c>
      <c r="G9" s="290" t="s">
        <v>1026</v>
      </c>
      <c r="H9" s="288" t="s">
        <v>1027</v>
      </c>
      <c r="I9" s="288" t="s">
        <v>1028</v>
      </c>
      <c r="J9" s="291" t="s">
        <v>76</v>
      </c>
    </row>
    <row r="10" spans="1:12" x14ac:dyDescent="0.2">
      <c r="A10">
        <f>IF(G10&gt;0,MAX(A$9:A9)+1,0)</f>
        <v>0</v>
      </c>
      <c r="C10" s="292"/>
      <c r="D10" s="293" t="s">
        <v>1029</v>
      </c>
      <c r="E10" s="293"/>
      <c r="H10" s="11"/>
      <c r="I10" s="11"/>
      <c r="J10" s="294">
        <f t="shared" ref="J10:J73" si="0">IF(B10="MAT","ceník dodavatele", IF(B10&gt;0,"ÚRS 2024/I",0))</f>
        <v>0</v>
      </c>
    </row>
    <row r="11" spans="1:12" ht="38.25" x14ac:dyDescent="0.2">
      <c r="A11">
        <f>IF(G11&gt;0,MAX(A$9:A10)+1,0)</f>
        <v>1</v>
      </c>
      <c r="B11" s="11">
        <v>713</v>
      </c>
      <c r="C11" s="295">
        <v>713410831</v>
      </c>
      <c r="D11" s="273" t="s">
        <v>1030</v>
      </c>
      <c r="F11" s="11" t="s">
        <v>94</v>
      </c>
      <c r="G11">
        <v>48</v>
      </c>
      <c r="H11" s="303">
        <v>0</v>
      </c>
      <c r="I11" s="283">
        <f t="shared" ref="I11:I21" si="1">G11*H11</f>
        <v>0</v>
      </c>
      <c r="J11" s="294" t="str">
        <f t="shared" si="0"/>
        <v>ÚRS 2024/I</v>
      </c>
    </row>
    <row r="12" spans="1:12" x14ac:dyDescent="0.2">
      <c r="A12">
        <f>IF(G12&gt;0,MAX(A$9:A11)+1,0)</f>
        <v>2</v>
      </c>
      <c r="B12" s="11">
        <v>713</v>
      </c>
      <c r="C12" s="295">
        <v>713463121</v>
      </c>
      <c r="D12" s="273" t="s">
        <v>1031</v>
      </c>
      <c r="F12" s="11" t="s">
        <v>94</v>
      </c>
      <c r="G12">
        <v>10</v>
      </c>
      <c r="H12" s="303">
        <v>0</v>
      </c>
      <c r="I12" s="283">
        <f t="shared" si="1"/>
        <v>0</v>
      </c>
      <c r="J12" s="294" t="str">
        <f t="shared" si="0"/>
        <v>ÚRS 2024/I</v>
      </c>
    </row>
    <row r="13" spans="1:12" x14ac:dyDescent="0.2">
      <c r="A13">
        <f>IF(G13&gt;0,MAX(A$9:A12)+1,0)</f>
        <v>3</v>
      </c>
      <c r="B13" s="11">
        <v>713</v>
      </c>
      <c r="C13" s="295">
        <v>713463125</v>
      </c>
      <c r="D13" s="273" t="s">
        <v>1032</v>
      </c>
      <c r="F13" s="11" t="s">
        <v>94</v>
      </c>
      <c r="G13">
        <v>5</v>
      </c>
      <c r="H13" s="303">
        <v>0</v>
      </c>
      <c r="I13" s="283">
        <f t="shared" si="1"/>
        <v>0</v>
      </c>
      <c r="J13" s="294" t="str">
        <f t="shared" si="0"/>
        <v>ÚRS 2024/I</v>
      </c>
    </row>
    <row r="14" spans="1:12" ht="25.5" x14ac:dyDescent="0.2">
      <c r="A14">
        <f>IF(G14&gt;0,MAX(A$9:A13)+1,0)</f>
        <v>4</v>
      </c>
      <c r="B14" s="11" t="s">
        <v>1033</v>
      </c>
      <c r="C14" s="295"/>
      <c r="D14" s="273" t="s">
        <v>1034</v>
      </c>
      <c r="E14" s="273" t="s">
        <v>1035</v>
      </c>
      <c r="F14" s="11" t="s">
        <v>94</v>
      </c>
      <c r="G14">
        <v>15</v>
      </c>
      <c r="H14" s="303">
        <v>0</v>
      </c>
      <c r="I14" s="283">
        <f t="shared" si="1"/>
        <v>0</v>
      </c>
      <c r="J14" s="294" t="str">
        <f t="shared" si="0"/>
        <v>ceník dodavatele</v>
      </c>
      <c r="L14" s="283"/>
    </row>
    <row r="15" spans="1:12" ht="25.5" x14ac:dyDescent="0.2">
      <c r="A15">
        <f>IF(G15&gt;0,MAX(A$9:A14)+1,0)</f>
        <v>5</v>
      </c>
      <c r="B15" s="11">
        <v>713</v>
      </c>
      <c r="C15" s="295">
        <v>713463211</v>
      </c>
      <c r="D15" s="273" t="s">
        <v>1036</v>
      </c>
      <c r="F15" s="11" t="s">
        <v>94</v>
      </c>
      <c r="G15">
        <v>39</v>
      </c>
      <c r="H15" s="303">
        <v>0</v>
      </c>
      <c r="I15" s="283">
        <f t="shared" si="1"/>
        <v>0</v>
      </c>
      <c r="J15" s="294" t="str">
        <f t="shared" si="0"/>
        <v>ÚRS 2024/I</v>
      </c>
    </row>
    <row r="16" spans="1:12" ht="25.5" x14ac:dyDescent="0.2">
      <c r="A16">
        <f>IF(G16&gt;0,MAX(A$9:A15)+1,0)</f>
        <v>6</v>
      </c>
      <c r="B16" s="11">
        <v>713</v>
      </c>
      <c r="C16" s="295">
        <v>713463215</v>
      </c>
      <c r="D16" s="273" t="s">
        <v>1037</v>
      </c>
      <c r="F16" s="11" t="s">
        <v>94</v>
      </c>
      <c r="G16">
        <v>20</v>
      </c>
      <c r="H16" s="303">
        <v>0</v>
      </c>
      <c r="I16" s="283">
        <f t="shared" si="1"/>
        <v>0</v>
      </c>
      <c r="J16" s="294" t="str">
        <f t="shared" si="0"/>
        <v>ÚRS 2024/I</v>
      </c>
    </row>
    <row r="17" spans="1:12" ht="39.75" x14ac:dyDescent="0.2">
      <c r="A17">
        <f>IF(G17&gt;0,MAX(A$9:A16)+1,0)</f>
        <v>7</v>
      </c>
      <c r="B17" s="11" t="s">
        <v>1033</v>
      </c>
      <c r="C17" s="295"/>
      <c r="D17" s="273" t="s">
        <v>1038</v>
      </c>
      <c r="E17" s="273" t="s">
        <v>1039</v>
      </c>
      <c r="F17" s="11" t="s">
        <v>94</v>
      </c>
      <c r="G17">
        <v>35</v>
      </c>
      <c r="H17" s="303">
        <v>0</v>
      </c>
      <c r="I17" s="283">
        <f t="shared" si="1"/>
        <v>0</v>
      </c>
      <c r="J17" s="294" t="str">
        <f t="shared" si="0"/>
        <v>ceník dodavatele</v>
      </c>
      <c r="L17" s="283"/>
    </row>
    <row r="18" spans="1:12" ht="39.75" x14ac:dyDescent="0.2">
      <c r="A18">
        <f>IF(G18&gt;0,MAX(A$9:A17)+1,0)</f>
        <v>8</v>
      </c>
      <c r="B18" s="11" t="s">
        <v>1033</v>
      </c>
      <c r="C18" s="295"/>
      <c r="D18" s="273" t="s">
        <v>1040</v>
      </c>
      <c r="E18" s="273" t="s">
        <v>1039</v>
      </c>
      <c r="F18" s="11" t="s">
        <v>94</v>
      </c>
      <c r="G18">
        <v>18</v>
      </c>
      <c r="H18" s="303">
        <v>0</v>
      </c>
      <c r="I18" s="283">
        <f t="shared" si="1"/>
        <v>0</v>
      </c>
      <c r="J18" s="294" t="str">
        <f t="shared" si="0"/>
        <v>ceník dodavatele</v>
      </c>
      <c r="L18" s="283"/>
    </row>
    <row r="19" spans="1:12" ht="37.5" x14ac:dyDescent="0.2">
      <c r="A19">
        <f>IF(G19&gt;0,MAX(A$9:A18)+1,0)</f>
        <v>9</v>
      </c>
      <c r="B19" s="11" t="s">
        <v>1033</v>
      </c>
      <c r="C19" s="295"/>
      <c r="D19" s="296" t="s">
        <v>1041</v>
      </c>
      <c r="E19" s="273" t="s">
        <v>1039</v>
      </c>
      <c r="F19" s="11" t="s">
        <v>94</v>
      </c>
      <c r="G19">
        <v>6</v>
      </c>
      <c r="H19" s="303">
        <v>0</v>
      </c>
      <c r="I19" s="283">
        <f t="shared" si="1"/>
        <v>0</v>
      </c>
      <c r="J19" s="294" t="str">
        <f t="shared" si="0"/>
        <v>ceník dodavatele</v>
      </c>
      <c r="L19" s="283"/>
    </row>
    <row r="20" spans="1:12" x14ac:dyDescent="0.2">
      <c r="A20">
        <f>IF(G20&gt;0,MAX(A$9:A19)+1,0)</f>
        <v>10</v>
      </c>
      <c r="B20" s="11">
        <v>713</v>
      </c>
      <c r="C20" s="295">
        <v>998713201</v>
      </c>
      <c r="D20" s="297" t="s">
        <v>1042</v>
      </c>
      <c r="E20" s="297"/>
      <c r="F20" s="11" t="s">
        <v>0</v>
      </c>
      <c r="G20" s="140">
        <v>1.27</v>
      </c>
      <c r="H20" s="283">
        <f>SUM(I10:I19)/100</f>
        <v>0</v>
      </c>
      <c r="I20" s="283">
        <f t="shared" si="1"/>
        <v>0</v>
      </c>
      <c r="J20" s="294" t="str">
        <f t="shared" si="0"/>
        <v>ÚRS 2024/I</v>
      </c>
    </row>
    <row r="21" spans="1:12" x14ac:dyDescent="0.2">
      <c r="A21">
        <f>IF(G21&gt;0,MAX(A$9:A20)+1,0)</f>
        <v>0</v>
      </c>
      <c r="C21" s="295"/>
      <c r="D21" s="298" t="s">
        <v>1043</v>
      </c>
      <c r="E21" s="298"/>
      <c r="H21" s="299">
        <f>SUM(I10:I20)</f>
        <v>0</v>
      </c>
      <c r="I21" s="283">
        <f t="shared" si="1"/>
        <v>0</v>
      </c>
      <c r="J21" s="294">
        <f t="shared" si="0"/>
        <v>0</v>
      </c>
    </row>
    <row r="22" spans="1:12" x14ac:dyDescent="0.2">
      <c r="A22">
        <f>IF(G22&gt;0,MAX(A$9:A21)+1,0)</f>
        <v>0</v>
      </c>
      <c r="C22" s="295"/>
      <c r="D22" s="298"/>
      <c r="E22" s="298"/>
      <c r="H22" s="299"/>
      <c r="I22" s="283"/>
      <c r="J22" s="294">
        <f t="shared" si="0"/>
        <v>0</v>
      </c>
    </row>
    <row r="23" spans="1:12" x14ac:dyDescent="0.2">
      <c r="A23">
        <f>IF(G23&gt;0,MAX(A$9:A22)+1,0)</f>
        <v>0</v>
      </c>
      <c r="C23" s="292"/>
      <c r="D23" s="293" t="s">
        <v>1044</v>
      </c>
      <c r="E23" s="293"/>
      <c r="H23" s="11"/>
      <c r="I23" s="283"/>
      <c r="J23" s="294">
        <f t="shared" si="0"/>
        <v>0</v>
      </c>
    </row>
    <row r="24" spans="1:12" ht="25.5" x14ac:dyDescent="0.2">
      <c r="A24">
        <f>IF(G24&gt;0,MAX(A$9:A23)+1,0)</f>
        <v>11</v>
      </c>
      <c r="B24" s="11">
        <v>721</v>
      </c>
      <c r="C24" s="295">
        <v>721174042</v>
      </c>
      <c r="D24" s="273" t="s">
        <v>1045</v>
      </c>
      <c r="F24" s="11" t="s">
        <v>94</v>
      </c>
      <c r="G24">
        <v>5</v>
      </c>
      <c r="H24" s="303">
        <v>0</v>
      </c>
      <c r="I24" s="283">
        <f>G24*H24</f>
        <v>0</v>
      </c>
      <c r="J24" s="294" t="str">
        <f t="shared" si="0"/>
        <v>ÚRS 2024/I</v>
      </c>
    </row>
    <row r="25" spans="1:12" x14ac:dyDescent="0.2">
      <c r="A25">
        <f>IF(G25&gt;0,MAX(A$9:A24)+1,0)</f>
        <v>12</v>
      </c>
      <c r="B25" s="11">
        <v>721</v>
      </c>
      <c r="C25" s="295">
        <v>721290111</v>
      </c>
      <c r="D25" s="297" t="s">
        <v>1046</v>
      </c>
      <c r="F25" s="11" t="s">
        <v>94</v>
      </c>
      <c r="G25">
        <v>5</v>
      </c>
      <c r="H25" s="303">
        <v>0</v>
      </c>
      <c r="I25" s="283">
        <f>G25*H25</f>
        <v>0</v>
      </c>
      <c r="J25" s="294" t="str">
        <f t="shared" si="0"/>
        <v>ÚRS 2024/I</v>
      </c>
    </row>
    <row r="26" spans="1:12" x14ac:dyDescent="0.2">
      <c r="A26">
        <f>IF(G26&gt;0,MAX(A$9:A25)+1,0)</f>
        <v>13</v>
      </c>
      <c r="B26" s="11">
        <v>721</v>
      </c>
      <c r="C26" s="295">
        <v>998721201</v>
      </c>
      <c r="D26" s="297" t="s">
        <v>1047</v>
      </c>
      <c r="E26" s="297"/>
      <c r="F26" s="11" t="s">
        <v>0</v>
      </c>
      <c r="G26" s="140">
        <v>0.92</v>
      </c>
      <c r="H26" s="283">
        <f>SUM(I23:I25)/100</f>
        <v>0</v>
      </c>
      <c r="I26" s="283">
        <f>G26*H26</f>
        <v>0</v>
      </c>
      <c r="J26" s="294" t="str">
        <f t="shared" si="0"/>
        <v>ÚRS 2024/I</v>
      </c>
    </row>
    <row r="27" spans="1:12" x14ac:dyDescent="0.2">
      <c r="A27">
        <f>IF(G27&gt;0,MAX(A$9:A26)+1,0)</f>
        <v>0</v>
      </c>
      <c r="C27" s="295"/>
      <c r="D27" s="298" t="s">
        <v>1048</v>
      </c>
      <c r="E27" s="298"/>
      <c r="H27" s="299">
        <f>SUM(I23:I26)</f>
        <v>0</v>
      </c>
      <c r="I27" s="283"/>
      <c r="J27" s="294">
        <f t="shared" si="0"/>
        <v>0</v>
      </c>
    </row>
    <row r="28" spans="1:12" x14ac:dyDescent="0.2">
      <c r="A28">
        <f>IF(G28&gt;0,MAX(A$9:A27)+1,0)</f>
        <v>0</v>
      </c>
      <c r="C28" s="295"/>
      <c r="D28" s="298"/>
      <c r="E28" s="298"/>
      <c r="H28" s="299"/>
      <c r="I28" s="283"/>
      <c r="J28" s="294">
        <f t="shared" si="0"/>
        <v>0</v>
      </c>
    </row>
    <row r="29" spans="1:12" x14ac:dyDescent="0.2">
      <c r="A29">
        <f>IF(G29&gt;0,MAX(A$9:A28)+1,0)</f>
        <v>0</v>
      </c>
      <c r="C29" s="292"/>
      <c r="D29" s="293" t="s">
        <v>1049</v>
      </c>
      <c r="E29" s="293"/>
      <c r="H29" s="11"/>
      <c r="I29" s="11"/>
      <c r="J29" s="294">
        <f t="shared" si="0"/>
        <v>0</v>
      </c>
    </row>
    <row r="30" spans="1:12" x14ac:dyDescent="0.2">
      <c r="A30">
        <f>IF(G30&gt;0,MAX(A$9:A29)+1,0)</f>
        <v>14</v>
      </c>
      <c r="B30" s="11">
        <v>721</v>
      </c>
      <c r="C30" s="295">
        <v>723111203</v>
      </c>
      <c r="D30" s="273" t="s">
        <v>1050</v>
      </c>
      <c r="F30" s="11" t="s">
        <v>94</v>
      </c>
      <c r="G30">
        <v>3</v>
      </c>
      <c r="H30" s="303">
        <v>0</v>
      </c>
      <c r="I30" s="283">
        <f t="shared" ref="I30:I37" si="2">G30*H30</f>
        <v>0</v>
      </c>
      <c r="J30" s="294" t="str">
        <f t="shared" si="0"/>
        <v>ÚRS 2024/I</v>
      </c>
    </row>
    <row r="31" spans="1:12" ht="25.5" x14ac:dyDescent="0.2">
      <c r="A31">
        <f>IF(G31&gt;0,MAX(A$9:A30)+1,0)</f>
        <v>15</v>
      </c>
      <c r="B31" s="11">
        <v>721</v>
      </c>
      <c r="C31" s="295">
        <v>723120804</v>
      </c>
      <c r="D31" s="273" t="s">
        <v>1051</v>
      </c>
      <c r="F31" s="11" t="s">
        <v>94</v>
      </c>
      <c r="G31">
        <v>10</v>
      </c>
      <c r="H31" s="303">
        <v>0</v>
      </c>
      <c r="I31" s="283">
        <f t="shared" si="2"/>
        <v>0</v>
      </c>
      <c r="J31" s="294" t="str">
        <f t="shared" si="0"/>
        <v>ÚRS 2024/I</v>
      </c>
    </row>
    <row r="32" spans="1:12" x14ac:dyDescent="0.2">
      <c r="A32">
        <f>IF(G32&gt;0,MAX(A$9:A31)+1,0)</f>
        <v>16</v>
      </c>
      <c r="B32" s="11">
        <v>721</v>
      </c>
      <c r="C32" s="295">
        <v>723190203</v>
      </c>
      <c r="D32" s="273" t="s">
        <v>1052</v>
      </c>
      <c r="F32" s="11" t="s">
        <v>1053</v>
      </c>
      <c r="G32">
        <v>1</v>
      </c>
      <c r="H32" s="303">
        <v>0</v>
      </c>
      <c r="I32" s="283">
        <f t="shared" si="2"/>
        <v>0</v>
      </c>
      <c r="J32" s="294" t="str">
        <f t="shared" si="0"/>
        <v>ÚRS 2024/I</v>
      </c>
    </row>
    <row r="33" spans="1:10" x14ac:dyDescent="0.2">
      <c r="A33">
        <f>IF(G33&gt;0,MAX(A$9:A32)+1,0)</f>
        <v>17</v>
      </c>
      <c r="B33" s="11">
        <v>721</v>
      </c>
      <c r="C33" s="295">
        <v>723239102</v>
      </c>
      <c r="D33" s="273" t="s">
        <v>1054</v>
      </c>
      <c r="F33" s="11" t="s">
        <v>142</v>
      </c>
      <c r="G33">
        <v>2</v>
      </c>
      <c r="H33" s="303">
        <v>0</v>
      </c>
      <c r="I33" s="283">
        <f t="shared" si="2"/>
        <v>0</v>
      </c>
      <c r="J33" s="294" t="str">
        <f t="shared" si="0"/>
        <v>ÚRS 2024/I</v>
      </c>
    </row>
    <row r="34" spans="1:10" ht="25.5" x14ac:dyDescent="0.2">
      <c r="A34">
        <f>IF(G34&gt;0,MAX(A$9:A33)+1,0)</f>
        <v>18</v>
      </c>
      <c r="B34" s="11" t="s">
        <v>1033</v>
      </c>
      <c r="C34" s="295"/>
      <c r="D34" s="273" t="s">
        <v>1055</v>
      </c>
      <c r="E34" s="273" t="s">
        <v>1056</v>
      </c>
      <c r="F34" s="11" t="s">
        <v>142</v>
      </c>
      <c r="G34">
        <v>1</v>
      </c>
      <c r="H34" s="303">
        <v>0</v>
      </c>
      <c r="I34" s="283">
        <f t="shared" si="2"/>
        <v>0</v>
      </c>
      <c r="J34" s="294" t="str">
        <f t="shared" si="0"/>
        <v>ceník dodavatele</v>
      </c>
    </row>
    <row r="35" spans="1:10" x14ac:dyDescent="0.2">
      <c r="A35">
        <f>IF(G35&gt;0,MAX(A$9:A34)+1,0)</f>
        <v>19</v>
      </c>
      <c r="B35" s="11" t="s">
        <v>1033</v>
      </c>
      <c r="C35" s="295"/>
      <c r="D35" s="273" t="s">
        <v>1057</v>
      </c>
      <c r="E35" s="273" t="s">
        <v>1058</v>
      </c>
      <c r="F35" s="11" t="s">
        <v>142</v>
      </c>
      <c r="G35">
        <v>1</v>
      </c>
      <c r="H35" s="303">
        <v>0</v>
      </c>
      <c r="I35" s="283">
        <f t="shared" si="2"/>
        <v>0</v>
      </c>
      <c r="J35" s="294" t="str">
        <f t="shared" si="0"/>
        <v>ceník dodavatele</v>
      </c>
    </row>
    <row r="36" spans="1:10" x14ac:dyDescent="0.2">
      <c r="A36">
        <f>IF(G36&gt;0,MAX(A$9:A35)+1,0)</f>
        <v>20</v>
      </c>
      <c r="B36" s="11">
        <v>721</v>
      </c>
      <c r="C36" s="295">
        <v>998723201</v>
      </c>
      <c r="D36" s="297" t="s">
        <v>1059</v>
      </c>
      <c r="E36" s="297"/>
      <c r="F36" s="11" t="s">
        <v>0</v>
      </c>
      <c r="G36" s="140">
        <v>0.56999999999999995</v>
      </c>
      <c r="H36" s="283">
        <f>SUM(I29:I35)/100</f>
        <v>0</v>
      </c>
      <c r="I36" s="283">
        <f t="shared" si="2"/>
        <v>0</v>
      </c>
      <c r="J36" s="294" t="str">
        <f t="shared" si="0"/>
        <v>ÚRS 2024/I</v>
      </c>
    </row>
    <row r="37" spans="1:10" x14ac:dyDescent="0.2">
      <c r="A37">
        <f>IF(G37&gt;0,MAX(A$9:A36)+1,0)</f>
        <v>0</v>
      </c>
      <c r="C37" s="295"/>
      <c r="D37" s="298" t="s">
        <v>1060</v>
      </c>
      <c r="E37" s="298"/>
      <c r="H37" s="299">
        <f>SUM(I29:I36)</f>
        <v>0</v>
      </c>
      <c r="I37" s="283">
        <f t="shared" si="2"/>
        <v>0</v>
      </c>
      <c r="J37" s="294">
        <f t="shared" si="0"/>
        <v>0</v>
      </c>
    </row>
    <row r="38" spans="1:10" x14ac:dyDescent="0.2">
      <c r="A38">
        <f>IF(G38&gt;0,MAX(A$9:A37)+1,0)</f>
        <v>0</v>
      </c>
      <c r="C38" s="295"/>
      <c r="D38" s="298"/>
      <c r="E38" s="298"/>
      <c r="H38" s="299"/>
      <c r="I38" s="283"/>
      <c r="J38" s="294">
        <f t="shared" si="0"/>
        <v>0</v>
      </c>
    </row>
    <row r="39" spans="1:10" x14ac:dyDescent="0.2">
      <c r="A39">
        <f>IF(G39&gt;0,MAX(A$9:A38)+1,0)</f>
        <v>0</v>
      </c>
      <c r="C39" s="292"/>
      <c r="D39" s="293" t="s">
        <v>1061</v>
      </c>
      <c r="E39" s="293"/>
      <c r="H39" s="11"/>
      <c r="I39" s="283"/>
      <c r="J39" s="294">
        <f t="shared" si="0"/>
        <v>0</v>
      </c>
    </row>
    <row r="40" spans="1:10" ht="25.5" x14ac:dyDescent="0.2">
      <c r="A40">
        <f>IF(G40&gt;0,MAX(A$9:A39)+1,0)</f>
        <v>21</v>
      </c>
      <c r="B40" s="11">
        <v>721</v>
      </c>
      <c r="C40" s="295">
        <v>725510802</v>
      </c>
      <c r="D40" s="273" t="s">
        <v>1062</v>
      </c>
      <c r="F40" s="11" t="s">
        <v>1053</v>
      </c>
      <c r="G40">
        <v>1</v>
      </c>
      <c r="H40" s="303">
        <v>0</v>
      </c>
      <c r="I40" s="283">
        <f>G40*H40</f>
        <v>0</v>
      </c>
      <c r="J40" s="294" t="str">
        <f t="shared" si="0"/>
        <v>ÚRS 2024/I</v>
      </c>
    </row>
    <row r="41" spans="1:10" x14ac:dyDescent="0.2">
      <c r="A41">
        <f>IF(G41&gt;0,MAX(A$9:A40)+1,0)</f>
        <v>22</v>
      </c>
      <c r="B41" s="11">
        <v>721</v>
      </c>
      <c r="C41" s="295">
        <v>725610810</v>
      </c>
      <c r="D41" s="273" t="s">
        <v>1063</v>
      </c>
      <c r="F41" s="11" t="s">
        <v>1053</v>
      </c>
      <c r="G41">
        <v>1</v>
      </c>
      <c r="H41" s="303">
        <v>0</v>
      </c>
      <c r="I41" s="283">
        <f>G41*H41</f>
        <v>0</v>
      </c>
      <c r="J41" s="294" t="str">
        <f t="shared" si="0"/>
        <v>ÚRS 2024/I</v>
      </c>
    </row>
    <row r="42" spans="1:10" x14ac:dyDescent="0.2">
      <c r="A42">
        <f>IF(G42&gt;0,MAX(A$9:A41)+1,0)</f>
        <v>23</v>
      </c>
      <c r="B42" s="11">
        <v>721</v>
      </c>
      <c r="C42" s="295">
        <v>998725201</v>
      </c>
      <c r="D42" s="297" t="s">
        <v>1064</v>
      </c>
      <c r="E42" s="297"/>
      <c r="F42" s="11" t="s">
        <v>0</v>
      </c>
      <c r="G42" s="140">
        <v>0.15</v>
      </c>
      <c r="H42" s="283">
        <f>SUM(I39:I41)/100</f>
        <v>0</v>
      </c>
      <c r="I42" s="283">
        <f>G42*H42</f>
        <v>0</v>
      </c>
      <c r="J42" s="294" t="str">
        <f t="shared" si="0"/>
        <v>ÚRS 2024/I</v>
      </c>
    </row>
    <row r="43" spans="1:10" x14ac:dyDescent="0.2">
      <c r="A43">
        <f>IF(G43&gt;0,MAX(A$9:A42)+1,0)</f>
        <v>0</v>
      </c>
      <c r="C43" s="295"/>
      <c r="D43" s="298" t="s">
        <v>1065</v>
      </c>
      <c r="E43" s="298"/>
      <c r="H43" s="299">
        <f>SUM(I39:I42)</f>
        <v>0</v>
      </c>
      <c r="I43" s="283"/>
      <c r="J43" s="294">
        <f t="shared" si="0"/>
        <v>0</v>
      </c>
    </row>
    <row r="44" spans="1:10" x14ac:dyDescent="0.2">
      <c r="A44">
        <f>IF(G44&gt;0,MAX(A$9:A43)+1,0)</f>
        <v>0</v>
      </c>
      <c r="C44" s="295"/>
      <c r="D44" s="298"/>
      <c r="E44" s="298"/>
      <c r="H44" s="299"/>
      <c r="I44" s="283">
        <f t="shared" ref="I44:I65" si="3">G44*H44</f>
        <v>0</v>
      </c>
      <c r="J44" s="294">
        <f t="shared" si="0"/>
        <v>0</v>
      </c>
    </row>
    <row r="45" spans="1:10" x14ac:dyDescent="0.2">
      <c r="A45">
        <f>IF(G45&gt;0,MAX(A$9:A44)+1,0)</f>
        <v>0</v>
      </c>
      <c r="C45" s="292"/>
      <c r="D45" s="293" t="s">
        <v>1066</v>
      </c>
      <c r="E45" s="293"/>
      <c r="H45" s="11"/>
      <c r="I45" s="283">
        <f t="shared" si="3"/>
        <v>0</v>
      </c>
      <c r="J45" s="294">
        <f t="shared" si="0"/>
        <v>0</v>
      </c>
    </row>
    <row r="46" spans="1:10" x14ac:dyDescent="0.2">
      <c r="A46">
        <f>IF(G46&gt;0,MAX(A$9:A45)+1,0)</f>
        <v>24</v>
      </c>
      <c r="B46" s="11">
        <v>731</v>
      </c>
      <c r="C46" s="295">
        <v>731200815</v>
      </c>
      <c r="D46" s="297" t="s">
        <v>1067</v>
      </c>
      <c r="E46" s="293"/>
      <c r="F46" s="11" t="s">
        <v>142</v>
      </c>
      <c r="G46">
        <v>1</v>
      </c>
      <c r="H46" s="303">
        <v>0</v>
      </c>
      <c r="I46" s="283">
        <f t="shared" si="3"/>
        <v>0</v>
      </c>
      <c r="J46" s="294" t="str">
        <f t="shared" si="0"/>
        <v>ÚRS 2024/I</v>
      </c>
    </row>
    <row r="47" spans="1:10" ht="25.5" x14ac:dyDescent="0.2">
      <c r="A47">
        <f>IF(G47&gt;0,MAX(A$9:A46)+1,0)</f>
        <v>25</v>
      </c>
      <c r="B47" s="11">
        <v>731</v>
      </c>
      <c r="C47" s="295">
        <v>731200823</v>
      </c>
      <c r="D47" s="297" t="s">
        <v>1068</v>
      </c>
      <c r="E47" s="293"/>
      <c r="F47" s="11" t="s">
        <v>142</v>
      </c>
      <c r="G47">
        <v>1</v>
      </c>
      <c r="H47" s="303">
        <v>0</v>
      </c>
      <c r="I47" s="283">
        <f t="shared" si="3"/>
        <v>0</v>
      </c>
      <c r="J47" s="294" t="str">
        <f t="shared" si="0"/>
        <v>ÚRS 2024/I</v>
      </c>
    </row>
    <row r="48" spans="1:10" ht="25.5" x14ac:dyDescent="0.2">
      <c r="A48">
        <f>IF(G48&gt;0,MAX(A$9:A47)+1,0)</f>
        <v>26</v>
      </c>
      <c r="B48" s="11">
        <v>731</v>
      </c>
      <c r="C48" s="295">
        <v>731244492</v>
      </c>
      <c r="D48" s="273" t="s">
        <v>1069</v>
      </c>
      <c r="F48" s="11" t="s">
        <v>1053</v>
      </c>
      <c r="G48">
        <v>1</v>
      </c>
      <c r="H48" s="303">
        <v>0</v>
      </c>
      <c r="I48" s="283">
        <f t="shared" si="3"/>
        <v>0</v>
      </c>
      <c r="J48" s="294" t="str">
        <f t="shared" si="0"/>
        <v>ÚRS 2024/I</v>
      </c>
    </row>
    <row r="49" spans="1:10" x14ac:dyDescent="0.2">
      <c r="A49">
        <f>IF(G49&gt;0,MAX(A$9:A48)+1,0)</f>
        <v>27</v>
      </c>
      <c r="B49" s="11">
        <v>731</v>
      </c>
      <c r="C49" s="295">
        <v>731341130</v>
      </c>
      <c r="D49" s="273" t="s">
        <v>1070</v>
      </c>
      <c r="F49" s="11" t="s">
        <v>94</v>
      </c>
      <c r="G49">
        <v>5</v>
      </c>
      <c r="H49" s="303">
        <v>0</v>
      </c>
      <c r="I49" s="283">
        <f t="shared" si="3"/>
        <v>0</v>
      </c>
      <c r="J49" s="294" t="str">
        <f t="shared" si="0"/>
        <v>ÚRS 2024/I</v>
      </c>
    </row>
    <row r="50" spans="1:10" ht="192.75" x14ac:dyDescent="0.2">
      <c r="A50">
        <f>IF(G50&gt;0,MAX(A$9:A49)+1,0)</f>
        <v>28</v>
      </c>
      <c r="B50" s="11" t="s">
        <v>1033</v>
      </c>
      <c r="C50" s="295"/>
      <c r="D50" s="284" t="s">
        <v>1071</v>
      </c>
      <c r="E50" s="273" t="s">
        <v>1072</v>
      </c>
      <c r="F50" s="11" t="s">
        <v>142</v>
      </c>
      <c r="G50">
        <v>1</v>
      </c>
      <c r="H50" s="303">
        <v>0</v>
      </c>
      <c r="I50" s="283">
        <f t="shared" si="3"/>
        <v>0</v>
      </c>
      <c r="J50" s="294" t="str">
        <f t="shared" si="0"/>
        <v>ceník dodavatele</v>
      </c>
    </row>
    <row r="51" spans="1:10" ht="51" x14ac:dyDescent="0.2">
      <c r="A51">
        <f>IF(G51&gt;0,MAX(A$9:A50)+1,0)</f>
        <v>29</v>
      </c>
      <c r="B51" s="11" t="s">
        <v>1033</v>
      </c>
      <c r="C51" s="295"/>
      <c r="D51" s="284" t="s">
        <v>1073</v>
      </c>
      <c r="E51" s="273" t="s">
        <v>1074</v>
      </c>
      <c r="F51" s="11" t="s">
        <v>142</v>
      </c>
      <c r="G51">
        <v>1</v>
      </c>
      <c r="H51" s="303">
        <v>0</v>
      </c>
      <c r="I51" s="283">
        <f t="shared" si="3"/>
        <v>0</v>
      </c>
      <c r="J51" s="294" t="str">
        <f t="shared" si="0"/>
        <v>ceník dodavatele</v>
      </c>
    </row>
    <row r="52" spans="1:10" x14ac:dyDescent="0.2">
      <c r="A52">
        <f>IF(G52&gt;0,MAX(A$9:A51)+1,0)</f>
        <v>30</v>
      </c>
      <c r="B52" s="11" t="s">
        <v>1033</v>
      </c>
      <c r="C52" s="295"/>
      <c r="D52" s="273" t="s">
        <v>1075</v>
      </c>
      <c r="E52" s="273" t="s">
        <v>1076</v>
      </c>
      <c r="F52" s="11" t="s">
        <v>142</v>
      </c>
      <c r="G52">
        <v>1</v>
      </c>
      <c r="H52" s="303">
        <v>0</v>
      </c>
      <c r="I52" s="283">
        <f t="shared" si="3"/>
        <v>0</v>
      </c>
      <c r="J52" s="294" t="str">
        <f t="shared" si="0"/>
        <v>ceník dodavatele</v>
      </c>
    </row>
    <row r="53" spans="1:10" x14ac:dyDescent="0.2">
      <c r="A53">
        <f>IF(G53&gt;0,MAX(A$9:A52)+1,0)</f>
        <v>31</v>
      </c>
      <c r="B53" s="11" t="s">
        <v>1033</v>
      </c>
      <c r="C53" s="295"/>
      <c r="D53" s="273" t="s">
        <v>1077</v>
      </c>
      <c r="E53" s="273" t="s">
        <v>1076</v>
      </c>
      <c r="F53" s="11" t="s">
        <v>142</v>
      </c>
      <c r="G53">
        <v>1</v>
      </c>
      <c r="H53" s="303">
        <v>0</v>
      </c>
      <c r="I53" s="283">
        <f t="shared" si="3"/>
        <v>0</v>
      </c>
      <c r="J53" s="294" t="str">
        <f t="shared" si="0"/>
        <v>ceník dodavatele</v>
      </c>
    </row>
    <row r="54" spans="1:10" ht="25.5" x14ac:dyDescent="0.2">
      <c r="A54">
        <f>IF(G54&gt;0,MAX(A$9:A53)+1,0)</f>
        <v>32</v>
      </c>
      <c r="B54" s="11" t="s">
        <v>1033</v>
      </c>
      <c r="C54" s="295"/>
      <c r="D54" s="273" t="s">
        <v>1078</v>
      </c>
      <c r="E54" s="273" t="s">
        <v>1076</v>
      </c>
      <c r="F54" s="11" t="s">
        <v>142</v>
      </c>
      <c r="G54">
        <v>1</v>
      </c>
      <c r="H54" s="303">
        <v>0</v>
      </c>
      <c r="I54" s="283">
        <f t="shared" si="3"/>
        <v>0</v>
      </c>
      <c r="J54" s="294" t="str">
        <f t="shared" si="0"/>
        <v>ceník dodavatele</v>
      </c>
    </row>
    <row r="55" spans="1:10" x14ac:dyDescent="0.2">
      <c r="A55">
        <f>IF(G55&gt;0,MAX(A$9:A54)+1,0)</f>
        <v>33</v>
      </c>
      <c r="B55" s="11" t="s">
        <v>1033</v>
      </c>
      <c r="C55" s="295"/>
      <c r="D55" s="273" t="s">
        <v>1079</v>
      </c>
      <c r="E55" s="273" t="s">
        <v>1076</v>
      </c>
      <c r="F55" s="11" t="s">
        <v>142</v>
      </c>
      <c r="G55">
        <v>1</v>
      </c>
      <c r="H55" s="303">
        <v>0</v>
      </c>
      <c r="I55" s="283">
        <f t="shared" si="3"/>
        <v>0</v>
      </c>
      <c r="J55" s="294" t="str">
        <f t="shared" si="0"/>
        <v>ceník dodavatele</v>
      </c>
    </row>
    <row r="56" spans="1:10" x14ac:dyDescent="0.2">
      <c r="A56">
        <f>IF(G56&gt;0,MAX(A$9:A55)+1,0)</f>
        <v>34</v>
      </c>
      <c r="B56" s="11" t="s">
        <v>1033</v>
      </c>
      <c r="C56" s="295"/>
      <c r="D56" s="273" t="s">
        <v>1080</v>
      </c>
      <c r="E56" s="273" t="s">
        <v>1076</v>
      </c>
      <c r="F56" s="11" t="s">
        <v>142</v>
      </c>
      <c r="G56">
        <v>1</v>
      </c>
      <c r="H56" s="303">
        <v>0</v>
      </c>
      <c r="I56" s="283">
        <f t="shared" si="3"/>
        <v>0</v>
      </c>
      <c r="J56" s="294" t="str">
        <f t="shared" si="0"/>
        <v>ceník dodavatele</v>
      </c>
    </row>
    <row r="57" spans="1:10" x14ac:dyDescent="0.2">
      <c r="A57">
        <f>IF(G57&gt;0,MAX(A$9:A56)+1,0)</f>
        <v>35</v>
      </c>
      <c r="B57" s="11" t="s">
        <v>1033</v>
      </c>
      <c r="C57" s="295"/>
      <c r="D57" s="273" t="s">
        <v>1081</v>
      </c>
      <c r="E57" s="273" t="s">
        <v>1076</v>
      </c>
      <c r="F57" s="11" t="s">
        <v>142</v>
      </c>
      <c r="G57">
        <v>1</v>
      </c>
      <c r="H57" s="303">
        <v>0</v>
      </c>
      <c r="I57" s="283">
        <f t="shared" si="3"/>
        <v>0</v>
      </c>
      <c r="J57" s="294" t="str">
        <f t="shared" si="0"/>
        <v>ceník dodavatele</v>
      </c>
    </row>
    <row r="58" spans="1:10" x14ac:dyDescent="0.2">
      <c r="A58">
        <f>IF(G58&gt;0,MAX(A$9:A57)+1,0)</f>
        <v>36</v>
      </c>
      <c r="B58" s="11" t="s">
        <v>1033</v>
      </c>
      <c r="C58" s="295"/>
      <c r="D58" s="273" t="s">
        <v>1082</v>
      </c>
      <c r="E58" s="273" t="s">
        <v>1076</v>
      </c>
      <c r="F58" s="11" t="s">
        <v>142</v>
      </c>
      <c r="G58">
        <v>1</v>
      </c>
      <c r="H58" s="303">
        <v>0</v>
      </c>
      <c r="I58" s="283">
        <f t="shared" si="3"/>
        <v>0</v>
      </c>
      <c r="J58" s="294" t="str">
        <f t="shared" si="0"/>
        <v>ceník dodavatele</v>
      </c>
    </row>
    <row r="59" spans="1:10" x14ac:dyDescent="0.2">
      <c r="A59">
        <f>IF(G59&gt;0,MAX(A$9:A58)+1,0)</f>
        <v>37</v>
      </c>
      <c r="B59" s="11" t="s">
        <v>1033</v>
      </c>
      <c r="C59" s="295"/>
      <c r="D59" s="273" t="s">
        <v>1083</v>
      </c>
      <c r="E59" s="273" t="s">
        <v>1076</v>
      </c>
      <c r="F59" s="11" t="s">
        <v>142</v>
      </c>
      <c r="G59">
        <v>10</v>
      </c>
      <c r="H59" s="303">
        <v>0</v>
      </c>
      <c r="I59" s="283">
        <f t="shared" si="3"/>
        <v>0</v>
      </c>
      <c r="J59" s="294" t="str">
        <f t="shared" si="0"/>
        <v>ceník dodavatele</v>
      </c>
    </row>
    <row r="60" spans="1:10" x14ac:dyDescent="0.2">
      <c r="A60">
        <f>IF(G60&gt;0,MAX(A$9:A59)+1,0)</f>
        <v>38</v>
      </c>
      <c r="B60" s="11" t="s">
        <v>1033</v>
      </c>
      <c r="C60" s="295"/>
      <c r="D60" s="273" t="s">
        <v>1084</v>
      </c>
      <c r="E60" s="273" t="s">
        <v>1076</v>
      </c>
      <c r="F60" s="11" t="s">
        <v>142</v>
      </c>
      <c r="G60">
        <v>1</v>
      </c>
      <c r="H60" s="303">
        <v>0</v>
      </c>
      <c r="I60" s="283">
        <f t="shared" si="3"/>
        <v>0</v>
      </c>
      <c r="J60" s="294" t="str">
        <f t="shared" si="0"/>
        <v>ceník dodavatele</v>
      </c>
    </row>
    <row r="61" spans="1:10" x14ac:dyDescent="0.2">
      <c r="A61">
        <f>IF(G61&gt;0,MAX(A$9:A60)+1,0)</f>
        <v>39</v>
      </c>
      <c r="B61" s="11" t="s">
        <v>1033</v>
      </c>
      <c r="C61" s="295"/>
      <c r="D61" s="273" t="s">
        <v>1085</v>
      </c>
      <c r="E61" s="273" t="s">
        <v>1076</v>
      </c>
      <c r="F61" s="11" t="s">
        <v>142</v>
      </c>
      <c r="G61">
        <v>1</v>
      </c>
      <c r="H61" s="303">
        <v>0</v>
      </c>
      <c r="I61" s="283">
        <f t="shared" si="3"/>
        <v>0</v>
      </c>
      <c r="J61" s="294" t="str">
        <f t="shared" si="0"/>
        <v>ceník dodavatele</v>
      </c>
    </row>
    <row r="62" spans="1:10" x14ac:dyDescent="0.2">
      <c r="A62">
        <f>IF(G62&gt;0,MAX(A$9:A61)+1,0)</f>
        <v>40</v>
      </c>
      <c r="B62" s="11">
        <v>731</v>
      </c>
      <c r="C62" s="295">
        <v>998731201</v>
      </c>
      <c r="D62" s="297" t="s">
        <v>1086</v>
      </c>
      <c r="E62" s="297"/>
      <c r="F62" s="11" t="s">
        <v>0</v>
      </c>
      <c r="G62" s="140">
        <v>1.55</v>
      </c>
      <c r="H62" s="283">
        <f>SUM(I45:I61)/100</f>
        <v>0</v>
      </c>
      <c r="I62" s="283">
        <f t="shared" si="3"/>
        <v>0</v>
      </c>
      <c r="J62" s="294" t="str">
        <f t="shared" si="0"/>
        <v>ÚRS 2024/I</v>
      </c>
    </row>
    <row r="63" spans="1:10" x14ac:dyDescent="0.2">
      <c r="A63">
        <f>IF(G63&gt;0,MAX(A$9:A62)+1,0)</f>
        <v>0</v>
      </c>
      <c r="C63" s="295"/>
      <c r="D63" s="298" t="s">
        <v>1087</v>
      </c>
      <c r="E63" s="298"/>
      <c r="H63" s="299">
        <f>SUM(I45:I62)</f>
        <v>0</v>
      </c>
      <c r="I63" s="283">
        <f t="shared" si="3"/>
        <v>0</v>
      </c>
      <c r="J63" s="294">
        <f t="shared" si="0"/>
        <v>0</v>
      </c>
    </row>
    <row r="64" spans="1:10" x14ac:dyDescent="0.2">
      <c r="A64">
        <f>IF(G64&gt;0,MAX(A$9:A63)+1,0)</f>
        <v>0</v>
      </c>
      <c r="C64" s="295"/>
      <c r="D64" s="298"/>
      <c r="E64" s="298"/>
      <c r="H64" s="299"/>
      <c r="I64" s="283"/>
      <c r="J64" s="294">
        <f t="shared" si="0"/>
        <v>0</v>
      </c>
    </row>
    <row r="65" spans="1:10" x14ac:dyDescent="0.2">
      <c r="A65">
        <f>IF(G65&gt;0,MAX(A$9:A64)+1,0)</f>
        <v>0</v>
      </c>
      <c r="C65" s="295"/>
      <c r="D65" s="293" t="s">
        <v>1088</v>
      </c>
      <c r="E65" s="293"/>
      <c r="H65" s="283"/>
      <c r="I65" s="283">
        <f t="shared" si="3"/>
        <v>0</v>
      </c>
      <c r="J65" s="294">
        <f t="shared" si="0"/>
        <v>0</v>
      </c>
    </row>
    <row r="66" spans="1:10" x14ac:dyDescent="0.2">
      <c r="A66">
        <f>IF(G66&gt;0,MAX(A$9:A65)+1,0)</f>
        <v>41</v>
      </c>
      <c r="B66" s="11">
        <v>731</v>
      </c>
      <c r="C66" s="295">
        <v>732420811</v>
      </c>
      <c r="D66" s="297" t="s">
        <v>1089</v>
      </c>
      <c r="E66" s="297"/>
      <c r="F66" s="11" t="s">
        <v>142</v>
      </c>
      <c r="G66">
        <v>1</v>
      </c>
      <c r="H66" s="303">
        <v>0</v>
      </c>
      <c r="I66" s="283">
        <f>G66*H66</f>
        <v>0</v>
      </c>
      <c r="J66" s="294" t="str">
        <f t="shared" si="0"/>
        <v>ÚRS 2024/I</v>
      </c>
    </row>
    <row r="67" spans="1:10" x14ac:dyDescent="0.2">
      <c r="A67">
        <f>IF(G67&gt;0,MAX(A$9:A66)+1,0)</f>
        <v>42</v>
      </c>
      <c r="B67" s="11">
        <v>731</v>
      </c>
      <c r="C67" s="295">
        <v>998732201</v>
      </c>
      <c r="D67" s="297" t="s">
        <v>1090</v>
      </c>
      <c r="E67" s="297"/>
      <c r="F67" s="11" t="s">
        <v>0</v>
      </c>
      <c r="G67" s="140">
        <v>0.84</v>
      </c>
      <c r="H67" s="283">
        <f>SUM(I65:I66)/100</f>
        <v>0</v>
      </c>
      <c r="I67" s="283">
        <f>G67*H67</f>
        <v>0</v>
      </c>
      <c r="J67" s="294" t="str">
        <f t="shared" si="0"/>
        <v>ÚRS 2024/I</v>
      </c>
    </row>
    <row r="68" spans="1:10" x14ac:dyDescent="0.2">
      <c r="A68">
        <f>IF(G68&gt;0,MAX(A$9:A67)+1,0)</f>
        <v>0</v>
      </c>
      <c r="C68" s="295"/>
      <c r="D68" s="298" t="s">
        <v>1091</v>
      </c>
      <c r="E68" s="298"/>
      <c r="G68" s="140"/>
      <c r="H68" s="299">
        <f>SUM(I65:I67)</f>
        <v>0</v>
      </c>
      <c r="I68" s="283"/>
      <c r="J68" s="294">
        <f t="shared" si="0"/>
        <v>0</v>
      </c>
    </row>
    <row r="69" spans="1:10" x14ac:dyDescent="0.2">
      <c r="A69">
        <f>IF(G69&gt;0,MAX(A$9:A68)+1,0)</f>
        <v>0</v>
      </c>
      <c r="C69" s="295"/>
      <c r="D69" s="298"/>
      <c r="E69" s="298"/>
      <c r="G69" s="140"/>
      <c r="H69" s="299"/>
      <c r="I69" s="283"/>
      <c r="J69" s="294">
        <f t="shared" si="0"/>
        <v>0</v>
      </c>
    </row>
    <row r="70" spans="1:10" x14ac:dyDescent="0.2">
      <c r="A70">
        <f>IF(G70&gt;0,MAX(A$9:A69)+1,0)</f>
        <v>0</v>
      </c>
      <c r="C70" s="292"/>
      <c r="D70" s="293" t="s">
        <v>1092</v>
      </c>
      <c r="E70" s="293"/>
      <c r="H70" s="11"/>
      <c r="I70" s="11"/>
      <c r="J70" s="294">
        <f t="shared" si="0"/>
        <v>0</v>
      </c>
    </row>
    <row r="71" spans="1:10" x14ac:dyDescent="0.2">
      <c r="A71">
        <f>IF(G71&gt;0,MAX(A$9:A70)+1,0)</f>
        <v>43</v>
      </c>
      <c r="B71" s="11">
        <v>731</v>
      </c>
      <c r="C71" s="295">
        <v>733110803</v>
      </c>
      <c r="D71" s="273" t="s">
        <v>1093</v>
      </c>
      <c r="E71" s="293"/>
      <c r="F71" s="11" t="s">
        <v>94</v>
      </c>
      <c r="G71">
        <v>10</v>
      </c>
      <c r="H71" s="303">
        <v>0</v>
      </c>
      <c r="I71" s="283">
        <f t="shared" ref="I71:I80" si="4">G71*H71</f>
        <v>0</v>
      </c>
      <c r="J71" s="294" t="str">
        <f t="shared" si="0"/>
        <v>ÚRS 2024/I</v>
      </c>
    </row>
    <row r="72" spans="1:10" x14ac:dyDescent="0.2">
      <c r="A72">
        <f>IF(G72&gt;0,MAX(A$9:A71)+1,0)</f>
        <v>44</v>
      </c>
      <c r="B72" s="11">
        <v>731</v>
      </c>
      <c r="C72" s="295">
        <v>733110806</v>
      </c>
      <c r="D72" s="273" t="s">
        <v>1094</v>
      </c>
      <c r="E72" s="293"/>
      <c r="F72" s="11" t="s">
        <v>94</v>
      </c>
      <c r="G72">
        <v>32</v>
      </c>
      <c r="H72" s="303">
        <v>0</v>
      </c>
      <c r="I72" s="283">
        <f t="shared" si="4"/>
        <v>0</v>
      </c>
      <c r="J72" s="294" t="str">
        <f t="shared" si="0"/>
        <v>ÚRS 2024/I</v>
      </c>
    </row>
    <row r="73" spans="1:10" x14ac:dyDescent="0.2">
      <c r="A73">
        <f>IF(G73&gt;0,MAX(A$9:A72)+1,0)</f>
        <v>45</v>
      </c>
      <c r="B73" s="11">
        <v>731</v>
      </c>
      <c r="C73" s="295">
        <v>733110808</v>
      </c>
      <c r="D73" s="273" t="s">
        <v>1095</v>
      </c>
      <c r="E73" s="293"/>
      <c r="F73" s="11" t="s">
        <v>94</v>
      </c>
      <c r="G73">
        <v>18</v>
      </c>
      <c r="H73" s="303">
        <v>0</v>
      </c>
      <c r="I73" s="283">
        <f t="shared" si="4"/>
        <v>0</v>
      </c>
      <c r="J73" s="294" t="str">
        <f t="shared" si="0"/>
        <v>ÚRS 2024/I</v>
      </c>
    </row>
    <row r="74" spans="1:10" x14ac:dyDescent="0.2">
      <c r="A74">
        <f>IF(G74&gt;0,MAX(A$9:A73)+1,0)</f>
        <v>46</v>
      </c>
      <c r="B74" s="11">
        <v>731</v>
      </c>
      <c r="C74" s="295">
        <v>733222202</v>
      </c>
      <c r="D74" s="273" t="s">
        <v>1096</v>
      </c>
      <c r="F74" s="11" t="s">
        <v>94</v>
      </c>
      <c r="G74">
        <v>50</v>
      </c>
      <c r="H74" s="303">
        <v>0</v>
      </c>
      <c r="I74" s="283">
        <f t="shared" si="4"/>
        <v>0</v>
      </c>
      <c r="J74" s="294" t="str">
        <f>IF(B74="MAT","ceník dodavatele", IF(B74&gt;0,"ÚRS 2024/I",0))</f>
        <v>ÚRS 2024/I</v>
      </c>
    </row>
    <row r="75" spans="1:10" x14ac:dyDescent="0.2">
      <c r="A75">
        <f>IF(G75&gt;0,MAX(A$9:A74)+1,0)</f>
        <v>47</v>
      </c>
      <c r="B75" s="11">
        <v>731</v>
      </c>
      <c r="C75" s="295">
        <v>733222203</v>
      </c>
      <c r="D75" s="273" t="s">
        <v>1097</v>
      </c>
      <c r="F75" s="11" t="s">
        <v>94</v>
      </c>
      <c r="G75">
        <v>18</v>
      </c>
      <c r="H75" s="303">
        <v>0</v>
      </c>
      <c r="I75" s="283">
        <f t="shared" si="4"/>
        <v>0</v>
      </c>
      <c r="J75" s="294" t="str">
        <f>IF(B75="MAT","ceník dodavatele", IF(B75&gt;0,"ÚRS 2024/I",0))</f>
        <v>ÚRS 2024/I</v>
      </c>
    </row>
    <row r="76" spans="1:10" x14ac:dyDescent="0.2">
      <c r="A76">
        <f>IF(G76&gt;0,MAX(A$9:A75)+1,0)</f>
        <v>48</v>
      </c>
      <c r="B76" s="11">
        <v>731</v>
      </c>
      <c r="C76" s="295">
        <v>733222204</v>
      </c>
      <c r="D76" s="273" t="s">
        <v>1098</v>
      </c>
      <c r="F76" s="11" t="s">
        <v>94</v>
      </c>
      <c r="G76">
        <v>6</v>
      </c>
      <c r="H76" s="303">
        <v>0</v>
      </c>
      <c r="I76" s="283">
        <f t="shared" si="4"/>
        <v>0</v>
      </c>
      <c r="J76" s="294" t="str">
        <f>IF(B76="MAT","ceník dodavatele", IF(B76&gt;0,"ÚRS 2024/I",0))</f>
        <v>ÚRS 2024/I</v>
      </c>
    </row>
    <row r="77" spans="1:10" ht="25.5" x14ac:dyDescent="0.2">
      <c r="A77">
        <f>IF(G77&gt;0,MAX(A$9:A76)+1,0)</f>
        <v>49</v>
      </c>
      <c r="B77" s="11">
        <v>731</v>
      </c>
      <c r="C77" s="295">
        <v>733224204</v>
      </c>
      <c r="D77" s="273" t="s">
        <v>1099</v>
      </c>
      <c r="F77" s="11" t="s">
        <v>94</v>
      </c>
      <c r="G77">
        <v>6</v>
      </c>
      <c r="H77" s="303">
        <v>0</v>
      </c>
      <c r="I77" s="283">
        <f t="shared" si="4"/>
        <v>0</v>
      </c>
      <c r="J77" s="294" t="str">
        <f t="shared" ref="J77:J138" si="5">IF(B77="MAT","ceník dodavatele", IF(B77&gt;0,"ÚRS 2024/I",0))</f>
        <v>ÚRS 2024/I</v>
      </c>
    </row>
    <row r="78" spans="1:10" x14ac:dyDescent="0.2">
      <c r="A78">
        <f>IF(G78&gt;0,MAX(A$9:A77)+1,0)</f>
        <v>50</v>
      </c>
      <c r="B78" s="11">
        <v>731</v>
      </c>
      <c r="C78" s="295">
        <v>733291101</v>
      </c>
      <c r="D78" s="273" t="s">
        <v>1100</v>
      </c>
      <c r="F78" s="11" t="s">
        <v>94</v>
      </c>
      <c r="G78">
        <v>74</v>
      </c>
      <c r="H78" s="303">
        <v>0</v>
      </c>
      <c r="I78" s="283">
        <f t="shared" si="4"/>
        <v>0</v>
      </c>
      <c r="J78" s="294" t="str">
        <f t="shared" si="5"/>
        <v>ÚRS 2024/I</v>
      </c>
    </row>
    <row r="79" spans="1:10" x14ac:dyDescent="0.2">
      <c r="A79">
        <f>IF(G79&gt;0,MAX(A$9:A78)+1,0)</f>
        <v>51</v>
      </c>
      <c r="B79" s="11">
        <v>731</v>
      </c>
      <c r="C79" s="295">
        <v>998733201</v>
      </c>
      <c r="D79" s="297" t="s">
        <v>1101</v>
      </c>
      <c r="E79" s="297"/>
      <c r="F79" s="11" t="s">
        <v>0</v>
      </c>
      <c r="G79" s="140">
        <v>1.75</v>
      </c>
      <c r="H79" s="283">
        <f>SUM(I70:I78)/100</f>
        <v>0</v>
      </c>
      <c r="I79" s="283">
        <f t="shared" si="4"/>
        <v>0</v>
      </c>
      <c r="J79" s="294" t="str">
        <f t="shared" si="5"/>
        <v>ÚRS 2024/I</v>
      </c>
    </row>
    <row r="80" spans="1:10" x14ac:dyDescent="0.2">
      <c r="A80">
        <f>IF(G80&gt;0,MAX(A$9:A79)+1,0)</f>
        <v>0</v>
      </c>
      <c r="C80" s="295"/>
      <c r="D80" s="298" t="s">
        <v>1102</v>
      </c>
      <c r="E80" s="298"/>
      <c r="H80" s="299">
        <f>SUM(I70:I79)</f>
        <v>0</v>
      </c>
      <c r="I80" s="283">
        <f t="shared" si="4"/>
        <v>0</v>
      </c>
      <c r="J80" s="294">
        <f t="shared" si="5"/>
        <v>0</v>
      </c>
    </row>
    <row r="81" spans="1:10" x14ac:dyDescent="0.2">
      <c r="A81">
        <f>IF(G81&gt;0,MAX(A$9:A80)+1,0)</f>
        <v>0</v>
      </c>
      <c r="C81" s="295"/>
      <c r="D81" s="298"/>
      <c r="E81" s="298"/>
      <c r="H81" s="299"/>
      <c r="I81" s="283"/>
      <c r="J81" s="294">
        <f t="shared" si="5"/>
        <v>0</v>
      </c>
    </row>
    <row r="82" spans="1:10" x14ac:dyDescent="0.2">
      <c r="A82">
        <f>IF(G82&gt;0,MAX(A$9:A81)+1,0)</f>
        <v>0</v>
      </c>
      <c r="C82" s="292"/>
      <c r="D82" s="293" t="s">
        <v>1103</v>
      </c>
      <c r="E82" s="293"/>
      <c r="H82" s="11"/>
      <c r="I82" s="11"/>
      <c r="J82" s="294">
        <f t="shared" si="5"/>
        <v>0</v>
      </c>
    </row>
    <row r="83" spans="1:10" x14ac:dyDescent="0.2">
      <c r="A83">
        <f>IF(G83&gt;0,MAX(A$9:A82)+1,0)</f>
        <v>52</v>
      </c>
      <c r="B83" s="11">
        <v>731</v>
      </c>
      <c r="C83" s="295">
        <v>734100811</v>
      </c>
      <c r="D83" s="273" t="s">
        <v>1104</v>
      </c>
      <c r="E83" s="293"/>
      <c r="F83" s="11" t="s">
        <v>142</v>
      </c>
      <c r="G83">
        <v>2</v>
      </c>
      <c r="H83" s="303">
        <v>0</v>
      </c>
      <c r="I83" s="283">
        <f t="shared" ref="I83:I100" si="6">G83*H83</f>
        <v>0</v>
      </c>
      <c r="J83" s="294" t="str">
        <f t="shared" si="5"/>
        <v>ÚRS 2024/I</v>
      </c>
    </row>
    <row r="84" spans="1:10" x14ac:dyDescent="0.2">
      <c r="A84">
        <f>IF(G84&gt;0,MAX(A$9:A83)+1,0)</f>
        <v>53</v>
      </c>
      <c r="B84" s="11">
        <v>731</v>
      </c>
      <c r="C84" s="295">
        <v>734200821</v>
      </c>
      <c r="D84" s="273" t="s">
        <v>1105</v>
      </c>
      <c r="F84" s="11" t="s">
        <v>142</v>
      </c>
      <c r="G84">
        <v>8</v>
      </c>
      <c r="H84" s="303">
        <v>0</v>
      </c>
      <c r="I84" s="283">
        <f t="shared" si="6"/>
        <v>0</v>
      </c>
      <c r="J84" s="294" t="str">
        <f t="shared" si="5"/>
        <v>ÚRS 2024/I</v>
      </c>
    </row>
    <row r="85" spans="1:10" x14ac:dyDescent="0.2">
      <c r="A85">
        <f>IF(G85&gt;0,MAX(A$9:A84)+1,0)</f>
        <v>54</v>
      </c>
      <c r="B85" s="11">
        <v>731</v>
      </c>
      <c r="C85" s="295">
        <v>734200822</v>
      </c>
      <c r="D85" s="273" t="s">
        <v>1106</v>
      </c>
      <c r="F85" s="11" t="s">
        <v>142</v>
      </c>
      <c r="G85">
        <v>14</v>
      </c>
      <c r="H85" s="303">
        <v>0</v>
      </c>
      <c r="I85" s="283">
        <f t="shared" si="6"/>
        <v>0</v>
      </c>
      <c r="J85" s="294" t="str">
        <f t="shared" si="5"/>
        <v>ÚRS 2024/I</v>
      </c>
    </row>
    <row r="86" spans="1:10" x14ac:dyDescent="0.2">
      <c r="A86">
        <f>IF(G86&gt;0,MAX(A$9:A85)+1,0)</f>
        <v>55</v>
      </c>
      <c r="B86" s="11">
        <v>731</v>
      </c>
      <c r="C86" s="295">
        <v>734209103</v>
      </c>
      <c r="D86" s="273" t="s">
        <v>1107</v>
      </c>
      <c r="F86" s="11" t="s">
        <v>142</v>
      </c>
      <c r="G86">
        <v>13</v>
      </c>
      <c r="H86" s="303">
        <v>0</v>
      </c>
      <c r="I86" s="283">
        <f t="shared" si="6"/>
        <v>0</v>
      </c>
      <c r="J86" s="294" t="str">
        <f t="shared" si="5"/>
        <v>ÚRS 2024/I</v>
      </c>
    </row>
    <row r="87" spans="1:10" x14ac:dyDescent="0.2">
      <c r="A87">
        <f>IF(G87&gt;0,MAX(A$9:A86)+1,0)</f>
        <v>56</v>
      </c>
      <c r="B87" s="11">
        <v>731</v>
      </c>
      <c r="C87" s="295">
        <v>734209113</v>
      </c>
      <c r="D87" s="273" t="s">
        <v>1108</v>
      </c>
      <c r="F87" s="11" t="s">
        <v>142</v>
      </c>
      <c r="G87">
        <v>10</v>
      </c>
      <c r="H87" s="303">
        <v>0</v>
      </c>
      <c r="I87" s="283">
        <f t="shared" si="6"/>
        <v>0</v>
      </c>
      <c r="J87" s="294" t="str">
        <f t="shared" si="5"/>
        <v>ÚRS 2024/I</v>
      </c>
    </row>
    <row r="88" spans="1:10" x14ac:dyDescent="0.2">
      <c r="A88">
        <f>IF(G88&gt;0,MAX(A$9:A87)+1,0)</f>
        <v>57</v>
      </c>
      <c r="B88" s="11">
        <v>731</v>
      </c>
      <c r="C88" s="295">
        <v>734209114</v>
      </c>
      <c r="D88" s="273" t="s">
        <v>1109</v>
      </c>
      <c r="F88" s="11" t="s">
        <v>142</v>
      </c>
      <c r="G88">
        <v>9</v>
      </c>
      <c r="H88" s="303">
        <v>0</v>
      </c>
      <c r="I88" s="283">
        <f t="shared" si="6"/>
        <v>0</v>
      </c>
      <c r="J88" s="294" t="str">
        <f t="shared" si="5"/>
        <v>ÚRS 2024/I</v>
      </c>
    </row>
    <row r="89" spans="1:10" ht="38.25" x14ac:dyDescent="0.2">
      <c r="A89">
        <f>IF(G89&gt;0,MAX(A$9:A88)+1,0)</f>
        <v>58</v>
      </c>
      <c r="B89" s="11" t="s">
        <v>1033</v>
      </c>
      <c r="C89" s="295"/>
      <c r="D89" s="273" t="s">
        <v>1110</v>
      </c>
      <c r="E89" s="273" t="s">
        <v>1111</v>
      </c>
      <c r="F89" s="11" t="s">
        <v>142</v>
      </c>
      <c r="G89">
        <v>1</v>
      </c>
      <c r="H89" s="303">
        <v>0</v>
      </c>
      <c r="I89" s="283">
        <f t="shared" si="6"/>
        <v>0</v>
      </c>
      <c r="J89" s="294" t="str">
        <f t="shared" si="5"/>
        <v>ceník dodavatele</v>
      </c>
    </row>
    <row r="90" spans="1:10" ht="38.25" x14ac:dyDescent="0.2">
      <c r="A90">
        <f>IF(G90&gt;0,MAX(A$9:A89)+1,0)</f>
        <v>59</v>
      </c>
      <c r="B90" s="11" t="s">
        <v>1033</v>
      </c>
      <c r="C90" s="295"/>
      <c r="D90" s="273" t="s">
        <v>1112</v>
      </c>
      <c r="E90" s="273" t="s">
        <v>1113</v>
      </c>
      <c r="F90" s="11" t="s">
        <v>142</v>
      </c>
      <c r="G90">
        <v>3</v>
      </c>
      <c r="H90" s="303">
        <v>0</v>
      </c>
      <c r="I90" s="283">
        <f t="shared" si="6"/>
        <v>0</v>
      </c>
      <c r="J90" s="294" t="str">
        <f t="shared" si="5"/>
        <v>ceník dodavatele</v>
      </c>
    </row>
    <row r="91" spans="1:10" ht="25.5" x14ac:dyDescent="0.2">
      <c r="A91">
        <f>IF(G91&gt;0,MAX(A$9:A90)+1,0)</f>
        <v>60</v>
      </c>
      <c r="B91" s="11" t="s">
        <v>1033</v>
      </c>
      <c r="C91" s="295"/>
      <c r="D91" s="273" t="s">
        <v>1114</v>
      </c>
      <c r="E91" s="273" t="s">
        <v>1115</v>
      </c>
      <c r="F91" s="11" t="s">
        <v>142</v>
      </c>
      <c r="G91">
        <v>1</v>
      </c>
      <c r="H91" s="303">
        <v>0</v>
      </c>
      <c r="I91" s="283">
        <f t="shared" si="6"/>
        <v>0</v>
      </c>
      <c r="J91" s="294" t="str">
        <f t="shared" si="5"/>
        <v>ceník dodavatele</v>
      </c>
    </row>
    <row r="92" spans="1:10" ht="38.25" x14ac:dyDescent="0.2">
      <c r="A92">
        <f>IF(G92&gt;0,MAX(A$9:A91)+1,0)</f>
        <v>61</v>
      </c>
      <c r="B92" s="11" t="s">
        <v>1033</v>
      </c>
      <c r="C92" s="295"/>
      <c r="D92" s="297" t="s">
        <v>1116</v>
      </c>
      <c r="E92" s="273" t="s">
        <v>1117</v>
      </c>
      <c r="F92" s="11" t="s">
        <v>142</v>
      </c>
      <c r="G92">
        <v>1</v>
      </c>
      <c r="H92" s="303">
        <v>0</v>
      </c>
      <c r="I92" s="283">
        <f t="shared" si="6"/>
        <v>0</v>
      </c>
      <c r="J92" s="294" t="str">
        <f t="shared" si="5"/>
        <v>ceník dodavatele</v>
      </c>
    </row>
    <row r="93" spans="1:10" x14ac:dyDescent="0.2">
      <c r="A93">
        <f>IF(G93&gt;0,MAX(A$9:A92)+1,0)</f>
        <v>62</v>
      </c>
      <c r="B93" s="11" t="s">
        <v>1033</v>
      </c>
      <c r="C93" s="295"/>
      <c r="D93" s="273" t="s">
        <v>1057</v>
      </c>
      <c r="E93" s="273" t="s">
        <v>1058</v>
      </c>
      <c r="F93" s="11" t="s">
        <v>142</v>
      </c>
      <c r="G93">
        <v>6</v>
      </c>
      <c r="H93" s="303">
        <v>0</v>
      </c>
      <c r="I93" s="283">
        <f t="shared" si="6"/>
        <v>0</v>
      </c>
      <c r="J93" s="294" t="str">
        <f t="shared" si="5"/>
        <v>ceník dodavatele</v>
      </c>
    </row>
    <row r="94" spans="1:10" x14ac:dyDescent="0.2">
      <c r="A94">
        <f>IF(G94&gt;0,MAX(A$9:A93)+1,0)</f>
        <v>63</v>
      </c>
      <c r="B94" s="11" t="s">
        <v>1033</v>
      </c>
      <c r="C94" s="295"/>
      <c r="D94" s="273" t="s">
        <v>1118</v>
      </c>
      <c r="E94" s="273" t="s">
        <v>1119</v>
      </c>
      <c r="F94" s="11" t="s">
        <v>142</v>
      </c>
      <c r="G94">
        <v>10</v>
      </c>
      <c r="H94" s="303">
        <v>0</v>
      </c>
      <c r="I94" s="283">
        <f t="shared" si="6"/>
        <v>0</v>
      </c>
      <c r="J94" s="294" t="str">
        <f t="shared" si="5"/>
        <v>ceník dodavatele</v>
      </c>
    </row>
    <row r="95" spans="1:10" ht="63.75" x14ac:dyDescent="0.2">
      <c r="A95">
        <f>IF(G95&gt;0,MAX(A$9:A94)+1,0)</f>
        <v>64</v>
      </c>
      <c r="B95" s="11" t="s">
        <v>1033</v>
      </c>
      <c r="C95" s="295"/>
      <c r="D95" s="284" t="s">
        <v>1120</v>
      </c>
      <c r="E95" s="273" t="s">
        <v>1121</v>
      </c>
      <c r="F95" s="11" t="s">
        <v>142</v>
      </c>
      <c r="G95">
        <v>4</v>
      </c>
      <c r="H95" s="303">
        <v>0</v>
      </c>
      <c r="I95" s="283">
        <f t="shared" si="6"/>
        <v>0</v>
      </c>
      <c r="J95" s="294" t="str">
        <f t="shared" si="5"/>
        <v>ceník dodavatele</v>
      </c>
    </row>
    <row r="96" spans="1:10" x14ac:dyDescent="0.2">
      <c r="A96">
        <f>IF(G96&gt;0,MAX(A$9:A95)+1,0)</f>
        <v>65</v>
      </c>
      <c r="B96" s="11" t="s">
        <v>1033</v>
      </c>
      <c r="C96" s="295"/>
      <c r="D96" s="273" t="s">
        <v>1122</v>
      </c>
      <c r="E96" s="273" t="s">
        <v>1119</v>
      </c>
      <c r="F96" s="11" t="s">
        <v>142</v>
      </c>
      <c r="G96">
        <v>1</v>
      </c>
      <c r="H96" s="303">
        <v>0</v>
      </c>
      <c r="I96" s="283">
        <f t="shared" si="6"/>
        <v>0</v>
      </c>
      <c r="J96" s="294" t="str">
        <f t="shared" si="5"/>
        <v>ceník dodavatele</v>
      </c>
    </row>
    <row r="97" spans="1:10" ht="51" x14ac:dyDescent="0.2">
      <c r="A97">
        <f>IF(G97&gt;0,MAX(A$9:A96)+1,0)</f>
        <v>66</v>
      </c>
      <c r="B97" s="11" t="s">
        <v>1033</v>
      </c>
      <c r="C97" s="295"/>
      <c r="D97" s="273" t="s">
        <v>1123</v>
      </c>
      <c r="E97" s="273" t="s">
        <v>1124</v>
      </c>
      <c r="F97" s="11" t="s">
        <v>142</v>
      </c>
      <c r="G97">
        <v>1</v>
      </c>
      <c r="H97" s="303">
        <v>0</v>
      </c>
      <c r="I97" s="283">
        <f t="shared" si="6"/>
        <v>0</v>
      </c>
      <c r="J97" s="294" t="str">
        <f t="shared" si="5"/>
        <v>ceník dodavatele</v>
      </c>
    </row>
    <row r="98" spans="1:10" ht="25.5" x14ac:dyDescent="0.2">
      <c r="A98">
        <f>IF(G98&gt;0,MAX(A$9:A97)+1,0)</f>
        <v>67</v>
      </c>
      <c r="B98" s="11" t="s">
        <v>1033</v>
      </c>
      <c r="C98" s="295"/>
      <c r="D98" s="273" t="s">
        <v>1125</v>
      </c>
      <c r="E98" s="273" t="s">
        <v>1126</v>
      </c>
      <c r="F98" s="11" t="s">
        <v>142</v>
      </c>
      <c r="G98">
        <v>4</v>
      </c>
      <c r="H98" s="303">
        <v>0</v>
      </c>
      <c r="I98" s="283">
        <f t="shared" si="6"/>
        <v>0</v>
      </c>
      <c r="J98" s="294" t="str">
        <f t="shared" si="5"/>
        <v>ceník dodavatele</v>
      </c>
    </row>
    <row r="99" spans="1:10" x14ac:dyDescent="0.2">
      <c r="A99">
        <f>IF(G99&gt;0,MAX(A$9:A98)+1,0)</f>
        <v>68</v>
      </c>
      <c r="B99" s="11">
        <v>731</v>
      </c>
      <c r="C99" s="295">
        <v>998734201</v>
      </c>
      <c r="D99" s="297" t="s">
        <v>1127</v>
      </c>
      <c r="E99" s="297"/>
      <c r="F99" s="11" t="s">
        <v>0</v>
      </c>
      <c r="G99" s="140">
        <v>0.19</v>
      </c>
      <c r="H99" s="283">
        <f>SUM(I82:I98)/100</f>
        <v>0</v>
      </c>
      <c r="I99" s="283">
        <f t="shared" si="6"/>
        <v>0</v>
      </c>
      <c r="J99" s="294" t="str">
        <f t="shared" si="5"/>
        <v>ÚRS 2024/I</v>
      </c>
    </row>
    <row r="100" spans="1:10" x14ac:dyDescent="0.2">
      <c r="A100">
        <f>IF(G100&gt;0,MAX(A$9:A99)+1,0)</f>
        <v>0</v>
      </c>
      <c r="C100" s="295"/>
      <c r="D100" s="298" t="s">
        <v>1128</v>
      </c>
      <c r="E100" s="298"/>
      <c r="H100" s="299">
        <f>SUM(I82:I99)</f>
        <v>0</v>
      </c>
      <c r="I100" s="283">
        <f t="shared" si="6"/>
        <v>0</v>
      </c>
      <c r="J100" s="294">
        <f t="shared" si="5"/>
        <v>0</v>
      </c>
    </row>
    <row r="101" spans="1:10" x14ac:dyDescent="0.2">
      <c r="A101">
        <f>IF(G101&gt;0,MAX(A$9:A100)+1,0)</f>
        <v>0</v>
      </c>
      <c r="C101" s="295"/>
      <c r="D101" s="298"/>
      <c r="E101" s="298"/>
      <c r="H101" s="299"/>
      <c r="I101" s="283"/>
      <c r="J101" s="294">
        <f t="shared" si="5"/>
        <v>0</v>
      </c>
    </row>
    <row r="102" spans="1:10" x14ac:dyDescent="0.2">
      <c r="A102">
        <f>IF(G102&gt;0,MAX(A$9:A101)+1,0)</f>
        <v>0</v>
      </c>
      <c r="C102" s="292"/>
      <c r="D102" s="293" t="s">
        <v>1129</v>
      </c>
      <c r="E102" s="293"/>
      <c r="H102" s="11"/>
      <c r="I102" s="11"/>
      <c r="J102" s="294">
        <f t="shared" si="5"/>
        <v>0</v>
      </c>
    </row>
    <row r="103" spans="1:10" x14ac:dyDescent="0.2">
      <c r="A103">
        <f>IF(G103&gt;0,MAX(A$9:A102)+1,0)</f>
        <v>69</v>
      </c>
      <c r="B103" s="11">
        <v>731</v>
      </c>
      <c r="C103" s="295">
        <v>735000912</v>
      </c>
      <c r="D103" s="273" t="s">
        <v>1130</v>
      </c>
      <c r="F103" s="11" t="s">
        <v>142</v>
      </c>
      <c r="G103">
        <v>5</v>
      </c>
      <c r="H103" s="303">
        <v>0</v>
      </c>
      <c r="I103" s="283">
        <f t="shared" ref="I103:I116" si="7">G103*H103</f>
        <v>0</v>
      </c>
      <c r="J103" s="294" t="str">
        <f t="shared" si="5"/>
        <v>ÚRS 2024/I</v>
      </c>
    </row>
    <row r="104" spans="1:10" ht="14.25" x14ac:dyDescent="0.2">
      <c r="A104">
        <f>IF(G104&gt;0,MAX(A$9:A103)+1,0)</f>
        <v>70</v>
      </c>
      <c r="B104" s="11">
        <v>731</v>
      </c>
      <c r="C104" s="295">
        <v>735121810</v>
      </c>
      <c r="D104" s="273" t="s">
        <v>1131</v>
      </c>
      <c r="F104" s="11" t="s">
        <v>1132</v>
      </c>
      <c r="G104">
        <v>24</v>
      </c>
      <c r="H104" s="303">
        <v>0</v>
      </c>
      <c r="I104" s="283">
        <f t="shared" si="7"/>
        <v>0</v>
      </c>
      <c r="J104" s="294" t="str">
        <f t="shared" si="5"/>
        <v>ÚRS 2024/I</v>
      </c>
    </row>
    <row r="105" spans="1:10" ht="25.5" x14ac:dyDescent="0.2">
      <c r="A105">
        <f>IF(G105&gt;0,MAX(A$9:A104)+1,0)</f>
        <v>71</v>
      </c>
      <c r="B105" s="11">
        <v>731</v>
      </c>
      <c r="C105" s="295">
        <v>735151811</v>
      </c>
      <c r="D105" s="273" t="s">
        <v>1133</v>
      </c>
      <c r="F105" s="11" t="s">
        <v>142</v>
      </c>
      <c r="G105">
        <v>1</v>
      </c>
      <c r="H105" s="303">
        <v>0</v>
      </c>
      <c r="I105" s="283">
        <f t="shared" si="7"/>
        <v>0</v>
      </c>
      <c r="J105" s="294" t="str">
        <f t="shared" si="5"/>
        <v>ÚRS 2024/I</v>
      </c>
    </row>
    <row r="106" spans="1:10" x14ac:dyDescent="0.2">
      <c r="A106">
        <f>IF(G106&gt;0,MAX(A$9:A105)+1,0)</f>
        <v>72</v>
      </c>
      <c r="B106" s="11">
        <v>731</v>
      </c>
      <c r="C106" s="295">
        <v>735159220</v>
      </c>
      <c r="D106" s="273" t="s">
        <v>1134</v>
      </c>
      <c r="F106" s="11" t="s">
        <v>142</v>
      </c>
      <c r="G106">
        <v>2</v>
      </c>
      <c r="H106" s="303">
        <v>0</v>
      </c>
      <c r="I106" s="283">
        <f t="shared" si="7"/>
        <v>0</v>
      </c>
      <c r="J106" s="294" t="str">
        <f t="shared" si="5"/>
        <v>ÚRS 2024/I</v>
      </c>
    </row>
    <row r="107" spans="1:10" x14ac:dyDescent="0.2">
      <c r="A107">
        <f>IF(G107&gt;0,MAX(A$9:A106)+1,0)</f>
        <v>73</v>
      </c>
      <c r="B107" s="11">
        <v>731</v>
      </c>
      <c r="C107" s="295">
        <v>735159230</v>
      </c>
      <c r="D107" s="273" t="s">
        <v>1135</v>
      </c>
      <c r="F107" s="11" t="s">
        <v>142</v>
      </c>
      <c r="G107">
        <v>1</v>
      </c>
      <c r="H107" s="303">
        <v>0</v>
      </c>
      <c r="I107" s="283">
        <f t="shared" si="7"/>
        <v>0</v>
      </c>
      <c r="J107" s="294" t="str">
        <f t="shared" si="5"/>
        <v>ÚRS 2024/I</v>
      </c>
    </row>
    <row r="108" spans="1:10" x14ac:dyDescent="0.2">
      <c r="A108">
        <f>IF(G108&gt;0,MAX(A$9:A107)+1,0)</f>
        <v>74</v>
      </c>
      <c r="B108" s="11">
        <v>731</v>
      </c>
      <c r="C108" s="295">
        <v>735159240</v>
      </c>
      <c r="D108" s="273" t="s">
        <v>1136</v>
      </c>
      <c r="F108" s="11" t="s">
        <v>142</v>
      </c>
      <c r="G108">
        <v>1</v>
      </c>
      <c r="H108" s="303">
        <v>0</v>
      </c>
      <c r="I108" s="283">
        <f t="shared" si="7"/>
        <v>0</v>
      </c>
      <c r="J108" s="294" t="str">
        <f t="shared" si="5"/>
        <v>ÚRS 2024/I</v>
      </c>
    </row>
    <row r="109" spans="1:10" ht="25.5" x14ac:dyDescent="0.2">
      <c r="A109">
        <f>IF(G109&gt;0,MAX(A$9:A108)+1,0)</f>
        <v>75</v>
      </c>
      <c r="B109" s="11">
        <v>731</v>
      </c>
      <c r="C109" s="295">
        <v>735164512</v>
      </c>
      <c r="D109" s="273" t="s">
        <v>1137</v>
      </c>
      <c r="F109" s="11" t="s">
        <v>142</v>
      </c>
      <c r="G109">
        <v>1</v>
      </c>
      <c r="H109" s="303">
        <v>0</v>
      </c>
      <c r="I109" s="283">
        <f t="shared" si="7"/>
        <v>0</v>
      </c>
      <c r="J109" s="294" t="str">
        <f t="shared" si="5"/>
        <v>ÚRS 2024/I</v>
      </c>
    </row>
    <row r="110" spans="1:10" ht="25.5" x14ac:dyDescent="0.2">
      <c r="A110">
        <f>IF(G110&gt;0,MAX(A$9:A109)+1,0)</f>
        <v>76</v>
      </c>
      <c r="B110" s="11" t="s">
        <v>1033</v>
      </c>
      <c r="C110" s="295"/>
      <c r="D110" s="273" t="s">
        <v>1138</v>
      </c>
      <c r="E110" s="273" t="s">
        <v>1139</v>
      </c>
      <c r="F110" s="11" t="s">
        <v>142</v>
      </c>
      <c r="G110">
        <v>1</v>
      </c>
      <c r="H110" s="303">
        <v>0</v>
      </c>
      <c r="I110" s="283">
        <f t="shared" si="7"/>
        <v>0</v>
      </c>
      <c r="J110" s="294" t="str">
        <f t="shared" si="5"/>
        <v>ceník dodavatele</v>
      </c>
    </row>
    <row r="111" spans="1:10" ht="25.5" x14ac:dyDescent="0.2">
      <c r="A111">
        <f>IF(G111&gt;0,MAX(A$9:A110)+1,0)</f>
        <v>77</v>
      </c>
      <c r="B111" s="11" t="s">
        <v>1033</v>
      </c>
      <c r="C111" s="295"/>
      <c r="D111" s="273" t="s">
        <v>1140</v>
      </c>
      <c r="E111" s="273" t="s">
        <v>1139</v>
      </c>
      <c r="F111" s="11" t="s">
        <v>142</v>
      </c>
      <c r="G111">
        <v>1</v>
      </c>
      <c r="H111" s="303">
        <v>0</v>
      </c>
      <c r="I111" s="283">
        <f t="shared" si="7"/>
        <v>0</v>
      </c>
      <c r="J111" s="294" t="str">
        <f t="shared" si="5"/>
        <v>ceník dodavatele</v>
      </c>
    </row>
    <row r="112" spans="1:10" ht="25.5" x14ac:dyDescent="0.2">
      <c r="A112">
        <f>IF(G112&gt;0,MAX(A$9:A111)+1,0)</f>
        <v>78</v>
      </c>
      <c r="B112" s="11" t="s">
        <v>1033</v>
      </c>
      <c r="C112" s="295"/>
      <c r="D112" s="273" t="s">
        <v>1141</v>
      </c>
      <c r="E112" s="273" t="s">
        <v>1139</v>
      </c>
      <c r="F112" s="11" t="s">
        <v>142</v>
      </c>
      <c r="G112">
        <v>1</v>
      </c>
      <c r="H112" s="303">
        <v>0</v>
      </c>
      <c r="I112" s="283">
        <f t="shared" si="7"/>
        <v>0</v>
      </c>
      <c r="J112" s="294" t="str">
        <f t="shared" si="5"/>
        <v>ceník dodavatele</v>
      </c>
    </row>
    <row r="113" spans="1:10" ht="25.5" x14ac:dyDescent="0.2">
      <c r="A113">
        <f>IF(G113&gt;0,MAX(A$9:A112)+1,0)</f>
        <v>79</v>
      </c>
      <c r="B113" s="11" t="s">
        <v>1033</v>
      </c>
      <c r="C113" s="295"/>
      <c r="D113" s="273" t="s">
        <v>1142</v>
      </c>
      <c r="E113" s="273" t="s">
        <v>1139</v>
      </c>
      <c r="F113" s="11" t="s">
        <v>142</v>
      </c>
      <c r="G113">
        <v>1</v>
      </c>
      <c r="H113" s="303">
        <v>0</v>
      </c>
      <c r="I113" s="283">
        <f t="shared" si="7"/>
        <v>0</v>
      </c>
      <c r="J113" s="294" t="str">
        <f t="shared" si="5"/>
        <v>ceník dodavatele</v>
      </c>
    </row>
    <row r="114" spans="1:10" ht="38.25" x14ac:dyDescent="0.2">
      <c r="A114">
        <f>IF(G114&gt;0,MAX(A$9:A113)+1,0)</f>
        <v>80</v>
      </c>
      <c r="B114" s="11" t="s">
        <v>1033</v>
      </c>
      <c r="C114" s="295"/>
      <c r="D114" s="273" t="s">
        <v>1143</v>
      </c>
      <c r="E114" s="273" t="s">
        <v>1144</v>
      </c>
      <c r="F114" s="11" t="s">
        <v>142</v>
      </c>
      <c r="G114">
        <v>1</v>
      </c>
      <c r="H114" s="303">
        <v>0</v>
      </c>
      <c r="I114" s="283">
        <f t="shared" si="7"/>
        <v>0</v>
      </c>
      <c r="J114" s="294" t="str">
        <f t="shared" si="5"/>
        <v>ceník dodavatele</v>
      </c>
    </row>
    <row r="115" spans="1:10" x14ac:dyDescent="0.2">
      <c r="A115">
        <f>IF(G115&gt;0,MAX(A$9:A114)+1,0)</f>
        <v>81</v>
      </c>
      <c r="B115" s="11">
        <v>731</v>
      </c>
      <c r="C115" s="295">
        <v>998735201</v>
      </c>
      <c r="D115" s="297" t="s">
        <v>1145</v>
      </c>
      <c r="E115" s="297"/>
      <c r="F115" s="11" t="s">
        <v>0</v>
      </c>
      <c r="G115" s="140">
        <v>1.24</v>
      </c>
      <c r="H115" s="283">
        <f>SUM(I102:I114)/100</f>
        <v>0</v>
      </c>
      <c r="I115" s="283">
        <f t="shared" si="7"/>
        <v>0</v>
      </c>
      <c r="J115" s="294" t="str">
        <f t="shared" si="5"/>
        <v>ÚRS 2024/I</v>
      </c>
    </row>
    <row r="116" spans="1:10" x14ac:dyDescent="0.2">
      <c r="A116">
        <f>IF(G116&gt;0,MAX(A$9:A115)+1,0)</f>
        <v>0</v>
      </c>
      <c r="C116" s="295"/>
      <c r="D116" s="298" t="s">
        <v>1146</v>
      </c>
      <c r="E116" s="298"/>
      <c r="H116" s="299">
        <f>SUM(I102:I115)</f>
        <v>0</v>
      </c>
      <c r="I116" s="283">
        <f t="shared" si="7"/>
        <v>0</v>
      </c>
      <c r="J116" s="294">
        <f t="shared" si="5"/>
        <v>0</v>
      </c>
    </row>
    <row r="117" spans="1:10" x14ac:dyDescent="0.2">
      <c r="A117">
        <f>IF(G117&gt;0,MAX(A$9:A116)+1,0)</f>
        <v>0</v>
      </c>
      <c r="C117" s="295"/>
      <c r="D117" s="298"/>
      <c r="E117" s="298"/>
      <c r="H117" s="299"/>
      <c r="I117" s="283"/>
      <c r="J117" s="294">
        <f t="shared" si="5"/>
        <v>0</v>
      </c>
    </row>
    <row r="118" spans="1:10" x14ac:dyDescent="0.2">
      <c r="A118">
        <f>IF(G118&gt;0,MAX(A$9:A117)+1,0)</f>
        <v>0</v>
      </c>
      <c r="C118" s="292"/>
      <c r="D118" s="293" t="s">
        <v>1147</v>
      </c>
      <c r="E118" s="293"/>
      <c r="H118" s="11"/>
      <c r="I118" s="11"/>
      <c r="J118" s="294">
        <f t="shared" si="5"/>
        <v>0</v>
      </c>
    </row>
    <row r="119" spans="1:10" x14ac:dyDescent="0.2">
      <c r="A119">
        <f>IF(G119&gt;0,MAX(A$9:A118)+1,0)</f>
        <v>82</v>
      </c>
      <c r="B119" s="11">
        <v>783</v>
      </c>
      <c r="C119" s="295">
        <v>783614551</v>
      </c>
      <c r="D119" s="273" t="s">
        <v>1148</v>
      </c>
      <c r="F119" s="11" t="s">
        <v>94</v>
      </c>
      <c r="G119">
        <v>3</v>
      </c>
      <c r="H119" s="303">
        <v>0</v>
      </c>
      <c r="I119" s="283">
        <f>G119*H119</f>
        <v>0</v>
      </c>
      <c r="J119" s="294" t="str">
        <f t="shared" si="5"/>
        <v>ÚRS 2024/I</v>
      </c>
    </row>
    <row r="120" spans="1:10" x14ac:dyDescent="0.2">
      <c r="A120">
        <f>IF(G120&gt;0,MAX(A$9:A119)+1,0)</f>
        <v>83</v>
      </c>
      <c r="B120" s="11">
        <v>783</v>
      </c>
      <c r="C120" s="295">
        <v>783617611</v>
      </c>
      <c r="D120" s="273" t="s">
        <v>1149</v>
      </c>
      <c r="F120" s="11" t="s">
        <v>94</v>
      </c>
      <c r="G120">
        <v>3</v>
      </c>
      <c r="H120" s="303">
        <v>0</v>
      </c>
      <c r="I120" s="283">
        <f>G120*H120</f>
        <v>0</v>
      </c>
      <c r="J120" s="294" t="str">
        <f t="shared" si="5"/>
        <v>ÚRS 2024/I</v>
      </c>
    </row>
    <row r="121" spans="1:10" x14ac:dyDescent="0.2">
      <c r="A121">
        <f>IF(G121&gt;0,MAX(A$9:A120)+1,0)</f>
        <v>0</v>
      </c>
      <c r="C121" s="295"/>
      <c r="D121" s="298" t="s">
        <v>1150</v>
      </c>
      <c r="E121" s="298"/>
      <c r="H121" s="299">
        <f>SUM(I118:I120)</f>
        <v>0</v>
      </c>
      <c r="I121" s="283">
        <f>G121*H121</f>
        <v>0</v>
      </c>
      <c r="J121" s="294">
        <f t="shared" si="5"/>
        <v>0</v>
      </c>
    </row>
    <row r="122" spans="1:10" x14ac:dyDescent="0.2">
      <c r="A122">
        <f>IF(G122&gt;0,MAX(A$9:A121)+1,0)</f>
        <v>0</v>
      </c>
      <c r="C122" s="295"/>
      <c r="D122" s="298"/>
      <c r="E122" s="298"/>
      <c r="H122" s="299"/>
      <c r="I122" s="283"/>
      <c r="J122" s="294">
        <f t="shared" si="5"/>
        <v>0</v>
      </c>
    </row>
    <row r="123" spans="1:10" x14ac:dyDescent="0.2">
      <c r="A123">
        <f>IF(G123&gt;0,MAX(A$9:A122)+1,0)</f>
        <v>0</v>
      </c>
      <c r="C123" s="292"/>
      <c r="D123" s="293" t="s">
        <v>1151</v>
      </c>
      <c r="E123" s="293"/>
      <c r="H123" s="11"/>
      <c r="I123" s="11"/>
      <c r="J123" s="294">
        <f t="shared" si="5"/>
        <v>0</v>
      </c>
    </row>
    <row r="124" spans="1:10" ht="25.5" x14ac:dyDescent="0.2">
      <c r="A124">
        <f>IF(G124&gt;0,MAX(A$9:A123)+1,0)</f>
        <v>84</v>
      </c>
      <c r="B124" s="300" t="s">
        <v>1152</v>
      </c>
      <c r="C124" s="295" t="s">
        <v>1153</v>
      </c>
      <c r="D124" s="297" t="s">
        <v>1154</v>
      </c>
      <c r="F124" s="300" t="s">
        <v>1155</v>
      </c>
      <c r="G124">
        <v>16</v>
      </c>
      <c r="H124" s="303">
        <v>0</v>
      </c>
      <c r="I124" s="283">
        <f t="shared" ref="I124:I131" si="8">G124*H124</f>
        <v>0</v>
      </c>
      <c r="J124" s="294" t="str">
        <f t="shared" si="5"/>
        <v>ÚRS 2024/I</v>
      </c>
    </row>
    <row r="125" spans="1:10" ht="25.5" x14ac:dyDescent="0.2">
      <c r="A125">
        <f>IF(G125&gt;0,MAX(A$9:A124)+1,0)</f>
        <v>85</v>
      </c>
      <c r="B125" s="300" t="s">
        <v>1152</v>
      </c>
      <c r="C125" s="295" t="s">
        <v>1156</v>
      </c>
      <c r="D125" s="297" t="s">
        <v>1157</v>
      </c>
      <c r="F125" s="300" t="s">
        <v>1155</v>
      </c>
      <c r="G125">
        <v>24</v>
      </c>
      <c r="H125" s="303">
        <v>0</v>
      </c>
      <c r="I125" s="283">
        <f t="shared" si="8"/>
        <v>0</v>
      </c>
      <c r="J125" s="294" t="str">
        <f t="shared" si="5"/>
        <v>ÚRS 2024/I</v>
      </c>
    </row>
    <row r="126" spans="1:10" ht="25.5" x14ac:dyDescent="0.2">
      <c r="A126">
        <f>IF(G126&gt;0,MAX(A$9:A125)+1,0)</f>
        <v>86</v>
      </c>
      <c r="B126" s="300" t="s">
        <v>1152</v>
      </c>
      <c r="C126" s="295" t="s">
        <v>1158</v>
      </c>
      <c r="D126" s="297" t="s">
        <v>1159</v>
      </c>
      <c r="F126" s="300" t="s">
        <v>1155</v>
      </c>
      <c r="G126">
        <v>32</v>
      </c>
      <c r="H126" s="303">
        <v>0</v>
      </c>
      <c r="I126" s="283">
        <f t="shared" si="8"/>
        <v>0</v>
      </c>
      <c r="J126" s="294" t="str">
        <f t="shared" si="5"/>
        <v>ÚRS 2024/I</v>
      </c>
    </row>
    <row r="127" spans="1:10" ht="25.5" x14ac:dyDescent="0.2">
      <c r="A127">
        <f>IF(G127&gt;0,MAX(A$9:A126)+1,0)</f>
        <v>87</v>
      </c>
      <c r="B127" s="300" t="s">
        <v>1152</v>
      </c>
      <c r="C127" s="295" t="s">
        <v>1160</v>
      </c>
      <c r="D127" s="297" t="s">
        <v>1161</v>
      </c>
      <c r="F127" s="300" t="s">
        <v>1155</v>
      </c>
      <c r="G127">
        <v>40</v>
      </c>
      <c r="H127" s="303">
        <v>0</v>
      </c>
      <c r="I127" s="283">
        <f>G127*H127</f>
        <v>0</v>
      </c>
      <c r="J127" s="294" t="str">
        <f t="shared" si="5"/>
        <v>ÚRS 2024/I</v>
      </c>
    </row>
    <row r="128" spans="1:10" ht="38.25" x14ac:dyDescent="0.2">
      <c r="A128">
        <f>IF(G128&gt;0,MAX(A$9:A127)+1,0)</f>
        <v>88</v>
      </c>
      <c r="B128" s="300" t="s">
        <v>1152</v>
      </c>
      <c r="C128" s="295" t="s">
        <v>1160</v>
      </c>
      <c r="D128" s="301" t="s">
        <v>1162</v>
      </c>
      <c r="E128" s="302"/>
      <c r="F128" s="300" t="s">
        <v>1155</v>
      </c>
      <c r="G128">
        <v>16</v>
      </c>
      <c r="H128" s="303">
        <v>0</v>
      </c>
      <c r="I128" s="283">
        <f>G128*H128</f>
        <v>0</v>
      </c>
      <c r="J128" s="294" t="str">
        <f t="shared" si="5"/>
        <v>ÚRS 2024/I</v>
      </c>
    </row>
    <row r="129" spans="1:10" ht="25.5" x14ac:dyDescent="0.2">
      <c r="A129">
        <f>IF(G129&gt;0,MAX(A$9:A128)+1,0)</f>
        <v>89</v>
      </c>
      <c r="B129" s="300" t="s">
        <v>1152</v>
      </c>
      <c r="C129" s="295" t="s">
        <v>1163</v>
      </c>
      <c r="D129" s="297" t="s">
        <v>1164</v>
      </c>
      <c r="F129" s="300" t="s">
        <v>1155</v>
      </c>
      <c r="G129">
        <v>16</v>
      </c>
      <c r="H129" s="303">
        <v>0</v>
      </c>
      <c r="I129" s="283">
        <f t="shared" si="8"/>
        <v>0</v>
      </c>
      <c r="J129" s="294" t="str">
        <f t="shared" si="5"/>
        <v>ÚRS 2024/I</v>
      </c>
    </row>
    <row r="130" spans="1:10" ht="25.5" x14ac:dyDescent="0.2">
      <c r="A130">
        <f>IF(G130&gt;0,MAX(A$9:A129)+1,0)</f>
        <v>90</v>
      </c>
      <c r="B130" s="300" t="s">
        <v>1152</v>
      </c>
      <c r="C130" s="295" t="s">
        <v>1165</v>
      </c>
      <c r="D130" s="297" t="s">
        <v>1166</v>
      </c>
      <c r="F130" s="300" t="s">
        <v>1155</v>
      </c>
      <c r="G130">
        <v>8</v>
      </c>
      <c r="H130" s="303">
        <v>0</v>
      </c>
      <c r="I130" s="283">
        <f t="shared" si="8"/>
        <v>0</v>
      </c>
      <c r="J130" s="294" t="str">
        <f t="shared" si="5"/>
        <v>ÚRS 2024/I</v>
      </c>
    </row>
    <row r="131" spans="1:10" ht="25.5" x14ac:dyDescent="0.2">
      <c r="A131">
        <f>IF(G131&gt;0,MAX(A$9:A130)+1,0)</f>
        <v>91</v>
      </c>
      <c r="B131" s="300" t="s">
        <v>1152</v>
      </c>
      <c r="C131" s="295" t="s">
        <v>1167</v>
      </c>
      <c r="D131" s="297" t="s">
        <v>1168</v>
      </c>
      <c r="F131" s="300" t="s">
        <v>1155</v>
      </c>
      <c r="G131">
        <v>8</v>
      </c>
      <c r="H131" s="303">
        <v>0</v>
      </c>
      <c r="I131" s="283">
        <f t="shared" si="8"/>
        <v>0</v>
      </c>
      <c r="J131" s="294" t="str">
        <f t="shared" si="5"/>
        <v>ÚRS 2024/I</v>
      </c>
    </row>
    <row r="132" spans="1:10" x14ac:dyDescent="0.2">
      <c r="A132">
        <f>IF(G132&gt;0,MAX(A$9:A131)+1,0)</f>
        <v>0</v>
      </c>
      <c r="C132" s="295"/>
      <c r="D132" s="298" t="s">
        <v>1169</v>
      </c>
      <c r="E132" s="298"/>
      <c r="H132" s="299">
        <f>SUM(I123:I131)</f>
        <v>0</v>
      </c>
      <c r="I132" s="283">
        <f>G132*H132</f>
        <v>0</v>
      </c>
      <c r="J132" s="294">
        <f t="shared" si="5"/>
        <v>0</v>
      </c>
    </row>
    <row r="133" spans="1:10" x14ac:dyDescent="0.2">
      <c r="A133">
        <f>IF(G133&gt;0,MAX(A$9:A132)+1,0)</f>
        <v>0</v>
      </c>
      <c r="C133" s="295"/>
      <c r="D133" s="298"/>
      <c r="E133" s="298"/>
      <c r="H133" s="299"/>
      <c r="I133" s="283"/>
      <c r="J133" s="294">
        <f t="shared" si="5"/>
        <v>0</v>
      </c>
    </row>
    <row r="134" spans="1:10" x14ac:dyDescent="0.2">
      <c r="A134">
        <f>IF(G134&gt;0,MAX(A$9:A133)+1,0)</f>
        <v>0</v>
      </c>
      <c r="C134" s="295"/>
      <c r="D134" s="293" t="s">
        <v>1170</v>
      </c>
      <c r="E134" s="293"/>
      <c r="H134" s="299"/>
      <c r="I134" s="283"/>
      <c r="J134" s="294">
        <f t="shared" si="5"/>
        <v>0</v>
      </c>
    </row>
    <row r="135" spans="1:10" x14ac:dyDescent="0.2">
      <c r="A135">
        <f>IF(G135&gt;0,MAX(A$9:A134)+1,0)</f>
        <v>92</v>
      </c>
      <c r="B135" s="300" t="s">
        <v>43</v>
      </c>
      <c r="C135" s="295" t="s">
        <v>1171</v>
      </c>
      <c r="D135" s="273" t="s">
        <v>115</v>
      </c>
      <c r="F135" s="11" t="s">
        <v>0</v>
      </c>
      <c r="G135" s="140">
        <v>1.3</v>
      </c>
      <c r="H135" s="283">
        <f>SUM(I9:I133)/100</f>
        <v>0</v>
      </c>
      <c r="I135" s="283">
        <f>G135*H135</f>
        <v>0</v>
      </c>
      <c r="J135" s="294" t="str">
        <f t="shared" si="5"/>
        <v>ÚRS 2024/I</v>
      </c>
    </row>
    <row r="136" spans="1:10" x14ac:dyDescent="0.2">
      <c r="A136">
        <f>IF(G136&gt;0,MAX(A$9:A135)+1,0)</f>
        <v>93</v>
      </c>
      <c r="B136" s="300" t="s">
        <v>43</v>
      </c>
      <c r="C136" s="295" t="s">
        <v>1172</v>
      </c>
      <c r="D136" s="273" t="s">
        <v>1173</v>
      </c>
      <c r="F136" s="11" t="s">
        <v>0</v>
      </c>
      <c r="G136" s="140">
        <v>0.6</v>
      </c>
      <c r="H136" s="283">
        <f>SUM(I9:I133)/100</f>
        <v>0</v>
      </c>
      <c r="I136" s="283">
        <f>G136*H136</f>
        <v>0</v>
      </c>
      <c r="J136" s="294" t="str">
        <f t="shared" si="5"/>
        <v>ÚRS 2024/I</v>
      </c>
    </row>
    <row r="137" spans="1:10" x14ac:dyDescent="0.2">
      <c r="A137">
        <f>IF(G137&gt;0,MAX(A$9:A136)+1,0)</f>
        <v>94</v>
      </c>
      <c r="B137" s="300" t="s">
        <v>43</v>
      </c>
      <c r="C137" s="295" t="s">
        <v>1174</v>
      </c>
      <c r="D137" s="273" t="s">
        <v>1175</v>
      </c>
      <c r="F137" s="11" t="s">
        <v>0</v>
      </c>
      <c r="G137" s="140">
        <v>2.5</v>
      </c>
      <c r="H137" s="283">
        <f>SUM(I9:I134)/100</f>
        <v>0</v>
      </c>
      <c r="I137" s="283">
        <f>G137*H137</f>
        <v>0</v>
      </c>
      <c r="J137" s="294" t="str">
        <f t="shared" si="5"/>
        <v>ÚRS 2024/I</v>
      </c>
    </row>
    <row r="138" spans="1:10" x14ac:dyDescent="0.2">
      <c r="A138">
        <f>IF(G138&gt;0,MAX(A$9:A137)+1,0)</f>
        <v>95</v>
      </c>
      <c r="B138" s="300" t="s">
        <v>43</v>
      </c>
      <c r="C138" s="295" t="s">
        <v>105</v>
      </c>
      <c r="D138" s="297" t="s">
        <v>116</v>
      </c>
      <c r="F138" s="300" t="s">
        <v>142</v>
      </c>
      <c r="G138" s="140">
        <v>1</v>
      </c>
      <c r="H138" s="303">
        <v>0</v>
      </c>
      <c r="I138" s="283">
        <f>G138*H138</f>
        <v>0</v>
      </c>
      <c r="J138" s="294" t="str">
        <f t="shared" si="5"/>
        <v>ÚRS 2024/I</v>
      </c>
    </row>
    <row r="139" spans="1:10" x14ac:dyDescent="0.2">
      <c r="A139">
        <f>IF(G139&gt;0,MAX(A$9:A138)+1,0)</f>
        <v>0</v>
      </c>
      <c r="C139" s="295"/>
      <c r="D139" s="298" t="s">
        <v>1176</v>
      </c>
      <c r="E139" s="298"/>
      <c r="H139" s="299">
        <f>SUM(I135:I138)</f>
        <v>0</v>
      </c>
      <c r="I139" s="283"/>
      <c r="J139" s="294">
        <f t="shared" ref="J139:J145" si="9">IF(B139="MAT","ceník dodavatele", IF(B139&gt;0,"ÚRS 2020 01",0))</f>
        <v>0</v>
      </c>
    </row>
    <row r="140" spans="1:10" x14ac:dyDescent="0.2">
      <c r="A140">
        <f>IF(G140&gt;0,MAX(A$9:A139)+1,0)</f>
        <v>0</v>
      </c>
      <c r="C140" s="295"/>
      <c r="J140" s="294">
        <f t="shared" si="9"/>
        <v>0</v>
      </c>
    </row>
    <row r="141" spans="1:10" x14ac:dyDescent="0.2">
      <c r="A141">
        <f>IF(G141&gt;0,MAX(A$9:A140)+1,0)</f>
        <v>0</v>
      </c>
      <c r="H141" s="280" t="s">
        <v>1016</v>
      </c>
      <c r="I141" s="281">
        <f>SUM(I9:I140)</f>
        <v>0</v>
      </c>
      <c r="J141" s="294">
        <f t="shared" si="9"/>
        <v>0</v>
      </c>
    </row>
    <row r="142" spans="1:10" x14ac:dyDescent="0.2">
      <c r="A142">
        <f>IF(G142&gt;0,MAX(A$9:A141)+1,0)</f>
        <v>0</v>
      </c>
      <c r="H142" s="274" t="s">
        <v>69</v>
      </c>
      <c r="I142" s="283"/>
      <c r="J142" s="294">
        <f t="shared" si="9"/>
        <v>0</v>
      </c>
    </row>
    <row r="143" spans="1:10" x14ac:dyDescent="0.2">
      <c r="A143">
        <f>IF(G143&gt;0,MAX(A$9:A142)+1,0)</f>
        <v>0</v>
      </c>
      <c r="H143" s="282">
        <f>H7</f>
        <v>0.12</v>
      </c>
      <c r="I143" s="283">
        <f>I141*H143</f>
        <v>0</v>
      </c>
      <c r="J143" s="294">
        <f t="shared" si="9"/>
        <v>0</v>
      </c>
    </row>
    <row r="144" spans="1:10" x14ac:dyDescent="0.2">
      <c r="A144">
        <f>IF(G144&gt;0,MAX(A$9:A143)+1,0)</f>
        <v>0</v>
      </c>
      <c r="J144" s="294">
        <f t="shared" si="9"/>
        <v>0</v>
      </c>
    </row>
    <row r="145" spans="1:10" x14ac:dyDescent="0.2">
      <c r="A145">
        <f>IF(G145&gt;0,MAX(A$9:A144)+1,0)</f>
        <v>0</v>
      </c>
      <c r="H145" s="285" t="s">
        <v>1021</v>
      </c>
      <c r="I145" s="286">
        <f>SUM(I141:I143)</f>
        <v>0</v>
      </c>
      <c r="J145" s="294">
        <f t="shared" si="9"/>
        <v>0</v>
      </c>
    </row>
    <row r="146" spans="1:10" x14ac:dyDescent="0.2">
      <c r="A146" t="s">
        <v>96</v>
      </c>
      <c r="C146" s="295"/>
      <c r="J146" s="294" t="s">
        <v>96</v>
      </c>
    </row>
    <row r="147" spans="1:10" x14ac:dyDescent="0.2">
      <c r="B147"/>
      <c r="C147" s="295"/>
    </row>
    <row r="148" spans="1:10" x14ac:dyDescent="0.2">
      <c r="B148"/>
      <c r="C148" s="295"/>
    </row>
    <row r="149" spans="1:10" x14ac:dyDescent="0.2">
      <c r="B149"/>
      <c r="C149" s="295"/>
    </row>
    <row r="150" spans="1:10" x14ac:dyDescent="0.2">
      <c r="B150"/>
      <c r="C150" s="295"/>
    </row>
    <row r="151" spans="1:10" x14ac:dyDescent="0.2">
      <c r="B151"/>
      <c r="C151" s="295"/>
    </row>
    <row r="152" spans="1:10" x14ac:dyDescent="0.2">
      <c r="B152"/>
      <c r="C152" s="295"/>
    </row>
    <row r="153" spans="1:10" x14ac:dyDescent="0.2">
      <c r="B153"/>
      <c r="C153" s="295"/>
    </row>
    <row r="154" spans="1:10" x14ac:dyDescent="0.2">
      <c r="B154"/>
      <c r="C154" s="295"/>
    </row>
    <row r="155" spans="1:10" x14ac:dyDescent="0.2">
      <c r="B155"/>
      <c r="C155" s="295"/>
    </row>
    <row r="156" spans="1:10" x14ac:dyDescent="0.2">
      <c r="B156"/>
      <c r="C156" s="295"/>
    </row>
    <row r="157" spans="1:10" x14ac:dyDescent="0.2">
      <c r="B157"/>
      <c r="C157" s="295"/>
      <c r="D157"/>
      <c r="E157"/>
      <c r="F157"/>
    </row>
    <row r="158" spans="1:10" x14ac:dyDescent="0.2">
      <c r="B158"/>
      <c r="C158" s="295"/>
      <c r="D158"/>
      <c r="E158"/>
      <c r="F158"/>
    </row>
    <row r="159" spans="1:10" x14ac:dyDescent="0.2">
      <c r="B159"/>
      <c r="C159" s="295"/>
      <c r="D159"/>
      <c r="E159"/>
      <c r="F159"/>
    </row>
    <row r="160" spans="1:10" x14ac:dyDescent="0.2">
      <c r="B160"/>
      <c r="C160" s="295"/>
      <c r="D160"/>
      <c r="E160"/>
      <c r="F160"/>
    </row>
    <row r="161" spans="3:3" customFormat="1" x14ac:dyDescent="0.2">
      <c r="C161" s="295"/>
    </row>
    <row r="162" spans="3:3" customFormat="1" x14ac:dyDescent="0.2">
      <c r="C162" s="295"/>
    </row>
    <row r="163" spans="3:3" customFormat="1" x14ac:dyDescent="0.2">
      <c r="C163" s="295"/>
    </row>
    <row r="164" spans="3:3" customFormat="1" x14ac:dyDescent="0.2">
      <c r="C164" s="295"/>
    </row>
    <row r="165" spans="3:3" customFormat="1" x14ac:dyDescent="0.2">
      <c r="C165" s="295"/>
    </row>
    <row r="166" spans="3:3" customFormat="1" x14ac:dyDescent="0.2">
      <c r="C166" s="295"/>
    </row>
    <row r="167" spans="3:3" customFormat="1" x14ac:dyDescent="0.2">
      <c r="C167" s="295"/>
    </row>
    <row r="168" spans="3:3" customFormat="1" x14ac:dyDescent="0.2">
      <c r="C168" s="295"/>
    </row>
    <row r="169" spans="3:3" customFormat="1" x14ac:dyDescent="0.2">
      <c r="C169" s="295"/>
    </row>
    <row r="170" spans="3:3" customFormat="1" x14ac:dyDescent="0.2">
      <c r="C170" s="295"/>
    </row>
    <row r="171" spans="3:3" customFormat="1" x14ac:dyDescent="0.2">
      <c r="C171" s="295"/>
    </row>
    <row r="172" spans="3:3" customFormat="1" x14ac:dyDescent="0.2">
      <c r="C172" s="295"/>
    </row>
    <row r="173" spans="3:3" customFormat="1" x14ac:dyDescent="0.2">
      <c r="C173" s="295"/>
    </row>
    <row r="174" spans="3:3" customFormat="1" x14ac:dyDescent="0.2">
      <c r="C174" s="295"/>
    </row>
    <row r="175" spans="3:3" customFormat="1" x14ac:dyDescent="0.2">
      <c r="C175" s="295"/>
    </row>
    <row r="176" spans="3:3" customFormat="1" x14ac:dyDescent="0.2">
      <c r="C176" s="295"/>
    </row>
    <row r="177" spans="3:3" customFormat="1" x14ac:dyDescent="0.2">
      <c r="C177" s="295"/>
    </row>
    <row r="178" spans="3:3" customFormat="1" x14ac:dyDescent="0.2">
      <c r="C178" s="295"/>
    </row>
    <row r="179" spans="3:3" customFormat="1" x14ac:dyDescent="0.2">
      <c r="C179" s="295"/>
    </row>
    <row r="180" spans="3:3" customFormat="1" x14ac:dyDescent="0.2">
      <c r="C180" s="295"/>
    </row>
    <row r="181" spans="3:3" customFormat="1" x14ac:dyDescent="0.2">
      <c r="C181" s="295"/>
    </row>
    <row r="182" spans="3:3" customFormat="1" x14ac:dyDescent="0.2">
      <c r="C182" s="295"/>
    </row>
    <row r="183" spans="3:3" customFormat="1" x14ac:dyDescent="0.2">
      <c r="C183" s="295"/>
    </row>
    <row r="184" spans="3:3" customFormat="1" x14ac:dyDescent="0.2">
      <c r="C184" s="295"/>
    </row>
    <row r="185" spans="3:3" customFormat="1" x14ac:dyDescent="0.2">
      <c r="C185" s="295"/>
    </row>
    <row r="186" spans="3:3" customFormat="1" x14ac:dyDescent="0.2">
      <c r="C186" s="295"/>
    </row>
    <row r="187" spans="3:3" customFormat="1" x14ac:dyDescent="0.2">
      <c r="C187" s="295"/>
    </row>
    <row r="188" spans="3:3" customFormat="1" x14ac:dyDescent="0.2">
      <c r="C188" s="295"/>
    </row>
    <row r="189" spans="3:3" customFormat="1" x14ac:dyDescent="0.2">
      <c r="C189" s="295"/>
    </row>
    <row r="190" spans="3:3" customFormat="1" x14ac:dyDescent="0.2">
      <c r="C190" s="295"/>
    </row>
    <row r="191" spans="3:3" customFormat="1" x14ac:dyDescent="0.2">
      <c r="C191" s="295"/>
    </row>
    <row r="192" spans="3:3" customFormat="1" x14ac:dyDescent="0.2">
      <c r="C192" s="295"/>
    </row>
    <row r="193" spans="3:3" customFormat="1" x14ac:dyDescent="0.2">
      <c r="C193" s="295"/>
    </row>
    <row r="194" spans="3:3" customFormat="1" x14ac:dyDescent="0.2">
      <c r="C194" s="295"/>
    </row>
    <row r="195" spans="3:3" customFormat="1" x14ac:dyDescent="0.2">
      <c r="C195" s="295"/>
    </row>
    <row r="196" spans="3:3" customFormat="1" x14ac:dyDescent="0.2">
      <c r="C196" s="295"/>
    </row>
    <row r="197" spans="3:3" customFormat="1" x14ac:dyDescent="0.2">
      <c r="C197" s="295"/>
    </row>
    <row r="198" spans="3:3" customFormat="1" x14ac:dyDescent="0.2">
      <c r="C198" s="295"/>
    </row>
    <row r="199" spans="3:3" customFormat="1" x14ac:dyDescent="0.2">
      <c r="C199" s="295"/>
    </row>
    <row r="200" spans="3:3" customFormat="1" x14ac:dyDescent="0.2">
      <c r="C200" s="295"/>
    </row>
    <row r="201" spans="3:3" customFormat="1" x14ac:dyDescent="0.2">
      <c r="C201" s="295"/>
    </row>
    <row r="202" spans="3:3" customFormat="1" x14ac:dyDescent="0.2">
      <c r="C202" s="295"/>
    </row>
    <row r="203" spans="3:3" customFormat="1" x14ac:dyDescent="0.2">
      <c r="C203" s="295"/>
    </row>
    <row r="204" spans="3:3" customFormat="1" x14ac:dyDescent="0.2">
      <c r="C204" s="295"/>
    </row>
    <row r="205" spans="3:3" customFormat="1" x14ac:dyDescent="0.2">
      <c r="C205" s="295"/>
    </row>
    <row r="206" spans="3:3" customFormat="1" x14ac:dyDescent="0.2">
      <c r="C206" s="295"/>
    </row>
    <row r="207" spans="3:3" customFormat="1" x14ac:dyDescent="0.2">
      <c r="C207" s="295"/>
    </row>
    <row r="208" spans="3:3" customFormat="1" x14ac:dyDescent="0.2">
      <c r="C208" s="295"/>
    </row>
    <row r="209" spans="3:3" customFormat="1" x14ac:dyDescent="0.2">
      <c r="C209" s="295"/>
    </row>
    <row r="210" spans="3:3" customFormat="1" x14ac:dyDescent="0.2">
      <c r="C210" s="295"/>
    </row>
    <row r="211" spans="3:3" customFormat="1" x14ac:dyDescent="0.2">
      <c r="C211" s="295"/>
    </row>
    <row r="212" spans="3:3" customFormat="1" x14ac:dyDescent="0.2">
      <c r="C212" s="295"/>
    </row>
    <row r="213" spans="3:3" customFormat="1" x14ac:dyDescent="0.2">
      <c r="C213" s="295"/>
    </row>
    <row r="214" spans="3:3" customFormat="1" x14ac:dyDescent="0.2">
      <c r="C214" s="295"/>
    </row>
    <row r="215" spans="3:3" customFormat="1" x14ac:dyDescent="0.2">
      <c r="C215" s="295"/>
    </row>
    <row r="216" spans="3:3" customFormat="1" x14ac:dyDescent="0.2">
      <c r="C216" s="295"/>
    </row>
    <row r="217" spans="3:3" customFormat="1" x14ac:dyDescent="0.2">
      <c r="C217" s="295"/>
    </row>
    <row r="218" spans="3:3" customFormat="1" x14ac:dyDescent="0.2">
      <c r="C218" s="295"/>
    </row>
    <row r="219" spans="3:3" customFormat="1" x14ac:dyDescent="0.2">
      <c r="C219" s="295"/>
    </row>
    <row r="220" spans="3:3" customFormat="1" x14ac:dyDescent="0.2">
      <c r="C220" s="295"/>
    </row>
    <row r="221" spans="3:3" customFormat="1" x14ac:dyDescent="0.2">
      <c r="C221" s="295"/>
    </row>
    <row r="222" spans="3:3" customFormat="1" x14ac:dyDescent="0.2">
      <c r="C222" s="295"/>
    </row>
    <row r="223" spans="3:3" customFormat="1" x14ac:dyDescent="0.2">
      <c r="C223" s="295"/>
    </row>
    <row r="224" spans="3:3" customFormat="1" x14ac:dyDescent="0.2">
      <c r="C224" s="295"/>
    </row>
    <row r="225" spans="3:3" customFormat="1" x14ac:dyDescent="0.2">
      <c r="C225" s="295"/>
    </row>
    <row r="226" spans="3:3" customFormat="1" x14ac:dyDescent="0.2">
      <c r="C226" s="295"/>
    </row>
    <row r="227" spans="3:3" customFormat="1" x14ac:dyDescent="0.2">
      <c r="C227" s="295"/>
    </row>
    <row r="228" spans="3:3" customFormat="1" x14ac:dyDescent="0.2">
      <c r="C228" s="295"/>
    </row>
    <row r="229" spans="3:3" customFormat="1" x14ac:dyDescent="0.2">
      <c r="C229" s="295"/>
    </row>
    <row r="230" spans="3:3" customFormat="1" x14ac:dyDescent="0.2">
      <c r="C230" s="295"/>
    </row>
    <row r="231" spans="3:3" customFormat="1" x14ac:dyDescent="0.2">
      <c r="C231" s="295"/>
    </row>
    <row r="232" spans="3:3" customFormat="1" x14ac:dyDescent="0.2">
      <c r="C232" s="295"/>
    </row>
    <row r="233" spans="3:3" customFormat="1" x14ac:dyDescent="0.2">
      <c r="C233" s="295"/>
    </row>
    <row r="234" spans="3:3" customFormat="1" x14ac:dyDescent="0.2">
      <c r="C234" s="295"/>
    </row>
    <row r="235" spans="3:3" customFormat="1" x14ac:dyDescent="0.2">
      <c r="C235" s="295"/>
    </row>
    <row r="236" spans="3:3" customFormat="1" x14ac:dyDescent="0.2">
      <c r="C236" s="295"/>
    </row>
    <row r="237" spans="3:3" customFormat="1" x14ac:dyDescent="0.2">
      <c r="C237" s="295"/>
    </row>
    <row r="238" spans="3:3" customFormat="1" x14ac:dyDescent="0.2">
      <c r="C238" s="295"/>
    </row>
    <row r="239" spans="3:3" customFormat="1" x14ac:dyDescent="0.2">
      <c r="C239" s="295"/>
    </row>
    <row r="240" spans="3:3" customFormat="1" x14ac:dyDescent="0.2">
      <c r="C240" s="295"/>
    </row>
    <row r="241" spans="3:3" customFormat="1" x14ac:dyDescent="0.2">
      <c r="C241" s="295"/>
    </row>
    <row r="242" spans="3:3" customFormat="1" x14ac:dyDescent="0.2">
      <c r="C242" s="295"/>
    </row>
    <row r="243" spans="3:3" customFormat="1" x14ac:dyDescent="0.2">
      <c r="C243" s="295"/>
    </row>
    <row r="244" spans="3:3" customFormat="1" x14ac:dyDescent="0.2">
      <c r="C244" s="295"/>
    </row>
    <row r="245" spans="3:3" customFormat="1" x14ac:dyDescent="0.2">
      <c r="C245" s="295"/>
    </row>
    <row r="246" spans="3:3" customFormat="1" x14ac:dyDescent="0.2">
      <c r="C246" s="295"/>
    </row>
    <row r="247" spans="3:3" customFormat="1" x14ac:dyDescent="0.2">
      <c r="C247" s="295"/>
    </row>
    <row r="248" spans="3:3" customFormat="1" x14ac:dyDescent="0.2">
      <c r="C248" s="295"/>
    </row>
    <row r="249" spans="3:3" customFormat="1" x14ac:dyDescent="0.2">
      <c r="C249" s="295"/>
    </row>
    <row r="250" spans="3:3" customFormat="1" x14ac:dyDescent="0.2">
      <c r="C250" s="295"/>
    </row>
    <row r="251" spans="3:3" customFormat="1" x14ac:dyDescent="0.2">
      <c r="C251" s="295"/>
    </row>
    <row r="252" spans="3:3" customFormat="1" x14ac:dyDescent="0.2">
      <c r="C252" s="295"/>
    </row>
    <row r="253" spans="3:3" customFormat="1" x14ac:dyDescent="0.2">
      <c r="C253" s="295"/>
    </row>
    <row r="254" spans="3:3" customFormat="1" x14ac:dyDescent="0.2">
      <c r="C254" s="295"/>
    </row>
    <row r="255" spans="3:3" customFormat="1" x14ac:dyDescent="0.2">
      <c r="C255" s="295"/>
    </row>
    <row r="256" spans="3:3" customFormat="1" x14ac:dyDescent="0.2">
      <c r="C256" s="295"/>
    </row>
    <row r="257" spans="3:3" customFormat="1" x14ac:dyDescent="0.2">
      <c r="C257" s="295"/>
    </row>
    <row r="258" spans="3:3" customFormat="1" x14ac:dyDescent="0.2">
      <c r="C258" s="295"/>
    </row>
    <row r="259" spans="3:3" customFormat="1" x14ac:dyDescent="0.2">
      <c r="C259" s="295"/>
    </row>
    <row r="260" spans="3:3" customFormat="1" x14ac:dyDescent="0.2">
      <c r="C260" s="295"/>
    </row>
    <row r="261" spans="3:3" customFormat="1" x14ac:dyDescent="0.2">
      <c r="C261" s="295"/>
    </row>
    <row r="262" spans="3:3" customFormat="1" x14ac:dyDescent="0.2">
      <c r="C262" s="295"/>
    </row>
    <row r="263" spans="3:3" customFormat="1" x14ac:dyDescent="0.2">
      <c r="C263" s="295"/>
    </row>
    <row r="264" spans="3:3" customFormat="1" x14ac:dyDescent="0.2">
      <c r="C264" s="295"/>
    </row>
    <row r="265" spans="3:3" customFormat="1" x14ac:dyDescent="0.2">
      <c r="C265" s="295"/>
    </row>
    <row r="266" spans="3:3" customFormat="1" x14ac:dyDescent="0.2">
      <c r="C266" s="295"/>
    </row>
    <row r="267" spans="3:3" customFormat="1" x14ac:dyDescent="0.2">
      <c r="C267" s="295"/>
    </row>
    <row r="268" spans="3:3" customFormat="1" x14ac:dyDescent="0.2">
      <c r="C268" s="295"/>
    </row>
    <row r="269" spans="3:3" customFormat="1" x14ac:dyDescent="0.2">
      <c r="C269" s="295"/>
    </row>
    <row r="270" spans="3:3" customFormat="1" x14ac:dyDescent="0.2">
      <c r="C270" s="295"/>
    </row>
    <row r="271" spans="3:3" customFormat="1" x14ac:dyDescent="0.2">
      <c r="C271" s="295"/>
    </row>
    <row r="272" spans="3:3" customFormat="1" x14ac:dyDescent="0.2">
      <c r="C272" s="295"/>
    </row>
    <row r="273" spans="3:3" customFormat="1" x14ac:dyDescent="0.2">
      <c r="C273" s="295"/>
    </row>
    <row r="274" spans="3:3" customFormat="1" x14ac:dyDescent="0.2">
      <c r="C274" s="295"/>
    </row>
    <row r="275" spans="3:3" customFormat="1" x14ac:dyDescent="0.2">
      <c r="C275" s="295"/>
    </row>
    <row r="276" spans="3:3" customFormat="1" x14ac:dyDescent="0.2">
      <c r="C276" s="295"/>
    </row>
    <row r="277" spans="3:3" customFormat="1" x14ac:dyDescent="0.2">
      <c r="C277" s="295"/>
    </row>
    <row r="278" spans="3:3" customFormat="1" x14ac:dyDescent="0.2">
      <c r="C278" s="295"/>
    </row>
    <row r="279" spans="3:3" customFormat="1" x14ac:dyDescent="0.2">
      <c r="C279" s="295"/>
    </row>
    <row r="280" spans="3:3" customFormat="1" x14ac:dyDescent="0.2">
      <c r="C280" s="295"/>
    </row>
    <row r="281" spans="3:3" customFormat="1" x14ac:dyDescent="0.2">
      <c r="C281" s="295"/>
    </row>
    <row r="282" spans="3:3" customFormat="1" x14ac:dyDescent="0.2">
      <c r="C282" s="295"/>
    </row>
    <row r="283" spans="3:3" customFormat="1" x14ac:dyDescent="0.2">
      <c r="C283" s="295"/>
    </row>
    <row r="284" spans="3:3" customFormat="1" x14ac:dyDescent="0.2">
      <c r="C284" s="295"/>
    </row>
    <row r="285" spans="3:3" customFormat="1" x14ac:dyDescent="0.2">
      <c r="C285" s="295"/>
    </row>
    <row r="286" spans="3:3" customFormat="1" x14ac:dyDescent="0.2">
      <c r="C286" s="295"/>
    </row>
    <row r="287" spans="3:3" customFormat="1" x14ac:dyDescent="0.2">
      <c r="C287" s="295"/>
    </row>
    <row r="288" spans="3:3" customFormat="1" x14ac:dyDescent="0.2">
      <c r="C288" s="295"/>
    </row>
    <row r="289" spans="3:3" customFormat="1" x14ac:dyDescent="0.2">
      <c r="C289" s="295"/>
    </row>
    <row r="290" spans="3:3" customFormat="1" x14ac:dyDescent="0.2">
      <c r="C290" s="295"/>
    </row>
    <row r="291" spans="3:3" customFormat="1" x14ac:dyDescent="0.2">
      <c r="C291" s="295"/>
    </row>
    <row r="292" spans="3:3" customFormat="1" x14ac:dyDescent="0.2">
      <c r="C292" s="295"/>
    </row>
    <row r="293" spans="3:3" customFormat="1" x14ac:dyDescent="0.2">
      <c r="C293" s="295"/>
    </row>
    <row r="294" spans="3:3" customFormat="1" x14ac:dyDescent="0.2">
      <c r="C294" s="295"/>
    </row>
    <row r="295" spans="3:3" customFormat="1" x14ac:dyDescent="0.2">
      <c r="C295" s="295"/>
    </row>
    <row r="296" spans="3:3" customFormat="1" x14ac:dyDescent="0.2">
      <c r="C296" s="295"/>
    </row>
    <row r="297" spans="3:3" customFormat="1" x14ac:dyDescent="0.2">
      <c r="C297" s="295"/>
    </row>
    <row r="298" spans="3:3" customFormat="1" x14ac:dyDescent="0.2">
      <c r="C298" s="295"/>
    </row>
    <row r="299" spans="3:3" customFormat="1" x14ac:dyDescent="0.2">
      <c r="C299" s="295"/>
    </row>
    <row r="300" spans="3:3" customFormat="1" x14ac:dyDescent="0.2">
      <c r="C300" s="295"/>
    </row>
    <row r="301" spans="3:3" customFormat="1" x14ac:dyDescent="0.2">
      <c r="C301" s="295"/>
    </row>
    <row r="302" spans="3:3" customFormat="1" x14ac:dyDescent="0.2">
      <c r="C302" s="295"/>
    </row>
    <row r="303" spans="3:3" customFormat="1" x14ac:dyDescent="0.2">
      <c r="C303" s="295"/>
    </row>
    <row r="304" spans="3:3" customFormat="1" x14ac:dyDescent="0.2">
      <c r="C304" s="295"/>
    </row>
    <row r="305" spans="3:3" customFormat="1" x14ac:dyDescent="0.2">
      <c r="C305" s="295"/>
    </row>
    <row r="306" spans="3:3" customFormat="1" x14ac:dyDescent="0.2">
      <c r="C306" s="295"/>
    </row>
    <row r="307" spans="3:3" customFormat="1" x14ac:dyDescent="0.2">
      <c r="C307" s="295"/>
    </row>
    <row r="308" spans="3:3" customFormat="1" x14ac:dyDescent="0.2">
      <c r="C308" s="295"/>
    </row>
    <row r="309" spans="3:3" customFormat="1" x14ac:dyDescent="0.2">
      <c r="C309" s="295"/>
    </row>
    <row r="310" spans="3:3" customFormat="1" x14ac:dyDescent="0.2">
      <c r="C310" s="295"/>
    </row>
    <row r="311" spans="3:3" customFormat="1" x14ac:dyDescent="0.2">
      <c r="C311" s="295"/>
    </row>
    <row r="312" spans="3:3" customFormat="1" x14ac:dyDescent="0.2">
      <c r="C312" s="295"/>
    </row>
    <row r="313" spans="3:3" customFormat="1" x14ac:dyDescent="0.2">
      <c r="C313" s="295"/>
    </row>
    <row r="314" spans="3:3" customFormat="1" x14ac:dyDescent="0.2">
      <c r="C314" s="295"/>
    </row>
    <row r="315" spans="3:3" customFormat="1" x14ac:dyDescent="0.2">
      <c r="C315" s="295"/>
    </row>
    <row r="316" spans="3:3" customFormat="1" x14ac:dyDescent="0.2">
      <c r="C316" s="295"/>
    </row>
    <row r="317" spans="3:3" customFormat="1" x14ac:dyDescent="0.2">
      <c r="C317" s="295"/>
    </row>
    <row r="318" spans="3:3" customFormat="1" x14ac:dyDescent="0.2">
      <c r="C318" s="295"/>
    </row>
    <row r="319" spans="3:3" customFormat="1" x14ac:dyDescent="0.2">
      <c r="C319" s="295"/>
    </row>
    <row r="320" spans="3:3" customFormat="1" x14ac:dyDescent="0.2">
      <c r="C320" s="295"/>
    </row>
    <row r="321" spans="3:3" customFormat="1" x14ac:dyDescent="0.2">
      <c r="C321" s="295"/>
    </row>
    <row r="322" spans="3:3" customFormat="1" x14ac:dyDescent="0.2">
      <c r="C322" s="295"/>
    </row>
    <row r="323" spans="3:3" customFormat="1" x14ac:dyDescent="0.2">
      <c r="C323" s="295"/>
    </row>
    <row r="324" spans="3:3" customFormat="1" x14ac:dyDescent="0.2">
      <c r="C324" s="295"/>
    </row>
    <row r="325" spans="3:3" customFormat="1" x14ac:dyDescent="0.2">
      <c r="C325" s="295"/>
    </row>
    <row r="326" spans="3:3" customFormat="1" x14ac:dyDescent="0.2">
      <c r="C326" s="295"/>
    </row>
    <row r="327" spans="3:3" customFormat="1" x14ac:dyDescent="0.2">
      <c r="C327" s="295"/>
    </row>
    <row r="328" spans="3:3" customFormat="1" x14ac:dyDescent="0.2">
      <c r="C328" s="295"/>
    </row>
    <row r="329" spans="3:3" customFormat="1" x14ac:dyDescent="0.2">
      <c r="C329" s="295"/>
    </row>
    <row r="330" spans="3:3" customFormat="1" x14ac:dyDescent="0.2">
      <c r="C330" s="295"/>
    </row>
    <row r="331" spans="3:3" customFormat="1" x14ac:dyDescent="0.2">
      <c r="C331" s="295"/>
    </row>
    <row r="332" spans="3:3" customFormat="1" x14ac:dyDescent="0.2">
      <c r="C332" s="295"/>
    </row>
    <row r="333" spans="3:3" customFormat="1" x14ac:dyDescent="0.2">
      <c r="C333" s="295"/>
    </row>
    <row r="334" spans="3:3" customFormat="1" x14ac:dyDescent="0.2">
      <c r="C334" s="295"/>
    </row>
    <row r="335" spans="3:3" customFormat="1" x14ac:dyDescent="0.2">
      <c r="C335" s="295"/>
    </row>
    <row r="336" spans="3:3" customFormat="1" x14ac:dyDescent="0.2">
      <c r="C336" s="295"/>
    </row>
    <row r="337" spans="3:3" customFormat="1" x14ac:dyDescent="0.2">
      <c r="C337" s="295"/>
    </row>
    <row r="338" spans="3:3" customFormat="1" x14ac:dyDescent="0.2">
      <c r="C338" s="295"/>
    </row>
    <row r="339" spans="3:3" customFormat="1" x14ac:dyDescent="0.2">
      <c r="C339" s="295"/>
    </row>
    <row r="340" spans="3:3" customFormat="1" x14ac:dyDescent="0.2">
      <c r="C340" s="295"/>
    </row>
    <row r="341" spans="3:3" customFormat="1" x14ac:dyDescent="0.2">
      <c r="C341" s="295"/>
    </row>
    <row r="342" spans="3:3" customFormat="1" x14ac:dyDescent="0.2">
      <c r="C342" s="295"/>
    </row>
    <row r="343" spans="3:3" customFormat="1" x14ac:dyDescent="0.2">
      <c r="C343" s="295"/>
    </row>
    <row r="344" spans="3:3" customFormat="1" x14ac:dyDescent="0.2">
      <c r="C344" s="295"/>
    </row>
    <row r="345" spans="3:3" customFormat="1" x14ac:dyDescent="0.2">
      <c r="C345" s="295"/>
    </row>
    <row r="346" spans="3:3" customFormat="1" x14ac:dyDescent="0.2">
      <c r="C346" s="295"/>
    </row>
    <row r="347" spans="3:3" customFormat="1" x14ac:dyDescent="0.2">
      <c r="C347" s="295"/>
    </row>
    <row r="348" spans="3:3" customFormat="1" x14ac:dyDescent="0.2">
      <c r="C348" s="295"/>
    </row>
    <row r="349" spans="3:3" customFormat="1" x14ac:dyDescent="0.2">
      <c r="C349" s="295"/>
    </row>
    <row r="350" spans="3:3" customFormat="1" x14ac:dyDescent="0.2">
      <c r="C350" s="295"/>
    </row>
    <row r="351" spans="3:3" customFormat="1" x14ac:dyDescent="0.2">
      <c r="C351" s="295"/>
    </row>
    <row r="352" spans="3:3" customFormat="1" x14ac:dyDescent="0.2">
      <c r="C352" s="295"/>
    </row>
    <row r="353" spans="3:3" customFormat="1" x14ac:dyDescent="0.2">
      <c r="C353" s="295"/>
    </row>
    <row r="354" spans="3:3" customFormat="1" x14ac:dyDescent="0.2">
      <c r="C354" s="295"/>
    </row>
    <row r="355" spans="3:3" customFormat="1" x14ac:dyDescent="0.2">
      <c r="C355" s="295"/>
    </row>
    <row r="356" spans="3:3" customFormat="1" x14ac:dyDescent="0.2">
      <c r="C356" s="295"/>
    </row>
    <row r="357" spans="3:3" customFormat="1" x14ac:dyDescent="0.2">
      <c r="C357" s="295"/>
    </row>
    <row r="358" spans="3:3" customFormat="1" x14ac:dyDescent="0.2">
      <c r="C358" s="295"/>
    </row>
    <row r="359" spans="3:3" customFormat="1" x14ac:dyDescent="0.2">
      <c r="C359" s="295"/>
    </row>
    <row r="360" spans="3:3" customFormat="1" x14ac:dyDescent="0.2">
      <c r="C360" s="295"/>
    </row>
    <row r="361" spans="3:3" customFormat="1" x14ac:dyDescent="0.2">
      <c r="C361" s="295"/>
    </row>
    <row r="362" spans="3:3" customFormat="1" x14ac:dyDescent="0.2">
      <c r="C362" s="295"/>
    </row>
    <row r="363" spans="3:3" customFormat="1" x14ac:dyDescent="0.2">
      <c r="C363" s="295"/>
    </row>
    <row r="364" spans="3:3" customFormat="1" x14ac:dyDescent="0.2">
      <c r="C364" s="295"/>
    </row>
    <row r="365" spans="3:3" customFormat="1" x14ac:dyDescent="0.2">
      <c r="C365" s="295"/>
    </row>
    <row r="366" spans="3:3" customFormat="1" x14ac:dyDescent="0.2">
      <c r="C366" s="295"/>
    </row>
    <row r="367" spans="3:3" customFormat="1" x14ac:dyDescent="0.2">
      <c r="C367" s="295"/>
    </row>
    <row r="368" spans="3:3" customFormat="1" x14ac:dyDescent="0.2">
      <c r="C368" s="295"/>
    </row>
    <row r="369" spans="3:3" customFormat="1" x14ac:dyDescent="0.2">
      <c r="C369" s="295"/>
    </row>
    <row r="370" spans="3:3" customFormat="1" x14ac:dyDescent="0.2">
      <c r="C370" s="295"/>
    </row>
    <row r="371" spans="3:3" customFormat="1" x14ac:dyDescent="0.2">
      <c r="C371" s="295"/>
    </row>
    <row r="372" spans="3:3" customFormat="1" x14ac:dyDescent="0.2">
      <c r="C372" s="295"/>
    </row>
    <row r="373" spans="3:3" customFormat="1" x14ac:dyDescent="0.2">
      <c r="C373" s="295"/>
    </row>
    <row r="374" spans="3:3" customFormat="1" x14ac:dyDescent="0.2">
      <c r="C374" s="295"/>
    </row>
    <row r="375" spans="3:3" customFormat="1" x14ac:dyDescent="0.2">
      <c r="C375" s="295"/>
    </row>
    <row r="376" spans="3:3" customFormat="1" x14ac:dyDescent="0.2">
      <c r="C376" s="295"/>
    </row>
    <row r="377" spans="3:3" customFormat="1" x14ac:dyDescent="0.2">
      <c r="C377" s="295"/>
    </row>
    <row r="378" spans="3:3" customFormat="1" x14ac:dyDescent="0.2">
      <c r="C378" s="295"/>
    </row>
    <row r="379" spans="3:3" customFormat="1" x14ac:dyDescent="0.2">
      <c r="C379" s="295"/>
    </row>
    <row r="380" spans="3:3" customFormat="1" x14ac:dyDescent="0.2">
      <c r="C380" s="295"/>
    </row>
    <row r="381" spans="3:3" customFormat="1" x14ac:dyDescent="0.2">
      <c r="C381" s="295"/>
    </row>
    <row r="382" spans="3:3" customFormat="1" x14ac:dyDescent="0.2">
      <c r="C382" s="295"/>
    </row>
    <row r="383" spans="3:3" customFormat="1" x14ac:dyDescent="0.2">
      <c r="C383" s="295"/>
    </row>
    <row r="384" spans="3:3" customFormat="1" x14ac:dyDescent="0.2">
      <c r="C384" s="295"/>
    </row>
    <row r="385" spans="3:3" customFormat="1" x14ac:dyDescent="0.2">
      <c r="C385" s="295"/>
    </row>
    <row r="386" spans="3:3" customFormat="1" x14ac:dyDescent="0.2">
      <c r="C386" s="295"/>
    </row>
    <row r="387" spans="3:3" customFormat="1" x14ac:dyDescent="0.2">
      <c r="C387" s="295"/>
    </row>
    <row r="388" spans="3:3" customFormat="1" x14ac:dyDescent="0.2">
      <c r="C388" s="295"/>
    </row>
    <row r="389" spans="3:3" customFormat="1" x14ac:dyDescent="0.2">
      <c r="C389" s="295"/>
    </row>
    <row r="390" spans="3:3" customFormat="1" x14ac:dyDescent="0.2">
      <c r="C390" s="295"/>
    </row>
    <row r="391" spans="3:3" customFormat="1" x14ac:dyDescent="0.2">
      <c r="C391" s="295"/>
    </row>
    <row r="392" spans="3:3" customFormat="1" x14ac:dyDescent="0.2">
      <c r="C392" s="295"/>
    </row>
    <row r="393" spans="3:3" customFormat="1" x14ac:dyDescent="0.2">
      <c r="C393" s="295"/>
    </row>
    <row r="394" spans="3:3" customFormat="1" x14ac:dyDescent="0.2">
      <c r="C394" s="295"/>
    </row>
    <row r="395" spans="3:3" customFormat="1" x14ac:dyDescent="0.2">
      <c r="C395" s="295"/>
    </row>
    <row r="396" spans="3:3" customFormat="1" x14ac:dyDescent="0.2">
      <c r="C396" s="295"/>
    </row>
    <row r="397" spans="3:3" customFormat="1" x14ac:dyDescent="0.2">
      <c r="C397" s="295"/>
    </row>
    <row r="398" spans="3:3" customFormat="1" x14ac:dyDescent="0.2">
      <c r="C398" s="295"/>
    </row>
    <row r="399" spans="3:3" customFormat="1" x14ac:dyDescent="0.2">
      <c r="C399" s="295"/>
    </row>
    <row r="400" spans="3:3" customFormat="1" x14ac:dyDescent="0.2">
      <c r="C400" s="295"/>
    </row>
    <row r="401" spans="3:3" customFormat="1" x14ac:dyDescent="0.2">
      <c r="C401" s="295"/>
    </row>
    <row r="402" spans="3:3" customFormat="1" x14ac:dyDescent="0.2">
      <c r="C402" s="295"/>
    </row>
    <row r="403" spans="3:3" customFormat="1" x14ac:dyDescent="0.2">
      <c r="C403" s="295"/>
    </row>
    <row r="404" spans="3:3" customFormat="1" x14ac:dyDescent="0.2">
      <c r="C404" s="295"/>
    </row>
    <row r="405" spans="3:3" customFormat="1" x14ac:dyDescent="0.2">
      <c r="C405" s="295"/>
    </row>
    <row r="406" spans="3:3" customFormat="1" x14ac:dyDescent="0.2">
      <c r="C406" s="295"/>
    </row>
    <row r="407" spans="3:3" customFormat="1" x14ac:dyDescent="0.2">
      <c r="C407" s="295"/>
    </row>
    <row r="408" spans="3:3" customFormat="1" x14ac:dyDescent="0.2">
      <c r="C408" s="295"/>
    </row>
    <row r="409" spans="3:3" customFormat="1" x14ac:dyDescent="0.2">
      <c r="C409" s="295"/>
    </row>
    <row r="410" spans="3:3" customFormat="1" x14ac:dyDescent="0.2">
      <c r="C410" s="295"/>
    </row>
    <row r="411" spans="3:3" customFormat="1" x14ac:dyDescent="0.2">
      <c r="C411" s="295"/>
    </row>
    <row r="412" spans="3:3" customFormat="1" x14ac:dyDescent="0.2">
      <c r="C412" s="295"/>
    </row>
    <row r="413" spans="3:3" customFormat="1" x14ac:dyDescent="0.2">
      <c r="C413" s="295"/>
    </row>
    <row r="414" spans="3:3" customFormat="1" x14ac:dyDescent="0.2">
      <c r="C414" s="295"/>
    </row>
    <row r="415" spans="3:3" customFormat="1" x14ac:dyDescent="0.2">
      <c r="C415" s="295"/>
    </row>
    <row r="416" spans="3:3" customFormat="1" x14ac:dyDescent="0.2">
      <c r="C416" s="295"/>
    </row>
    <row r="417" spans="3:3" customFormat="1" x14ac:dyDescent="0.2">
      <c r="C417" s="295"/>
    </row>
    <row r="418" spans="3:3" customFormat="1" x14ac:dyDescent="0.2">
      <c r="C418" s="295"/>
    </row>
    <row r="419" spans="3:3" customFormat="1" x14ac:dyDescent="0.2">
      <c r="C419" s="295"/>
    </row>
    <row r="420" spans="3:3" customFormat="1" x14ac:dyDescent="0.2">
      <c r="C420" s="295"/>
    </row>
    <row r="421" spans="3:3" customFormat="1" x14ac:dyDescent="0.2">
      <c r="C421" s="295"/>
    </row>
    <row r="422" spans="3:3" customFormat="1" x14ac:dyDescent="0.2">
      <c r="C422" s="295"/>
    </row>
    <row r="423" spans="3:3" customFormat="1" x14ac:dyDescent="0.2">
      <c r="C423" s="295"/>
    </row>
    <row r="424" spans="3:3" customFormat="1" x14ac:dyDescent="0.2">
      <c r="C424" s="295"/>
    </row>
    <row r="425" spans="3:3" customFormat="1" x14ac:dyDescent="0.2">
      <c r="C425" s="295"/>
    </row>
    <row r="426" spans="3:3" customFormat="1" x14ac:dyDescent="0.2">
      <c r="C426" s="295"/>
    </row>
    <row r="427" spans="3:3" customFormat="1" x14ac:dyDescent="0.2">
      <c r="C427" s="295"/>
    </row>
    <row r="428" spans="3:3" customFormat="1" x14ac:dyDescent="0.2">
      <c r="C428" s="295"/>
    </row>
    <row r="429" spans="3:3" customFormat="1" x14ac:dyDescent="0.2">
      <c r="C429" s="295"/>
    </row>
    <row r="430" spans="3:3" customFormat="1" x14ac:dyDescent="0.2">
      <c r="C430" s="295"/>
    </row>
    <row r="431" spans="3:3" customFormat="1" x14ac:dyDescent="0.2">
      <c r="C431" s="295"/>
    </row>
    <row r="432" spans="3:3" customFormat="1" x14ac:dyDescent="0.2">
      <c r="C432" s="295"/>
    </row>
    <row r="433" spans="3:3" customFormat="1" x14ac:dyDescent="0.2">
      <c r="C433" s="295"/>
    </row>
    <row r="434" spans="3:3" customFormat="1" x14ac:dyDescent="0.2">
      <c r="C434" s="295"/>
    </row>
    <row r="435" spans="3:3" customFormat="1" x14ac:dyDescent="0.2">
      <c r="C435" s="295"/>
    </row>
    <row r="436" spans="3:3" customFormat="1" x14ac:dyDescent="0.2">
      <c r="C436" s="295"/>
    </row>
    <row r="437" spans="3:3" customFormat="1" x14ac:dyDescent="0.2">
      <c r="C437" s="295"/>
    </row>
    <row r="438" spans="3:3" customFormat="1" x14ac:dyDescent="0.2">
      <c r="C438" s="295"/>
    </row>
    <row r="439" spans="3:3" customFormat="1" x14ac:dyDescent="0.2">
      <c r="C439" s="295"/>
    </row>
    <row r="440" spans="3:3" customFormat="1" x14ac:dyDescent="0.2">
      <c r="C440" s="295"/>
    </row>
    <row r="441" spans="3:3" customFormat="1" x14ac:dyDescent="0.2">
      <c r="C441" s="295"/>
    </row>
    <row r="442" spans="3:3" customFormat="1" x14ac:dyDescent="0.2">
      <c r="C442" s="295"/>
    </row>
    <row r="443" spans="3:3" customFormat="1" x14ac:dyDescent="0.2">
      <c r="C443" s="295"/>
    </row>
    <row r="444" spans="3:3" customFormat="1" x14ac:dyDescent="0.2">
      <c r="C444" s="295"/>
    </row>
    <row r="445" spans="3:3" customFormat="1" x14ac:dyDescent="0.2">
      <c r="C445" s="295"/>
    </row>
    <row r="446" spans="3:3" customFormat="1" x14ac:dyDescent="0.2">
      <c r="C446" s="295"/>
    </row>
    <row r="447" spans="3:3" customFormat="1" x14ac:dyDescent="0.2">
      <c r="C447" s="295"/>
    </row>
    <row r="448" spans="3:3" customFormat="1" x14ac:dyDescent="0.2">
      <c r="C448" s="295"/>
    </row>
    <row r="449" spans="3:3" customFormat="1" x14ac:dyDescent="0.2">
      <c r="C449" s="295"/>
    </row>
    <row r="450" spans="3:3" customFormat="1" x14ac:dyDescent="0.2">
      <c r="C450" s="295"/>
    </row>
    <row r="451" spans="3:3" customFormat="1" x14ac:dyDescent="0.2">
      <c r="C451" s="295"/>
    </row>
    <row r="452" spans="3:3" customFormat="1" x14ac:dyDescent="0.2">
      <c r="C452" s="295"/>
    </row>
    <row r="453" spans="3:3" customFormat="1" x14ac:dyDescent="0.2">
      <c r="C453" s="295"/>
    </row>
    <row r="454" spans="3:3" customFormat="1" x14ac:dyDescent="0.2">
      <c r="C454" s="295"/>
    </row>
    <row r="455" spans="3:3" customFormat="1" x14ac:dyDescent="0.2">
      <c r="C455" s="295"/>
    </row>
    <row r="456" spans="3:3" customFormat="1" x14ac:dyDescent="0.2">
      <c r="C456" s="295"/>
    </row>
    <row r="457" spans="3:3" customFormat="1" x14ac:dyDescent="0.2">
      <c r="C457" s="295"/>
    </row>
    <row r="458" spans="3:3" customFormat="1" x14ac:dyDescent="0.2">
      <c r="C458" s="295"/>
    </row>
    <row r="459" spans="3:3" customFormat="1" x14ac:dyDescent="0.2">
      <c r="C459" s="295"/>
    </row>
    <row r="460" spans="3:3" customFormat="1" x14ac:dyDescent="0.2">
      <c r="C460" s="295"/>
    </row>
    <row r="461" spans="3:3" customFormat="1" x14ac:dyDescent="0.2">
      <c r="C461" s="295"/>
    </row>
    <row r="462" spans="3:3" customFormat="1" x14ac:dyDescent="0.2">
      <c r="C462" s="295"/>
    </row>
    <row r="463" spans="3:3" customFormat="1" x14ac:dyDescent="0.2">
      <c r="C463" s="295"/>
    </row>
    <row r="464" spans="3:3" customFormat="1" x14ac:dyDescent="0.2">
      <c r="C464" s="295"/>
    </row>
    <row r="465" spans="3:3" customFormat="1" x14ac:dyDescent="0.2">
      <c r="C465" s="295"/>
    </row>
    <row r="466" spans="3:3" customFormat="1" x14ac:dyDescent="0.2">
      <c r="C466" s="295"/>
    </row>
    <row r="467" spans="3:3" customFormat="1" x14ac:dyDescent="0.2">
      <c r="C467" s="295"/>
    </row>
    <row r="468" spans="3:3" customFormat="1" x14ac:dyDescent="0.2">
      <c r="C468" s="295"/>
    </row>
    <row r="469" spans="3:3" customFormat="1" x14ac:dyDescent="0.2">
      <c r="C469" s="295"/>
    </row>
    <row r="470" spans="3:3" customFormat="1" x14ac:dyDescent="0.2">
      <c r="C470" s="295"/>
    </row>
    <row r="471" spans="3:3" customFormat="1" x14ac:dyDescent="0.2">
      <c r="C471" s="295"/>
    </row>
    <row r="472" spans="3:3" customFormat="1" x14ac:dyDescent="0.2">
      <c r="C472" s="295"/>
    </row>
    <row r="473" spans="3:3" customFormat="1" x14ac:dyDescent="0.2">
      <c r="C473" s="295"/>
    </row>
    <row r="474" spans="3:3" customFormat="1" x14ac:dyDescent="0.2">
      <c r="C474" s="295"/>
    </row>
    <row r="475" spans="3:3" customFormat="1" x14ac:dyDescent="0.2">
      <c r="C475" s="295"/>
    </row>
    <row r="476" spans="3:3" customFormat="1" x14ac:dyDescent="0.2">
      <c r="C476" s="295"/>
    </row>
    <row r="477" spans="3:3" customFormat="1" x14ac:dyDescent="0.2">
      <c r="C477" s="295"/>
    </row>
    <row r="478" spans="3:3" customFormat="1" x14ac:dyDescent="0.2">
      <c r="C478" s="295"/>
    </row>
    <row r="479" spans="3:3" customFormat="1" x14ac:dyDescent="0.2">
      <c r="C479" s="295"/>
    </row>
    <row r="480" spans="3:3" customFormat="1" x14ac:dyDescent="0.2">
      <c r="C480" s="295"/>
    </row>
    <row r="481" spans="3:3" customFormat="1" x14ac:dyDescent="0.2">
      <c r="C481" s="295"/>
    </row>
    <row r="482" spans="3:3" customFormat="1" x14ac:dyDescent="0.2">
      <c r="C482" s="295"/>
    </row>
    <row r="483" spans="3:3" customFormat="1" x14ac:dyDescent="0.2">
      <c r="C483" s="295"/>
    </row>
    <row r="484" spans="3:3" customFormat="1" x14ac:dyDescent="0.2">
      <c r="C484" s="295"/>
    </row>
    <row r="485" spans="3:3" customFormat="1" x14ac:dyDescent="0.2">
      <c r="C485" s="295"/>
    </row>
    <row r="486" spans="3:3" customFormat="1" x14ac:dyDescent="0.2">
      <c r="C486" s="295"/>
    </row>
    <row r="487" spans="3:3" customFormat="1" x14ac:dyDescent="0.2">
      <c r="C487" s="295"/>
    </row>
    <row r="488" spans="3:3" customFormat="1" x14ac:dyDescent="0.2">
      <c r="C488" s="295"/>
    </row>
    <row r="489" spans="3:3" customFormat="1" x14ac:dyDescent="0.2">
      <c r="C489" s="295"/>
    </row>
    <row r="490" spans="3:3" customFormat="1" x14ac:dyDescent="0.2">
      <c r="C490" s="295"/>
    </row>
    <row r="491" spans="3:3" customFormat="1" x14ac:dyDescent="0.2">
      <c r="C491" s="295"/>
    </row>
    <row r="492" spans="3:3" customFormat="1" x14ac:dyDescent="0.2">
      <c r="C492" s="295"/>
    </row>
    <row r="493" spans="3:3" customFormat="1" x14ac:dyDescent="0.2">
      <c r="C493" s="295"/>
    </row>
    <row r="494" spans="3:3" customFormat="1" x14ac:dyDescent="0.2">
      <c r="C494" s="295"/>
    </row>
    <row r="495" spans="3:3" customFormat="1" x14ac:dyDescent="0.2">
      <c r="C495" s="295"/>
    </row>
    <row r="496" spans="3:3" customFormat="1" x14ac:dyDescent="0.2">
      <c r="C496" s="295"/>
    </row>
    <row r="497" spans="3:3" customFormat="1" x14ac:dyDescent="0.2">
      <c r="C497" s="295"/>
    </row>
    <row r="498" spans="3:3" customFormat="1" x14ac:dyDescent="0.2">
      <c r="C498" s="295"/>
    </row>
    <row r="499" spans="3:3" customFormat="1" x14ac:dyDescent="0.2">
      <c r="C499" s="295"/>
    </row>
    <row r="500" spans="3:3" customFormat="1" x14ac:dyDescent="0.2">
      <c r="C500" s="295"/>
    </row>
    <row r="501" spans="3:3" customFormat="1" x14ac:dyDescent="0.2">
      <c r="C501" s="295"/>
    </row>
    <row r="502" spans="3:3" customFormat="1" x14ac:dyDescent="0.2">
      <c r="C502" s="295"/>
    </row>
    <row r="503" spans="3:3" customFormat="1" x14ac:dyDescent="0.2">
      <c r="C503" s="295"/>
    </row>
    <row r="504" spans="3:3" customFormat="1" x14ac:dyDescent="0.2">
      <c r="C504" s="295"/>
    </row>
    <row r="505" spans="3:3" customFormat="1" x14ac:dyDescent="0.2">
      <c r="C505" s="295"/>
    </row>
    <row r="506" spans="3:3" customFormat="1" x14ac:dyDescent="0.2">
      <c r="C506" s="295"/>
    </row>
    <row r="507" spans="3:3" customFormat="1" x14ac:dyDescent="0.2">
      <c r="C507" s="295"/>
    </row>
    <row r="508" spans="3:3" customFormat="1" x14ac:dyDescent="0.2">
      <c r="C508" s="295"/>
    </row>
    <row r="509" spans="3:3" customFormat="1" x14ac:dyDescent="0.2">
      <c r="C509" s="295"/>
    </row>
    <row r="510" spans="3:3" customFormat="1" x14ac:dyDescent="0.2">
      <c r="C510" s="295"/>
    </row>
    <row r="511" spans="3:3" customFormat="1" x14ac:dyDescent="0.2">
      <c r="C511" s="295"/>
    </row>
    <row r="512" spans="3:3" customFormat="1" x14ac:dyDescent="0.2">
      <c r="C512" s="295"/>
    </row>
    <row r="513" spans="3:3" customFormat="1" x14ac:dyDescent="0.2">
      <c r="C513" s="295"/>
    </row>
    <row r="514" spans="3:3" customFormat="1" x14ac:dyDescent="0.2">
      <c r="C514" s="295"/>
    </row>
    <row r="515" spans="3:3" customFormat="1" x14ac:dyDescent="0.2">
      <c r="C515" s="295"/>
    </row>
    <row r="516" spans="3:3" customFormat="1" x14ac:dyDescent="0.2">
      <c r="C516" s="295"/>
    </row>
    <row r="517" spans="3:3" customFormat="1" x14ac:dyDescent="0.2">
      <c r="C517" s="295"/>
    </row>
    <row r="518" spans="3:3" customFormat="1" x14ac:dyDescent="0.2">
      <c r="C518" s="295"/>
    </row>
    <row r="519" spans="3:3" customFormat="1" x14ac:dyDescent="0.2">
      <c r="C519" s="295"/>
    </row>
    <row r="520" spans="3:3" customFormat="1" x14ac:dyDescent="0.2">
      <c r="C520" s="295"/>
    </row>
    <row r="521" spans="3:3" customFormat="1" x14ac:dyDescent="0.2">
      <c r="C521" s="295"/>
    </row>
    <row r="522" spans="3:3" customFormat="1" x14ac:dyDescent="0.2">
      <c r="C522" s="295"/>
    </row>
    <row r="523" spans="3:3" customFormat="1" x14ac:dyDescent="0.2">
      <c r="C523" s="295"/>
    </row>
    <row r="524" spans="3:3" customFormat="1" x14ac:dyDescent="0.2">
      <c r="C524" s="295"/>
    </row>
    <row r="525" spans="3:3" customFormat="1" x14ac:dyDescent="0.2">
      <c r="C525" s="295"/>
    </row>
    <row r="526" spans="3:3" customFormat="1" x14ac:dyDescent="0.2">
      <c r="C526" s="295"/>
    </row>
    <row r="527" spans="3:3" customFormat="1" x14ac:dyDescent="0.2">
      <c r="C527" s="295"/>
    </row>
    <row r="528" spans="3:3" customFormat="1" x14ac:dyDescent="0.2">
      <c r="C528" s="295"/>
    </row>
    <row r="529" spans="3:3" customFormat="1" x14ac:dyDescent="0.2">
      <c r="C529" s="295"/>
    </row>
    <row r="530" spans="3:3" customFormat="1" x14ac:dyDescent="0.2">
      <c r="C530" s="295"/>
    </row>
    <row r="531" spans="3:3" customFormat="1" x14ac:dyDescent="0.2">
      <c r="C531" s="295"/>
    </row>
    <row r="532" spans="3:3" customFormat="1" x14ac:dyDescent="0.2">
      <c r="C532" s="295"/>
    </row>
    <row r="533" spans="3:3" customFormat="1" x14ac:dyDescent="0.2">
      <c r="C533" s="295"/>
    </row>
    <row r="534" spans="3:3" customFormat="1" x14ac:dyDescent="0.2">
      <c r="C534" s="295"/>
    </row>
    <row r="535" spans="3:3" customFormat="1" x14ac:dyDescent="0.2">
      <c r="C535" s="295"/>
    </row>
    <row r="536" spans="3:3" customFormat="1" x14ac:dyDescent="0.2">
      <c r="C536" s="295"/>
    </row>
    <row r="537" spans="3:3" customFormat="1" x14ac:dyDescent="0.2">
      <c r="C537" s="295"/>
    </row>
    <row r="538" spans="3:3" customFormat="1" x14ac:dyDescent="0.2">
      <c r="C538" s="295"/>
    </row>
    <row r="539" spans="3:3" customFormat="1" x14ac:dyDescent="0.2">
      <c r="C539" s="295"/>
    </row>
    <row r="540" spans="3:3" customFormat="1" x14ac:dyDescent="0.2">
      <c r="C540" s="295"/>
    </row>
    <row r="541" spans="3:3" customFormat="1" x14ac:dyDescent="0.2">
      <c r="C541" s="295"/>
    </row>
    <row r="542" spans="3:3" customFormat="1" x14ac:dyDescent="0.2">
      <c r="C542" s="295"/>
    </row>
    <row r="543" spans="3:3" customFormat="1" x14ac:dyDescent="0.2">
      <c r="C543" s="295"/>
    </row>
    <row r="544" spans="3:3" customFormat="1" x14ac:dyDescent="0.2">
      <c r="C544" s="295"/>
    </row>
    <row r="545" spans="3:3" customFormat="1" x14ac:dyDescent="0.2">
      <c r="C545" s="295"/>
    </row>
    <row r="546" spans="3:3" customFormat="1" x14ac:dyDescent="0.2">
      <c r="C546" s="295"/>
    </row>
    <row r="547" spans="3:3" customFormat="1" x14ac:dyDescent="0.2">
      <c r="C547" s="295"/>
    </row>
    <row r="548" spans="3:3" customFormat="1" x14ac:dyDescent="0.2">
      <c r="C548" s="295"/>
    </row>
    <row r="549" spans="3:3" customFormat="1" x14ac:dyDescent="0.2">
      <c r="C549" s="295"/>
    </row>
    <row r="550" spans="3:3" customFormat="1" x14ac:dyDescent="0.2">
      <c r="C550" s="295"/>
    </row>
    <row r="551" spans="3:3" customFormat="1" x14ac:dyDescent="0.2">
      <c r="C551" s="295"/>
    </row>
    <row r="552" spans="3:3" customFormat="1" x14ac:dyDescent="0.2">
      <c r="C552" s="295"/>
    </row>
    <row r="553" spans="3:3" customFormat="1" x14ac:dyDescent="0.2">
      <c r="C553" s="295"/>
    </row>
    <row r="554" spans="3:3" customFormat="1" x14ac:dyDescent="0.2">
      <c r="C554" s="295"/>
    </row>
    <row r="555" spans="3:3" customFormat="1" x14ac:dyDescent="0.2">
      <c r="C555" s="295"/>
    </row>
    <row r="556" spans="3:3" customFormat="1" x14ac:dyDescent="0.2">
      <c r="C556" s="295"/>
    </row>
    <row r="557" spans="3:3" customFormat="1" x14ac:dyDescent="0.2">
      <c r="C557" s="295"/>
    </row>
    <row r="558" spans="3:3" customFormat="1" x14ac:dyDescent="0.2">
      <c r="C558" s="295"/>
    </row>
    <row r="559" spans="3:3" customFormat="1" x14ac:dyDescent="0.2">
      <c r="C559" s="295"/>
    </row>
    <row r="560" spans="3:3" customFormat="1" x14ac:dyDescent="0.2">
      <c r="C560" s="295"/>
    </row>
    <row r="561" spans="3:3" customFormat="1" x14ac:dyDescent="0.2">
      <c r="C561" s="295"/>
    </row>
    <row r="562" spans="3:3" customFormat="1" x14ac:dyDescent="0.2">
      <c r="C562" s="295"/>
    </row>
    <row r="563" spans="3:3" customFormat="1" x14ac:dyDescent="0.2">
      <c r="C563" s="295"/>
    </row>
    <row r="564" spans="3:3" customFormat="1" x14ac:dyDescent="0.2">
      <c r="C564" s="295"/>
    </row>
    <row r="565" spans="3:3" customFormat="1" x14ac:dyDescent="0.2">
      <c r="C565" s="295"/>
    </row>
    <row r="566" spans="3:3" customFormat="1" x14ac:dyDescent="0.2">
      <c r="C566" s="295"/>
    </row>
    <row r="567" spans="3:3" customFormat="1" x14ac:dyDescent="0.2">
      <c r="C567" s="295"/>
    </row>
    <row r="568" spans="3:3" customFormat="1" x14ac:dyDescent="0.2">
      <c r="C568" s="295"/>
    </row>
    <row r="569" spans="3:3" customFormat="1" x14ac:dyDescent="0.2">
      <c r="C569" s="295"/>
    </row>
    <row r="570" spans="3:3" customFormat="1" x14ac:dyDescent="0.2">
      <c r="C570" s="295"/>
    </row>
    <row r="571" spans="3:3" customFormat="1" x14ac:dyDescent="0.2">
      <c r="C571" s="295"/>
    </row>
    <row r="572" spans="3:3" customFormat="1" x14ac:dyDescent="0.2">
      <c r="C572" s="295"/>
    </row>
    <row r="573" spans="3:3" customFormat="1" x14ac:dyDescent="0.2">
      <c r="C573" s="295"/>
    </row>
    <row r="574" spans="3:3" customFormat="1" x14ac:dyDescent="0.2">
      <c r="C574" s="295"/>
    </row>
    <row r="575" spans="3:3" customFormat="1" x14ac:dyDescent="0.2">
      <c r="C575" s="295"/>
    </row>
    <row r="576" spans="3:3" customFormat="1" x14ac:dyDescent="0.2">
      <c r="C576" s="295"/>
    </row>
    <row r="577" spans="3:3" customFormat="1" x14ac:dyDescent="0.2">
      <c r="C577" s="295"/>
    </row>
    <row r="578" spans="3:3" customFormat="1" x14ac:dyDescent="0.2">
      <c r="C578" s="295"/>
    </row>
    <row r="579" spans="3:3" customFormat="1" x14ac:dyDescent="0.2">
      <c r="C579" s="295"/>
    </row>
    <row r="580" spans="3:3" customFormat="1" x14ac:dyDescent="0.2">
      <c r="C580" s="295"/>
    </row>
    <row r="581" spans="3:3" customFormat="1" x14ac:dyDescent="0.2">
      <c r="C581" s="295"/>
    </row>
    <row r="582" spans="3:3" customFormat="1" x14ac:dyDescent="0.2">
      <c r="C582" s="295"/>
    </row>
    <row r="583" spans="3:3" customFormat="1" x14ac:dyDescent="0.2">
      <c r="C583" s="295"/>
    </row>
    <row r="584" spans="3:3" customFormat="1" x14ac:dyDescent="0.2">
      <c r="C584" s="295"/>
    </row>
    <row r="585" spans="3:3" customFormat="1" x14ac:dyDescent="0.2">
      <c r="C585" s="295"/>
    </row>
    <row r="586" spans="3:3" customFormat="1" x14ac:dyDescent="0.2">
      <c r="C586" s="295"/>
    </row>
    <row r="587" spans="3:3" customFormat="1" x14ac:dyDescent="0.2">
      <c r="C587" s="295"/>
    </row>
    <row r="588" spans="3:3" customFormat="1" x14ac:dyDescent="0.2">
      <c r="C588" s="295"/>
    </row>
    <row r="589" spans="3:3" customFormat="1" x14ac:dyDescent="0.2">
      <c r="C589" s="295"/>
    </row>
    <row r="590" spans="3:3" customFormat="1" x14ac:dyDescent="0.2">
      <c r="C590" s="295"/>
    </row>
    <row r="591" spans="3:3" customFormat="1" x14ac:dyDescent="0.2">
      <c r="C591" s="295"/>
    </row>
    <row r="592" spans="3:3" customFormat="1" x14ac:dyDescent="0.2">
      <c r="C592" s="295"/>
    </row>
    <row r="593" spans="3:3" customFormat="1" x14ac:dyDescent="0.2">
      <c r="C593" s="295"/>
    </row>
    <row r="594" spans="3:3" customFormat="1" x14ac:dyDescent="0.2">
      <c r="C594" s="295"/>
    </row>
    <row r="595" spans="3:3" customFormat="1" x14ac:dyDescent="0.2">
      <c r="C595" s="295"/>
    </row>
    <row r="596" spans="3:3" customFormat="1" x14ac:dyDescent="0.2">
      <c r="C596" s="295"/>
    </row>
    <row r="597" spans="3:3" customFormat="1" x14ac:dyDescent="0.2">
      <c r="C597" s="295"/>
    </row>
    <row r="598" spans="3:3" customFormat="1" x14ac:dyDescent="0.2">
      <c r="C598" s="295"/>
    </row>
    <row r="599" spans="3:3" customFormat="1" x14ac:dyDescent="0.2">
      <c r="C599" s="295"/>
    </row>
    <row r="600" spans="3:3" customFormat="1" x14ac:dyDescent="0.2">
      <c r="C600" s="295"/>
    </row>
    <row r="601" spans="3:3" customFormat="1" x14ac:dyDescent="0.2">
      <c r="C601" s="295"/>
    </row>
    <row r="602" spans="3:3" customFormat="1" x14ac:dyDescent="0.2">
      <c r="C602" s="295"/>
    </row>
    <row r="603" spans="3:3" customFormat="1" x14ac:dyDescent="0.2">
      <c r="C603" s="295"/>
    </row>
    <row r="604" spans="3:3" customFormat="1" x14ac:dyDescent="0.2">
      <c r="C604" s="295"/>
    </row>
    <row r="605" spans="3:3" customFormat="1" x14ac:dyDescent="0.2">
      <c r="C605" s="295"/>
    </row>
    <row r="606" spans="3:3" customFormat="1" x14ac:dyDescent="0.2">
      <c r="C606" s="295"/>
    </row>
    <row r="607" spans="3:3" customFormat="1" x14ac:dyDescent="0.2">
      <c r="C607" s="295"/>
    </row>
    <row r="608" spans="3:3" customFormat="1" x14ac:dyDescent="0.2">
      <c r="C608" s="295"/>
    </row>
    <row r="609" spans="3:3" customFormat="1" x14ac:dyDescent="0.2">
      <c r="C609" s="295"/>
    </row>
    <row r="610" spans="3:3" customFormat="1" x14ac:dyDescent="0.2">
      <c r="C610" s="295"/>
    </row>
    <row r="611" spans="3:3" customFormat="1" x14ac:dyDescent="0.2">
      <c r="C611" s="295"/>
    </row>
    <row r="612" spans="3:3" customFormat="1" x14ac:dyDescent="0.2">
      <c r="C612" s="295"/>
    </row>
    <row r="613" spans="3:3" customFormat="1" x14ac:dyDescent="0.2">
      <c r="C613" s="295"/>
    </row>
    <row r="614" spans="3:3" customFormat="1" x14ac:dyDescent="0.2">
      <c r="C614" s="295"/>
    </row>
    <row r="615" spans="3:3" customFormat="1" x14ac:dyDescent="0.2">
      <c r="C615" s="295"/>
    </row>
    <row r="616" spans="3:3" customFormat="1" x14ac:dyDescent="0.2">
      <c r="C616" s="295"/>
    </row>
    <row r="617" spans="3:3" customFormat="1" x14ac:dyDescent="0.2">
      <c r="C617" s="295"/>
    </row>
    <row r="618" spans="3:3" customFormat="1" x14ac:dyDescent="0.2">
      <c r="C618" s="295"/>
    </row>
    <row r="619" spans="3:3" customFormat="1" x14ac:dyDescent="0.2">
      <c r="C619" s="295"/>
    </row>
    <row r="620" spans="3:3" customFormat="1" x14ac:dyDescent="0.2">
      <c r="C620" s="295"/>
    </row>
    <row r="621" spans="3:3" customFormat="1" x14ac:dyDescent="0.2">
      <c r="C621" s="295"/>
    </row>
    <row r="622" spans="3:3" customFormat="1" x14ac:dyDescent="0.2">
      <c r="C622" s="295"/>
    </row>
    <row r="623" spans="3:3" customFormat="1" x14ac:dyDescent="0.2">
      <c r="C623" s="295"/>
    </row>
    <row r="624" spans="3:3" customFormat="1" x14ac:dyDescent="0.2">
      <c r="C624" s="295"/>
    </row>
    <row r="625" spans="3:3" customFormat="1" x14ac:dyDescent="0.2">
      <c r="C625" s="295"/>
    </row>
    <row r="626" spans="3:3" customFormat="1" x14ac:dyDescent="0.2">
      <c r="C626" s="295"/>
    </row>
    <row r="627" spans="3:3" customFormat="1" x14ac:dyDescent="0.2">
      <c r="C627" s="295"/>
    </row>
    <row r="628" spans="3:3" customFormat="1" x14ac:dyDescent="0.2">
      <c r="C628" s="295"/>
    </row>
    <row r="629" spans="3:3" customFormat="1" x14ac:dyDescent="0.2">
      <c r="C629" s="295"/>
    </row>
    <row r="630" spans="3:3" customFormat="1" x14ac:dyDescent="0.2">
      <c r="C630" s="295"/>
    </row>
    <row r="631" spans="3:3" customFormat="1" x14ac:dyDescent="0.2">
      <c r="C631" s="295"/>
    </row>
    <row r="632" spans="3:3" customFormat="1" x14ac:dyDescent="0.2">
      <c r="C632" s="295"/>
    </row>
    <row r="633" spans="3:3" customFormat="1" x14ac:dyDescent="0.2">
      <c r="C633" s="295"/>
    </row>
    <row r="634" spans="3:3" customFormat="1" x14ac:dyDescent="0.2">
      <c r="C634" s="295"/>
    </row>
    <row r="635" spans="3:3" customFormat="1" x14ac:dyDescent="0.2">
      <c r="C635" s="295"/>
    </row>
    <row r="636" spans="3:3" customFormat="1" x14ac:dyDescent="0.2">
      <c r="C636" s="295"/>
    </row>
    <row r="637" spans="3:3" customFormat="1" x14ac:dyDescent="0.2">
      <c r="C637" s="295"/>
    </row>
    <row r="638" spans="3:3" customFormat="1" x14ac:dyDescent="0.2">
      <c r="C638" s="295"/>
    </row>
    <row r="639" spans="3:3" customFormat="1" x14ac:dyDescent="0.2">
      <c r="C639" s="295"/>
    </row>
    <row r="640" spans="3:3" customFormat="1" x14ac:dyDescent="0.2">
      <c r="C640" s="295"/>
    </row>
    <row r="641" spans="3:3" customFormat="1" x14ac:dyDescent="0.2">
      <c r="C641" s="295"/>
    </row>
    <row r="642" spans="3:3" customFormat="1" x14ac:dyDescent="0.2">
      <c r="C642" s="295"/>
    </row>
    <row r="643" spans="3:3" customFormat="1" x14ac:dyDescent="0.2">
      <c r="C643" s="295"/>
    </row>
    <row r="644" spans="3:3" customFormat="1" x14ac:dyDescent="0.2">
      <c r="C644" s="295"/>
    </row>
    <row r="645" spans="3:3" customFormat="1" x14ac:dyDescent="0.2">
      <c r="C645" s="295"/>
    </row>
    <row r="646" spans="3:3" customFormat="1" x14ac:dyDescent="0.2">
      <c r="C646" s="295"/>
    </row>
    <row r="647" spans="3:3" customFormat="1" x14ac:dyDescent="0.2">
      <c r="C647" s="295"/>
    </row>
    <row r="648" spans="3:3" customFormat="1" x14ac:dyDescent="0.2">
      <c r="C648" s="295"/>
    </row>
    <row r="649" spans="3:3" customFormat="1" x14ac:dyDescent="0.2">
      <c r="C649" s="295"/>
    </row>
    <row r="650" spans="3:3" customFormat="1" x14ac:dyDescent="0.2">
      <c r="C650" s="295"/>
    </row>
    <row r="651" spans="3:3" customFormat="1" x14ac:dyDescent="0.2">
      <c r="C651" s="295"/>
    </row>
    <row r="652" spans="3:3" customFormat="1" x14ac:dyDescent="0.2">
      <c r="C652" s="295"/>
    </row>
    <row r="653" spans="3:3" customFormat="1" x14ac:dyDescent="0.2">
      <c r="C653" s="295"/>
    </row>
    <row r="654" spans="3:3" customFormat="1" x14ac:dyDescent="0.2">
      <c r="C654" s="295"/>
    </row>
    <row r="655" spans="3:3" customFormat="1" x14ac:dyDescent="0.2">
      <c r="C655" s="295"/>
    </row>
    <row r="656" spans="3:3" customFormat="1" x14ac:dyDescent="0.2">
      <c r="C656" s="295"/>
    </row>
    <row r="657" spans="3:3" customFormat="1" x14ac:dyDescent="0.2">
      <c r="C657" s="295"/>
    </row>
    <row r="658" spans="3:3" customFormat="1" x14ac:dyDescent="0.2">
      <c r="C658" s="295"/>
    </row>
    <row r="659" spans="3:3" customFormat="1" x14ac:dyDescent="0.2">
      <c r="C659" s="295"/>
    </row>
    <row r="660" spans="3:3" customFormat="1" x14ac:dyDescent="0.2">
      <c r="C660" s="295"/>
    </row>
    <row r="661" spans="3:3" customFormat="1" x14ac:dyDescent="0.2">
      <c r="C661" s="295"/>
    </row>
    <row r="662" spans="3:3" customFormat="1" x14ac:dyDescent="0.2">
      <c r="C662" s="295"/>
    </row>
    <row r="663" spans="3:3" customFormat="1" x14ac:dyDescent="0.2">
      <c r="C663" s="295"/>
    </row>
    <row r="664" spans="3:3" customFormat="1" x14ac:dyDescent="0.2">
      <c r="C664" s="295"/>
    </row>
    <row r="665" spans="3:3" customFormat="1" x14ac:dyDescent="0.2">
      <c r="C665" s="295"/>
    </row>
    <row r="666" spans="3:3" customFormat="1" x14ac:dyDescent="0.2">
      <c r="C666" s="295"/>
    </row>
    <row r="667" spans="3:3" customFormat="1" x14ac:dyDescent="0.2">
      <c r="C667" s="295"/>
    </row>
    <row r="668" spans="3:3" customFormat="1" x14ac:dyDescent="0.2">
      <c r="C668" s="295"/>
    </row>
    <row r="669" spans="3:3" customFormat="1" x14ac:dyDescent="0.2">
      <c r="C669" s="295"/>
    </row>
    <row r="670" spans="3:3" customFormat="1" x14ac:dyDescent="0.2">
      <c r="C670" s="295"/>
    </row>
    <row r="671" spans="3:3" customFormat="1" x14ac:dyDescent="0.2">
      <c r="C671" s="295"/>
    </row>
    <row r="672" spans="3:3" customFormat="1" x14ac:dyDescent="0.2">
      <c r="C672" s="295"/>
    </row>
    <row r="673" spans="3:3" customFormat="1" x14ac:dyDescent="0.2">
      <c r="C673" s="295"/>
    </row>
    <row r="674" spans="3:3" customFormat="1" x14ac:dyDescent="0.2">
      <c r="C674" s="295"/>
    </row>
    <row r="675" spans="3:3" customFormat="1" x14ac:dyDescent="0.2">
      <c r="C675" s="295"/>
    </row>
    <row r="676" spans="3:3" customFormat="1" x14ac:dyDescent="0.2">
      <c r="C676" s="295"/>
    </row>
    <row r="677" spans="3:3" customFormat="1" x14ac:dyDescent="0.2">
      <c r="C677" s="295"/>
    </row>
    <row r="678" spans="3:3" customFormat="1" x14ac:dyDescent="0.2">
      <c r="C678" s="295"/>
    </row>
    <row r="679" spans="3:3" customFormat="1" x14ac:dyDescent="0.2">
      <c r="C679" s="295"/>
    </row>
    <row r="680" spans="3:3" customFormat="1" x14ac:dyDescent="0.2">
      <c r="C680" s="295"/>
    </row>
    <row r="681" spans="3:3" customFormat="1" x14ac:dyDescent="0.2">
      <c r="C681" s="295"/>
    </row>
    <row r="682" spans="3:3" customFormat="1" x14ac:dyDescent="0.2">
      <c r="C682" s="295"/>
    </row>
    <row r="683" spans="3:3" customFormat="1" x14ac:dyDescent="0.2">
      <c r="C683" s="295"/>
    </row>
    <row r="684" spans="3:3" customFormat="1" x14ac:dyDescent="0.2">
      <c r="C684" s="295"/>
    </row>
    <row r="685" spans="3:3" customFormat="1" x14ac:dyDescent="0.2">
      <c r="C685" s="295"/>
    </row>
    <row r="686" spans="3:3" customFormat="1" x14ac:dyDescent="0.2">
      <c r="C686" s="295"/>
    </row>
    <row r="687" spans="3:3" customFormat="1" x14ac:dyDescent="0.2">
      <c r="C687" s="295"/>
    </row>
    <row r="688" spans="3:3" customFormat="1" x14ac:dyDescent="0.2">
      <c r="C688" s="295"/>
    </row>
    <row r="689" spans="3:3" customFormat="1" x14ac:dyDescent="0.2">
      <c r="C689" s="295"/>
    </row>
    <row r="690" spans="3:3" customFormat="1" x14ac:dyDescent="0.2">
      <c r="C690" s="295"/>
    </row>
    <row r="691" spans="3:3" customFormat="1" x14ac:dyDescent="0.2">
      <c r="C691" s="295"/>
    </row>
    <row r="692" spans="3:3" customFormat="1" x14ac:dyDescent="0.2">
      <c r="C692" s="295"/>
    </row>
    <row r="693" spans="3:3" customFormat="1" x14ac:dyDescent="0.2">
      <c r="C693" s="295"/>
    </row>
    <row r="694" spans="3:3" customFormat="1" x14ac:dyDescent="0.2">
      <c r="C694" s="295"/>
    </row>
    <row r="695" spans="3:3" customFormat="1" x14ac:dyDescent="0.2">
      <c r="C695" s="295"/>
    </row>
    <row r="696" spans="3:3" customFormat="1" x14ac:dyDescent="0.2">
      <c r="C696" s="295"/>
    </row>
    <row r="697" spans="3:3" customFormat="1" x14ac:dyDescent="0.2">
      <c r="C697" s="295"/>
    </row>
    <row r="698" spans="3:3" customFormat="1" x14ac:dyDescent="0.2">
      <c r="C698" s="295"/>
    </row>
    <row r="699" spans="3:3" customFormat="1" x14ac:dyDescent="0.2">
      <c r="C699" s="295"/>
    </row>
    <row r="700" spans="3:3" customFormat="1" x14ac:dyDescent="0.2">
      <c r="C700" s="295"/>
    </row>
    <row r="701" spans="3:3" customFormat="1" x14ac:dyDescent="0.2">
      <c r="C701" s="295"/>
    </row>
    <row r="702" spans="3:3" customFormat="1" x14ac:dyDescent="0.2">
      <c r="C702" s="295"/>
    </row>
    <row r="703" spans="3:3" customFormat="1" x14ac:dyDescent="0.2">
      <c r="C703" s="295"/>
    </row>
    <row r="704" spans="3:3" customFormat="1" x14ac:dyDescent="0.2">
      <c r="C704" s="295"/>
    </row>
    <row r="705" spans="3:3" customFormat="1" x14ac:dyDescent="0.2">
      <c r="C705" s="295"/>
    </row>
    <row r="706" spans="3:3" customFormat="1" x14ac:dyDescent="0.2">
      <c r="C706" s="295"/>
    </row>
    <row r="707" spans="3:3" customFormat="1" x14ac:dyDescent="0.2">
      <c r="C707" s="295"/>
    </row>
    <row r="708" spans="3:3" customFormat="1" x14ac:dyDescent="0.2">
      <c r="C708" s="295"/>
    </row>
    <row r="709" spans="3:3" customFormat="1" x14ac:dyDescent="0.2">
      <c r="C709" s="295"/>
    </row>
    <row r="710" spans="3:3" customFormat="1" x14ac:dyDescent="0.2">
      <c r="C710" s="295"/>
    </row>
    <row r="711" spans="3:3" customFormat="1" x14ac:dyDescent="0.2">
      <c r="C711" s="295"/>
    </row>
    <row r="712" spans="3:3" customFormat="1" x14ac:dyDescent="0.2">
      <c r="C712" s="295"/>
    </row>
    <row r="713" spans="3:3" customFormat="1" x14ac:dyDescent="0.2">
      <c r="C713" s="295"/>
    </row>
    <row r="714" spans="3:3" customFormat="1" x14ac:dyDescent="0.2">
      <c r="C714" s="295"/>
    </row>
    <row r="715" spans="3:3" customFormat="1" x14ac:dyDescent="0.2">
      <c r="C715" s="295"/>
    </row>
    <row r="716" spans="3:3" customFormat="1" x14ac:dyDescent="0.2">
      <c r="C716" s="295"/>
    </row>
    <row r="717" spans="3:3" customFormat="1" x14ac:dyDescent="0.2">
      <c r="C717" s="295"/>
    </row>
    <row r="718" spans="3:3" customFormat="1" x14ac:dyDescent="0.2">
      <c r="C718" s="295"/>
    </row>
    <row r="719" spans="3:3" customFormat="1" x14ac:dyDescent="0.2">
      <c r="C719" s="295"/>
    </row>
    <row r="720" spans="3:3" customFormat="1" x14ac:dyDescent="0.2">
      <c r="C720" s="295"/>
    </row>
    <row r="721" spans="3:3" customFormat="1" x14ac:dyDescent="0.2">
      <c r="C721" s="295"/>
    </row>
    <row r="722" spans="3:3" customFormat="1" x14ac:dyDescent="0.2">
      <c r="C722" s="295"/>
    </row>
    <row r="723" spans="3:3" customFormat="1" x14ac:dyDescent="0.2">
      <c r="C723" s="295"/>
    </row>
    <row r="724" spans="3:3" customFormat="1" x14ac:dyDescent="0.2">
      <c r="C724" s="295"/>
    </row>
    <row r="725" spans="3:3" customFormat="1" x14ac:dyDescent="0.2">
      <c r="C725" s="295"/>
    </row>
    <row r="726" spans="3:3" customFormat="1" x14ac:dyDescent="0.2">
      <c r="C726" s="295"/>
    </row>
    <row r="727" spans="3:3" customFormat="1" x14ac:dyDescent="0.2">
      <c r="C727" s="295"/>
    </row>
    <row r="728" spans="3:3" customFormat="1" x14ac:dyDescent="0.2">
      <c r="C728" s="295"/>
    </row>
    <row r="729" spans="3:3" customFormat="1" x14ac:dyDescent="0.2">
      <c r="C729" s="295"/>
    </row>
    <row r="730" spans="3:3" customFormat="1" x14ac:dyDescent="0.2">
      <c r="C730" s="295"/>
    </row>
    <row r="731" spans="3:3" customFormat="1" x14ac:dyDescent="0.2">
      <c r="C731" s="295"/>
    </row>
    <row r="732" spans="3:3" customFormat="1" x14ac:dyDescent="0.2">
      <c r="C732" s="295"/>
    </row>
    <row r="733" spans="3:3" customFormat="1" x14ac:dyDescent="0.2">
      <c r="C733" s="295"/>
    </row>
    <row r="734" spans="3:3" customFormat="1" x14ac:dyDescent="0.2">
      <c r="C734" s="295"/>
    </row>
    <row r="735" spans="3:3" customFormat="1" x14ac:dyDescent="0.2">
      <c r="C735" s="295"/>
    </row>
    <row r="736" spans="3:3" customFormat="1" x14ac:dyDescent="0.2">
      <c r="C736" s="295"/>
    </row>
    <row r="737" spans="3:3" customFormat="1" x14ac:dyDescent="0.2">
      <c r="C737" s="295"/>
    </row>
    <row r="738" spans="3:3" customFormat="1" x14ac:dyDescent="0.2">
      <c r="C738" s="295"/>
    </row>
    <row r="739" spans="3:3" customFormat="1" x14ac:dyDescent="0.2">
      <c r="C739" s="295"/>
    </row>
    <row r="740" spans="3:3" customFormat="1" x14ac:dyDescent="0.2">
      <c r="C740" s="295"/>
    </row>
    <row r="741" spans="3:3" customFormat="1" x14ac:dyDescent="0.2">
      <c r="C741" s="295"/>
    </row>
    <row r="742" spans="3:3" customFormat="1" x14ac:dyDescent="0.2">
      <c r="C742" s="295"/>
    </row>
    <row r="743" spans="3:3" customFormat="1" x14ac:dyDescent="0.2">
      <c r="C743" s="295"/>
    </row>
    <row r="744" spans="3:3" customFormat="1" x14ac:dyDescent="0.2">
      <c r="C744" s="295"/>
    </row>
    <row r="745" spans="3:3" customFormat="1" x14ac:dyDescent="0.2">
      <c r="C745" s="295"/>
    </row>
    <row r="746" spans="3:3" customFormat="1" x14ac:dyDescent="0.2">
      <c r="C746" s="295"/>
    </row>
    <row r="747" spans="3:3" customFormat="1" x14ac:dyDescent="0.2">
      <c r="C747" s="295"/>
    </row>
    <row r="748" spans="3:3" customFormat="1" x14ac:dyDescent="0.2">
      <c r="C748" s="295"/>
    </row>
    <row r="749" spans="3:3" customFormat="1" x14ac:dyDescent="0.2">
      <c r="C749" s="295"/>
    </row>
    <row r="750" spans="3:3" customFormat="1" x14ac:dyDescent="0.2">
      <c r="C750" s="295"/>
    </row>
    <row r="751" spans="3:3" customFormat="1" x14ac:dyDescent="0.2">
      <c r="C751" s="295"/>
    </row>
    <row r="752" spans="3:3" customFormat="1" x14ac:dyDescent="0.2">
      <c r="C752" s="295"/>
    </row>
    <row r="753" spans="3:3" customFormat="1" x14ac:dyDescent="0.2">
      <c r="C753" s="295"/>
    </row>
    <row r="754" spans="3:3" customFormat="1" x14ac:dyDescent="0.2">
      <c r="C754" s="295"/>
    </row>
    <row r="755" spans="3:3" customFormat="1" x14ac:dyDescent="0.2">
      <c r="C755" s="295"/>
    </row>
    <row r="756" spans="3:3" customFormat="1" x14ac:dyDescent="0.2">
      <c r="C756" s="295"/>
    </row>
    <row r="757" spans="3:3" customFormat="1" x14ac:dyDescent="0.2">
      <c r="C757" s="295"/>
    </row>
    <row r="758" spans="3:3" customFormat="1" x14ac:dyDescent="0.2">
      <c r="C758" s="295"/>
    </row>
    <row r="759" spans="3:3" customFormat="1" x14ac:dyDescent="0.2">
      <c r="C759" s="295"/>
    </row>
    <row r="760" spans="3:3" customFormat="1" x14ac:dyDescent="0.2">
      <c r="C760" s="295"/>
    </row>
    <row r="761" spans="3:3" customFormat="1" x14ac:dyDescent="0.2">
      <c r="C761" s="295"/>
    </row>
    <row r="762" spans="3:3" customFormat="1" x14ac:dyDescent="0.2">
      <c r="C762" s="295"/>
    </row>
    <row r="763" spans="3:3" customFormat="1" x14ac:dyDescent="0.2">
      <c r="C763" s="295"/>
    </row>
    <row r="764" spans="3:3" customFormat="1" x14ac:dyDescent="0.2">
      <c r="C764" s="295"/>
    </row>
    <row r="765" spans="3:3" customFormat="1" x14ac:dyDescent="0.2">
      <c r="C765" s="295"/>
    </row>
    <row r="766" spans="3:3" customFormat="1" x14ac:dyDescent="0.2">
      <c r="C766" s="295"/>
    </row>
    <row r="767" spans="3:3" customFormat="1" x14ac:dyDescent="0.2">
      <c r="C767" s="295"/>
    </row>
    <row r="768" spans="3:3" customFormat="1" x14ac:dyDescent="0.2">
      <c r="C768" s="295"/>
    </row>
    <row r="769" spans="3:3" customFormat="1" x14ac:dyDescent="0.2">
      <c r="C769" s="295"/>
    </row>
    <row r="770" spans="3:3" customFormat="1" x14ac:dyDescent="0.2">
      <c r="C770" s="295"/>
    </row>
    <row r="771" spans="3:3" customFormat="1" x14ac:dyDescent="0.2">
      <c r="C771" s="295"/>
    </row>
    <row r="772" spans="3:3" customFormat="1" x14ac:dyDescent="0.2">
      <c r="C772" s="295"/>
    </row>
    <row r="773" spans="3:3" customFormat="1" x14ac:dyDescent="0.2">
      <c r="C773" s="295"/>
    </row>
    <row r="774" spans="3:3" customFormat="1" x14ac:dyDescent="0.2">
      <c r="C774" s="295"/>
    </row>
    <row r="775" spans="3:3" customFormat="1" x14ac:dyDescent="0.2">
      <c r="C775" s="295"/>
    </row>
    <row r="776" spans="3:3" customFormat="1" x14ac:dyDescent="0.2">
      <c r="C776" s="295"/>
    </row>
    <row r="777" spans="3:3" customFormat="1" x14ac:dyDescent="0.2">
      <c r="C777" s="295"/>
    </row>
    <row r="778" spans="3:3" customFormat="1" x14ac:dyDescent="0.2">
      <c r="C778" s="295"/>
    </row>
    <row r="779" spans="3:3" customFormat="1" x14ac:dyDescent="0.2">
      <c r="C779" s="295"/>
    </row>
    <row r="780" spans="3:3" customFormat="1" x14ac:dyDescent="0.2">
      <c r="C780" s="295"/>
    </row>
    <row r="781" spans="3:3" customFormat="1" x14ac:dyDescent="0.2">
      <c r="C781" s="295"/>
    </row>
    <row r="782" spans="3:3" customFormat="1" x14ac:dyDescent="0.2">
      <c r="C782" s="295"/>
    </row>
    <row r="783" spans="3:3" customFormat="1" x14ac:dyDescent="0.2">
      <c r="C783" s="295"/>
    </row>
    <row r="784" spans="3:3" customFormat="1" x14ac:dyDescent="0.2">
      <c r="C784" s="295"/>
    </row>
    <row r="785" spans="3:3" customFormat="1" x14ac:dyDescent="0.2">
      <c r="C785" s="295"/>
    </row>
    <row r="786" spans="3:3" customFormat="1" x14ac:dyDescent="0.2">
      <c r="C786" s="295"/>
    </row>
    <row r="787" spans="3:3" customFormat="1" x14ac:dyDescent="0.2">
      <c r="C787" s="295"/>
    </row>
    <row r="788" spans="3:3" customFormat="1" x14ac:dyDescent="0.2">
      <c r="C788" s="295"/>
    </row>
    <row r="789" spans="3:3" customFormat="1" x14ac:dyDescent="0.2">
      <c r="C789" s="295"/>
    </row>
    <row r="790" spans="3:3" customFormat="1" x14ac:dyDescent="0.2">
      <c r="C790" s="295"/>
    </row>
    <row r="791" spans="3:3" customFormat="1" x14ac:dyDescent="0.2">
      <c r="C791" s="295"/>
    </row>
    <row r="792" spans="3:3" customFormat="1" x14ac:dyDescent="0.2">
      <c r="C792" s="295"/>
    </row>
    <row r="793" spans="3:3" customFormat="1" x14ac:dyDescent="0.2">
      <c r="C793" s="295"/>
    </row>
    <row r="794" spans="3:3" customFormat="1" x14ac:dyDescent="0.2">
      <c r="C794" s="295"/>
    </row>
    <row r="795" spans="3:3" customFormat="1" x14ac:dyDescent="0.2">
      <c r="C795" s="295"/>
    </row>
    <row r="796" spans="3:3" customFormat="1" x14ac:dyDescent="0.2">
      <c r="C796" s="295"/>
    </row>
    <row r="797" spans="3:3" customFormat="1" x14ac:dyDescent="0.2">
      <c r="C797" s="295"/>
    </row>
    <row r="798" spans="3:3" customFormat="1" x14ac:dyDescent="0.2">
      <c r="C798" s="295"/>
    </row>
    <row r="799" spans="3:3" customFormat="1" x14ac:dyDescent="0.2">
      <c r="C799" s="295"/>
    </row>
    <row r="800" spans="3:3" customFormat="1" x14ac:dyDescent="0.2">
      <c r="C800" s="295"/>
    </row>
    <row r="801" spans="3:3" customFormat="1" x14ac:dyDescent="0.2">
      <c r="C801" s="295"/>
    </row>
    <row r="802" spans="3:3" customFormat="1" x14ac:dyDescent="0.2">
      <c r="C802" s="295"/>
    </row>
    <row r="803" spans="3:3" customFormat="1" x14ac:dyDescent="0.2">
      <c r="C803" s="295"/>
    </row>
    <row r="804" spans="3:3" customFormat="1" x14ac:dyDescent="0.2">
      <c r="C804" s="295"/>
    </row>
    <row r="805" spans="3:3" customFormat="1" x14ac:dyDescent="0.2">
      <c r="C805" s="295"/>
    </row>
    <row r="806" spans="3:3" customFormat="1" x14ac:dyDescent="0.2">
      <c r="C806" s="295"/>
    </row>
    <row r="807" spans="3:3" customFormat="1" x14ac:dyDescent="0.2">
      <c r="C807" s="295"/>
    </row>
    <row r="808" spans="3:3" customFormat="1" x14ac:dyDescent="0.2">
      <c r="C808" s="295"/>
    </row>
    <row r="809" spans="3:3" customFormat="1" x14ac:dyDescent="0.2">
      <c r="C809" s="295"/>
    </row>
    <row r="810" spans="3:3" customFormat="1" x14ac:dyDescent="0.2">
      <c r="C810" s="295"/>
    </row>
    <row r="811" spans="3:3" customFormat="1" x14ac:dyDescent="0.2">
      <c r="C811" s="295"/>
    </row>
    <row r="812" spans="3:3" customFormat="1" x14ac:dyDescent="0.2">
      <c r="C812" s="295"/>
    </row>
    <row r="813" spans="3:3" customFormat="1" x14ac:dyDescent="0.2">
      <c r="C813" s="295"/>
    </row>
    <row r="814" spans="3:3" customFormat="1" x14ac:dyDescent="0.2">
      <c r="C814" s="295"/>
    </row>
    <row r="815" spans="3:3" customFormat="1" x14ac:dyDescent="0.2">
      <c r="C815" s="295"/>
    </row>
    <row r="816" spans="3:3" customFormat="1" x14ac:dyDescent="0.2">
      <c r="C816" s="295"/>
    </row>
    <row r="817" spans="3:3" customFormat="1" x14ac:dyDescent="0.2">
      <c r="C817" s="295"/>
    </row>
    <row r="818" spans="3:3" customFormat="1" x14ac:dyDescent="0.2">
      <c r="C818" s="295"/>
    </row>
    <row r="819" spans="3:3" customFormat="1" x14ac:dyDescent="0.2">
      <c r="C819" s="295"/>
    </row>
    <row r="820" spans="3:3" customFormat="1" x14ac:dyDescent="0.2">
      <c r="C820" s="295"/>
    </row>
    <row r="821" spans="3:3" customFormat="1" x14ac:dyDescent="0.2">
      <c r="C821" s="295"/>
    </row>
    <row r="822" spans="3:3" customFormat="1" x14ac:dyDescent="0.2">
      <c r="C822" s="295"/>
    </row>
    <row r="823" spans="3:3" customFormat="1" x14ac:dyDescent="0.2">
      <c r="C823" s="295"/>
    </row>
    <row r="824" spans="3:3" customFormat="1" x14ac:dyDescent="0.2">
      <c r="C824" s="295"/>
    </row>
    <row r="825" spans="3:3" customFormat="1" x14ac:dyDescent="0.2">
      <c r="C825" s="295"/>
    </row>
    <row r="826" spans="3:3" customFormat="1" x14ac:dyDescent="0.2">
      <c r="C826" s="295"/>
    </row>
    <row r="827" spans="3:3" customFormat="1" x14ac:dyDescent="0.2">
      <c r="C827" s="295"/>
    </row>
    <row r="828" spans="3:3" customFormat="1" x14ac:dyDescent="0.2">
      <c r="C828" s="295"/>
    </row>
    <row r="829" spans="3:3" customFormat="1" x14ac:dyDescent="0.2">
      <c r="C829" s="295"/>
    </row>
    <row r="830" spans="3:3" customFormat="1" x14ac:dyDescent="0.2">
      <c r="C830" s="295"/>
    </row>
    <row r="831" spans="3:3" customFormat="1" x14ac:dyDescent="0.2">
      <c r="C831" s="295"/>
    </row>
    <row r="832" spans="3:3" customFormat="1" x14ac:dyDescent="0.2">
      <c r="C832" s="295"/>
    </row>
    <row r="833" spans="3:3" customFormat="1" x14ac:dyDescent="0.2">
      <c r="C833" s="295"/>
    </row>
    <row r="834" spans="3:3" customFormat="1" x14ac:dyDescent="0.2">
      <c r="C834" s="295"/>
    </row>
    <row r="835" spans="3:3" customFormat="1" x14ac:dyDescent="0.2">
      <c r="C835" s="295"/>
    </row>
    <row r="836" spans="3:3" customFormat="1" x14ac:dyDescent="0.2">
      <c r="C836" s="295"/>
    </row>
    <row r="837" spans="3:3" customFormat="1" x14ac:dyDescent="0.2">
      <c r="C837" s="295"/>
    </row>
    <row r="838" spans="3:3" customFormat="1" x14ac:dyDescent="0.2">
      <c r="C838" s="295"/>
    </row>
    <row r="839" spans="3:3" customFormat="1" x14ac:dyDescent="0.2">
      <c r="C839" s="295"/>
    </row>
    <row r="840" spans="3:3" customFormat="1" x14ac:dyDescent="0.2">
      <c r="C840" s="295"/>
    </row>
    <row r="841" spans="3:3" customFormat="1" x14ac:dyDescent="0.2">
      <c r="C841" s="295"/>
    </row>
    <row r="842" spans="3:3" customFormat="1" x14ac:dyDescent="0.2">
      <c r="C842" s="295"/>
    </row>
    <row r="843" spans="3:3" customFormat="1" x14ac:dyDescent="0.2">
      <c r="C843" s="295"/>
    </row>
    <row r="844" spans="3:3" customFormat="1" x14ac:dyDescent="0.2">
      <c r="C844" s="295"/>
    </row>
    <row r="845" spans="3:3" customFormat="1" x14ac:dyDescent="0.2">
      <c r="C845" s="295"/>
    </row>
    <row r="846" spans="3:3" customFormat="1" x14ac:dyDescent="0.2">
      <c r="C846" s="295"/>
    </row>
    <row r="847" spans="3:3" customFormat="1" x14ac:dyDescent="0.2">
      <c r="C847" s="295"/>
    </row>
    <row r="848" spans="3:3" customFormat="1" x14ac:dyDescent="0.2">
      <c r="C848" s="295"/>
    </row>
    <row r="849" spans="3:3" customFormat="1" x14ac:dyDescent="0.2">
      <c r="C849" s="295"/>
    </row>
    <row r="850" spans="3:3" customFormat="1" x14ac:dyDescent="0.2">
      <c r="C850" s="295"/>
    </row>
    <row r="851" spans="3:3" customFormat="1" x14ac:dyDescent="0.2">
      <c r="C851" s="295"/>
    </row>
    <row r="852" spans="3:3" customFormat="1" x14ac:dyDescent="0.2">
      <c r="C852" s="295"/>
    </row>
    <row r="853" spans="3:3" customFormat="1" x14ac:dyDescent="0.2">
      <c r="C853" s="295"/>
    </row>
    <row r="854" spans="3:3" customFormat="1" x14ac:dyDescent="0.2">
      <c r="C854" s="295"/>
    </row>
    <row r="855" spans="3:3" customFormat="1" x14ac:dyDescent="0.2">
      <c r="C855" s="295"/>
    </row>
    <row r="856" spans="3:3" customFormat="1" x14ac:dyDescent="0.2">
      <c r="C856" s="295"/>
    </row>
    <row r="857" spans="3:3" customFormat="1" x14ac:dyDescent="0.2">
      <c r="C857" s="295"/>
    </row>
    <row r="858" spans="3:3" customFormat="1" x14ac:dyDescent="0.2">
      <c r="C858" s="295"/>
    </row>
    <row r="859" spans="3:3" customFormat="1" x14ac:dyDescent="0.2">
      <c r="C859" s="295"/>
    </row>
    <row r="860" spans="3:3" customFormat="1" x14ac:dyDescent="0.2">
      <c r="C860" s="295"/>
    </row>
    <row r="861" spans="3:3" customFormat="1" x14ac:dyDescent="0.2">
      <c r="C861" s="295"/>
    </row>
    <row r="862" spans="3:3" customFormat="1" x14ac:dyDescent="0.2">
      <c r="C862" s="295"/>
    </row>
    <row r="863" spans="3:3" customFormat="1" x14ac:dyDescent="0.2">
      <c r="C863" s="295"/>
    </row>
    <row r="864" spans="3:3" customFormat="1" x14ac:dyDescent="0.2">
      <c r="C864" s="295"/>
    </row>
    <row r="865" spans="3:3" customFormat="1" x14ac:dyDescent="0.2">
      <c r="C865" s="295"/>
    </row>
    <row r="866" spans="3:3" customFormat="1" x14ac:dyDescent="0.2">
      <c r="C866" s="295"/>
    </row>
    <row r="867" spans="3:3" customFormat="1" x14ac:dyDescent="0.2">
      <c r="C867" s="295"/>
    </row>
    <row r="868" spans="3:3" customFormat="1" x14ac:dyDescent="0.2">
      <c r="C868" s="295"/>
    </row>
    <row r="869" spans="3:3" customFormat="1" x14ac:dyDescent="0.2">
      <c r="C869" s="295"/>
    </row>
    <row r="870" spans="3:3" customFormat="1" x14ac:dyDescent="0.2">
      <c r="C870" s="295"/>
    </row>
    <row r="871" spans="3:3" customFormat="1" x14ac:dyDescent="0.2">
      <c r="C871" s="295"/>
    </row>
    <row r="872" spans="3:3" customFormat="1" x14ac:dyDescent="0.2">
      <c r="C872" s="295"/>
    </row>
    <row r="873" spans="3:3" customFormat="1" x14ac:dyDescent="0.2">
      <c r="C873" s="295"/>
    </row>
    <row r="874" spans="3:3" customFormat="1" x14ac:dyDescent="0.2">
      <c r="C874" s="295"/>
    </row>
    <row r="875" spans="3:3" customFormat="1" x14ac:dyDescent="0.2">
      <c r="C875" s="295"/>
    </row>
    <row r="876" spans="3:3" customFormat="1" x14ac:dyDescent="0.2">
      <c r="C876" s="295"/>
    </row>
    <row r="877" spans="3:3" customFormat="1" x14ac:dyDescent="0.2">
      <c r="C877" s="295"/>
    </row>
    <row r="878" spans="3:3" customFormat="1" x14ac:dyDescent="0.2">
      <c r="C878" s="295"/>
    </row>
    <row r="879" spans="3:3" customFormat="1" x14ac:dyDescent="0.2">
      <c r="C879" s="295"/>
    </row>
    <row r="880" spans="3:3" customFormat="1" x14ac:dyDescent="0.2">
      <c r="C880" s="295"/>
    </row>
    <row r="881" spans="3:3" customFormat="1" x14ac:dyDescent="0.2">
      <c r="C881" s="295"/>
    </row>
    <row r="882" spans="3:3" customFormat="1" x14ac:dyDescent="0.2">
      <c r="C882" s="295"/>
    </row>
    <row r="883" spans="3:3" customFormat="1" x14ac:dyDescent="0.2">
      <c r="C883" s="295"/>
    </row>
    <row r="884" spans="3:3" customFormat="1" x14ac:dyDescent="0.2">
      <c r="C884" s="295"/>
    </row>
    <row r="885" spans="3:3" customFormat="1" x14ac:dyDescent="0.2">
      <c r="C885" s="295"/>
    </row>
    <row r="886" spans="3:3" customFormat="1" x14ac:dyDescent="0.2">
      <c r="C886" s="295"/>
    </row>
    <row r="887" spans="3:3" customFormat="1" x14ac:dyDescent="0.2">
      <c r="C887" s="295"/>
    </row>
    <row r="888" spans="3:3" customFormat="1" x14ac:dyDescent="0.2">
      <c r="C888" s="295"/>
    </row>
    <row r="889" spans="3:3" customFormat="1" x14ac:dyDescent="0.2">
      <c r="C889" s="295"/>
    </row>
    <row r="890" spans="3:3" customFormat="1" x14ac:dyDescent="0.2">
      <c r="C890" s="295"/>
    </row>
    <row r="891" spans="3:3" customFormat="1" x14ac:dyDescent="0.2">
      <c r="C891" s="295"/>
    </row>
    <row r="892" spans="3:3" customFormat="1" x14ac:dyDescent="0.2">
      <c r="C892" s="295"/>
    </row>
    <row r="893" spans="3:3" customFormat="1" x14ac:dyDescent="0.2">
      <c r="C893" s="295"/>
    </row>
    <row r="894" spans="3:3" customFormat="1" x14ac:dyDescent="0.2">
      <c r="C894" s="295"/>
    </row>
    <row r="895" spans="3:3" customFormat="1" x14ac:dyDescent="0.2">
      <c r="C895" s="295"/>
    </row>
    <row r="896" spans="3:3" customFormat="1" x14ac:dyDescent="0.2">
      <c r="C896" s="295"/>
    </row>
    <row r="897" spans="3:3" customFormat="1" x14ac:dyDescent="0.2">
      <c r="C897" s="295"/>
    </row>
    <row r="898" spans="3:3" customFormat="1" x14ac:dyDescent="0.2">
      <c r="C898" s="295"/>
    </row>
    <row r="899" spans="3:3" customFormat="1" x14ac:dyDescent="0.2">
      <c r="C899" s="295"/>
    </row>
    <row r="900" spans="3:3" customFormat="1" x14ac:dyDescent="0.2">
      <c r="C900" s="295"/>
    </row>
    <row r="901" spans="3:3" customFormat="1" x14ac:dyDescent="0.2">
      <c r="C901" s="295"/>
    </row>
    <row r="902" spans="3:3" customFormat="1" x14ac:dyDescent="0.2">
      <c r="C902" s="295"/>
    </row>
    <row r="903" spans="3:3" customFormat="1" x14ac:dyDescent="0.2">
      <c r="C903" s="295"/>
    </row>
    <row r="904" spans="3:3" customFormat="1" x14ac:dyDescent="0.2">
      <c r="C904" s="295"/>
    </row>
    <row r="905" spans="3:3" customFormat="1" x14ac:dyDescent="0.2">
      <c r="C905" s="295"/>
    </row>
    <row r="906" spans="3:3" customFormat="1" x14ac:dyDescent="0.2">
      <c r="C906" s="295"/>
    </row>
    <row r="907" spans="3:3" customFormat="1" x14ac:dyDescent="0.2">
      <c r="C907" s="295"/>
    </row>
    <row r="908" spans="3:3" customFormat="1" x14ac:dyDescent="0.2">
      <c r="C908" s="295"/>
    </row>
    <row r="909" spans="3:3" customFormat="1" x14ac:dyDescent="0.2">
      <c r="C909" s="295"/>
    </row>
    <row r="910" spans="3:3" customFormat="1" x14ac:dyDescent="0.2">
      <c r="C910" s="295"/>
    </row>
    <row r="911" spans="3:3" customFormat="1" x14ac:dyDescent="0.2">
      <c r="C911" s="295"/>
    </row>
    <row r="912" spans="3:3" customFormat="1" x14ac:dyDescent="0.2">
      <c r="C912" s="295"/>
    </row>
    <row r="913" spans="3:3" customFormat="1" x14ac:dyDescent="0.2">
      <c r="C913" s="295"/>
    </row>
    <row r="914" spans="3:3" customFormat="1" x14ac:dyDescent="0.2">
      <c r="C914" s="295"/>
    </row>
    <row r="915" spans="3:3" customFormat="1" x14ac:dyDescent="0.2">
      <c r="C915" s="295"/>
    </row>
    <row r="916" spans="3:3" customFormat="1" x14ac:dyDescent="0.2">
      <c r="C916" s="295"/>
    </row>
    <row r="917" spans="3:3" customFormat="1" x14ac:dyDescent="0.2">
      <c r="C917" s="295"/>
    </row>
    <row r="918" spans="3:3" customFormat="1" x14ac:dyDescent="0.2">
      <c r="C918" s="295"/>
    </row>
    <row r="919" spans="3:3" customFormat="1" x14ac:dyDescent="0.2">
      <c r="C919" s="295"/>
    </row>
    <row r="920" spans="3:3" customFormat="1" x14ac:dyDescent="0.2">
      <c r="C920" s="295"/>
    </row>
    <row r="921" spans="3:3" customFormat="1" x14ac:dyDescent="0.2">
      <c r="C921" s="295"/>
    </row>
    <row r="922" spans="3:3" customFormat="1" x14ac:dyDescent="0.2">
      <c r="C922" s="295"/>
    </row>
    <row r="923" spans="3:3" customFormat="1" x14ac:dyDescent="0.2">
      <c r="C923" s="295"/>
    </row>
    <row r="924" spans="3:3" customFormat="1" x14ac:dyDescent="0.2">
      <c r="C924" s="295"/>
    </row>
    <row r="925" spans="3:3" customFormat="1" x14ac:dyDescent="0.2">
      <c r="C925" s="295"/>
    </row>
    <row r="926" spans="3:3" customFormat="1" x14ac:dyDescent="0.2">
      <c r="C926" s="295"/>
    </row>
    <row r="927" spans="3:3" customFormat="1" x14ac:dyDescent="0.2">
      <c r="C927" s="295"/>
    </row>
    <row r="928" spans="3:3" customFormat="1" x14ac:dyDescent="0.2">
      <c r="C928" s="295"/>
    </row>
    <row r="929" spans="3:3" customFormat="1" x14ac:dyDescent="0.2">
      <c r="C929" s="295"/>
    </row>
    <row r="930" spans="3:3" customFormat="1" x14ac:dyDescent="0.2">
      <c r="C930" s="295"/>
    </row>
    <row r="931" spans="3:3" customFormat="1" x14ac:dyDescent="0.2">
      <c r="C931" s="295"/>
    </row>
    <row r="932" spans="3:3" customFormat="1" x14ac:dyDescent="0.2">
      <c r="C932" s="295"/>
    </row>
    <row r="933" spans="3:3" customFormat="1" x14ac:dyDescent="0.2">
      <c r="C933" s="295"/>
    </row>
    <row r="934" spans="3:3" customFormat="1" x14ac:dyDescent="0.2">
      <c r="C934" s="295"/>
    </row>
    <row r="935" spans="3:3" customFormat="1" x14ac:dyDescent="0.2">
      <c r="C935" s="295"/>
    </row>
    <row r="936" spans="3:3" customFormat="1" x14ac:dyDescent="0.2">
      <c r="C936" s="295"/>
    </row>
    <row r="937" spans="3:3" customFormat="1" x14ac:dyDescent="0.2">
      <c r="C937" s="295"/>
    </row>
    <row r="938" spans="3:3" customFormat="1" x14ac:dyDescent="0.2">
      <c r="C938" s="295"/>
    </row>
    <row r="939" spans="3:3" customFormat="1" x14ac:dyDescent="0.2">
      <c r="C939" s="295"/>
    </row>
    <row r="940" spans="3:3" customFormat="1" x14ac:dyDescent="0.2">
      <c r="C940" s="295"/>
    </row>
    <row r="941" spans="3:3" customFormat="1" x14ac:dyDescent="0.2">
      <c r="C941" s="295"/>
    </row>
    <row r="942" spans="3:3" customFormat="1" x14ac:dyDescent="0.2">
      <c r="C942" s="295"/>
    </row>
    <row r="943" spans="3:3" customFormat="1" x14ac:dyDescent="0.2">
      <c r="C943" s="295"/>
    </row>
    <row r="944" spans="3:3" customFormat="1" x14ac:dyDescent="0.2">
      <c r="C944" s="295"/>
    </row>
    <row r="945" spans="3:3" customFormat="1" x14ac:dyDescent="0.2">
      <c r="C945" s="295"/>
    </row>
    <row r="946" spans="3:3" customFormat="1" x14ac:dyDescent="0.2">
      <c r="C946" s="295"/>
    </row>
    <row r="947" spans="3:3" customFormat="1" x14ac:dyDescent="0.2">
      <c r="C947" s="295"/>
    </row>
    <row r="948" spans="3:3" customFormat="1" x14ac:dyDescent="0.2">
      <c r="C948" s="295"/>
    </row>
    <row r="949" spans="3:3" customFormat="1" x14ac:dyDescent="0.2">
      <c r="C949" s="295"/>
    </row>
    <row r="950" spans="3:3" customFormat="1" x14ac:dyDescent="0.2">
      <c r="C950" s="295"/>
    </row>
    <row r="951" spans="3:3" customFormat="1" x14ac:dyDescent="0.2">
      <c r="C951" s="295"/>
    </row>
    <row r="952" spans="3:3" customFormat="1" x14ac:dyDescent="0.2">
      <c r="C952" s="295"/>
    </row>
    <row r="953" spans="3:3" customFormat="1" x14ac:dyDescent="0.2">
      <c r="C953" s="295"/>
    </row>
    <row r="954" spans="3:3" customFormat="1" x14ac:dyDescent="0.2">
      <c r="C954" s="295"/>
    </row>
    <row r="955" spans="3:3" customFormat="1" x14ac:dyDescent="0.2">
      <c r="C955" s="295"/>
    </row>
    <row r="956" spans="3:3" customFormat="1" x14ac:dyDescent="0.2">
      <c r="C956" s="295"/>
    </row>
    <row r="957" spans="3:3" customFormat="1" x14ac:dyDescent="0.2">
      <c r="C957" s="295"/>
    </row>
    <row r="958" spans="3:3" customFormat="1" x14ac:dyDescent="0.2">
      <c r="C958" s="295"/>
    </row>
    <row r="959" spans="3:3" customFormat="1" x14ac:dyDescent="0.2">
      <c r="C959" s="295"/>
    </row>
    <row r="960" spans="3:3" customFormat="1" x14ac:dyDescent="0.2">
      <c r="C960" s="295"/>
    </row>
    <row r="961" spans="3:3" customFormat="1" x14ac:dyDescent="0.2">
      <c r="C961" s="295"/>
    </row>
    <row r="962" spans="3:3" customFormat="1" x14ac:dyDescent="0.2">
      <c r="C962" s="295"/>
    </row>
    <row r="963" spans="3:3" customFormat="1" x14ac:dyDescent="0.2">
      <c r="C963" s="295"/>
    </row>
    <row r="964" spans="3:3" customFormat="1" x14ac:dyDescent="0.2">
      <c r="C964" s="295"/>
    </row>
    <row r="965" spans="3:3" customFormat="1" x14ac:dyDescent="0.2">
      <c r="C965" s="295"/>
    </row>
    <row r="966" spans="3:3" customFormat="1" x14ac:dyDescent="0.2">
      <c r="C966" s="295"/>
    </row>
    <row r="967" spans="3:3" customFormat="1" x14ac:dyDescent="0.2">
      <c r="C967" s="295"/>
    </row>
    <row r="968" spans="3:3" customFormat="1" x14ac:dyDescent="0.2">
      <c r="C968" s="295"/>
    </row>
    <row r="969" spans="3:3" customFormat="1" x14ac:dyDescent="0.2">
      <c r="C969" s="295"/>
    </row>
    <row r="970" spans="3:3" customFormat="1" x14ac:dyDescent="0.2">
      <c r="C970" s="295"/>
    </row>
    <row r="971" spans="3:3" customFormat="1" x14ac:dyDescent="0.2">
      <c r="C971" s="295"/>
    </row>
    <row r="972" spans="3:3" customFormat="1" x14ac:dyDescent="0.2">
      <c r="C972" s="295"/>
    </row>
    <row r="973" spans="3:3" customFormat="1" x14ac:dyDescent="0.2">
      <c r="C973" s="295"/>
    </row>
    <row r="974" spans="3:3" customFormat="1" x14ac:dyDescent="0.2">
      <c r="C974" s="295"/>
    </row>
    <row r="975" spans="3:3" customFormat="1" x14ac:dyDescent="0.2">
      <c r="C975" s="295"/>
    </row>
    <row r="976" spans="3:3" customFormat="1" x14ac:dyDescent="0.2">
      <c r="C976" s="295"/>
    </row>
    <row r="977" spans="3:3" customFormat="1" x14ac:dyDescent="0.2">
      <c r="C977" s="295"/>
    </row>
    <row r="978" spans="3:3" customFormat="1" x14ac:dyDescent="0.2">
      <c r="C978" s="295"/>
    </row>
    <row r="979" spans="3:3" customFormat="1" x14ac:dyDescent="0.2">
      <c r="C979" s="295"/>
    </row>
    <row r="980" spans="3:3" customFormat="1" x14ac:dyDescent="0.2">
      <c r="C980" s="295"/>
    </row>
    <row r="981" spans="3:3" customFormat="1" x14ac:dyDescent="0.2">
      <c r="C981" s="295"/>
    </row>
    <row r="982" spans="3:3" customFormat="1" x14ac:dyDescent="0.2">
      <c r="C982" s="295"/>
    </row>
    <row r="983" spans="3:3" customFormat="1" x14ac:dyDescent="0.2">
      <c r="C983" s="295"/>
    </row>
    <row r="984" spans="3:3" customFormat="1" x14ac:dyDescent="0.2">
      <c r="C984" s="295"/>
    </row>
    <row r="985" spans="3:3" customFormat="1" x14ac:dyDescent="0.2">
      <c r="C985" s="295"/>
    </row>
    <row r="986" spans="3:3" customFormat="1" x14ac:dyDescent="0.2">
      <c r="C986" s="295"/>
    </row>
    <row r="987" spans="3:3" customFormat="1" x14ac:dyDescent="0.2">
      <c r="C987" s="295"/>
    </row>
    <row r="988" spans="3:3" customFormat="1" x14ac:dyDescent="0.2">
      <c r="C988" s="295"/>
    </row>
    <row r="989" spans="3:3" customFormat="1" x14ac:dyDescent="0.2">
      <c r="C989" s="295"/>
    </row>
    <row r="990" spans="3:3" customFormat="1" x14ac:dyDescent="0.2">
      <c r="C990" s="295"/>
    </row>
    <row r="991" spans="3:3" customFormat="1" x14ac:dyDescent="0.2">
      <c r="C991" s="295"/>
    </row>
    <row r="992" spans="3:3" customFormat="1" x14ac:dyDescent="0.2">
      <c r="C992" s="295"/>
    </row>
    <row r="993" spans="3:3" customFormat="1" x14ac:dyDescent="0.2">
      <c r="C993" s="295"/>
    </row>
    <row r="994" spans="3:3" customFormat="1" x14ac:dyDescent="0.2">
      <c r="C994" s="295"/>
    </row>
    <row r="995" spans="3:3" customFormat="1" x14ac:dyDescent="0.2">
      <c r="C995" s="295"/>
    </row>
    <row r="996" spans="3:3" customFormat="1" x14ac:dyDescent="0.2">
      <c r="C996" s="295"/>
    </row>
    <row r="997" spans="3:3" customFormat="1" x14ac:dyDescent="0.2">
      <c r="C997" s="295"/>
    </row>
    <row r="998" spans="3:3" customFormat="1" x14ac:dyDescent="0.2">
      <c r="C998" s="295"/>
    </row>
    <row r="999" spans="3:3" customFormat="1" x14ac:dyDescent="0.2">
      <c r="C999" s="295"/>
    </row>
    <row r="1000" spans="3:3" customFormat="1" x14ac:dyDescent="0.2">
      <c r="C1000" s="295"/>
    </row>
    <row r="1001" spans="3:3" customFormat="1" x14ac:dyDescent="0.2">
      <c r="C1001" s="295"/>
    </row>
    <row r="1002" spans="3:3" customFormat="1" x14ac:dyDescent="0.2">
      <c r="C1002" s="295"/>
    </row>
    <row r="1003" spans="3:3" customFormat="1" x14ac:dyDescent="0.2">
      <c r="C1003" s="295"/>
    </row>
    <row r="1004" spans="3:3" customFormat="1" x14ac:dyDescent="0.2">
      <c r="C1004" s="295"/>
    </row>
    <row r="1005" spans="3:3" customFormat="1" x14ac:dyDescent="0.2">
      <c r="C1005" s="295"/>
    </row>
    <row r="1006" spans="3:3" customFormat="1" x14ac:dyDescent="0.2">
      <c r="C1006" s="295"/>
    </row>
    <row r="1007" spans="3:3" customFormat="1" x14ac:dyDescent="0.2">
      <c r="C1007" s="295"/>
    </row>
    <row r="1008" spans="3:3" customFormat="1" x14ac:dyDescent="0.2">
      <c r="C1008" s="295"/>
    </row>
    <row r="1009" spans="3:3" customFormat="1" x14ac:dyDescent="0.2">
      <c r="C1009" s="295"/>
    </row>
    <row r="1010" spans="3:3" customFormat="1" x14ac:dyDescent="0.2">
      <c r="C1010" s="295"/>
    </row>
    <row r="1011" spans="3:3" customFormat="1" x14ac:dyDescent="0.2">
      <c r="C1011" s="295"/>
    </row>
    <row r="1012" spans="3:3" customFormat="1" x14ac:dyDescent="0.2">
      <c r="C1012" s="295"/>
    </row>
    <row r="1013" spans="3:3" customFormat="1" x14ac:dyDescent="0.2">
      <c r="C1013" s="295"/>
    </row>
    <row r="1014" spans="3:3" customFormat="1" x14ac:dyDescent="0.2">
      <c r="C1014" s="295"/>
    </row>
    <row r="1015" spans="3:3" customFormat="1" x14ac:dyDescent="0.2">
      <c r="C1015" s="295"/>
    </row>
    <row r="1016" spans="3:3" customFormat="1" x14ac:dyDescent="0.2">
      <c r="C1016" s="295"/>
    </row>
    <row r="1017" spans="3:3" customFormat="1" x14ac:dyDescent="0.2">
      <c r="C1017" s="295"/>
    </row>
    <row r="1018" spans="3:3" customFormat="1" x14ac:dyDescent="0.2">
      <c r="C1018" s="295"/>
    </row>
    <row r="1019" spans="3:3" customFormat="1" x14ac:dyDescent="0.2">
      <c r="C1019" s="295"/>
    </row>
    <row r="1020" spans="3:3" customFormat="1" x14ac:dyDescent="0.2">
      <c r="C1020" s="295"/>
    </row>
    <row r="1021" spans="3:3" customFormat="1" x14ac:dyDescent="0.2">
      <c r="C1021" s="295"/>
    </row>
    <row r="1022" spans="3:3" customFormat="1" x14ac:dyDescent="0.2">
      <c r="C1022" s="295"/>
    </row>
    <row r="1023" spans="3:3" customFormat="1" x14ac:dyDescent="0.2">
      <c r="C1023" s="295"/>
    </row>
    <row r="1024" spans="3:3" customFormat="1" x14ac:dyDescent="0.2">
      <c r="C1024" s="295"/>
    </row>
    <row r="1025" spans="3:3" customFormat="1" x14ac:dyDescent="0.2">
      <c r="C1025" s="295"/>
    </row>
    <row r="1026" spans="3:3" customFormat="1" x14ac:dyDescent="0.2">
      <c r="C1026" s="295"/>
    </row>
    <row r="1027" spans="3:3" customFormat="1" x14ac:dyDescent="0.2">
      <c r="C1027" s="295"/>
    </row>
    <row r="1028" spans="3:3" customFormat="1" x14ac:dyDescent="0.2">
      <c r="C1028" s="295"/>
    </row>
    <row r="1029" spans="3:3" customFormat="1" x14ac:dyDescent="0.2">
      <c r="C1029" s="295"/>
    </row>
    <row r="1030" spans="3:3" customFormat="1" x14ac:dyDescent="0.2">
      <c r="C1030" s="295"/>
    </row>
    <row r="1031" spans="3:3" customFormat="1" x14ac:dyDescent="0.2">
      <c r="C1031" s="295"/>
    </row>
    <row r="1032" spans="3:3" customFormat="1" x14ac:dyDescent="0.2">
      <c r="C1032" s="295"/>
    </row>
    <row r="1033" spans="3:3" customFormat="1" x14ac:dyDescent="0.2">
      <c r="C1033" s="295"/>
    </row>
    <row r="1034" spans="3:3" customFormat="1" x14ac:dyDescent="0.2">
      <c r="C1034" s="295"/>
    </row>
    <row r="1035" spans="3:3" customFormat="1" x14ac:dyDescent="0.2">
      <c r="C1035" s="295"/>
    </row>
    <row r="1036" spans="3:3" customFormat="1" x14ac:dyDescent="0.2">
      <c r="C1036" s="295"/>
    </row>
    <row r="1037" spans="3:3" customFormat="1" x14ac:dyDescent="0.2">
      <c r="C1037" s="295"/>
    </row>
    <row r="1038" spans="3:3" customFormat="1" x14ac:dyDescent="0.2">
      <c r="C1038" s="295"/>
    </row>
    <row r="1039" spans="3:3" customFormat="1" x14ac:dyDescent="0.2">
      <c r="C1039" s="295"/>
    </row>
    <row r="1040" spans="3:3" customFormat="1" x14ac:dyDescent="0.2">
      <c r="C1040" s="295"/>
    </row>
    <row r="1041" spans="3:3" customFormat="1" x14ac:dyDescent="0.2">
      <c r="C1041" s="295"/>
    </row>
    <row r="1042" spans="3:3" customFormat="1" x14ac:dyDescent="0.2">
      <c r="C1042" s="295"/>
    </row>
    <row r="1043" spans="3:3" customFormat="1" x14ac:dyDescent="0.2">
      <c r="C1043" s="295"/>
    </row>
    <row r="1044" spans="3:3" customFormat="1" x14ac:dyDescent="0.2">
      <c r="C1044" s="295"/>
    </row>
    <row r="1045" spans="3:3" customFormat="1" x14ac:dyDescent="0.2">
      <c r="C1045" s="295"/>
    </row>
    <row r="1046" spans="3:3" customFormat="1" x14ac:dyDescent="0.2">
      <c r="C1046" s="295"/>
    </row>
    <row r="1047" spans="3:3" customFormat="1" x14ac:dyDescent="0.2">
      <c r="C1047" s="295"/>
    </row>
    <row r="1048" spans="3:3" customFormat="1" x14ac:dyDescent="0.2">
      <c r="C1048" s="295"/>
    </row>
    <row r="1049" spans="3:3" customFormat="1" x14ac:dyDescent="0.2">
      <c r="C1049" s="295"/>
    </row>
    <row r="1050" spans="3:3" customFormat="1" x14ac:dyDescent="0.2">
      <c r="C1050" s="295"/>
    </row>
    <row r="1051" spans="3:3" customFormat="1" x14ac:dyDescent="0.2">
      <c r="C1051" s="295"/>
    </row>
    <row r="1052" spans="3:3" customFormat="1" x14ac:dyDescent="0.2">
      <c r="C1052" s="295"/>
    </row>
    <row r="1053" spans="3:3" customFormat="1" x14ac:dyDescent="0.2">
      <c r="C1053" s="295"/>
    </row>
    <row r="1054" spans="3:3" customFormat="1" x14ac:dyDescent="0.2">
      <c r="C1054" s="295"/>
    </row>
    <row r="1055" spans="3:3" customFormat="1" x14ac:dyDescent="0.2">
      <c r="C1055" s="295"/>
    </row>
    <row r="1056" spans="3:3" customFormat="1" x14ac:dyDescent="0.2">
      <c r="C1056" s="295"/>
    </row>
    <row r="1057" spans="3:3" customFormat="1" x14ac:dyDescent="0.2">
      <c r="C1057" s="295"/>
    </row>
    <row r="1058" spans="3:3" customFormat="1" x14ac:dyDescent="0.2">
      <c r="C1058" s="295"/>
    </row>
    <row r="1059" spans="3:3" customFormat="1" x14ac:dyDescent="0.2">
      <c r="C1059" s="295"/>
    </row>
    <row r="1060" spans="3:3" customFormat="1" x14ac:dyDescent="0.2">
      <c r="C1060" s="295"/>
    </row>
  </sheetData>
  <pageMargins left="0.70866141732283472" right="0.31496062992125984" top="0.59055118110236227" bottom="0.59055118110236227" header="0.31496062992125984" footer="0.31496062992125984"/>
  <pageSetup paperSize="9" scale="87"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50</vt:i4>
      </vt:variant>
    </vt:vector>
  </HeadingPairs>
  <TitlesOfParts>
    <vt:vector size="60" baseType="lpstr">
      <vt:lpstr>Pokyny pro vyplnění</vt:lpstr>
      <vt:lpstr>Pokyny k vyplnění</vt:lpstr>
      <vt:lpstr>Stavba</vt:lpstr>
      <vt:lpstr>VzorPolozky</vt:lpstr>
      <vt:lpstr>VON Náklady</vt:lpstr>
      <vt:lpstr>SO 01 Zateplení objektu</vt:lpstr>
      <vt:lpstr>SO 02 Stavební úpravy</vt:lpstr>
      <vt:lpstr>SO 03 Elektroinstalace</vt:lpstr>
      <vt:lpstr>SO 04 Plyn + ÚT</vt:lpstr>
      <vt:lpstr>SO 05 Zdravotní instalace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oadresa</vt:lpstr>
      <vt:lpstr>Stavba!Objednatel</vt:lpstr>
      <vt:lpstr>Stavba!Objekt</vt:lpstr>
      <vt:lpstr>'SO 01 Zateplení objektu'!Oblast_tisku</vt:lpstr>
      <vt:lpstr>'SO 02 Stavební úpravy'!Oblast_tisku</vt:lpstr>
      <vt:lpstr>'SO 03 Elektroinstalace'!Oblast_tisku</vt:lpstr>
      <vt:lpstr>'SO 04 Plyn + ÚT'!Oblast_tisku</vt:lpstr>
      <vt:lpstr>'SO 05 Zdravotní instalace'!Oblast_tisku</vt:lpstr>
      <vt:lpstr>Stavba!Oblast_tisku</vt:lpstr>
      <vt:lpstr>'VON Náklady'!Oblast_tisku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Zaokrouhleni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</dc:creator>
  <cp:lastModifiedBy>Zdeněk Musil</cp:lastModifiedBy>
  <cp:lastPrinted>2024-09-23T09:54:32Z</cp:lastPrinted>
  <dcterms:created xsi:type="dcterms:W3CDTF">2009-04-08T07:15:50Z</dcterms:created>
  <dcterms:modified xsi:type="dcterms:W3CDTF">2024-09-23T10:09:37Z</dcterms:modified>
</cp:coreProperties>
</file>