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idka\Desktop\MIKY\"/>
    </mc:Choice>
  </mc:AlternateContent>
  <xr:revisionPtr revIDLastSave="0" documentId="8_{3533A217-5ACB-4D42-B127-68E7BD391AA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1 3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3 Pol'!$A$1:$G$301</definedName>
    <definedName name="_xlnm.Print_Area" localSheetId="1">Stavba!$A$1:$J$65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1" i="12" l="1"/>
  <c r="N291" i="12"/>
  <c r="F39" i="1"/>
  <c r="F42" i="1" s="1"/>
  <c r="G23" i="1" s="1"/>
  <c r="G9" i="12"/>
  <c r="G10" i="12"/>
  <c r="G11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7" i="12"/>
  <c r="G26" i="12" s="1"/>
  <c r="I54" i="1" s="1"/>
  <c r="G31" i="12"/>
  <c r="G35" i="12"/>
  <c r="G36" i="12"/>
  <c r="G39" i="12"/>
  <c r="G38" i="12" s="1"/>
  <c r="I55" i="1" s="1"/>
  <c r="G41" i="12"/>
  <c r="G42" i="12"/>
  <c r="G51" i="12"/>
  <c r="G63" i="12"/>
  <c r="G72" i="12"/>
  <c r="G76" i="12"/>
  <c r="G88" i="12"/>
  <c r="G94" i="12"/>
  <c r="G95" i="12"/>
  <c r="G96" i="12"/>
  <c r="G97" i="12"/>
  <c r="G116" i="12"/>
  <c r="G135" i="12"/>
  <c r="G136" i="12"/>
  <c r="G140" i="12"/>
  <c r="G141" i="12"/>
  <c r="G143" i="12"/>
  <c r="G150" i="12"/>
  <c r="G151" i="12"/>
  <c r="G153" i="12"/>
  <c r="G178" i="12"/>
  <c r="G179" i="12"/>
  <c r="G183" i="12"/>
  <c r="G187" i="12"/>
  <c r="G191" i="12"/>
  <c r="G209" i="12"/>
  <c r="G210" i="12"/>
  <c r="G211" i="12"/>
  <c r="G212" i="12"/>
  <c r="G213" i="12"/>
  <c r="G225" i="12"/>
  <c r="G226" i="12"/>
  <c r="G227" i="12"/>
  <c r="G228" i="12"/>
  <c r="G229" i="12"/>
  <c r="G230" i="12"/>
  <c r="G231" i="12"/>
  <c r="G232" i="12"/>
  <c r="G233" i="12"/>
  <c r="G235" i="12"/>
  <c r="G236" i="12"/>
  <c r="G241" i="12"/>
  <c r="G242" i="12"/>
  <c r="G243" i="12"/>
  <c r="G245" i="12"/>
  <c r="G257" i="12"/>
  <c r="G258" i="12"/>
  <c r="G259" i="12"/>
  <c r="G260" i="12"/>
  <c r="G262" i="12"/>
  <c r="G265" i="12"/>
  <c r="G261" i="12" s="1"/>
  <c r="I61" i="1" s="1"/>
  <c r="G269" i="12"/>
  <c r="G271" i="12"/>
  <c r="G272" i="12"/>
  <c r="G274" i="12"/>
  <c r="G275" i="12"/>
  <c r="G276" i="12"/>
  <c r="G277" i="12"/>
  <c r="G278" i="12"/>
  <c r="G281" i="12"/>
  <c r="G282" i="12"/>
  <c r="G283" i="12"/>
  <c r="G284" i="12"/>
  <c r="G285" i="12"/>
  <c r="G286" i="12"/>
  <c r="G287" i="12"/>
  <c r="G288" i="12"/>
  <c r="G289" i="12"/>
  <c r="F41" i="1"/>
  <c r="I20" i="1"/>
  <c r="AZ46" i="1"/>
  <c r="H42" i="1"/>
  <c r="J28" i="1"/>
  <c r="J26" i="1"/>
  <c r="G38" i="1"/>
  <c r="F38" i="1"/>
  <c r="J23" i="1"/>
  <c r="J24" i="1"/>
  <c r="J25" i="1"/>
  <c r="J27" i="1"/>
  <c r="E24" i="1"/>
  <c r="G24" i="1"/>
  <c r="E26" i="1"/>
  <c r="G26" i="1"/>
  <c r="G234" i="12" l="1"/>
  <c r="I58" i="1" s="1"/>
  <c r="G8" i="12"/>
  <c r="G280" i="12"/>
  <c r="I64" i="1" s="1"/>
  <c r="I19" i="1" s="1"/>
  <c r="F40" i="1"/>
  <c r="G152" i="12"/>
  <c r="I57" i="1" s="1"/>
  <c r="G244" i="12"/>
  <c r="I60" i="1" s="1"/>
  <c r="G40" i="12"/>
  <c r="I56" i="1" s="1"/>
  <c r="G270" i="12"/>
  <c r="I63" i="1" s="1"/>
  <c r="G240" i="12"/>
  <c r="I59" i="1" s="1"/>
  <c r="G268" i="12"/>
  <c r="I62" i="1" s="1"/>
  <c r="I18" i="1" s="1"/>
  <c r="I17" i="1" l="1"/>
  <c r="G41" i="1"/>
  <c r="I41" i="1" s="1"/>
  <c r="G40" i="1"/>
  <c r="G39" i="1"/>
  <c r="I40" i="1"/>
  <c r="I53" i="1"/>
  <c r="G291" i="12"/>
  <c r="I16" i="1" l="1"/>
  <c r="I21" i="1" s="1"/>
  <c r="I65" i="1"/>
  <c r="G42" i="1"/>
  <c r="G25" i="1" s="1"/>
  <c r="A27" i="1" s="1"/>
  <c r="I39" i="1"/>
  <c r="I42" i="1" s="1"/>
  <c r="G28" i="1" l="1"/>
  <c r="G27" i="1" s="1"/>
  <c r="G29" i="1" s="1"/>
  <c r="A28" i="1"/>
  <c r="J41" i="1"/>
  <c r="J39" i="1"/>
  <c r="J42" i="1" s="1"/>
  <c r="J40" i="1"/>
  <c r="J58" i="1"/>
  <c r="J63" i="1"/>
  <c r="J60" i="1"/>
  <c r="J55" i="1"/>
  <c r="J56" i="1"/>
  <c r="J53" i="1"/>
  <c r="J62" i="1"/>
  <c r="J57" i="1"/>
  <c r="J64" i="1"/>
  <c r="J59" i="1"/>
  <c r="J54" i="1"/>
  <c r="J61" i="1"/>
  <c r="J6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<sst xmlns="http://schemas.openxmlformats.org/spreadsheetml/2006/main" count="914" uniqueCount="399">
  <si>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</si>
  <si>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</si>
  <si>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</si>
  <si>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</si>
  <si>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</si>
  <si>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</si>
  <si>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</si>
  <si>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</si>
  <si>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</si>
  <si>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</si>
  <si>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</si>
  <si>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</si>
  <si>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</si>
  <si>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</si>
  <si>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</si>
  <si>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</si>
  <si>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</si>
  <si>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</si>
  <si>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</si>
  <si>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</si>
  <si>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</si>
  <si>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</si>
  <si>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</si>
  <si>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</si>
  <si>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</si>
  <si>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</si>
  <si>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</si>
  <si>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</si>
  <si>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</si>
  <si>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</si>
  <si>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</si>
  <si>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</si>
  <si>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</si>
  <si>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</si>
  <si>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</si>
  <si>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</si>
  <si>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</si>
  <si>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</si>
  <si>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</si>
  <si>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</si>
  <si>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</si>
  <si>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3</t>
  </si>
  <si>
    <t>Zakazka</t>
  </si>
  <si>
    <t>SO01</t>
  </si>
  <si>
    <t>SO_01: Stavební objekt 01</t>
  </si>
  <si>
    <t>Objekt:</t>
  </si>
  <si>
    <t>Rozpočet:</t>
  </si>
  <si>
    <t>04</t>
  </si>
  <si>
    <t>Rekonstrukce ZŠ Jaroměřice nad Rokytnou</t>
  </si>
  <si>
    <t>Stavba</t>
  </si>
  <si>
    <t>Celkem za stavbu</t>
  </si>
  <si>
    <t>CZK</t>
  </si>
  <si>
    <t>#POPS</t>
  </si>
  <si>
    <t>Popis stavby: 04 - Rekonstrukce ZŠ Jaroměřice nad Rokytnou</t>
  </si>
  <si>
    <t>#POPO</t>
  </si>
  <si>
    <t>Popis objektu: SO01 - SO_01: Stavební objekt 01</t>
  </si>
  <si>
    <t>Popis rozpočtu: 3 - Zakazka</t>
  </si>
  <si>
    <t>#POPR</t>
  </si>
  <si>
    <t>Rekapitulace dílů</t>
  </si>
  <si>
    <t>Typ dílu</t>
  </si>
  <si>
    <t>_2</t>
  </si>
  <si>
    <t>02: Oprava nadatikové části fasády</t>
  </si>
  <si>
    <t>94</t>
  </si>
  <si>
    <t>Lešení a stavební výtahy</t>
  </si>
  <si>
    <t>99</t>
  </si>
  <si>
    <t>Staveništní přesun hmot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</si>
  <si>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</si>
  <si>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</si>
  <si>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</si>
  <si>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</si>
  <si>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</si>
  <si>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</si>
  <si>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</si>
  <si>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truhlářské, okna a dveře</t>
  </si>
  <si>
    <t>767</t>
  </si>
  <si>
    <t>Konstrukce zámečnické</t>
  </si>
  <si>
    <t>783</t>
  </si>
  <si>
    <t>Nátěry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</si>
  <si>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</si>
  <si>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</si>
  <si>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</si>
  <si>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</si>
  <si>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</si>
  <si>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</si>
  <si>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</si>
  <si>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</si>
  <si>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</si>
  <si>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</si>
  <si>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</si>
  <si>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</si>
  <si>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</si>
  <si>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</si>
  <si>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</si>
  <si>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</si>
  <si>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</si>
  <si>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</si>
  <si>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Díl:</t>
  </si>
  <si>
    <t>DIL</t>
  </si>
  <si>
    <t>6213251011</t>
  </si>
  <si>
    <t>Zakrytí okenních otvorů</t>
  </si>
  <si>
    <t>ks</t>
  </si>
  <si>
    <t>POL1_1</t>
  </si>
  <si>
    <t>6213251012</t>
  </si>
  <si>
    <t>Bourání kontrukcí 50-100 %</t>
  </si>
  <si>
    <t>m2</t>
  </si>
  <si>
    <t>POL1_</t>
  </si>
  <si>
    <t>6213251013</t>
  </si>
  <si>
    <t>Čištění tlakovou vodou 150 bar.</t>
  </si>
  <si>
    <t>120</t>
  </si>
  <si>
    <t>VV</t>
  </si>
  <si>
    <t>6213251014</t>
  </si>
  <si>
    <t>Hl. penetrace, napouštění (5-10 % plochy, Imesta OH 75%)</t>
  </si>
  <si>
    <t>POL3_0</t>
  </si>
  <si>
    <t>6213251015</t>
  </si>
  <si>
    <t>Cementový nástřik</t>
  </si>
  <si>
    <t>6213251016</t>
  </si>
  <si>
    <t>Modelace kopie vázy</t>
  </si>
  <si>
    <t>6213251017</t>
  </si>
  <si>
    <t>Výroba formy a odlitků 10ks</t>
  </si>
  <si>
    <t>6213251018</t>
  </si>
  <si>
    <t>Aplikace jádrové cem-vápenné omítky</t>
  </si>
  <si>
    <t>6213251019</t>
  </si>
  <si>
    <t>Aplikace štukové omítky</t>
  </si>
  <si>
    <t>6213251020</t>
  </si>
  <si>
    <t>Remodelace průběžných říms, volut</t>
  </si>
  <si>
    <t>6213251021</t>
  </si>
  <si>
    <t>Remodelace podok. říms, šambrán</t>
  </si>
  <si>
    <t>6213251022</t>
  </si>
  <si>
    <t>Úpravy stávajících odlitků</t>
  </si>
  <si>
    <t>6213251023</t>
  </si>
  <si>
    <t>Zapravení detailů (povrstvovací nátěr, tmelení prasklin, spár, kotev)</t>
  </si>
  <si>
    <t>6213251024</t>
  </si>
  <si>
    <t>Hyrofob. nátěr v místě ostřiků 18 m2</t>
  </si>
  <si>
    <t>6213251025</t>
  </si>
  <si>
    <t>Aplikace fasádní sol-silikátové barvy Keim Soldalit (2 vrstvy)</t>
  </si>
  <si>
    <t>6213251026</t>
  </si>
  <si>
    <t>VRN</t>
  </si>
  <si>
    <t>soubor</t>
  </si>
  <si>
    <t>941941052R00</t>
  </si>
  <si>
    <t>Montáž lešení leh.řad.s podlahami,š.1,5 m, H 24 m</t>
  </si>
  <si>
    <t xml:space="preserve">(33+11,7+21,45+6,3+18,3+6,3+21,45+11,7+33+49)*21 : </t>
  </si>
  <si>
    <t/>
  </si>
  <si>
    <t>4456,2</t>
  </si>
  <si>
    <t>941941111R00</t>
  </si>
  <si>
    <t>Pronájem lešení za den</t>
  </si>
  <si>
    <t xml:space="preserve">4456,2*50 : </t>
  </si>
  <si>
    <t>222810</t>
  </si>
  <si>
    <t>941941852R00</t>
  </si>
  <si>
    <t>Demontáž lešení leh.řad.s podlahami,š.1,5 m,H 24 m</t>
  </si>
  <si>
    <t>Oprava nadatikové části fasády : 4456,2*55</t>
  </si>
  <si>
    <t>998011003R00</t>
  </si>
  <si>
    <t>Přesun hmot pro budovy zděné výšky do 24 m</t>
  </si>
  <si>
    <t>t</t>
  </si>
  <si>
    <t>762341811R00</t>
  </si>
  <si>
    <t>Demontáž bednění střech rovných z prken hrubých</t>
  </si>
  <si>
    <t>762711820R00</t>
  </si>
  <si>
    <t>Demontáž vázaných konstrukcí hraněných do 224 cm2</t>
  </si>
  <si>
    <t>m</t>
  </si>
  <si>
    <t xml:space="preserve">pásek:; : </t>
  </si>
  <si>
    <t xml:space="preserve">1 : </t>
  </si>
  <si>
    <t xml:space="preserve">krokev:; : </t>
  </si>
  <si>
    <t xml:space="preserve">2,0*23+5,0+4,0*7+3,0*2+1,5+1,0 : </t>
  </si>
  <si>
    <t xml:space="preserve">kleština:; : </t>
  </si>
  <si>
    <t xml:space="preserve">(1,5*2+2,0*2+3,0*4)*2 : </t>
  </si>
  <si>
    <t>126,5</t>
  </si>
  <si>
    <t>762711840R00</t>
  </si>
  <si>
    <t>Demontáž vázaných konstrukcí hraněných do 450 cm2</t>
  </si>
  <si>
    <t xml:space="preserve">pozednice:; : </t>
  </si>
  <si>
    <t xml:space="preserve">2,0*7+5,0*3+3,0*5+7,0+14,0*2+6,0+4,0+1,5*2 : </t>
  </si>
  <si>
    <t xml:space="preserve">vaznice:; : </t>
  </si>
  <si>
    <t xml:space="preserve">2,0*4+3,0 : </t>
  </si>
  <si>
    <t xml:space="preserve">sloupek:; : </t>
  </si>
  <si>
    <t xml:space="preserve">2,0*2+4,0*2+3,0*6 : </t>
  </si>
  <si>
    <t xml:space="preserve">paty:; : </t>
  </si>
  <si>
    <t xml:space="preserve">1,0*2 : </t>
  </si>
  <si>
    <t xml:space="preserve">vzpěra:; : </t>
  </si>
  <si>
    <t xml:space="preserve">2,0*3+3,0*2 : </t>
  </si>
  <si>
    <t>147</t>
  </si>
  <si>
    <t>762331921R00</t>
  </si>
  <si>
    <t>Vyřezání části střešní vazby do 224 cm2,do dl.3 m</t>
  </si>
  <si>
    <t xml:space="preserve">2,0*23+3,0*2+1,5+1,0 : </t>
  </si>
  <si>
    <t>93,5</t>
  </si>
  <si>
    <t>762331922R00</t>
  </si>
  <si>
    <t>Vyřezání části střešní vazby do 224 cm2,do dl.5 m</t>
  </si>
  <si>
    <t xml:space="preserve">5,0+4,0*7 : </t>
  </si>
  <si>
    <t>33</t>
  </si>
  <si>
    <t>762331941R00</t>
  </si>
  <si>
    <t>Vyřezání části střešní vazby do 450 cm2,do dl.3 m</t>
  </si>
  <si>
    <t xml:space="preserve">2,0*7+3,0*5+1,5*2 : </t>
  </si>
  <si>
    <t xml:space="preserve">2,0*2+3,0*6 : </t>
  </si>
  <si>
    <t>79</t>
  </si>
  <si>
    <t>762331942R00</t>
  </si>
  <si>
    <t>Vyřezání části střešní vazby do 450 cm2,do dl.5 m</t>
  </si>
  <si>
    <t xml:space="preserve">5,0*3+7,0+14,0*2+6,0+4,0 : </t>
  </si>
  <si>
    <t xml:space="preserve">4,0*2 : </t>
  </si>
  <si>
    <t>68</t>
  </si>
  <si>
    <t>762381012</t>
  </si>
  <si>
    <t>Heverování a podepření tesařských konstrukcí krovů, plná vazba přes 9 do 12,5 m</t>
  </si>
  <si>
    <t>kus</t>
  </si>
  <si>
    <t>762333120R00</t>
  </si>
  <si>
    <t>Montáž vázaných krovů nepravidelných do 224 cm2</t>
  </si>
  <si>
    <t>762332140R00</t>
  </si>
  <si>
    <t>Montáž vázaných krovů pravidelných do 450 cm2</t>
  </si>
  <si>
    <t>60515280R</t>
  </si>
  <si>
    <t>Hranol stavební SM do 200 x 200 mm, 5 - 6 m</t>
  </si>
  <si>
    <t>m3</t>
  </si>
  <si>
    <t xml:space="preserve">1,0*0,09*0,12 : </t>
  </si>
  <si>
    <t xml:space="preserve">(2,0*23+5,0+4,0*7+3,0*2+1,5+1,0)*0,1*0,15 : </t>
  </si>
  <si>
    <t xml:space="preserve">(1,5*2+2,0*2+3,0*4)*2*0,1*0,2 : </t>
  </si>
  <si>
    <t xml:space="preserve">(2,0*7+5,0*3+3,0*5+7,0+14,0*2+6,0+4,0+1,5*2)*0,18*0,2 : </t>
  </si>
  <si>
    <t xml:space="preserve">(2,0*4+3,0)*0,17*0,2 : </t>
  </si>
  <si>
    <t xml:space="preserve">(2,0*2+4,0*2+3,0*6)*0,17*0,17 : </t>
  </si>
  <si>
    <t xml:space="preserve">(1,0*2)*0,17*0,2 : </t>
  </si>
  <si>
    <t xml:space="preserve">(2,0*3+3,0*2)*0,16*0,2 : </t>
  </si>
  <si>
    <t>7,0883</t>
  </si>
  <si>
    <t>60595951R</t>
  </si>
  <si>
    <t>Přirážka za impregnaci máčením stavebních hranolů tl. nad 80 mm</t>
  </si>
  <si>
    <t>762341210R00</t>
  </si>
  <si>
    <t>Montáž bednění střech rovných, prkna hrubá na sraz</t>
  </si>
  <si>
    <t>60511149R</t>
  </si>
  <si>
    <t>Prkno stavební prismované SM/JD/BO tl. 25 mm, do 5 m</t>
  </si>
  <si>
    <t xml:space="preserve">1590*0,025 : </t>
  </si>
  <si>
    <t>39,75</t>
  </si>
  <si>
    <t>762342203R00</t>
  </si>
  <si>
    <t>Montáž laťování střech, vzdálenost latí 22 - 36 cm</t>
  </si>
  <si>
    <t>762342205R00</t>
  </si>
  <si>
    <t>Montáž kontralatí na vruty, s těsnicí pěnou</t>
  </si>
  <si>
    <t>1590</t>
  </si>
  <si>
    <t>60517107R</t>
  </si>
  <si>
    <t>Lať impregnovaná SM jakost I-II 40 x 60 mm</t>
  </si>
  <si>
    <t xml:space="preserve">Laťování pod krytinu - latě 6x4 cm + 10% prořez; : </t>
  </si>
  <si>
    <t xml:space="preserve">1590*3,5*0,06*0,04*1,1 : </t>
  </si>
  <si>
    <t xml:space="preserve">kontralatě 6x4cm + 10% prořez; : </t>
  </si>
  <si>
    <t xml:space="preserve">1987,5*0,06*0,04*1,1 : </t>
  </si>
  <si>
    <t>19,9386</t>
  </si>
  <si>
    <t>762088116R00</t>
  </si>
  <si>
    <t>Zakrývání a odkrývání opravované střešní konstrukce provizorní plachtou 15 x 20 m po dobu 10-15 dnů</t>
  </si>
  <si>
    <t>998762103R00</t>
  </si>
  <si>
    <t>Přesun hmot pro tesařské konstrukce, výšky do 24 m</t>
  </si>
  <si>
    <t>POL1_7</t>
  </si>
  <si>
    <t>764367861R00</t>
  </si>
  <si>
    <t>Demontáž oplechování říms a ozdobných prvků do suti</t>
  </si>
  <si>
    <t xml:space="preserve">7,45*2*2 : </t>
  </si>
  <si>
    <t xml:space="preserve">7,005*2*2 : </t>
  </si>
  <si>
    <t xml:space="preserve">6,5+6,9*2 : </t>
  </si>
  <si>
    <t xml:space="preserve">2,5*2*4 : </t>
  </si>
  <si>
    <t xml:space="preserve">2,1*2*4 : </t>
  </si>
  <si>
    <t xml:space="preserve">(0,55+2,2)*2 : </t>
  </si>
  <si>
    <t xml:space="preserve">2,2+2,95 : </t>
  </si>
  <si>
    <t xml:space="preserve">2,0*2*2 : </t>
  </si>
  <si>
    <t xml:space="preserve">6,75*2 : </t>
  </si>
  <si>
    <t xml:space="preserve">0,8*2*2 : </t>
  </si>
  <si>
    <t xml:space="preserve">2,5*2 : </t>
  </si>
  <si>
    <t xml:space="preserve">komíny:; : </t>
  </si>
  <si>
    <t xml:space="preserve">2,1+0,4+2,1+0,4+0,15*2 : </t>
  </si>
  <si>
    <t xml:space="preserve">0,4*2+2,7*2 : </t>
  </si>
  <si>
    <t xml:space="preserve">0,5*4 : </t>
  </si>
  <si>
    <t xml:space="preserve">0,4*2+3,0 : </t>
  </si>
  <si>
    <t xml:space="preserve">hřeben:; : </t>
  </si>
  <si>
    <t xml:space="preserve">21,45*2+37,5+6,3+3,25+3,45*2 : </t>
  </si>
  <si>
    <t xml:space="preserve">nároží a úžlabí; : </t>
  </si>
  <si>
    <t xml:space="preserve">8,273*2*2+4,88*2*2+8,3*2+5,0*3*2+4,6*2+7,8*2*2+5,2*2 : </t>
  </si>
  <si>
    <t xml:space="preserve">okapnice:; : </t>
  </si>
  <si>
    <t xml:space="preserve">11,7+18,375+13,69+13,69+18,375+11,7+21,45+3,8+6,3+3,65+11,0+3,65+6,3+3,7+21,45 : </t>
  </si>
  <si>
    <t>588,262</t>
  </si>
  <si>
    <t>764811245RT1</t>
  </si>
  <si>
    <t>Krytina hladká z lak. Pz svitků š.1000 mm, do 45° plocha nad 25 m2</t>
  </si>
  <si>
    <t>764211626</t>
  </si>
  <si>
    <t>Oplechování větraného hřebene s větracím pásem z Pz s povrchovou úpravou rš 500 mm</t>
  </si>
  <si>
    <t>96,85</t>
  </si>
  <si>
    <t>764211656</t>
  </si>
  <si>
    <t>Oplechování větraného nároží s větracím pásem z Pz s povrchovou úpravou rš 500 mm</t>
  </si>
  <si>
    <t>150,012</t>
  </si>
  <si>
    <t>764212665</t>
  </si>
  <si>
    <t>Oplechování rovné okapové hrany z Pz s povrchovou úpravou rš 400 mm</t>
  </si>
  <si>
    <t>168,83</t>
  </si>
  <si>
    <t>764218607</t>
  </si>
  <si>
    <t>Oplechování rovné římsy mechanicky kotvené z Pz s upraveným povrchem rš 670 mm</t>
  </si>
  <si>
    <t>172,57</t>
  </si>
  <si>
    <t>7642186571</t>
  </si>
  <si>
    <t>Oplechování atiky nárožních kopulí mechanicky kotvené z Pz s upraveným povrchem</t>
  </si>
  <si>
    <t>764355801R01</t>
  </si>
  <si>
    <t>Demontáž žlabů nástřeš. oblých, rš 500 mm, do 45°</t>
  </si>
  <si>
    <t>764355201R00</t>
  </si>
  <si>
    <t>Žlaby z Pz plechu nástřešní,oblého tvaru,rš 500 mm</t>
  </si>
  <si>
    <t>5535304160R</t>
  </si>
  <si>
    <t>Hák žlabový PREFA pro nástřešní žlab 28 x 7 mm - barvený</t>
  </si>
  <si>
    <t>764002881</t>
  </si>
  <si>
    <t>Demontáž lemování střešních prostupů do suti</t>
  </si>
  <si>
    <t xml:space="preserve">0,51*0,63 : </t>
  </si>
  <si>
    <t xml:space="preserve">0,58*0,55 : </t>
  </si>
  <si>
    <t xml:space="preserve">0,54*0,54 : </t>
  </si>
  <si>
    <t xml:space="preserve">0,5*0,6 : </t>
  </si>
  <si>
    <t xml:space="preserve">0,57*0,59 : </t>
  </si>
  <si>
    <t xml:space="preserve">0,55*0,55 : </t>
  </si>
  <si>
    <t xml:space="preserve">0,55*0,54 : </t>
  </si>
  <si>
    <t xml:space="preserve">0,55*0,5 : </t>
  </si>
  <si>
    <t>2,7452</t>
  </si>
  <si>
    <t>764203156</t>
  </si>
  <si>
    <t>Montáž sněhového zachytávače pro krytiny průběžného třítrubkového</t>
  </si>
  <si>
    <t>553446451</t>
  </si>
  <si>
    <t>Zachytávač sněhový pro falcované krytiny, třítrubkový vč. konzol</t>
  </si>
  <si>
    <t>POL3_</t>
  </si>
  <si>
    <t>7641152011</t>
  </si>
  <si>
    <t>Demontáž antény střech krytina hladká ve sklonu přes 30°</t>
  </si>
  <si>
    <t>76411525311</t>
  </si>
  <si>
    <t>Montáž držáku satelitní antény pro krytinu z falcovaného plechu</t>
  </si>
  <si>
    <t>7642201012</t>
  </si>
  <si>
    <t>Jištění osob proti pádu z výšky - Kotvící bod do dřevěného bednění prům. 16mm vč. montáže</t>
  </si>
  <si>
    <t>7642201013</t>
  </si>
  <si>
    <t>Jištění osob proti pádu z výšky - Kotvící bod pro šikmé střechy s falc. krytinou vč. montáže</t>
  </si>
  <si>
    <t>7642201014</t>
  </si>
  <si>
    <t>Montáž - Jištění osob proti pádu z výšky</t>
  </si>
  <si>
    <t>7642201015</t>
  </si>
  <si>
    <t>Revize - Jištění osob proti pádu z výšky</t>
  </si>
  <si>
    <t>998764103R00</t>
  </si>
  <si>
    <t>Přesun hmot pro klempířské konstr., výšky do 24 m</t>
  </si>
  <si>
    <t>765901001R00</t>
  </si>
  <si>
    <t>Montáž podstřešní fólie</t>
  </si>
  <si>
    <t>28325084.AR</t>
  </si>
  <si>
    <t>Fólie hydroizolační PP, JUTADACH 135 tl. 0,50 mm, difúzní</t>
  </si>
  <si>
    <t xml:space="preserve">1590*1,1 : </t>
  </si>
  <si>
    <t>1749</t>
  </si>
  <si>
    <t>766674811</t>
  </si>
  <si>
    <t>Demontáž střešního okna hladká krytina přes 30 do 45°</t>
  </si>
  <si>
    <t>766624041R01</t>
  </si>
  <si>
    <t>Montáž střešních oken do krytiny hladké ve sklonu přes 30°</t>
  </si>
  <si>
    <t>59244308</t>
  </si>
  <si>
    <t>okno střešní výstupní kovové</t>
  </si>
  <si>
    <t>767392803R00</t>
  </si>
  <si>
    <t>Demontáž krytin střech z plechů, přistřelených</t>
  </si>
  <si>
    <t xml:space="preserve">21,45*6,47*2*2 : </t>
  </si>
  <si>
    <t xml:space="preserve">37,5*6,47*2 : </t>
  </si>
  <si>
    <t xml:space="preserve">(7,26*11,7)/2 : </t>
  </si>
  <si>
    <t xml:space="preserve">(6,98*11,0)/2 : </t>
  </si>
  <si>
    <t xml:space="preserve">4,0*6,7*2 : </t>
  </si>
  <si>
    <t xml:space="preserve">21,3*4 : </t>
  </si>
  <si>
    <t xml:space="preserve">6,3*6,47*2 : </t>
  </si>
  <si>
    <t xml:space="preserve">6,5*3,25 : </t>
  </si>
  <si>
    <t xml:space="preserve">227,316 : </t>
  </si>
  <si>
    <t>767161899</t>
  </si>
  <si>
    <t>Oprava a vyčištění zábradlí vč. ozdobných prvků věží</t>
  </si>
  <si>
    <t>767311889</t>
  </si>
  <si>
    <t>Repase výplní otvorů  nárožních kopulí</t>
  </si>
  <si>
    <t>767311890</t>
  </si>
  <si>
    <t>Vletové otvory 2x20cm</t>
  </si>
  <si>
    <t>767311891</t>
  </si>
  <si>
    <t>Oprava podlahy věžiček, vč. repase výlezu</t>
  </si>
  <si>
    <t>783782205R00</t>
  </si>
  <si>
    <t>Nátěr tesařských konstrukcí Bochemitem QB 2x</t>
  </si>
  <si>
    <t>bednění : 1590*2*1,5</t>
  </si>
  <si>
    <t>odhad plochy původního krovu : 720*2</t>
  </si>
  <si>
    <t>783201401</t>
  </si>
  <si>
    <t>Ometení tesařských konstrukcí před provedením nátěru</t>
  </si>
  <si>
    <t>plocha bednění : 1590</t>
  </si>
  <si>
    <t>původní krov : 720</t>
  </si>
  <si>
    <t>2102201011</t>
  </si>
  <si>
    <t>Hromosvodné vedení  - viz samostatný rozpočet</t>
  </si>
  <si>
    <t>979081111R00</t>
  </si>
  <si>
    <t>Odvoz suti a vybour. hmot na skládku do 1 km</t>
  </si>
  <si>
    <t>POL8_</t>
  </si>
  <si>
    <t>979081121R00</t>
  </si>
  <si>
    <t>Příplatek k odvozu za každý další 1 km</t>
  </si>
  <si>
    <t>73,69939*10</t>
  </si>
  <si>
    <t>979082111R00</t>
  </si>
  <si>
    <t>Vnitrostaveništní doprava suti do 10 m</t>
  </si>
  <si>
    <t>979082121R00</t>
  </si>
  <si>
    <t>Příplatek k vnitrost. dopravě suti za dalších 5 m</t>
  </si>
  <si>
    <t>979990107R00</t>
  </si>
  <si>
    <t>Poplatek za uložení suti - směs betonu, cihel, dřeva, skupina odpadu 170904</t>
  </si>
  <si>
    <t>979012212R00</t>
  </si>
  <si>
    <t>Svislá doprava suti a vybour. hmot na H do 4 m</t>
  </si>
  <si>
    <t>979012219R00</t>
  </si>
  <si>
    <t>Příplatek k suti za každých dalších 4 m výšky</t>
  </si>
  <si>
    <t>73,69939*3</t>
  </si>
  <si>
    <t>005211011R</t>
  </si>
  <si>
    <t>Předání a převzetí díla</t>
  </si>
  <si>
    <t>004111010R</t>
  </si>
  <si>
    <t>Průzkumné práce</t>
  </si>
  <si>
    <t>Soubor</t>
  </si>
  <si>
    <t>POL99_8</t>
  </si>
  <si>
    <t>005121020R</t>
  </si>
  <si>
    <t>Provoz zařízení staveniště</t>
  </si>
  <si>
    <t>005121030R</t>
  </si>
  <si>
    <t>Odstranění zařízení staveniště</t>
  </si>
  <si>
    <t>005121010R</t>
  </si>
  <si>
    <t>Vybudování zařízení staveniště</t>
  </si>
  <si>
    <t>005124010R</t>
  </si>
  <si>
    <t>Koordinační činnost</t>
  </si>
  <si>
    <t>005211080R</t>
  </si>
  <si>
    <t>Bezpečnostní a hygienická opatření na staveništi</t>
  </si>
  <si>
    <t>005211010R</t>
  </si>
  <si>
    <t>Předání a převzetí staveniště</t>
  </si>
  <si>
    <t>005241010R</t>
  </si>
  <si>
    <t>Dokumentace skutečného provedení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</si>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</sst>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4" xfId="0" applyNumberFormat="1" applyFont="1" applyBorder="1" applyAlignment="1">
      <alignment horizontal="right" vertical="center" wrapText="1" shrinkToFit="1"/>
    </xf>
    <xf numFmtId="4" fontId="3" fillId="0" borderId="34" xfId="0" applyNumberFormat="1" applyFont="1" applyBorder="1" applyAlignment="1">
      <alignment horizontal="right" vertical="center" shrinkToFit="1"/>
    </xf>
    <xf numFmtId="4" fontId="0" fillId="0" borderId="34" xfId="0" applyNumberFormat="1" applyBorder="1" applyAlignment="1">
      <alignment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 shrinkToFit="1"/>
    </xf>
    <xf numFmtId="4" fontId="8" fillId="0" borderId="34" xfId="0" applyNumberFormat="1" applyFont="1" applyBorder="1" applyAlignment="1">
      <alignment vertical="center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4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15" fillId="3" borderId="37" xfId="0" applyNumberFormat="1" applyFont="1" applyFill="1" applyBorder="1" applyAlignment="1">
      <alignment vertical="center" wrapText="1" shrinkToFit="1"/>
    </xf>
    <xf numFmtId="4" fontId="15" fillId="3" borderId="37" xfId="0" applyNumberFormat="1" applyFont="1" applyFill="1" applyBorder="1" applyAlignment="1">
      <alignment vertical="center" shrinkToFit="1"/>
    </xf>
    <xf numFmtId="4" fontId="0" fillId="3" borderId="38" xfId="0" applyNumberFormat="1" applyFill="1" applyBorder="1" applyAlignment="1">
      <alignment vertical="center" shrinkToFit="1"/>
    </xf>
    <xf numFmtId="3" fontId="0" fillId="3" borderId="38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6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49" fontId="0" fillId="0" borderId="0" xfId="0" applyNumberFormat="1"/>
    <xf numFmtId="0" fontId="1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7" fillId="5" borderId="30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8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8" xfId="0" applyNumberFormat="1" applyFont="1" applyFill="1" applyBorder="1" applyAlignment="1">
      <alignment horizontal="center" vertical="center"/>
    </xf>
    <xf numFmtId="4" fontId="7" fillId="3" borderId="38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18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9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/>
    </xf>
    <xf numFmtId="4" fontId="18" fillId="0" borderId="0" xfId="0" applyNumberFormat="1" applyFont="1" applyBorder="1" applyAlignment="1">
      <alignment vertical="top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9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8" fillId="0" borderId="40" xfId="0" applyFont="1" applyBorder="1" applyAlignment="1">
      <alignment vertical="top"/>
    </xf>
    <xf numFmtId="49" fontId="18" fillId="0" borderId="41" xfId="0" applyNumberFormat="1" applyFont="1" applyBorder="1" applyAlignment="1">
      <alignment vertical="top"/>
    </xf>
    <xf numFmtId="0" fontId="18" fillId="0" borderId="41" xfId="0" applyFont="1" applyBorder="1" applyAlignment="1">
      <alignment horizontal="center" vertical="top" shrinkToFit="1"/>
    </xf>
    <xf numFmtId="165" fontId="18" fillId="0" borderId="41" xfId="0" applyNumberFormat="1" applyFont="1" applyBorder="1" applyAlignment="1">
      <alignment vertical="top" shrinkToFit="1"/>
    </xf>
    <xf numFmtId="4" fontId="18" fillId="4" borderId="41" xfId="0" applyNumberFormat="1" applyFont="1" applyFill="1" applyBorder="1" applyAlignment="1" applyProtection="1">
      <alignment vertical="top" shrinkToFit="1"/>
      <protection locked="0"/>
    </xf>
    <xf numFmtId="4" fontId="18" fillId="0" borderId="42" xfId="0" applyNumberFormat="1" applyFont="1" applyBorder="1" applyAlignment="1">
      <alignment vertical="top" shrinkToFit="1"/>
    </xf>
    <xf numFmtId="0" fontId="18" fillId="0" borderId="43" xfId="0" applyFont="1" applyBorder="1" applyAlignment="1">
      <alignment vertical="top"/>
    </xf>
    <xf numFmtId="49" fontId="18" fillId="0" borderId="44" xfId="0" applyNumberFormat="1" applyFont="1" applyBorder="1" applyAlignment="1">
      <alignment vertical="top"/>
    </xf>
    <xf numFmtId="0" fontId="18" fillId="0" borderId="44" xfId="0" applyFont="1" applyBorder="1" applyAlignment="1">
      <alignment horizontal="center" vertical="top" shrinkToFit="1"/>
    </xf>
    <xf numFmtId="165" fontId="18" fillId="0" borderId="44" xfId="0" applyNumberFormat="1" applyFont="1" applyBorder="1" applyAlignment="1">
      <alignment vertical="top" shrinkToFit="1"/>
    </xf>
    <xf numFmtId="4" fontId="18" fillId="4" borderId="44" xfId="0" applyNumberFormat="1" applyFont="1" applyFill="1" applyBorder="1" applyAlignment="1" applyProtection="1">
      <alignment vertical="top" shrinkToFit="1"/>
      <protection locked="0"/>
    </xf>
    <xf numFmtId="4" fontId="18" fillId="0" borderId="45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8" fillId="0" borderId="44" xfId="0" applyNumberFormat="1" applyFont="1" applyBorder="1" applyAlignment="1">
      <alignment horizontal="left" vertical="top" wrapText="1"/>
    </xf>
    <xf numFmtId="49" fontId="18" fillId="0" borderId="41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68"/>
  <sheetViews>
    <sheetView showGridLines="0" topLeftCell="B23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52" max="52" width="94.5703125" customWidth="1"/>
  </cols>
  <sheetData>
    <row r="1" spans="1:15" ht="33.75" customHeight="1" x14ac:dyDescent="0.2">
      <c r="A1" s="47" t="s">
        <v>36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24</v>
      </c>
      <c r="C2" s="113"/>
      <c r="D2" s="114" t="s">
        <v>47</v>
      </c>
      <c r="E2" s="115" t="s">
        <v>48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45</v>
      </c>
      <c r="C3" s="113"/>
      <c r="D3" s="119" t="s">
        <v>43</v>
      </c>
      <c r="E3" s="120" t="s">
        <v>44</v>
      </c>
      <c r="F3" s="121"/>
      <c r="G3" s="121"/>
      <c r="H3" s="121"/>
      <c r="I3" s="121"/>
      <c r="J3" s="122"/>
    </row>
    <row r="4" spans="1:15" ht="23.25" customHeight="1" x14ac:dyDescent="0.2">
      <c r="A4" s="111">
        <v>380</v>
      </c>
      <c r="B4" s="123" t="s">
        <v>46</v>
      </c>
      <c r="C4" s="124"/>
      <c r="D4" s="125" t="s">
        <v>41</v>
      </c>
      <c r="E4" s="126" t="s">
        <v>42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201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SUMIF(F53:F64,A16,I53:I64)+SUMIF(F53:F64,"PSU",I53:I64)</f>
        <v>0</v>
      </c>
      <c r="J16" s="85"/>
    </row>
    <row r="17" spans="1:10" ht="23.25" customHeight="1" x14ac:dyDescent="0.2">
      <c r="A17" s="201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SUMIF(F53:F64,A17,I53:I64)</f>
        <v>0</v>
      </c>
      <c r="J17" s="85"/>
    </row>
    <row r="18" spans="1:10" ht="23.25" customHeight="1" x14ac:dyDescent="0.2">
      <c r="A18" s="201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SUMIF(F53:F64,A18,I53:I64)</f>
        <v>0</v>
      </c>
      <c r="J18" s="85"/>
    </row>
    <row r="19" spans="1:10" ht="23.25" customHeight="1" x14ac:dyDescent="0.2">
      <c r="A19" s="201" t="s">
        <v>83</v>
      </c>
      <c r="B19" s="38" t="s">
        <v>29</v>
      </c>
      <c r="C19" s="62"/>
      <c r="D19" s="63"/>
      <c r="E19" s="83"/>
      <c r="F19" s="84"/>
      <c r="G19" s="83"/>
      <c r="H19" s="84"/>
      <c r="I19" s="83">
        <f>SUMIF(F53:F64,A19,I53:I64)</f>
        <v>0</v>
      </c>
      <c r="J19" s="85"/>
    </row>
    <row r="20" spans="1:10" ht="23.25" customHeight="1" x14ac:dyDescent="0.2">
      <c r="A20" s="201" t="s">
        <v>84</v>
      </c>
      <c r="B20" s="38" t="s">
        <v>30</v>
      </c>
      <c r="C20" s="62"/>
      <c r="D20" s="63"/>
      <c r="E20" s="83"/>
      <c r="F20" s="84"/>
      <c r="G20" s="83"/>
      <c r="H20" s="84"/>
      <c r="I20" s="83">
        <f>SUMIF(F53:F64,A20,I53:I64)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100" t="e">
        <f>ZakladDPHSniVypocet</f>
        <v>#REF!</v>
      </c>
      <c r="H23" s="101"/>
      <c r="I23" s="101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100" t="e">
        <f>ZakladDPHZaklVypocet</f>
        <v>#REF!</v>
      </c>
      <c r="H25" s="101"/>
      <c r="I25" s="101"/>
      <c r="J25" s="40" t="str">
        <f t="shared" si="0"/>
        <v>CZK</v>
      </c>
    </row>
    <row r="26" spans="1:10" ht="23.25" hidden="1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 t="e">
        <f>ZakladDPHSni+ZakladDPHZakl</f>
        <v>#REF!</v>
      </c>
      <c r="B27" s="31" t="s">
        <v>5</v>
      </c>
      <c r="C27" s="70"/>
      <c r="D27" s="71"/>
      <c r="E27" s="70"/>
      <c r="F27" s="16"/>
      <c r="G27" s="82" t="e">
        <f>CenaCelkemBezDPH-(ZakladDPHSni+ZakladDPHZakl)</f>
        <v>#REF!</v>
      </c>
      <c r="H27" s="82"/>
      <c r="I27" s="82"/>
      <c r="J27" s="41" t="str">
        <f t="shared" si="0"/>
        <v>CZK</v>
      </c>
    </row>
    <row r="28" spans="1:10" ht="27.75" customHeight="1" thickBot="1" x14ac:dyDescent="0.25">
      <c r="A28" s="2" t="e">
        <f>(A27-INT(A27))*100</f>
        <v>#REF!</v>
      </c>
      <c r="B28" s="168" t="s">
        <v>25</v>
      </c>
      <c r="C28" s="169"/>
      <c r="D28" s="169"/>
      <c r="E28" s="170"/>
      <c r="F28" s="171"/>
      <c r="G28" s="172" t="e">
        <f>A27</f>
        <v>#REF!</v>
      </c>
      <c r="H28" s="172"/>
      <c r="I28" s="172"/>
      <c r="J28" s="173" t="str">
        <f t="shared" si="0"/>
        <v>CZK</v>
      </c>
    </row>
    <row r="29" spans="1:10" ht="27.75" hidden="1" customHeight="1" thickBot="1" x14ac:dyDescent="0.25">
      <c r="A29" s="2"/>
      <c r="B29" s="168" t="s">
        <v>35</v>
      </c>
      <c r="C29" s="174"/>
      <c r="D29" s="174"/>
      <c r="E29" s="174"/>
      <c r="F29" s="175"/>
      <c r="G29" s="176" t="e">
        <f>ZakladDPHSni+DPHSni+ZakladDPHZakl+DPHZakl+Zaokrouhleni</f>
        <v>#REF!</v>
      </c>
      <c r="H29" s="176"/>
      <c r="I29" s="176"/>
      <c r="J29" s="177" t="s">
        <v>51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52" ht="47.25" customHeight="1" x14ac:dyDescent="0.2">
      <c r="A33" s="2"/>
      <c r="B33" s="2"/>
      <c r="J33" s="9"/>
    </row>
    <row r="34" spans="1:52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52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52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52" ht="27" hidden="1" customHeight="1" x14ac:dyDescent="0.2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52" ht="25.5" hidden="1" customHeight="1" x14ac:dyDescent="0.2">
      <c r="A38" s="136" t="s">
        <v>37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5" t="s">
        <v>1</v>
      </c>
      <c r="J38" s="146" t="s">
        <v>0</v>
      </c>
    </row>
    <row r="39" spans="1:52" ht="25.5" hidden="1" customHeight="1" x14ac:dyDescent="0.2">
      <c r="A39" s="136">
        <v>1</v>
      </c>
      <c r="B39" s="147" t="s">
        <v>49</v>
      </c>
      <c r="C39" s="148"/>
      <c r="D39" s="148"/>
      <c r="E39" s="148"/>
      <c r="F39" s="149" t="e">
        <f>'SO01 3 Pol'!M291</f>
        <v>#REF!</v>
      </c>
      <c r="G39" s="150" t="e">
        <f>'SO01 3 Pol'!N291</f>
        <v>#REF!</v>
      </c>
      <c r="H39" s="151"/>
      <c r="I39" s="152" t="e">
        <f>F39+G39+H39</f>
        <v>#REF!</v>
      </c>
      <c r="J39" s="153" t="e">
        <f>IF(_xlfn.SINGLE(CenaCelkemVypocet)=0,"",I39/_xlfn.SINGLE(CenaCelkemVypocet)*100)</f>
        <v>#REF!</v>
      </c>
    </row>
    <row r="40" spans="1:52" ht="25.5" hidden="1" customHeight="1" x14ac:dyDescent="0.2">
      <c r="A40" s="136">
        <v>2</v>
      </c>
      <c r="B40" s="154" t="s">
        <v>43</v>
      </c>
      <c r="C40" s="155" t="s">
        <v>44</v>
      </c>
      <c r="D40" s="155"/>
      <c r="E40" s="155"/>
      <c r="F40" s="156" t="e">
        <f>'SO01 3 Pol'!M291</f>
        <v>#REF!</v>
      </c>
      <c r="G40" s="157" t="e">
        <f>'SO01 3 Pol'!N291</f>
        <v>#REF!</v>
      </c>
      <c r="H40" s="157"/>
      <c r="I40" s="158" t="e">
        <f>F40+G40+H40</f>
        <v>#REF!</v>
      </c>
      <c r="J40" s="159" t="e">
        <f>IF(_xlfn.SINGLE(CenaCelkemVypocet)=0,"",I40/_xlfn.SINGLE(CenaCelkemVypocet)*100)</f>
        <v>#REF!</v>
      </c>
    </row>
    <row r="41" spans="1:52" ht="25.5" hidden="1" customHeight="1" x14ac:dyDescent="0.2">
      <c r="A41" s="136">
        <v>3</v>
      </c>
      <c r="B41" s="160" t="s">
        <v>41</v>
      </c>
      <c r="C41" s="148" t="s">
        <v>42</v>
      </c>
      <c r="D41" s="148"/>
      <c r="E41" s="148"/>
      <c r="F41" s="161" t="e">
        <f>'SO01 3 Pol'!M291</f>
        <v>#REF!</v>
      </c>
      <c r="G41" s="151" t="e">
        <f>'SO01 3 Pol'!N291</f>
        <v>#REF!</v>
      </c>
      <c r="H41" s="151"/>
      <c r="I41" s="152" t="e">
        <f>F41+G41+H41</f>
        <v>#REF!</v>
      </c>
      <c r="J41" s="153" t="e">
        <f>IF(_xlfn.SINGLE(CenaCelkemVypocet)=0,"",I41/_xlfn.SINGLE(CenaCelkemVypocet)*100)</f>
        <v>#REF!</v>
      </c>
    </row>
    <row r="42" spans="1:52" ht="25.5" hidden="1" customHeight="1" x14ac:dyDescent="0.2">
      <c r="A42" s="136"/>
      <c r="B42" s="162" t="s">
        <v>50</v>
      </c>
      <c r="C42" s="163"/>
      <c r="D42" s="163"/>
      <c r="E42" s="163"/>
      <c r="F42" s="164" t="e">
        <f>SUMIF(A39:A41,"=1",F39:F41)</f>
        <v>#REF!</v>
      </c>
      <c r="G42" s="165" t="e">
        <f>SUMIF(A39:A41,"=1",G39:G41)</f>
        <v>#REF!</v>
      </c>
      <c r="H42" s="165">
        <f>SUMIF(A39:A41,"=1",H39:H41)</f>
        <v>0</v>
      </c>
      <c r="I42" s="166" t="e">
        <f>SUMIF(A39:A41,"=1",I39:I41)</f>
        <v>#REF!</v>
      </c>
      <c r="J42" s="167" t="e">
        <f>SUMIF(A39:A41,"=1",J39:J41)</f>
        <v>#REF!</v>
      </c>
    </row>
    <row r="44" spans="1:52" x14ac:dyDescent="0.2">
      <c r="A44" t="s">
        <v>52</v>
      </c>
      <c r="B44" t="s">
        <v>53</v>
      </c>
    </row>
    <row r="45" spans="1:52" x14ac:dyDescent="0.2">
      <c r="A45" t="s">
        <v>54</v>
      </c>
      <c r="B45" t="s">
        <v>55</v>
      </c>
    </row>
    <row r="46" spans="1:52" x14ac:dyDescent="0.2">
      <c r="B46" s="179" t="s">
        <v>56</v>
      </c>
      <c r="C46" s="179"/>
      <c r="D46" s="179"/>
      <c r="E46" s="179"/>
      <c r="F46" s="179"/>
      <c r="G46" s="179"/>
      <c r="H46" s="179"/>
      <c r="I46" s="179"/>
      <c r="J46" s="179"/>
      <c r="AZ46" s="178" t="str">
        <f>B46</f>
        <v>Popis rozpočtu: 3 - Zakazka</v>
      </c>
    </row>
    <row r="47" spans="1:52" x14ac:dyDescent="0.2">
      <c r="A47" t="s">
        <v>57</v>
      </c>
      <c r="B47" t="s">
        <v>56</v>
      </c>
    </row>
    <row r="50" spans="1:10" ht="15.75" x14ac:dyDescent="0.25">
      <c r="B50" s="180" t="s">
        <v>58</v>
      </c>
    </row>
    <row r="52" spans="1:10" ht="25.5" customHeight="1" x14ac:dyDescent="0.2">
      <c r="A52" s="182"/>
      <c r="B52" s="185" t="s">
        <v>18</v>
      </c>
      <c r="C52" s="185" t="s">
        <v>6</v>
      </c>
      <c r="D52" s="186"/>
      <c r="E52" s="186"/>
      <c r="F52" s="187" t="s">
        <v>59</v>
      </c>
      <c r="G52" s="187"/>
      <c r="H52" s="187"/>
      <c r="I52" s="187" t="s">
        <v>31</v>
      </c>
      <c r="J52" s="187" t="s">
        <v>0</v>
      </c>
    </row>
    <row r="53" spans="1:10" ht="36.75" customHeight="1" x14ac:dyDescent="0.2">
      <c r="A53" s="183"/>
      <c r="B53" s="188" t="s">
        <v>60</v>
      </c>
      <c r="C53" s="189" t="s">
        <v>61</v>
      </c>
      <c r="D53" s="190"/>
      <c r="E53" s="190"/>
      <c r="F53" s="197" t="s">
        <v>26</v>
      </c>
      <c r="G53" s="198"/>
      <c r="H53" s="198"/>
      <c r="I53" s="198">
        <f>'SO01 3 Pol'!G8</f>
        <v>0</v>
      </c>
      <c r="J53" s="194" t="str">
        <f>IF(I65=0,"",I53/I65*100)</f>
        <v/>
      </c>
    </row>
    <row r="54" spans="1:10" ht="36.75" customHeight="1" x14ac:dyDescent="0.2">
      <c r="A54" s="183"/>
      <c r="B54" s="188" t="s">
        <v>62</v>
      </c>
      <c r="C54" s="189" t="s">
        <v>63</v>
      </c>
      <c r="D54" s="190"/>
      <c r="E54" s="190"/>
      <c r="F54" s="197" t="s">
        <v>26</v>
      </c>
      <c r="G54" s="198"/>
      <c r="H54" s="198"/>
      <c r="I54" s="198">
        <f>'SO01 3 Pol'!G26</f>
        <v>0</v>
      </c>
      <c r="J54" s="194" t="str">
        <f>IF(I65=0,"",I54/I65*100)</f>
        <v/>
      </c>
    </row>
    <row r="55" spans="1:10" ht="36.75" customHeight="1" x14ac:dyDescent="0.2">
      <c r="A55" s="183"/>
      <c r="B55" s="188" t="s">
        <v>64</v>
      </c>
      <c r="C55" s="189" t="s">
        <v>65</v>
      </c>
      <c r="D55" s="190"/>
      <c r="E55" s="190"/>
      <c r="F55" s="197" t="s">
        <v>26</v>
      </c>
      <c r="G55" s="198"/>
      <c r="H55" s="198"/>
      <c r="I55" s="198">
        <f>'SO01 3 Pol'!G38</f>
        <v>0</v>
      </c>
      <c r="J55" s="194" t="str">
        <f>IF(I65=0,"",I55/I65*100)</f>
        <v/>
      </c>
    </row>
    <row r="56" spans="1:10" ht="36.75" customHeight="1" x14ac:dyDescent="0.2">
      <c r="A56" s="183"/>
      <c r="B56" s="188" t="s">
        <v>66</v>
      </c>
      <c r="C56" s="189" t="s">
        <v>67</v>
      </c>
      <c r="D56" s="190"/>
      <c r="E56" s="190"/>
      <c r="F56" s="197" t="s">
        <v>27</v>
      </c>
      <c r="G56" s="198"/>
      <c r="H56" s="198"/>
      <c r="I56" s="198">
        <f>'SO01 3 Pol'!G40</f>
        <v>0</v>
      </c>
      <c r="J56" s="194" t="str">
        <f>IF(I65=0,"",I56/I65*100)</f>
        <v/>
      </c>
    </row>
    <row r="57" spans="1:10" ht="36.75" customHeight="1" x14ac:dyDescent="0.2">
      <c r="A57" s="183"/>
      <c r="B57" s="188" t="s">
        <v>68</v>
      </c>
      <c r="C57" s="189" t="s">
        <v>69</v>
      </c>
      <c r="D57" s="190"/>
      <c r="E57" s="190"/>
      <c r="F57" s="197" t="s">
        <v>27</v>
      </c>
      <c r="G57" s="198"/>
      <c r="H57" s="198"/>
      <c r="I57" s="198">
        <f>'SO01 3 Pol'!G152</f>
        <v>0</v>
      </c>
      <c r="J57" s="194" t="str">
        <f>IF(I65=0,"",I57/I65*100)</f>
        <v/>
      </c>
    </row>
    <row r="58" spans="1:10" ht="36.75" customHeight="1" x14ac:dyDescent="0.2">
      <c r="A58" s="183"/>
      <c r="B58" s="188" t="s">
        <v>70</v>
      </c>
      <c r="C58" s="189" t="s">
        <v>71</v>
      </c>
      <c r="D58" s="190"/>
      <c r="E58" s="190"/>
      <c r="F58" s="197" t="s">
        <v>27</v>
      </c>
      <c r="G58" s="198"/>
      <c r="H58" s="198"/>
      <c r="I58" s="198">
        <f>'SO01 3 Pol'!G234</f>
        <v>0</v>
      </c>
      <c r="J58" s="194" t="str">
        <f>IF(I65=0,"",I58/I65*100)</f>
        <v/>
      </c>
    </row>
    <row r="59" spans="1:10" ht="36.75" customHeight="1" x14ac:dyDescent="0.2">
      <c r="A59" s="183"/>
      <c r="B59" s="188" t="s">
        <v>72</v>
      </c>
      <c r="C59" s="189" t="s">
        <v>73</v>
      </c>
      <c r="D59" s="190"/>
      <c r="E59" s="190"/>
      <c r="F59" s="197" t="s">
        <v>27</v>
      </c>
      <c r="G59" s="198"/>
      <c r="H59" s="198"/>
      <c r="I59" s="198">
        <f>'SO01 3 Pol'!G240</f>
        <v>0</v>
      </c>
      <c r="J59" s="194" t="str">
        <f>IF(I65=0,"",I59/I65*100)</f>
        <v/>
      </c>
    </row>
    <row r="60" spans="1:10" ht="36.75" customHeight="1" x14ac:dyDescent="0.2">
      <c r="A60" s="183"/>
      <c r="B60" s="188" t="s">
        <v>74</v>
      </c>
      <c r="C60" s="189" t="s">
        <v>75</v>
      </c>
      <c r="D60" s="190"/>
      <c r="E60" s="190"/>
      <c r="F60" s="197" t="s">
        <v>27</v>
      </c>
      <c r="G60" s="198"/>
      <c r="H60" s="198"/>
      <c r="I60" s="198">
        <f>'SO01 3 Pol'!G244</f>
        <v>0</v>
      </c>
      <c r="J60" s="194" t="str">
        <f>IF(I65=0,"",I60/I65*100)</f>
        <v/>
      </c>
    </row>
    <row r="61" spans="1:10" ht="36.75" customHeight="1" x14ac:dyDescent="0.2">
      <c r="A61" s="183"/>
      <c r="B61" s="188" t="s">
        <v>76</v>
      </c>
      <c r="C61" s="189" t="s">
        <v>77</v>
      </c>
      <c r="D61" s="190"/>
      <c r="E61" s="190"/>
      <c r="F61" s="197" t="s">
        <v>27</v>
      </c>
      <c r="G61" s="198"/>
      <c r="H61" s="198"/>
      <c r="I61" s="198">
        <f>'SO01 3 Pol'!G261</f>
        <v>0</v>
      </c>
      <c r="J61" s="194" t="str">
        <f>IF(I65=0,"",I61/I65*100)</f>
        <v/>
      </c>
    </row>
    <row r="62" spans="1:10" ht="36.75" customHeight="1" x14ac:dyDescent="0.2">
      <c r="A62" s="183"/>
      <c r="B62" s="188" t="s">
        <v>78</v>
      </c>
      <c r="C62" s="189" t="s">
        <v>79</v>
      </c>
      <c r="D62" s="190"/>
      <c r="E62" s="190"/>
      <c r="F62" s="197" t="s">
        <v>28</v>
      </c>
      <c r="G62" s="198"/>
      <c r="H62" s="198"/>
      <c r="I62" s="198">
        <f>'SO01 3 Pol'!G268</f>
        <v>0</v>
      </c>
      <c r="J62" s="194" t="str">
        <f>IF(I65=0,"",I62/I65*100)</f>
        <v/>
      </c>
    </row>
    <row r="63" spans="1:10" ht="36.75" customHeight="1" x14ac:dyDescent="0.2">
      <c r="A63" s="183"/>
      <c r="B63" s="188" t="s">
        <v>80</v>
      </c>
      <c r="C63" s="189" t="s">
        <v>81</v>
      </c>
      <c r="D63" s="190"/>
      <c r="E63" s="190"/>
      <c r="F63" s="197" t="s">
        <v>82</v>
      </c>
      <c r="G63" s="198"/>
      <c r="H63" s="198"/>
      <c r="I63" s="198">
        <f>'SO01 3 Pol'!G270</f>
        <v>0</v>
      </c>
      <c r="J63" s="194" t="str">
        <f>IF(I65=0,"",I63/I65*100)</f>
        <v/>
      </c>
    </row>
    <row r="64" spans="1:10" ht="36.75" customHeight="1" x14ac:dyDescent="0.2">
      <c r="A64" s="183"/>
      <c r="B64" s="188" t="s">
        <v>83</v>
      </c>
      <c r="C64" s="189" t="s">
        <v>29</v>
      </c>
      <c r="D64" s="190"/>
      <c r="E64" s="190"/>
      <c r="F64" s="197" t="s">
        <v>83</v>
      </c>
      <c r="G64" s="198"/>
      <c r="H64" s="198"/>
      <c r="I64" s="198">
        <f>'SO01 3 Pol'!G280</f>
        <v>0</v>
      </c>
      <c r="J64" s="194" t="str">
        <f>IF(I65=0,"",I64/I65*100)</f>
        <v/>
      </c>
    </row>
    <row r="65" spans="1:10" ht="25.5" customHeight="1" x14ac:dyDescent="0.2">
      <c r="A65" s="184"/>
      <c r="B65" s="191" t="s">
        <v>1</v>
      </c>
      <c r="C65" s="192"/>
      <c r="D65" s="193"/>
      <c r="E65" s="193"/>
      <c r="F65" s="199"/>
      <c r="G65" s="200"/>
      <c r="H65" s="200"/>
      <c r="I65" s="200">
        <f>SUM(I53:I64)</f>
        <v>0</v>
      </c>
      <c r="J65" s="195">
        <f>SUM(J53:J64)</f>
        <v>0</v>
      </c>
    </row>
    <row r="66" spans="1:10" x14ac:dyDescent="0.2">
      <c r="F66" s="135"/>
      <c r="G66" s="135"/>
      <c r="H66" s="135"/>
      <c r="I66" s="135"/>
      <c r="J66" s="196"/>
    </row>
    <row r="67" spans="1:10" x14ac:dyDescent="0.2">
      <c r="F67" s="135"/>
      <c r="G67" s="135"/>
      <c r="H67" s="135"/>
      <c r="I67" s="135"/>
      <c r="J67" s="196"/>
    </row>
    <row r="68" spans="1:10" x14ac:dyDescent="0.2">
      <c r="F68" s="135"/>
      <c r="G68" s="135"/>
      <c r="H68" s="135"/>
      <c r="I68" s="135"/>
      <c r="J68" s="19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3:E63"/>
    <mergeCell ref="C64:E64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B46:J46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96AF-702B-413E-96F0-489403EEB15A}">
  <sheetPr>
    <outlinePr summaryBelow="0"/>
  </sheetPr>
  <dimension ref="A1:AP5000"/>
  <sheetViews>
    <sheetView tabSelected="1" workbookViewId="0">
      <pane ySplit="7" topLeftCell="A8" activePane="bottomLeft" state="frozen"/>
      <selection pane="bottomLeft" activeCell="J4" sqref="J4"/>
    </sheetView>
  </sheetViews>
  <sheetFormatPr defaultRowHeight="12.75" outlineLevelRow="3" x14ac:dyDescent="0.2"/>
  <cols>
    <col min="1" max="1" width="3.42578125" customWidth="1"/>
    <col min="2" max="2" width="12.5703125" style="181" customWidth="1"/>
    <col min="3" max="3" width="38.28515625" style="18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11" max="11" width="0" hidden="1" customWidth="1"/>
    <col min="13" max="22" width="0" hidden="1" customWidth="1"/>
    <col min="23" max="23" width="7.140625" hidden="1" customWidth="1"/>
  </cols>
  <sheetData>
    <row r="1" spans="1:42" ht="15.75" customHeight="1" x14ac:dyDescent="0.25">
      <c r="A1" s="202" t="s">
        <v>7</v>
      </c>
      <c r="B1" s="202"/>
      <c r="C1" s="202"/>
      <c r="D1" s="202"/>
      <c r="E1" s="202"/>
      <c r="F1" s="202"/>
      <c r="G1" s="202"/>
      <c r="O1" t="s">
        <v>85</v>
      </c>
    </row>
    <row r="2" spans="1:42" ht="24.95" customHeight="1" x14ac:dyDescent="0.2">
      <c r="A2" s="203" t="s">
        <v>8</v>
      </c>
      <c r="B2" s="49" t="s">
        <v>47</v>
      </c>
      <c r="C2" s="206" t="s">
        <v>48</v>
      </c>
      <c r="D2" s="204"/>
      <c r="E2" s="204"/>
      <c r="F2" s="204"/>
      <c r="G2" s="205"/>
      <c r="O2" t="s">
        <v>86</v>
      </c>
    </row>
    <row r="3" spans="1:42" ht="24.95" customHeight="1" x14ac:dyDescent="0.2">
      <c r="A3" s="203" t="s">
        <v>9</v>
      </c>
      <c r="B3" s="49" t="s">
        <v>43</v>
      </c>
      <c r="C3" s="206" t="s">
        <v>44</v>
      </c>
      <c r="D3" s="204"/>
      <c r="E3" s="204"/>
      <c r="F3" s="204"/>
      <c r="G3" s="205"/>
      <c r="K3" s="181" t="s">
        <v>86</v>
      </c>
      <c r="O3" t="s">
        <v>87</v>
      </c>
    </row>
    <row r="4" spans="1:42" ht="24.95" customHeight="1" x14ac:dyDescent="0.2">
      <c r="A4" s="207" t="s">
        <v>10</v>
      </c>
      <c r="B4" s="208" t="s">
        <v>41</v>
      </c>
      <c r="C4" s="209" t="s">
        <v>42</v>
      </c>
      <c r="D4" s="210"/>
      <c r="E4" s="210"/>
      <c r="F4" s="210"/>
      <c r="G4" s="211"/>
      <c r="O4" t="s">
        <v>88</v>
      </c>
    </row>
    <row r="5" spans="1:42" x14ac:dyDescent="0.2">
      <c r="D5" s="10"/>
    </row>
    <row r="6" spans="1:42" x14ac:dyDescent="0.2">
      <c r="A6" s="213" t="s">
        <v>89</v>
      </c>
      <c r="B6" s="215" t="s">
        <v>90</v>
      </c>
      <c r="C6" s="215" t="s">
        <v>91</v>
      </c>
      <c r="D6" s="214" t="s">
        <v>92</v>
      </c>
      <c r="E6" s="213" t="s">
        <v>93</v>
      </c>
      <c r="F6" s="212" t="s">
        <v>94</v>
      </c>
      <c r="G6" s="213" t="s">
        <v>31</v>
      </c>
    </row>
    <row r="7" spans="1:42" hidden="1" x14ac:dyDescent="0.2">
      <c r="A7" s="3"/>
      <c r="B7" s="4"/>
      <c r="C7" s="4"/>
      <c r="D7" s="6"/>
      <c r="E7" s="217"/>
      <c r="F7" s="218"/>
      <c r="G7" s="218"/>
    </row>
    <row r="8" spans="1:42" x14ac:dyDescent="0.2">
      <c r="A8" s="238" t="s">
        <v>96</v>
      </c>
      <c r="B8" s="239" t="s">
        <v>60</v>
      </c>
      <c r="C8" s="257" t="s">
        <v>61</v>
      </c>
      <c r="D8" s="240"/>
      <c r="E8" s="241"/>
      <c r="F8" s="242"/>
      <c r="G8" s="243">
        <f>SUMIF(O9:O25,"&lt;&gt;NOR",G9:G25)</f>
        <v>0</v>
      </c>
      <c r="O8" t="s">
        <v>97</v>
      </c>
    </row>
    <row r="9" spans="1:42" outlineLevel="1" x14ac:dyDescent="0.2">
      <c r="A9" s="251">
        <v>1</v>
      </c>
      <c r="B9" s="252" t="s">
        <v>98</v>
      </c>
      <c r="C9" s="258" t="s">
        <v>99</v>
      </c>
      <c r="D9" s="253" t="s">
        <v>100</v>
      </c>
      <c r="E9" s="254">
        <v>7</v>
      </c>
      <c r="F9" s="255"/>
      <c r="G9" s="256">
        <f>ROUND(E9*F9,2)</f>
        <v>0</v>
      </c>
      <c r="H9" s="216"/>
      <c r="I9" s="216"/>
      <c r="J9" s="216"/>
      <c r="K9" s="216"/>
      <c r="L9" s="216"/>
      <c r="M9" s="216"/>
      <c r="N9" s="216"/>
      <c r="O9" s="216" t="s">
        <v>101</v>
      </c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</row>
    <row r="10" spans="1:42" outlineLevel="1" x14ac:dyDescent="0.2">
      <c r="A10" s="251">
        <v>2</v>
      </c>
      <c r="B10" s="252" t="s">
        <v>102</v>
      </c>
      <c r="C10" s="258" t="s">
        <v>103</v>
      </c>
      <c r="D10" s="253" t="s">
        <v>104</v>
      </c>
      <c r="E10" s="254">
        <v>120</v>
      </c>
      <c r="F10" s="255"/>
      <c r="G10" s="256">
        <f>ROUND(E10*F10,2)</f>
        <v>0</v>
      </c>
      <c r="H10" s="216"/>
      <c r="I10" s="216"/>
      <c r="J10" s="216"/>
      <c r="K10" s="216"/>
      <c r="L10" s="216"/>
      <c r="M10" s="216"/>
      <c r="N10" s="216"/>
      <c r="O10" s="216" t="s">
        <v>105</v>
      </c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</row>
    <row r="11" spans="1:42" outlineLevel="1" x14ac:dyDescent="0.2">
      <c r="A11" s="245">
        <v>3</v>
      </c>
      <c r="B11" s="246" t="s">
        <v>106</v>
      </c>
      <c r="C11" s="259" t="s">
        <v>107</v>
      </c>
      <c r="D11" s="247" t="s">
        <v>104</v>
      </c>
      <c r="E11" s="248">
        <v>120</v>
      </c>
      <c r="F11" s="249"/>
      <c r="G11" s="250">
        <f>ROUND(E11*F11,2)</f>
        <v>0</v>
      </c>
      <c r="H11" s="216"/>
      <c r="I11" s="216"/>
      <c r="J11" s="216"/>
      <c r="K11" s="216"/>
      <c r="L11" s="216"/>
      <c r="M11" s="216"/>
      <c r="N11" s="216"/>
      <c r="O11" s="216" t="s">
        <v>105</v>
      </c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</row>
    <row r="12" spans="1:42" outlineLevel="2" x14ac:dyDescent="0.2">
      <c r="A12" s="233"/>
      <c r="B12" s="234"/>
      <c r="C12" s="260" t="s">
        <v>108</v>
      </c>
      <c r="D12" s="236"/>
      <c r="E12" s="237">
        <v>120</v>
      </c>
      <c r="F12" s="235"/>
      <c r="G12" s="235"/>
      <c r="H12" s="216"/>
      <c r="I12" s="216"/>
      <c r="J12" s="216"/>
      <c r="K12" s="216"/>
      <c r="L12" s="216"/>
      <c r="M12" s="216"/>
      <c r="N12" s="216"/>
      <c r="O12" s="216" t="s">
        <v>109</v>
      </c>
      <c r="P12" s="216">
        <v>0</v>
      </c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</row>
    <row r="13" spans="1:42" ht="22.5" outlineLevel="1" x14ac:dyDescent="0.2">
      <c r="A13" s="251">
        <v>4</v>
      </c>
      <c r="B13" s="252" t="s">
        <v>110</v>
      </c>
      <c r="C13" s="258" t="s">
        <v>111</v>
      </c>
      <c r="D13" s="253" t="s">
        <v>104</v>
      </c>
      <c r="E13" s="254">
        <v>120</v>
      </c>
      <c r="F13" s="255"/>
      <c r="G13" s="256">
        <f>ROUND(E13*F13,2)</f>
        <v>0</v>
      </c>
      <c r="H13" s="216"/>
      <c r="I13" s="216"/>
      <c r="J13" s="216"/>
      <c r="K13" s="216"/>
      <c r="L13" s="216"/>
      <c r="M13" s="216"/>
      <c r="N13" s="216"/>
      <c r="O13" s="216" t="s">
        <v>112</v>
      </c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</row>
    <row r="14" spans="1:42" outlineLevel="1" x14ac:dyDescent="0.2">
      <c r="A14" s="251">
        <v>5</v>
      </c>
      <c r="B14" s="252" t="s">
        <v>113</v>
      </c>
      <c r="C14" s="258" t="s">
        <v>114</v>
      </c>
      <c r="D14" s="253" t="s">
        <v>104</v>
      </c>
      <c r="E14" s="254">
        <v>120</v>
      </c>
      <c r="F14" s="255"/>
      <c r="G14" s="256">
        <f>ROUND(E14*F14,2)</f>
        <v>0</v>
      </c>
      <c r="H14" s="216"/>
      <c r="I14" s="216"/>
      <c r="J14" s="216"/>
      <c r="K14" s="216"/>
      <c r="L14" s="216"/>
      <c r="M14" s="216"/>
      <c r="N14" s="216"/>
      <c r="O14" s="216" t="s">
        <v>112</v>
      </c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</row>
    <row r="15" spans="1:42" outlineLevel="1" x14ac:dyDescent="0.2">
      <c r="A15" s="251">
        <v>6</v>
      </c>
      <c r="B15" s="252" t="s">
        <v>115</v>
      </c>
      <c r="C15" s="258" t="s">
        <v>116</v>
      </c>
      <c r="D15" s="253" t="s">
        <v>100</v>
      </c>
      <c r="E15" s="254">
        <v>10</v>
      </c>
      <c r="F15" s="255"/>
      <c r="G15" s="256">
        <f>ROUND(E15*F15,2)</f>
        <v>0</v>
      </c>
      <c r="H15" s="216"/>
      <c r="I15" s="216"/>
      <c r="J15" s="216"/>
      <c r="K15" s="216"/>
      <c r="L15" s="216"/>
      <c r="M15" s="216"/>
      <c r="N15" s="216"/>
      <c r="O15" s="216" t="s">
        <v>112</v>
      </c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</row>
    <row r="16" spans="1:42" outlineLevel="1" x14ac:dyDescent="0.2">
      <c r="A16" s="251">
        <v>7</v>
      </c>
      <c r="B16" s="252" t="s">
        <v>117</v>
      </c>
      <c r="C16" s="258" t="s">
        <v>118</v>
      </c>
      <c r="D16" s="253" t="s">
        <v>100</v>
      </c>
      <c r="E16" s="254">
        <v>10</v>
      </c>
      <c r="F16" s="255"/>
      <c r="G16" s="256">
        <f>ROUND(E16*F16,2)</f>
        <v>0</v>
      </c>
      <c r="H16" s="216"/>
      <c r="I16" s="216"/>
      <c r="J16" s="216"/>
      <c r="K16" s="216"/>
      <c r="L16" s="216"/>
      <c r="M16" s="216"/>
      <c r="N16" s="216"/>
      <c r="O16" s="216" t="s">
        <v>112</v>
      </c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</row>
    <row r="17" spans="1:42" outlineLevel="1" x14ac:dyDescent="0.2">
      <c r="A17" s="251">
        <v>8</v>
      </c>
      <c r="B17" s="252" t="s">
        <v>119</v>
      </c>
      <c r="C17" s="258" t="s">
        <v>120</v>
      </c>
      <c r="D17" s="253" t="s">
        <v>104</v>
      </c>
      <c r="E17" s="254">
        <v>120</v>
      </c>
      <c r="F17" s="255"/>
      <c r="G17" s="256">
        <f>ROUND(E17*F17,2)</f>
        <v>0</v>
      </c>
      <c r="H17" s="216"/>
      <c r="I17" s="216"/>
      <c r="J17" s="216"/>
      <c r="K17" s="216"/>
      <c r="L17" s="216"/>
      <c r="M17" s="216"/>
      <c r="N17" s="216"/>
      <c r="O17" s="216" t="s">
        <v>112</v>
      </c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</row>
    <row r="18" spans="1:42" outlineLevel="1" x14ac:dyDescent="0.2">
      <c r="A18" s="251">
        <v>9</v>
      </c>
      <c r="B18" s="252" t="s">
        <v>121</v>
      </c>
      <c r="C18" s="258" t="s">
        <v>122</v>
      </c>
      <c r="D18" s="253" t="s">
        <v>104</v>
      </c>
      <c r="E18" s="254">
        <v>120</v>
      </c>
      <c r="F18" s="255"/>
      <c r="G18" s="256">
        <f>ROUND(E18*F18,2)</f>
        <v>0</v>
      </c>
      <c r="H18" s="216"/>
      <c r="I18" s="216"/>
      <c r="J18" s="216"/>
      <c r="K18" s="216"/>
      <c r="L18" s="216"/>
      <c r="M18" s="216"/>
      <c r="N18" s="216"/>
      <c r="O18" s="216" t="s">
        <v>112</v>
      </c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</row>
    <row r="19" spans="1:42" outlineLevel="1" x14ac:dyDescent="0.2">
      <c r="A19" s="251">
        <v>10</v>
      </c>
      <c r="B19" s="252" t="s">
        <v>123</v>
      </c>
      <c r="C19" s="258" t="s">
        <v>124</v>
      </c>
      <c r="D19" s="253" t="s">
        <v>104</v>
      </c>
      <c r="E19" s="254">
        <v>120</v>
      </c>
      <c r="F19" s="255"/>
      <c r="G19" s="256">
        <f>ROUND(E19*F19,2)</f>
        <v>0</v>
      </c>
      <c r="H19" s="216"/>
      <c r="I19" s="216"/>
      <c r="J19" s="216"/>
      <c r="K19" s="216"/>
      <c r="L19" s="216"/>
      <c r="M19" s="216"/>
      <c r="N19" s="216"/>
      <c r="O19" s="216" t="s">
        <v>112</v>
      </c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</row>
    <row r="20" spans="1:42" outlineLevel="1" x14ac:dyDescent="0.2">
      <c r="A20" s="251">
        <v>11</v>
      </c>
      <c r="B20" s="252" t="s">
        <v>125</v>
      </c>
      <c r="C20" s="258" t="s">
        <v>126</v>
      </c>
      <c r="D20" s="253" t="s">
        <v>104</v>
      </c>
      <c r="E20" s="254">
        <v>120</v>
      </c>
      <c r="F20" s="255"/>
      <c r="G20" s="256">
        <f>ROUND(E20*F20,2)</f>
        <v>0</v>
      </c>
      <c r="H20" s="216"/>
      <c r="I20" s="216"/>
      <c r="J20" s="216"/>
      <c r="K20" s="216"/>
      <c r="L20" s="216"/>
      <c r="M20" s="216"/>
      <c r="N20" s="216"/>
      <c r="O20" s="216" t="s">
        <v>112</v>
      </c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</row>
    <row r="21" spans="1:42" outlineLevel="1" x14ac:dyDescent="0.2">
      <c r="A21" s="251">
        <v>12</v>
      </c>
      <c r="B21" s="252" t="s">
        <v>127</v>
      </c>
      <c r="C21" s="258" t="s">
        <v>128</v>
      </c>
      <c r="D21" s="253" t="s">
        <v>104</v>
      </c>
      <c r="E21" s="254">
        <v>120</v>
      </c>
      <c r="F21" s="255"/>
      <c r="G21" s="256">
        <f>ROUND(E21*F21,2)</f>
        <v>0</v>
      </c>
      <c r="H21" s="216"/>
      <c r="I21" s="216"/>
      <c r="J21" s="216"/>
      <c r="K21" s="216"/>
      <c r="L21" s="216"/>
      <c r="M21" s="216"/>
      <c r="N21" s="216"/>
      <c r="O21" s="216" t="s">
        <v>101</v>
      </c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</row>
    <row r="22" spans="1:42" ht="22.5" outlineLevel="1" x14ac:dyDescent="0.2">
      <c r="A22" s="251">
        <v>13</v>
      </c>
      <c r="B22" s="252" t="s">
        <v>129</v>
      </c>
      <c r="C22" s="258" t="s">
        <v>130</v>
      </c>
      <c r="D22" s="253" t="s">
        <v>104</v>
      </c>
      <c r="E22" s="254">
        <v>120</v>
      </c>
      <c r="F22" s="255"/>
      <c r="G22" s="256">
        <f>ROUND(E22*F22,2)</f>
        <v>0</v>
      </c>
      <c r="H22" s="216"/>
      <c r="I22" s="216"/>
      <c r="J22" s="216"/>
      <c r="K22" s="216"/>
      <c r="L22" s="216"/>
      <c r="M22" s="216"/>
      <c r="N22" s="216"/>
      <c r="O22" s="216" t="s">
        <v>112</v>
      </c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</row>
    <row r="23" spans="1:42" outlineLevel="1" x14ac:dyDescent="0.2">
      <c r="A23" s="251">
        <v>14</v>
      </c>
      <c r="B23" s="252" t="s">
        <v>131</v>
      </c>
      <c r="C23" s="258" t="s">
        <v>132</v>
      </c>
      <c r="D23" s="253" t="s">
        <v>104</v>
      </c>
      <c r="E23" s="254">
        <v>18</v>
      </c>
      <c r="F23" s="255"/>
      <c r="G23" s="256">
        <f>ROUND(E23*F23,2)</f>
        <v>0</v>
      </c>
      <c r="H23" s="216"/>
      <c r="I23" s="216"/>
      <c r="J23" s="216"/>
      <c r="K23" s="216"/>
      <c r="L23" s="216"/>
      <c r="M23" s="216"/>
      <c r="N23" s="216"/>
      <c r="O23" s="216" t="s">
        <v>112</v>
      </c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</row>
    <row r="24" spans="1:42" ht="22.5" outlineLevel="1" x14ac:dyDescent="0.2">
      <c r="A24" s="251">
        <v>15</v>
      </c>
      <c r="B24" s="252" t="s">
        <v>133</v>
      </c>
      <c r="C24" s="258" t="s">
        <v>134</v>
      </c>
      <c r="D24" s="253" t="s">
        <v>104</v>
      </c>
      <c r="E24" s="254">
        <v>120</v>
      </c>
      <c r="F24" s="255"/>
      <c r="G24" s="256">
        <f>ROUND(E24*F24,2)</f>
        <v>0</v>
      </c>
      <c r="H24" s="216"/>
      <c r="I24" s="216"/>
      <c r="J24" s="216"/>
      <c r="K24" s="216"/>
      <c r="L24" s="216"/>
      <c r="M24" s="216"/>
      <c r="N24" s="216"/>
      <c r="O24" s="216" t="s">
        <v>112</v>
      </c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</row>
    <row r="25" spans="1:42" outlineLevel="1" x14ac:dyDescent="0.2">
      <c r="A25" s="251">
        <v>16</v>
      </c>
      <c r="B25" s="252" t="s">
        <v>135</v>
      </c>
      <c r="C25" s="258" t="s">
        <v>136</v>
      </c>
      <c r="D25" s="253" t="s">
        <v>137</v>
      </c>
      <c r="E25" s="254">
        <v>1</v>
      </c>
      <c r="F25" s="255"/>
      <c r="G25" s="256">
        <f>ROUND(E25*F25,2)</f>
        <v>0</v>
      </c>
      <c r="H25" s="216"/>
      <c r="I25" s="216"/>
      <c r="J25" s="216"/>
      <c r="K25" s="216"/>
      <c r="L25" s="216"/>
      <c r="M25" s="216"/>
      <c r="N25" s="216"/>
      <c r="O25" s="216" t="s">
        <v>101</v>
      </c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</row>
    <row r="26" spans="1:42" x14ac:dyDescent="0.2">
      <c r="A26" s="238" t="s">
        <v>96</v>
      </c>
      <c r="B26" s="239" t="s">
        <v>62</v>
      </c>
      <c r="C26" s="257" t="s">
        <v>63</v>
      </c>
      <c r="D26" s="240"/>
      <c r="E26" s="241"/>
      <c r="F26" s="242"/>
      <c r="G26" s="243">
        <f>SUMIF(O27:O37,"&lt;&gt;NOR",G27:G37)</f>
        <v>0</v>
      </c>
      <c r="O26" t="s">
        <v>97</v>
      </c>
    </row>
    <row r="27" spans="1:42" outlineLevel="1" x14ac:dyDescent="0.2">
      <c r="A27" s="245">
        <v>17</v>
      </c>
      <c r="B27" s="246" t="s">
        <v>138</v>
      </c>
      <c r="C27" s="259" t="s">
        <v>139</v>
      </c>
      <c r="D27" s="247" t="s">
        <v>104</v>
      </c>
      <c r="E27" s="248">
        <v>4456.2</v>
      </c>
      <c r="F27" s="249"/>
      <c r="G27" s="250">
        <f>ROUND(E27*F27,2)</f>
        <v>0</v>
      </c>
      <c r="H27" s="216"/>
      <c r="I27" s="216"/>
      <c r="J27" s="216"/>
      <c r="K27" s="216"/>
      <c r="L27" s="216"/>
      <c r="M27" s="216"/>
      <c r="N27" s="216"/>
      <c r="O27" s="216" t="s">
        <v>101</v>
      </c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</row>
    <row r="28" spans="1:42" ht="22.5" outlineLevel="2" x14ac:dyDescent="0.2">
      <c r="A28" s="233"/>
      <c r="B28" s="234"/>
      <c r="C28" s="260" t="s">
        <v>140</v>
      </c>
      <c r="D28" s="236"/>
      <c r="E28" s="237"/>
      <c r="F28" s="235"/>
      <c r="G28" s="235"/>
      <c r="H28" s="216"/>
      <c r="I28" s="216"/>
      <c r="J28" s="216"/>
      <c r="K28" s="216"/>
      <c r="L28" s="216"/>
      <c r="M28" s="216"/>
      <c r="N28" s="216"/>
      <c r="O28" s="216" t="s">
        <v>109</v>
      </c>
      <c r="P28" s="216">
        <v>0</v>
      </c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</row>
    <row r="29" spans="1:42" outlineLevel="3" x14ac:dyDescent="0.2">
      <c r="A29" s="233"/>
      <c r="B29" s="234"/>
      <c r="C29" s="260" t="s">
        <v>141</v>
      </c>
      <c r="D29" s="236"/>
      <c r="E29" s="237"/>
      <c r="F29" s="235"/>
      <c r="G29" s="235"/>
      <c r="H29" s="216"/>
      <c r="I29" s="216"/>
      <c r="J29" s="216"/>
      <c r="K29" s="216"/>
      <c r="L29" s="216"/>
      <c r="M29" s="216"/>
      <c r="N29" s="216"/>
      <c r="O29" s="216" t="s">
        <v>109</v>
      </c>
      <c r="P29" s="216">
        <v>0</v>
      </c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</row>
    <row r="30" spans="1:42" outlineLevel="3" x14ac:dyDescent="0.2">
      <c r="A30" s="233"/>
      <c r="B30" s="234"/>
      <c r="C30" s="260" t="s">
        <v>142</v>
      </c>
      <c r="D30" s="236"/>
      <c r="E30" s="237">
        <v>4456.2</v>
      </c>
      <c r="F30" s="235"/>
      <c r="G30" s="235"/>
      <c r="H30" s="216"/>
      <c r="I30" s="216"/>
      <c r="J30" s="216"/>
      <c r="K30" s="216"/>
      <c r="L30" s="216"/>
      <c r="M30" s="216"/>
      <c r="N30" s="216"/>
      <c r="O30" s="216" t="s">
        <v>109</v>
      </c>
      <c r="P30" s="216">
        <v>0</v>
      </c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</row>
    <row r="31" spans="1:42" outlineLevel="1" x14ac:dyDescent="0.2">
      <c r="A31" s="245">
        <v>18</v>
      </c>
      <c r="B31" s="246" t="s">
        <v>143</v>
      </c>
      <c r="C31" s="259" t="s">
        <v>144</v>
      </c>
      <c r="D31" s="247" t="s">
        <v>104</v>
      </c>
      <c r="E31" s="248">
        <v>222810</v>
      </c>
      <c r="F31" s="249"/>
      <c r="G31" s="250">
        <f>ROUND(E31*F31,2)</f>
        <v>0</v>
      </c>
      <c r="H31" s="216"/>
      <c r="I31" s="216"/>
      <c r="J31" s="216"/>
      <c r="K31" s="216"/>
      <c r="L31" s="216"/>
      <c r="M31" s="216"/>
      <c r="N31" s="216"/>
      <c r="O31" s="216" t="s">
        <v>101</v>
      </c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</row>
    <row r="32" spans="1:42" outlineLevel="2" x14ac:dyDescent="0.2">
      <c r="A32" s="233"/>
      <c r="B32" s="234"/>
      <c r="C32" s="260" t="s">
        <v>145</v>
      </c>
      <c r="D32" s="236"/>
      <c r="E32" s="237"/>
      <c r="F32" s="235"/>
      <c r="G32" s="235"/>
      <c r="H32" s="216"/>
      <c r="I32" s="216"/>
      <c r="J32" s="216"/>
      <c r="K32" s="216"/>
      <c r="L32" s="216"/>
      <c r="M32" s="216"/>
      <c r="N32" s="216"/>
      <c r="O32" s="216" t="s">
        <v>109</v>
      </c>
      <c r="P32" s="216">
        <v>0</v>
      </c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</row>
    <row r="33" spans="1:42" outlineLevel="3" x14ac:dyDescent="0.2">
      <c r="A33" s="233"/>
      <c r="B33" s="234"/>
      <c r="C33" s="260" t="s">
        <v>141</v>
      </c>
      <c r="D33" s="236"/>
      <c r="E33" s="237"/>
      <c r="F33" s="235"/>
      <c r="G33" s="235"/>
      <c r="H33" s="216"/>
      <c r="I33" s="216"/>
      <c r="J33" s="216"/>
      <c r="K33" s="216"/>
      <c r="L33" s="216"/>
      <c r="M33" s="216"/>
      <c r="N33" s="216"/>
      <c r="O33" s="216" t="s">
        <v>109</v>
      </c>
      <c r="P33" s="216">
        <v>0</v>
      </c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</row>
    <row r="34" spans="1:42" outlineLevel="3" x14ac:dyDescent="0.2">
      <c r="A34" s="233"/>
      <c r="B34" s="234"/>
      <c r="C34" s="260" t="s">
        <v>146</v>
      </c>
      <c r="D34" s="236"/>
      <c r="E34" s="237">
        <v>222810</v>
      </c>
      <c r="F34" s="235"/>
      <c r="G34" s="235"/>
      <c r="H34" s="216"/>
      <c r="I34" s="216"/>
      <c r="J34" s="216"/>
      <c r="K34" s="216"/>
      <c r="L34" s="216"/>
      <c r="M34" s="216"/>
      <c r="N34" s="216"/>
      <c r="O34" s="216" t="s">
        <v>109</v>
      </c>
      <c r="P34" s="216">
        <v>0</v>
      </c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</row>
    <row r="35" spans="1:42" outlineLevel="1" x14ac:dyDescent="0.2">
      <c r="A35" s="251">
        <v>19</v>
      </c>
      <c r="B35" s="252" t="s">
        <v>147</v>
      </c>
      <c r="C35" s="258" t="s">
        <v>148</v>
      </c>
      <c r="D35" s="253" t="s">
        <v>104</v>
      </c>
      <c r="E35" s="254">
        <v>4456.2</v>
      </c>
      <c r="F35" s="255"/>
      <c r="G35" s="256">
        <f>ROUND(E35*F35,2)</f>
        <v>0</v>
      </c>
      <c r="H35" s="216"/>
      <c r="I35" s="216"/>
      <c r="J35" s="216"/>
      <c r="K35" s="216"/>
      <c r="L35" s="216"/>
      <c r="M35" s="216"/>
      <c r="N35" s="216"/>
      <c r="O35" s="216" t="s">
        <v>101</v>
      </c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</row>
    <row r="36" spans="1:42" outlineLevel="1" x14ac:dyDescent="0.2">
      <c r="A36" s="245">
        <v>20</v>
      </c>
      <c r="B36" s="246" t="s">
        <v>143</v>
      </c>
      <c r="C36" s="259" t="s">
        <v>144</v>
      </c>
      <c r="D36" s="247" t="s">
        <v>104</v>
      </c>
      <c r="E36" s="248">
        <v>245091</v>
      </c>
      <c r="F36" s="249"/>
      <c r="G36" s="250">
        <f>ROUND(E36*F36,2)</f>
        <v>0</v>
      </c>
      <c r="H36" s="216"/>
      <c r="I36" s="216"/>
      <c r="J36" s="216"/>
      <c r="K36" s="216"/>
      <c r="L36" s="216"/>
      <c r="M36" s="216"/>
      <c r="N36" s="216"/>
      <c r="O36" s="216" t="s">
        <v>101</v>
      </c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</row>
    <row r="37" spans="1:42" outlineLevel="2" x14ac:dyDescent="0.2">
      <c r="A37" s="233"/>
      <c r="B37" s="234"/>
      <c r="C37" s="260" t="s">
        <v>149</v>
      </c>
      <c r="D37" s="236"/>
      <c r="E37" s="237">
        <v>245091</v>
      </c>
      <c r="F37" s="235"/>
      <c r="G37" s="235"/>
      <c r="H37" s="216"/>
      <c r="I37" s="216"/>
      <c r="J37" s="216"/>
      <c r="K37" s="216"/>
      <c r="L37" s="216"/>
      <c r="M37" s="216"/>
      <c r="N37" s="216"/>
      <c r="O37" s="216" t="s">
        <v>109</v>
      </c>
      <c r="P37" s="216">
        <v>0</v>
      </c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</row>
    <row r="38" spans="1:42" x14ac:dyDescent="0.2">
      <c r="A38" s="238" t="s">
        <v>96</v>
      </c>
      <c r="B38" s="239" t="s">
        <v>64</v>
      </c>
      <c r="C38" s="257" t="s">
        <v>65</v>
      </c>
      <c r="D38" s="240"/>
      <c r="E38" s="241"/>
      <c r="F38" s="242"/>
      <c r="G38" s="243">
        <f>SUMIF(O39:O39,"&lt;&gt;NOR",G39:G39)</f>
        <v>0</v>
      </c>
      <c r="O38" t="s">
        <v>97</v>
      </c>
    </row>
    <row r="39" spans="1:42" outlineLevel="1" x14ac:dyDescent="0.2">
      <c r="A39" s="251">
        <v>21</v>
      </c>
      <c r="B39" s="252" t="s">
        <v>150</v>
      </c>
      <c r="C39" s="258" t="s">
        <v>151</v>
      </c>
      <c r="D39" s="253" t="s">
        <v>152</v>
      </c>
      <c r="E39" s="254">
        <v>112.46267</v>
      </c>
      <c r="F39" s="255"/>
      <c r="G39" s="256">
        <f>ROUND(E39*F39,2)</f>
        <v>0</v>
      </c>
      <c r="H39" s="216"/>
      <c r="I39" s="216"/>
      <c r="J39" s="216"/>
      <c r="K39" s="216"/>
      <c r="L39" s="216"/>
      <c r="M39" s="216"/>
      <c r="N39" s="216"/>
      <c r="O39" s="216" t="s">
        <v>101</v>
      </c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</row>
    <row r="40" spans="1:42" x14ac:dyDescent="0.2">
      <c r="A40" s="238" t="s">
        <v>96</v>
      </c>
      <c r="B40" s="239" t="s">
        <v>66</v>
      </c>
      <c r="C40" s="257" t="s">
        <v>67</v>
      </c>
      <c r="D40" s="240"/>
      <c r="E40" s="241"/>
      <c r="F40" s="242"/>
      <c r="G40" s="243">
        <f>SUMIF(O41:O151,"&lt;&gt;NOR",G41:G151)</f>
        <v>0</v>
      </c>
      <c r="O40" t="s">
        <v>97</v>
      </c>
    </row>
    <row r="41" spans="1:42" outlineLevel="1" x14ac:dyDescent="0.2">
      <c r="A41" s="251">
        <v>22</v>
      </c>
      <c r="B41" s="252" t="s">
        <v>153</v>
      </c>
      <c r="C41" s="258" t="s">
        <v>154</v>
      </c>
      <c r="D41" s="253" t="s">
        <v>104</v>
      </c>
      <c r="E41" s="254">
        <v>1590</v>
      </c>
      <c r="F41" s="255"/>
      <c r="G41" s="256">
        <f>ROUND(E41*F41,2)</f>
        <v>0</v>
      </c>
      <c r="H41" s="216"/>
      <c r="I41" s="216"/>
      <c r="J41" s="216"/>
      <c r="K41" s="216"/>
      <c r="L41" s="216"/>
      <c r="M41" s="216"/>
      <c r="N41" s="216"/>
      <c r="O41" s="216" t="s">
        <v>101</v>
      </c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</row>
    <row r="42" spans="1:42" ht="22.5" outlineLevel="1" x14ac:dyDescent="0.2">
      <c r="A42" s="245">
        <v>23</v>
      </c>
      <c r="B42" s="246" t="s">
        <v>155</v>
      </c>
      <c r="C42" s="259" t="s">
        <v>156</v>
      </c>
      <c r="D42" s="247" t="s">
        <v>157</v>
      </c>
      <c r="E42" s="248">
        <v>126.5</v>
      </c>
      <c r="F42" s="249"/>
      <c r="G42" s="250">
        <f>ROUND(E42*F42,2)</f>
        <v>0</v>
      </c>
      <c r="H42" s="216"/>
      <c r="I42" s="216"/>
      <c r="J42" s="216"/>
      <c r="K42" s="216"/>
      <c r="L42" s="216"/>
      <c r="M42" s="216"/>
      <c r="N42" s="216"/>
      <c r="O42" s="216" t="s">
        <v>101</v>
      </c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</row>
    <row r="43" spans="1:42" outlineLevel="2" x14ac:dyDescent="0.2">
      <c r="A43" s="233"/>
      <c r="B43" s="234"/>
      <c r="C43" s="260" t="s">
        <v>158</v>
      </c>
      <c r="D43" s="236"/>
      <c r="E43" s="237"/>
      <c r="F43" s="235"/>
      <c r="G43" s="235"/>
      <c r="H43" s="216"/>
      <c r="I43" s="216"/>
      <c r="J43" s="216"/>
      <c r="K43" s="216"/>
      <c r="L43" s="216"/>
      <c r="M43" s="216"/>
      <c r="N43" s="216"/>
      <c r="O43" s="216" t="s">
        <v>109</v>
      </c>
      <c r="P43" s="216">
        <v>0</v>
      </c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</row>
    <row r="44" spans="1:42" outlineLevel="3" x14ac:dyDescent="0.2">
      <c r="A44" s="233"/>
      <c r="B44" s="234"/>
      <c r="C44" s="260" t="s">
        <v>159</v>
      </c>
      <c r="D44" s="236"/>
      <c r="E44" s="237"/>
      <c r="F44" s="235"/>
      <c r="G44" s="235"/>
      <c r="H44" s="216"/>
      <c r="I44" s="216"/>
      <c r="J44" s="216"/>
      <c r="K44" s="216"/>
      <c r="L44" s="216"/>
      <c r="M44" s="216"/>
      <c r="N44" s="216"/>
      <c r="O44" s="216" t="s">
        <v>109</v>
      </c>
      <c r="P44" s="216">
        <v>0</v>
      </c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</row>
    <row r="45" spans="1:42" outlineLevel="3" x14ac:dyDescent="0.2">
      <c r="A45" s="233"/>
      <c r="B45" s="234"/>
      <c r="C45" s="260" t="s">
        <v>160</v>
      </c>
      <c r="D45" s="236"/>
      <c r="E45" s="237"/>
      <c r="F45" s="235"/>
      <c r="G45" s="235"/>
      <c r="H45" s="216"/>
      <c r="I45" s="216"/>
      <c r="J45" s="216"/>
      <c r="K45" s="216"/>
      <c r="L45" s="216"/>
      <c r="M45" s="216"/>
      <c r="N45" s="216"/>
      <c r="O45" s="216" t="s">
        <v>109</v>
      </c>
      <c r="P45" s="216">
        <v>0</v>
      </c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</row>
    <row r="46" spans="1:42" outlineLevel="3" x14ac:dyDescent="0.2">
      <c r="A46" s="233"/>
      <c r="B46" s="234"/>
      <c r="C46" s="260" t="s">
        <v>161</v>
      </c>
      <c r="D46" s="236"/>
      <c r="E46" s="237"/>
      <c r="F46" s="235"/>
      <c r="G46" s="235"/>
      <c r="H46" s="216"/>
      <c r="I46" s="216"/>
      <c r="J46" s="216"/>
      <c r="K46" s="216"/>
      <c r="L46" s="216"/>
      <c r="M46" s="216"/>
      <c r="N46" s="216"/>
      <c r="O46" s="216" t="s">
        <v>109</v>
      </c>
      <c r="P46" s="216">
        <v>0</v>
      </c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</row>
    <row r="47" spans="1:42" outlineLevel="3" x14ac:dyDescent="0.2">
      <c r="A47" s="233"/>
      <c r="B47" s="234"/>
      <c r="C47" s="260" t="s">
        <v>162</v>
      </c>
      <c r="D47" s="236"/>
      <c r="E47" s="237"/>
      <c r="F47" s="235"/>
      <c r="G47" s="235"/>
      <c r="H47" s="216"/>
      <c r="I47" s="216"/>
      <c r="J47" s="216"/>
      <c r="K47" s="216"/>
      <c r="L47" s="216"/>
      <c r="M47" s="216"/>
      <c r="N47" s="216"/>
      <c r="O47" s="216" t="s">
        <v>109</v>
      </c>
      <c r="P47" s="216">
        <v>0</v>
      </c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</row>
    <row r="48" spans="1:42" outlineLevel="3" x14ac:dyDescent="0.2">
      <c r="A48" s="233"/>
      <c r="B48" s="234"/>
      <c r="C48" s="260" t="s">
        <v>163</v>
      </c>
      <c r="D48" s="236"/>
      <c r="E48" s="237"/>
      <c r="F48" s="235"/>
      <c r="G48" s="235"/>
      <c r="H48" s="216"/>
      <c r="I48" s="216"/>
      <c r="J48" s="216"/>
      <c r="K48" s="216"/>
      <c r="L48" s="216"/>
      <c r="M48" s="216"/>
      <c r="N48" s="216"/>
      <c r="O48" s="216" t="s">
        <v>109</v>
      </c>
      <c r="P48" s="216">
        <v>0</v>
      </c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</row>
    <row r="49" spans="1:42" outlineLevel="3" x14ac:dyDescent="0.2">
      <c r="A49" s="233"/>
      <c r="B49" s="234"/>
      <c r="C49" s="260" t="s">
        <v>141</v>
      </c>
      <c r="D49" s="236"/>
      <c r="E49" s="237"/>
      <c r="F49" s="235"/>
      <c r="G49" s="235"/>
      <c r="H49" s="216"/>
      <c r="I49" s="216"/>
      <c r="J49" s="216"/>
      <c r="K49" s="216"/>
      <c r="L49" s="216"/>
      <c r="M49" s="216"/>
      <c r="N49" s="216"/>
      <c r="O49" s="216" t="s">
        <v>109</v>
      </c>
      <c r="P49" s="216">
        <v>0</v>
      </c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</row>
    <row r="50" spans="1:42" outlineLevel="3" x14ac:dyDescent="0.2">
      <c r="A50" s="233"/>
      <c r="B50" s="234"/>
      <c r="C50" s="260" t="s">
        <v>164</v>
      </c>
      <c r="D50" s="236"/>
      <c r="E50" s="237">
        <v>126.5</v>
      </c>
      <c r="F50" s="235"/>
      <c r="G50" s="235"/>
      <c r="H50" s="216"/>
      <c r="I50" s="216"/>
      <c r="J50" s="216"/>
      <c r="K50" s="216"/>
      <c r="L50" s="216"/>
      <c r="M50" s="216"/>
      <c r="N50" s="216"/>
      <c r="O50" s="216" t="s">
        <v>109</v>
      </c>
      <c r="P50" s="216">
        <v>0</v>
      </c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</row>
    <row r="51" spans="1:42" ht="22.5" outlineLevel="1" x14ac:dyDescent="0.2">
      <c r="A51" s="245">
        <v>24</v>
      </c>
      <c r="B51" s="246" t="s">
        <v>165</v>
      </c>
      <c r="C51" s="259" t="s">
        <v>166</v>
      </c>
      <c r="D51" s="247" t="s">
        <v>157</v>
      </c>
      <c r="E51" s="248">
        <v>147</v>
      </c>
      <c r="F51" s="249"/>
      <c r="G51" s="250">
        <f>ROUND(E51*F51,2)</f>
        <v>0</v>
      </c>
      <c r="H51" s="216"/>
      <c r="I51" s="216"/>
      <c r="J51" s="216"/>
      <c r="K51" s="216"/>
      <c r="L51" s="216"/>
      <c r="M51" s="216"/>
      <c r="N51" s="216"/>
      <c r="O51" s="216" t="s">
        <v>101</v>
      </c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</row>
    <row r="52" spans="1:42" outlineLevel="2" x14ac:dyDescent="0.2">
      <c r="A52" s="233"/>
      <c r="B52" s="234"/>
      <c r="C52" s="260" t="s">
        <v>167</v>
      </c>
      <c r="D52" s="236"/>
      <c r="E52" s="237"/>
      <c r="F52" s="235"/>
      <c r="G52" s="235"/>
      <c r="H52" s="216"/>
      <c r="I52" s="216"/>
      <c r="J52" s="216"/>
      <c r="K52" s="216"/>
      <c r="L52" s="216"/>
      <c r="M52" s="216"/>
      <c r="N52" s="216"/>
      <c r="O52" s="216" t="s">
        <v>109</v>
      </c>
      <c r="P52" s="216">
        <v>0</v>
      </c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</row>
    <row r="53" spans="1:42" outlineLevel="3" x14ac:dyDescent="0.2">
      <c r="A53" s="233"/>
      <c r="B53" s="234"/>
      <c r="C53" s="260" t="s">
        <v>168</v>
      </c>
      <c r="D53" s="236"/>
      <c r="E53" s="237"/>
      <c r="F53" s="235"/>
      <c r="G53" s="235"/>
      <c r="H53" s="216"/>
      <c r="I53" s="216"/>
      <c r="J53" s="216"/>
      <c r="K53" s="216"/>
      <c r="L53" s="216"/>
      <c r="M53" s="216"/>
      <c r="N53" s="216"/>
      <c r="O53" s="216" t="s">
        <v>109</v>
      </c>
      <c r="P53" s="216">
        <v>0</v>
      </c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</row>
    <row r="54" spans="1:42" outlineLevel="3" x14ac:dyDescent="0.2">
      <c r="A54" s="233"/>
      <c r="B54" s="234"/>
      <c r="C54" s="260" t="s">
        <v>169</v>
      </c>
      <c r="D54" s="236"/>
      <c r="E54" s="237"/>
      <c r="F54" s="235"/>
      <c r="G54" s="235"/>
      <c r="H54" s="216"/>
      <c r="I54" s="216"/>
      <c r="J54" s="216"/>
      <c r="K54" s="216"/>
      <c r="L54" s="216"/>
      <c r="M54" s="216"/>
      <c r="N54" s="216"/>
      <c r="O54" s="216" t="s">
        <v>109</v>
      </c>
      <c r="P54" s="216">
        <v>0</v>
      </c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</row>
    <row r="55" spans="1:42" outlineLevel="3" x14ac:dyDescent="0.2">
      <c r="A55" s="233"/>
      <c r="B55" s="234"/>
      <c r="C55" s="260" t="s">
        <v>170</v>
      </c>
      <c r="D55" s="236"/>
      <c r="E55" s="237"/>
      <c r="F55" s="235"/>
      <c r="G55" s="235"/>
      <c r="H55" s="216"/>
      <c r="I55" s="216"/>
      <c r="J55" s="216"/>
      <c r="K55" s="216"/>
      <c r="L55" s="216"/>
      <c r="M55" s="216"/>
      <c r="N55" s="216"/>
      <c r="O55" s="216" t="s">
        <v>109</v>
      </c>
      <c r="P55" s="216">
        <v>0</v>
      </c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6"/>
      <c r="AI55" s="216"/>
      <c r="AJ55" s="216"/>
      <c r="AK55" s="216"/>
      <c r="AL55" s="216"/>
      <c r="AM55" s="216"/>
      <c r="AN55" s="216"/>
      <c r="AO55" s="216"/>
      <c r="AP55" s="216"/>
    </row>
    <row r="56" spans="1:42" outlineLevel="3" x14ac:dyDescent="0.2">
      <c r="A56" s="233"/>
      <c r="B56" s="234"/>
      <c r="C56" s="260" t="s">
        <v>171</v>
      </c>
      <c r="D56" s="236"/>
      <c r="E56" s="237"/>
      <c r="F56" s="235"/>
      <c r="G56" s="235"/>
      <c r="H56" s="216"/>
      <c r="I56" s="216"/>
      <c r="J56" s="216"/>
      <c r="K56" s="216"/>
      <c r="L56" s="216"/>
      <c r="M56" s="216"/>
      <c r="N56" s="216"/>
      <c r="O56" s="216" t="s">
        <v>109</v>
      </c>
      <c r="P56" s="216">
        <v>0</v>
      </c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6"/>
      <c r="AI56" s="216"/>
      <c r="AJ56" s="216"/>
      <c r="AK56" s="216"/>
      <c r="AL56" s="216"/>
      <c r="AM56" s="216"/>
      <c r="AN56" s="216"/>
      <c r="AO56" s="216"/>
      <c r="AP56" s="216"/>
    </row>
    <row r="57" spans="1:42" outlineLevel="3" x14ac:dyDescent="0.2">
      <c r="A57" s="233"/>
      <c r="B57" s="234"/>
      <c r="C57" s="260" t="s">
        <v>172</v>
      </c>
      <c r="D57" s="236"/>
      <c r="E57" s="237"/>
      <c r="F57" s="235"/>
      <c r="G57" s="235"/>
      <c r="H57" s="216"/>
      <c r="I57" s="216"/>
      <c r="J57" s="216"/>
      <c r="K57" s="216"/>
      <c r="L57" s="216"/>
      <c r="M57" s="216"/>
      <c r="N57" s="216"/>
      <c r="O57" s="216" t="s">
        <v>109</v>
      </c>
      <c r="P57" s="216">
        <v>0</v>
      </c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</row>
    <row r="58" spans="1:42" outlineLevel="3" x14ac:dyDescent="0.2">
      <c r="A58" s="233"/>
      <c r="B58" s="234"/>
      <c r="C58" s="260" t="s">
        <v>173</v>
      </c>
      <c r="D58" s="236"/>
      <c r="E58" s="237"/>
      <c r="F58" s="235"/>
      <c r="G58" s="235"/>
      <c r="H58" s="216"/>
      <c r="I58" s="216"/>
      <c r="J58" s="216"/>
      <c r="K58" s="216"/>
      <c r="L58" s="216"/>
      <c r="M58" s="216"/>
      <c r="N58" s="216"/>
      <c r="O58" s="216" t="s">
        <v>109</v>
      </c>
      <c r="P58" s="216">
        <v>0</v>
      </c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</row>
    <row r="59" spans="1:42" outlineLevel="3" x14ac:dyDescent="0.2">
      <c r="A59" s="233"/>
      <c r="B59" s="234"/>
      <c r="C59" s="260" t="s">
        <v>174</v>
      </c>
      <c r="D59" s="236"/>
      <c r="E59" s="237"/>
      <c r="F59" s="235"/>
      <c r="G59" s="235"/>
      <c r="H59" s="216"/>
      <c r="I59" s="216"/>
      <c r="J59" s="216"/>
      <c r="K59" s="216"/>
      <c r="L59" s="216"/>
      <c r="M59" s="216"/>
      <c r="N59" s="216"/>
      <c r="O59" s="216" t="s">
        <v>109</v>
      </c>
      <c r="P59" s="216">
        <v>0</v>
      </c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</row>
    <row r="60" spans="1:42" outlineLevel="3" x14ac:dyDescent="0.2">
      <c r="A60" s="233"/>
      <c r="B60" s="234"/>
      <c r="C60" s="260" t="s">
        <v>175</v>
      </c>
      <c r="D60" s="236"/>
      <c r="E60" s="237"/>
      <c r="F60" s="235"/>
      <c r="G60" s="235"/>
      <c r="H60" s="216"/>
      <c r="I60" s="216"/>
      <c r="J60" s="216"/>
      <c r="K60" s="216"/>
      <c r="L60" s="216"/>
      <c r="M60" s="216"/>
      <c r="N60" s="216"/>
      <c r="O60" s="216" t="s">
        <v>109</v>
      </c>
      <c r="P60" s="216">
        <v>0</v>
      </c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</row>
    <row r="61" spans="1:42" outlineLevel="3" x14ac:dyDescent="0.2">
      <c r="A61" s="233"/>
      <c r="B61" s="234"/>
      <c r="C61" s="260" t="s">
        <v>176</v>
      </c>
      <c r="D61" s="236"/>
      <c r="E61" s="237"/>
      <c r="F61" s="235"/>
      <c r="G61" s="235"/>
      <c r="H61" s="216"/>
      <c r="I61" s="216"/>
      <c r="J61" s="216"/>
      <c r="K61" s="216"/>
      <c r="L61" s="216"/>
      <c r="M61" s="216"/>
      <c r="N61" s="216"/>
      <c r="O61" s="216" t="s">
        <v>109</v>
      </c>
      <c r="P61" s="216">
        <v>0</v>
      </c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</row>
    <row r="62" spans="1:42" outlineLevel="3" x14ac:dyDescent="0.2">
      <c r="A62" s="233"/>
      <c r="B62" s="234"/>
      <c r="C62" s="260" t="s">
        <v>177</v>
      </c>
      <c r="D62" s="236"/>
      <c r="E62" s="237">
        <v>147</v>
      </c>
      <c r="F62" s="235"/>
      <c r="G62" s="235"/>
      <c r="H62" s="216"/>
      <c r="I62" s="216"/>
      <c r="J62" s="216"/>
      <c r="K62" s="216"/>
      <c r="L62" s="216"/>
      <c r="M62" s="216"/>
      <c r="N62" s="216"/>
      <c r="O62" s="216" t="s">
        <v>109</v>
      </c>
      <c r="P62" s="216">
        <v>0</v>
      </c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</row>
    <row r="63" spans="1:42" outlineLevel="1" x14ac:dyDescent="0.2">
      <c r="A63" s="245">
        <v>25</v>
      </c>
      <c r="B63" s="246" t="s">
        <v>178</v>
      </c>
      <c r="C63" s="259" t="s">
        <v>179</v>
      </c>
      <c r="D63" s="247" t="s">
        <v>157</v>
      </c>
      <c r="E63" s="248">
        <v>93.5</v>
      </c>
      <c r="F63" s="249"/>
      <c r="G63" s="250">
        <f>ROUND(E63*F63,2)</f>
        <v>0</v>
      </c>
      <c r="H63" s="216"/>
      <c r="I63" s="216"/>
      <c r="J63" s="216"/>
      <c r="K63" s="216"/>
      <c r="L63" s="216"/>
      <c r="M63" s="216"/>
      <c r="N63" s="216"/>
      <c r="O63" s="216" t="s">
        <v>101</v>
      </c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</row>
    <row r="64" spans="1:42" outlineLevel="2" x14ac:dyDescent="0.2">
      <c r="A64" s="233"/>
      <c r="B64" s="234"/>
      <c r="C64" s="260" t="s">
        <v>158</v>
      </c>
      <c r="D64" s="236"/>
      <c r="E64" s="237"/>
      <c r="F64" s="235"/>
      <c r="G64" s="235"/>
      <c r="H64" s="216"/>
      <c r="I64" s="216"/>
      <c r="J64" s="216"/>
      <c r="K64" s="216"/>
      <c r="L64" s="216"/>
      <c r="M64" s="216"/>
      <c r="N64" s="216"/>
      <c r="O64" s="216" t="s">
        <v>109</v>
      </c>
      <c r="P64" s="216">
        <v>0</v>
      </c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</row>
    <row r="65" spans="1:42" outlineLevel="3" x14ac:dyDescent="0.2">
      <c r="A65" s="233"/>
      <c r="B65" s="234"/>
      <c r="C65" s="260" t="s">
        <v>159</v>
      </c>
      <c r="D65" s="236"/>
      <c r="E65" s="237"/>
      <c r="F65" s="235"/>
      <c r="G65" s="235"/>
      <c r="H65" s="216"/>
      <c r="I65" s="216"/>
      <c r="J65" s="216"/>
      <c r="K65" s="216"/>
      <c r="L65" s="216"/>
      <c r="M65" s="216"/>
      <c r="N65" s="216"/>
      <c r="O65" s="216" t="s">
        <v>109</v>
      </c>
      <c r="P65" s="216">
        <v>0</v>
      </c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</row>
    <row r="66" spans="1:42" outlineLevel="3" x14ac:dyDescent="0.2">
      <c r="A66" s="233"/>
      <c r="B66" s="234"/>
      <c r="C66" s="260" t="s">
        <v>160</v>
      </c>
      <c r="D66" s="236"/>
      <c r="E66" s="237"/>
      <c r="F66" s="235"/>
      <c r="G66" s="235"/>
      <c r="H66" s="216"/>
      <c r="I66" s="216"/>
      <c r="J66" s="216"/>
      <c r="K66" s="216"/>
      <c r="L66" s="216"/>
      <c r="M66" s="216"/>
      <c r="N66" s="216"/>
      <c r="O66" s="216" t="s">
        <v>109</v>
      </c>
      <c r="P66" s="216">
        <v>0</v>
      </c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</row>
    <row r="67" spans="1:42" outlineLevel="3" x14ac:dyDescent="0.2">
      <c r="A67" s="233"/>
      <c r="B67" s="234"/>
      <c r="C67" s="260" t="s">
        <v>180</v>
      </c>
      <c r="D67" s="236"/>
      <c r="E67" s="237"/>
      <c r="F67" s="235"/>
      <c r="G67" s="235"/>
      <c r="H67" s="216"/>
      <c r="I67" s="216"/>
      <c r="J67" s="216"/>
      <c r="K67" s="216"/>
      <c r="L67" s="216"/>
      <c r="M67" s="216"/>
      <c r="N67" s="216"/>
      <c r="O67" s="216" t="s">
        <v>109</v>
      </c>
      <c r="P67" s="216">
        <v>0</v>
      </c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</row>
    <row r="68" spans="1:42" outlineLevel="3" x14ac:dyDescent="0.2">
      <c r="A68" s="233"/>
      <c r="B68" s="234"/>
      <c r="C68" s="260" t="s">
        <v>162</v>
      </c>
      <c r="D68" s="236"/>
      <c r="E68" s="237"/>
      <c r="F68" s="235"/>
      <c r="G68" s="235"/>
      <c r="H68" s="216"/>
      <c r="I68" s="216"/>
      <c r="J68" s="216"/>
      <c r="K68" s="216"/>
      <c r="L68" s="216"/>
      <c r="M68" s="216"/>
      <c r="N68" s="216"/>
      <c r="O68" s="216" t="s">
        <v>109</v>
      </c>
      <c r="P68" s="216">
        <v>0</v>
      </c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</row>
    <row r="69" spans="1:42" outlineLevel="3" x14ac:dyDescent="0.2">
      <c r="A69" s="233"/>
      <c r="B69" s="234"/>
      <c r="C69" s="260" t="s">
        <v>163</v>
      </c>
      <c r="D69" s="236"/>
      <c r="E69" s="237"/>
      <c r="F69" s="235"/>
      <c r="G69" s="235"/>
      <c r="H69" s="216"/>
      <c r="I69" s="216"/>
      <c r="J69" s="216"/>
      <c r="K69" s="216"/>
      <c r="L69" s="216"/>
      <c r="M69" s="216"/>
      <c r="N69" s="216"/>
      <c r="O69" s="216" t="s">
        <v>109</v>
      </c>
      <c r="P69" s="216">
        <v>0</v>
      </c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</row>
    <row r="70" spans="1:42" outlineLevel="3" x14ac:dyDescent="0.2">
      <c r="A70" s="233"/>
      <c r="B70" s="234"/>
      <c r="C70" s="260" t="s">
        <v>141</v>
      </c>
      <c r="D70" s="236"/>
      <c r="E70" s="237"/>
      <c r="F70" s="235"/>
      <c r="G70" s="235"/>
      <c r="H70" s="216"/>
      <c r="I70" s="216"/>
      <c r="J70" s="216"/>
      <c r="K70" s="216"/>
      <c r="L70" s="216"/>
      <c r="M70" s="216"/>
      <c r="N70" s="216"/>
      <c r="O70" s="216" t="s">
        <v>109</v>
      </c>
      <c r="P70" s="216">
        <v>0</v>
      </c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</row>
    <row r="71" spans="1:42" outlineLevel="3" x14ac:dyDescent="0.2">
      <c r="A71" s="233"/>
      <c r="B71" s="234"/>
      <c r="C71" s="260" t="s">
        <v>181</v>
      </c>
      <c r="D71" s="236"/>
      <c r="E71" s="237">
        <v>93.5</v>
      </c>
      <c r="F71" s="235"/>
      <c r="G71" s="235"/>
      <c r="H71" s="216"/>
      <c r="I71" s="216"/>
      <c r="J71" s="216"/>
      <c r="K71" s="216"/>
      <c r="L71" s="216"/>
      <c r="M71" s="216"/>
      <c r="N71" s="216"/>
      <c r="O71" s="216" t="s">
        <v>109</v>
      </c>
      <c r="P71" s="216">
        <v>0</v>
      </c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</row>
    <row r="72" spans="1:42" outlineLevel="1" x14ac:dyDescent="0.2">
      <c r="A72" s="245">
        <v>26</v>
      </c>
      <c r="B72" s="246" t="s">
        <v>182</v>
      </c>
      <c r="C72" s="259" t="s">
        <v>183</v>
      </c>
      <c r="D72" s="247" t="s">
        <v>157</v>
      </c>
      <c r="E72" s="248">
        <v>33</v>
      </c>
      <c r="F72" s="249"/>
      <c r="G72" s="250">
        <f>ROUND(E72*F72,2)</f>
        <v>0</v>
      </c>
      <c r="H72" s="216"/>
      <c r="I72" s="216"/>
      <c r="J72" s="216"/>
      <c r="K72" s="216"/>
      <c r="L72" s="216"/>
      <c r="M72" s="216"/>
      <c r="N72" s="216"/>
      <c r="O72" s="216" t="s">
        <v>101</v>
      </c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</row>
    <row r="73" spans="1:42" outlineLevel="2" x14ac:dyDescent="0.2">
      <c r="A73" s="233"/>
      <c r="B73" s="234"/>
      <c r="C73" s="260" t="s">
        <v>160</v>
      </c>
      <c r="D73" s="236"/>
      <c r="E73" s="237"/>
      <c r="F73" s="235"/>
      <c r="G73" s="235"/>
      <c r="H73" s="216"/>
      <c r="I73" s="216"/>
      <c r="J73" s="216"/>
      <c r="K73" s="216"/>
      <c r="L73" s="216"/>
      <c r="M73" s="216"/>
      <c r="N73" s="216"/>
      <c r="O73" s="216" t="s">
        <v>109</v>
      </c>
      <c r="P73" s="216">
        <v>0</v>
      </c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</row>
    <row r="74" spans="1:42" outlineLevel="3" x14ac:dyDescent="0.2">
      <c r="A74" s="233"/>
      <c r="B74" s="234"/>
      <c r="C74" s="260" t="s">
        <v>184</v>
      </c>
      <c r="D74" s="236"/>
      <c r="E74" s="237"/>
      <c r="F74" s="235"/>
      <c r="G74" s="235"/>
      <c r="H74" s="216"/>
      <c r="I74" s="216"/>
      <c r="J74" s="216"/>
      <c r="K74" s="216"/>
      <c r="L74" s="216"/>
      <c r="M74" s="216"/>
      <c r="N74" s="216"/>
      <c r="O74" s="216" t="s">
        <v>109</v>
      </c>
      <c r="P74" s="216">
        <v>0</v>
      </c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</row>
    <row r="75" spans="1:42" outlineLevel="3" x14ac:dyDescent="0.2">
      <c r="A75" s="233"/>
      <c r="B75" s="234"/>
      <c r="C75" s="260" t="s">
        <v>185</v>
      </c>
      <c r="D75" s="236"/>
      <c r="E75" s="237">
        <v>33</v>
      </c>
      <c r="F75" s="235"/>
      <c r="G75" s="235"/>
      <c r="H75" s="216"/>
      <c r="I75" s="216"/>
      <c r="J75" s="216"/>
      <c r="K75" s="216"/>
      <c r="L75" s="216"/>
      <c r="M75" s="216"/>
      <c r="N75" s="216"/>
      <c r="O75" s="216" t="s">
        <v>109</v>
      </c>
      <c r="P75" s="216">
        <v>0</v>
      </c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</row>
    <row r="76" spans="1:42" outlineLevel="1" x14ac:dyDescent="0.2">
      <c r="A76" s="245">
        <v>27</v>
      </c>
      <c r="B76" s="246" t="s">
        <v>186</v>
      </c>
      <c r="C76" s="259" t="s">
        <v>187</v>
      </c>
      <c r="D76" s="247" t="s">
        <v>157</v>
      </c>
      <c r="E76" s="248">
        <v>79</v>
      </c>
      <c r="F76" s="249"/>
      <c r="G76" s="250">
        <f>ROUND(E76*F76,2)</f>
        <v>0</v>
      </c>
      <c r="H76" s="216"/>
      <c r="I76" s="216"/>
      <c r="J76" s="216"/>
      <c r="K76" s="216"/>
      <c r="L76" s="216"/>
      <c r="M76" s="216"/>
      <c r="N76" s="216"/>
      <c r="O76" s="216" t="s">
        <v>101</v>
      </c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</row>
    <row r="77" spans="1:42" outlineLevel="2" x14ac:dyDescent="0.2">
      <c r="A77" s="233"/>
      <c r="B77" s="234"/>
      <c r="C77" s="260" t="s">
        <v>167</v>
      </c>
      <c r="D77" s="236"/>
      <c r="E77" s="237"/>
      <c r="F77" s="235"/>
      <c r="G77" s="235"/>
      <c r="H77" s="216"/>
      <c r="I77" s="216"/>
      <c r="J77" s="216"/>
      <c r="K77" s="216"/>
      <c r="L77" s="216"/>
      <c r="M77" s="216"/>
      <c r="N77" s="216"/>
      <c r="O77" s="216" t="s">
        <v>109</v>
      </c>
      <c r="P77" s="216">
        <v>0</v>
      </c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</row>
    <row r="78" spans="1:42" outlineLevel="3" x14ac:dyDescent="0.2">
      <c r="A78" s="233"/>
      <c r="B78" s="234"/>
      <c r="C78" s="260" t="s">
        <v>188</v>
      </c>
      <c r="D78" s="236"/>
      <c r="E78" s="237"/>
      <c r="F78" s="235"/>
      <c r="G78" s="235"/>
      <c r="H78" s="216"/>
      <c r="I78" s="216"/>
      <c r="J78" s="216"/>
      <c r="K78" s="216"/>
      <c r="L78" s="216"/>
      <c r="M78" s="216"/>
      <c r="N78" s="216"/>
      <c r="O78" s="216" t="s">
        <v>109</v>
      </c>
      <c r="P78" s="216">
        <v>0</v>
      </c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</row>
    <row r="79" spans="1:42" outlineLevel="3" x14ac:dyDescent="0.2">
      <c r="A79" s="233"/>
      <c r="B79" s="234"/>
      <c r="C79" s="260" t="s">
        <v>169</v>
      </c>
      <c r="D79" s="236"/>
      <c r="E79" s="237"/>
      <c r="F79" s="235"/>
      <c r="G79" s="235"/>
      <c r="H79" s="216"/>
      <c r="I79" s="216"/>
      <c r="J79" s="216"/>
      <c r="K79" s="216"/>
      <c r="L79" s="216"/>
      <c r="M79" s="216"/>
      <c r="N79" s="216"/>
      <c r="O79" s="216" t="s">
        <v>109</v>
      </c>
      <c r="P79" s="216">
        <v>0</v>
      </c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</row>
    <row r="80" spans="1:42" outlineLevel="3" x14ac:dyDescent="0.2">
      <c r="A80" s="233"/>
      <c r="B80" s="234"/>
      <c r="C80" s="260" t="s">
        <v>170</v>
      </c>
      <c r="D80" s="236"/>
      <c r="E80" s="237"/>
      <c r="F80" s="235"/>
      <c r="G80" s="235"/>
      <c r="H80" s="216"/>
      <c r="I80" s="216"/>
      <c r="J80" s="216"/>
      <c r="K80" s="216"/>
      <c r="L80" s="216"/>
      <c r="M80" s="216"/>
      <c r="N80" s="216"/>
      <c r="O80" s="216" t="s">
        <v>109</v>
      </c>
      <c r="P80" s="216">
        <v>0</v>
      </c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</row>
    <row r="81" spans="1:42" outlineLevel="3" x14ac:dyDescent="0.2">
      <c r="A81" s="233"/>
      <c r="B81" s="234"/>
      <c r="C81" s="260" t="s">
        <v>171</v>
      </c>
      <c r="D81" s="236"/>
      <c r="E81" s="237"/>
      <c r="F81" s="235"/>
      <c r="G81" s="235"/>
      <c r="H81" s="216"/>
      <c r="I81" s="216"/>
      <c r="J81" s="216"/>
      <c r="K81" s="216"/>
      <c r="L81" s="216"/>
      <c r="M81" s="216"/>
      <c r="N81" s="216"/>
      <c r="O81" s="216" t="s">
        <v>109</v>
      </c>
      <c r="P81" s="216">
        <v>0</v>
      </c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</row>
    <row r="82" spans="1:42" outlineLevel="3" x14ac:dyDescent="0.2">
      <c r="A82" s="233"/>
      <c r="B82" s="234"/>
      <c r="C82" s="260" t="s">
        <v>189</v>
      </c>
      <c r="D82" s="236"/>
      <c r="E82" s="237"/>
      <c r="F82" s="235"/>
      <c r="G82" s="235"/>
      <c r="H82" s="216"/>
      <c r="I82" s="216"/>
      <c r="J82" s="216"/>
      <c r="K82" s="216"/>
      <c r="L82" s="216"/>
      <c r="M82" s="216"/>
      <c r="N82" s="216"/>
      <c r="O82" s="216" t="s">
        <v>109</v>
      </c>
      <c r="P82" s="216">
        <v>0</v>
      </c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</row>
    <row r="83" spans="1:42" outlineLevel="3" x14ac:dyDescent="0.2">
      <c r="A83" s="233"/>
      <c r="B83" s="234"/>
      <c r="C83" s="260" t="s">
        <v>173</v>
      </c>
      <c r="D83" s="236"/>
      <c r="E83" s="237"/>
      <c r="F83" s="235"/>
      <c r="G83" s="235"/>
      <c r="H83" s="216"/>
      <c r="I83" s="216"/>
      <c r="J83" s="216"/>
      <c r="K83" s="216"/>
      <c r="L83" s="216"/>
      <c r="M83" s="216"/>
      <c r="N83" s="216"/>
      <c r="O83" s="216" t="s">
        <v>109</v>
      </c>
      <c r="P83" s="216">
        <v>0</v>
      </c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</row>
    <row r="84" spans="1:42" outlineLevel="3" x14ac:dyDescent="0.2">
      <c r="A84" s="233"/>
      <c r="B84" s="234"/>
      <c r="C84" s="260" t="s">
        <v>174</v>
      </c>
      <c r="D84" s="236"/>
      <c r="E84" s="237"/>
      <c r="F84" s="235"/>
      <c r="G84" s="235"/>
      <c r="H84" s="216"/>
      <c r="I84" s="216"/>
      <c r="J84" s="216"/>
      <c r="K84" s="216"/>
      <c r="L84" s="216"/>
      <c r="M84" s="216"/>
      <c r="N84" s="216"/>
      <c r="O84" s="216" t="s">
        <v>109</v>
      </c>
      <c r="P84" s="216">
        <v>0</v>
      </c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</row>
    <row r="85" spans="1:42" outlineLevel="3" x14ac:dyDescent="0.2">
      <c r="A85" s="233"/>
      <c r="B85" s="234"/>
      <c r="C85" s="260" t="s">
        <v>175</v>
      </c>
      <c r="D85" s="236"/>
      <c r="E85" s="237"/>
      <c r="F85" s="235"/>
      <c r="G85" s="235"/>
      <c r="H85" s="216"/>
      <c r="I85" s="216"/>
      <c r="J85" s="216"/>
      <c r="K85" s="216"/>
      <c r="L85" s="216"/>
      <c r="M85" s="216"/>
      <c r="N85" s="216"/>
      <c r="O85" s="216" t="s">
        <v>109</v>
      </c>
      <c r="P85" s="216">
        <v>0</v>
      </c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</row>
    <row r="86" spans="1:42" outlineLevel="3" x14ac:dyDescent="0.2">
      <c r="A86" s="233"/>
      <c r="B86" s="234"/>
      <c r="C86" s="260" t="s">
        <v>176</v>
      </c>
      <c r="D86" s="236"/>
      <c r="E86" s="237"/>
      <c r="F86" s="235"/>
      <c r="G86" s="235"/>
      <c r="H86" s="216"/>
      <c r="I86" s="216"/>
      <c r="J86" s="216"/>
      <c r="K86" s="216"/>
      <c r="L86" s="216"/>
      <c r="M86" s="216"/>
      <c r="N86" s="216"/>
      <c r="O86" s="216" t="s">
        <v>109</v>
      </c>
      <c r="P86" s="216">
        <v>0</v>
      </c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</row>
    <row r="87" spans="1:42" outlineLevel="3" x14ac:dyDescent="0.2">
      <c r="A87" s="233"/>
      <c r="B87" s="234"/>
      <c r="C87" s="260" t="s">
        <v>190</v>
      </c>
      <c r="D87" s="236"/>
      <c r="E87" s="237">
        <v>79</v>
      </c>
      <c r="F87" s="235"/>
      <c r="G87" s="235"/>
      <c r="H87" s="216"/>
      <c r="I87" s="216"/>
      <c r="J87" s="216"/>
      <c r="K87" s="216"/>
      <c r="L87" s="216"/>
      <c r="M87" s="216"/>
      <c r="N87" s="216"/>
      <c r="O87" s="216" t="s">
        <v>109</v>
      </c>
      <c r="P87" s="216">
        <v>0</v>
      </c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</row>
    <row r="88" spans="1:42" outlineLevel="1" x14ac:dyDescent="0.2">
      <c r="A88" s="245">
        <v>28</v>
      </c>
      <c r="B88" s="246" t="s">
        <v>191</v>
      </c>
      <c r="C88" s="259" t="s">
        <v>192</v>
      </c>
      <c r="D88" s="247" t="s">
        <v>157</v>
      </c>
      <c r="E88" s="248">
        <v>68</v>
      </c>
      <c r="F88" s="249"/>
      <c r="G88" s="250">
        <f>ROUND(E88*F88,2)</f>
        <v>0</v>
      </c>
      <c r="H88" s="216"/>
      <c r="I88" s="216"/>
      <c r="J88" s="216"/>
      <c r="K88" s="216"/>
      <c r="L88" s="216"/>
      <c r="M88" s="216"/>
      <c r="N88" s="216"/>
      <c r="O88" s="216" t="s">
        <v>101</v>
      </c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</row>
    <row r="89" spans="1:42" outlineLevel="2" x14ac:dyDescent="0.2">
      <c r="A89" s="233"/>
      <c r="B89" s="234"/>
      <c r="C89" s="260" t="s">
        <v>167</v>
      </c>
      <c r="D89" s="236"/>
      <c r="E89" s="237"/>
      <c r="F89" s="235"/>
      <c r="G89" s="235"/>
      <c r="H89" s="216"/>
      <c r="I89" s="216"/>
      <c r="J89" s="216"/>
      <c r="K89" s="216"/>
      <c r="L89" s="216"/>
      <c r="M89" s="216"/>
      <c r="N89" s="216"/>
      <c r="O89" s="216" t="s">
        <v>109</v>
      </c>
      <c r="P89" s="216">
        <v>0</v>
      </c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</row>
    <row r="90" spans="1:42" outlineLevel="3" x14ac:dyDescent="0.2">
      <c r="A90" s="233"/>
      <c r="B90" s="234"/>
      <c r="C90" s="260" t="s">
        <v>193</v>
      </c>
      <c r="D90" s="236"/>
      <c r="E90" s="237"/>
      <c r="F90" s="235"/>
      <c r="G90" s="235"/>
      <c r="H90" s="216"/>
      <c r="I90" s="216"/>
      <c r="J90" s="216"/>
      <c r="K90" s="216"/>
      <c r="L90" s="216"/>
      <c r="M90" s="216"/>
      <c r="N90" s="216"/>
      <c r="O90" s="216" t="s">
        <v>109</v>
      </c>
      <c r="P90" s="216">
        <v>0</v>
      </c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</row>
    <row r="91" spans="1:42" outlineLevel="3" x14ac:dyDescent="0.2">
      <c r="A91" s="233"/>
      <c r="B91" s="234"/>
      <c r="C91" s="260" t="s">
        <v>171</v>
      </c>
      <c r="D91" s="236"/>
      <c r="E91" s="237"/>
      <c r="F91" s="235"/>
      <c r="G91" s="235"/>
      <c r="H91" s="216"/>
      <c r="I91" s="216"/>
      <c r="J91" s="216"/>
      <c r="K91" s="216"/>
      <c r="L91" s="216"/>
      <c r="M91" s="216"/>
      <c r="N91" s="216"/>
      <c r="O91" s="216" t="s">
        <v>109</v>
      </c>
      <c r="P91" s="216">
        <v>0</v>
      </c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</row>
    <row r="92" spans="1:42" outlineLevel="3" x14ac:dyDescent="0.2">
      <c r="A92" s="233"/>
      <c r="B92" s="234"/>
      <c r="C92" s="260" t="s">
        <v>194</v>
      </c>
      <c r="D92" s="236"/>
      <c r="E92" s="237"/>
      <c r="F92" s="235"/>
      <c r="G92" s="235"/>
      <c r="H92" s="216"/>
      <c r="I92" s="216"/>
      <c r="J92" s="216"/>
      <c r="K92" s="216"/>
      <c r="L92" s="216"/>
      <c r="M92" s="216"/>
      <c r="N92" s="216"/>
      <c r="O92" s="216" t="s">
        <v>109</v>
      </c>
      <c r="P92" s="216">
        <v>0</v>
      </c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</row>
    <row r="93" spans="1:42" outlineLevel="3" x14ac:dyDescent="0.2">
      <c r="A93" s="233"/>
      <c r="B93" s="234"/>
      <c r="C93" s="260" t="s">
        <v>195</v>
      </c>
      <c r="D93" s="236"/>
      <c r="E93" s="237">
        <v>68</v>
      </c>
      <c r="F93" s="235"/>
      <c r="G93" s="235"/>
      <c r="H93" s="216"/>
      <c r="I93" s="216"/>
      <c r="J93" s="216"/>
      <c r="K93" s="216"/>
      <c r="L93" s="216"/>
      <c r="M93" s="216"/>
      <c r="N93" s="216"/>
      <c r="O93" s="216" t="s">
        <v>109</v>
      </c>
      <c r="P93" s="216">
        <v>0</v>
      </c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</row>
    <row r="94" spans="1:42" ht="22.5" outlineLevel="1" x14ac:dyDescent="0.2">
      <c r="A94" s="251">
        <v>29</v>
      </c>
      <c r="B94" s="252" t="s">
        <v>196</v>
      </c>
      <c r="C94" s="258" t="s">
        <v>197</v>
      </c>
      <c r="D94" s="253" t="s">
        <v>198</v>
      </c>
      <c r="E94" s="254">
        <v>20</v>
      </c>
      <c r="F94" s="255"/>
      <c r="G94" s="256">
        <f>ROUND(E94*F94,2)</f>
        <v>0</v>
      </c>
      <c r="H94" s="216"/>
      <c r="I94" s="216"/>
      <c r="J94" s="216"/>
      <c r="K94" s="216"/>
      <c r="L94" s="216"/>
      <c r="M94" s="216"/>
      <c r="N94" s="216"/>
      <c r="O94" s="216" t="s">
        <v>101</v>
      </c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</row>
    <row r="95" spans="1:42" outlineLevel="1" x14ac:dyDescent="0.2">
      <c r="A95" s="251">
        <v>30</v>
      </c>
      <c r="B95" s="252" t="s">
        <v>199</v>
      </c>
      <c r="C95" s="258" t="s">
        <v>200</v>
      </c>
      <c r="D95" s="253" t="s">
        <v>157</v>
      </c>
      <c r="E95" s="254">
        <v>126.5</v>
      </c>
      <c r="F95" s="255"/>
      <c r="G95" s="256">
        <f>ROUND(E95*F95,2)</f>
        <v>0</v>
      </c>
      <c r="H95" s="216"/>
      <c r="I95" s="216"/>
      <c r="J95" s="216"/>
      <c r="K95" s="216"/>
      <c r="L95" s="216"/>
      <c r="M95" s="216"/>
      <c r="N95" s="216"/>
      <c r="O95" s="216" t="s">
        <v>101</v>
      </c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</row>
    <row r="96" spans="1:42" outlineLevel="1" x14ac:dyDescent="0.2">
      <c r="A96" s="251">
        <v>31</v>
      </c>
      <c r="B96" s="252" t="s">
        <v>201</v>
      </c>
      <c r="C96" s="258" t="s">
        <v>202</v>
      </c>
      <c r="D96" s="253" t="s">
        <v>157</v>
      </c>
      <c r="E96" s="254">
        <v>147</v>
      </c>
      <c r="F96" s="255"/>
      <c r="G96" s="256">
        <f>ROUND(E96*F96,2)</f>
        <v>0</v>
      </c>
      <c r="H96" s="216"/>
      <c r="I96" s="216"/>
      <c r="J96" s="216"/>
      <c r="K96" s="216"/>
      <c r="L96" s="216"/>
      <c r="M96" s="216"/>
      <c r="N96" s="216"/>
      <c r="O96" s="216" t="s">
        <v>101</v>
      </c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</row>
    <row r="97" spans="1:42" outlineLevel="1" x14ac:dyDescent="0.2">
      <c r="A97" s="245">
        <v>32</v>
      </c>
      <c r="B97" s="246" t="s">
        <v>203</v>
      </c>
      <c r="C97" s="259" t="s">
        <v>204</v>
      </c>
      <c r="D97" s="247" t="s">
        <v>205</v>
      </c>
      <c r="E97" s="248">
        <v>7.0883000000000003</v>
      </c>
      <c r="F97" s="249"/>
      <c r="G97" s="250">
        <f>ROUND(E97*F97,2)</f>
        <v>0</v>
      </c>
      <c r="H97" s="216"/>
      <c r="I97" s="216"/>
      <c r="J97" s="216"/>
      <c r="K97" s="216"/>
      <c r="L97" s="216"/>
      <c r="M97" s="216"/>
      <c r="N97" s="216"/>
      <c r="O97" s="216" t="s">
        <v>112</v>
      </c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</row>
    <row r="98" spans="1:42" outlineLevel="2" x14ac:dyDescent="0.2">
      <c r="A98" s="233"/>
      <c r="B98" s="234"/>
      <c r="C98" s="260" t="s">
        <v>158</v>
      </c>
      <c r="D98" s="236"/>
      <c r="E98" s="237"/>
      <c r="F98" s="235"/>
      <c r="G98" s="235"/>
      <c r="H98" s="216"/>
      <c r="I98" s="216"/>
      <c r="J98" s="216"/>
      <c r="K98" s="216"/>
      <c r="L98" s="216"/>
      <c r="M98" s="216"/>
      <c r="N98" s="216"/>
      <c r="O98" s="216" t="s">
        <v>109</v>
      </c>
      <c r="P98" s="216">
        <v>0</v>
      </c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</row>
    <row r="99" spans="1:42" outlineLevel="3" x14ac:dyDescent="0.2">
      <c r="A99" s="233"/>
      <c r="B99" s="234"/>
      <c r="C99" s="260" t="s">
        <v>206</v>
      </c>
      <c r="D99" s="236"/>
      <c r="E99" s="237"/>
      <c r="F99" s="235"/>
      <c r="G99" s="235"/>
      <c r="H99" s="216"/>
      <c r="I99" s="216"/>
      <c r="J99" s="216"/>
      <c r="K99" s="216"/>
      <c r="L99" s="216"/>
      <c r="M99" s="216"/>
      <c r="N99" s="216"/>
      <c r="O99" s="216" t="s">
        <v>109</v>
      </c>
      <c r="P99" s="216">
        <v>0</v>
      </c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</row>
    <row r="100" spans="1:42" outlineLevel="3" x14ac:dyDescent="0.2">
      <c r="A100" s="233"/>
      <c r="B100" s="234"/>
      <c r="C100" s="260" t="s">
        <v>160</v>
      </c>
      <c r="D100" s="236"/>
      <c r="E100" s="237"/>
      <c r="F100" s="235"/>
      <c r="G100" s="235"/>
      <c r="H100" s="216"/>
      <c r="I100" s="216"/>
      <c r="J100" s="216"/>
      <c r="K100" s="216"/>
      <c r="L100" s="216"/>
      <c r="M100" s="216"/>
      <c r="N100" s="216"/>
      <c r="O100" s="216" t="s">
        <v>109</v>
      </c>
      <c r="P100" s="216">
        <v>0</v>
      </c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</row>
    <row r="101" spans="1:42" outlineLevel="3" x14ac:dyDescent="0.2">
      <c r="A101" s="233"/>
      <c r="B101" s="234"/>
      <c r="C101" s="260" t="s">
        <v>207</v>
      </c>
      <c r="D101" s="236"/>
      <c r="E101" s="237"/>
      <c r="F101" s="235"/>
      <c r="G101" s="235"/>
      <c r="H101" s="216"/>
      <c r="I101" s="216"/>
      <c r="J101" s="216"/>
      <c r="K101" s="216"/>
      <c r="L101" s="216"/>
      <c r="M101" s="216"/>
      <c r="N101" s="216"/>
      <c r="O101" s="216" t="s">
        <v>109</v>
      </c>
      <c r="P101" s="216">
        <v>0</v>
      </c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</row>
    <row r="102" spans="1:42" outlineLevel="3" x14ac:dyDescent="0.2">
      <c r="A102" s="233"/>
      <c r="B102" s="234"/>
      <c r="C102" s="260" t="s">
        <v>162</v>
      </c>
      <c r="D102" s="236"/>
      <c r="E102" s="237"/>
      <c r="F102" s="235"/>
      <c r="G102" s="235"/>
      <c r="H102" s="216"/>
      <c r="I102" s="216"/>
      <c r="J102" s="216"/>
      <c r="K102" s="216"/>
      <c r="L102" s="216"/>
      <c r="M102" s="216"/>
      <c r="N102" s="216"/>
      <c r="O102" s="216" t="s">
        <v>109</v>
      </c>
      <c r="P102" s="216">
        <v>0</v>
      </c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</row>
    <row r="103" spans="1:42" outlineLevel="3" x14ac:dyDescent="0.2">
      <c r="A103" s="233"/>
      <c r="B103" s="234"/>
      <c r="C103" s="260" t="s">
        <v>208</v>
      </c>
      <c r="D103" s="236"/>
      <c r="E103" s="237"/>
      <c r="F103" s="235"/>
      <c r="G103" s="235"/>
      <c r="H103" s="216"/>
      <c r="I103" s="216"/>
      <c r="J103" s="216"/>
      <c r="K103" s="216"/>
      <c r="L103" s="216"/>
      <c r="M103" s="216"/>
      <c r="N103" s="216"/>
      <c r="O103" s="216" t="s">
        <v>109</v>
      </c>
      <c r="P103" s="216">
        <v>0</v>
      </c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</row>
    <row r="104" spans="1:42" outlineLevel="3" x14ac:dyDescent="0.2">
      <c r="A104" s="233"/>
      <c r="B104" s="234"/>
      <c r="C104" s="260" t="s">
        <v>167</v>
      </c>
      <c r="D104" s="236"/>
      <c r="E104" s="237"/>
      <c r="F104" s="235"/>
      <c r="G104" s="235"/>
      <c r="H104" s="216"/>
      <c r="I104" s="216"/>
      <c r="J104" s="216"/>
      <c r="K104" s="216"/>
      <c r="L104" s="216"/>
      <c r="M104" s="216"/>
      <c r="N104" s="216"/>
      <c r="O104" s="216" t="s">
        <v>109</v>
      </c>
      <c r="P104" s="216">
        <v>0</v>
      </c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</row>
    <row r="105" spans="1:42" ht="22.5" outlineLevel="3" x14ac:dyDescent="0.2">
      <c r="A105" s="233"/>
      <c r="B105" s="234"/>
      <c r="C105" s="260" t="s">
        <v>209</v>
      </c>
      <c r="D105" s="236"/>
      <c r="E105" s="237"/>
      <c r="F105" s="235"/>
      <c r="G105" s="235"/>
      <c r="H105" s="216"/>
      <c r="I105" s="216"/>
      <c r="J105" s="216"/>
      <c r="K105" s="216"/>
      <c r="L105" s="216"/>
      <c r="M105" s="216"/>
      <c r="N105" s="216"/>
      <c r="O105" s="216" t="s">
        <v>109</v>
      </c>
      <c r="P105" s="216">
        <v>0</v>
      </c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</row>
    <row r="106" spans="1:42" outlineLevel="3" x14ac:dyDescent="0.2">
      <c r="A106" s="233"/>
      <c r="B106" s="234"/>
      <c r="C106" s="260" t="s">
        <v>169</v>
      </c>
      <c r="D106" s="236"/>
      <c r="E106" s="237"/>
      <c r="F106" s="235"/>
      <c r="G106" s="235"/>
      <c r="H106" s="216"/>
      <c r="I106" s="216"/>
      <c r="J106" s="216"/>
      <c r="K106" s="216"/>
      <c r="L106" s="216"/>
      <c r="M106" s="216"/>
      <c r="N106" s="216"/>
      <c r="O106" s="216" t="s">
        <v>109</v>
      </c>
      <c r="P106" s="216">
        <v>0</v>
      </c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</row>
    <row r="107" spans="1:42" outlineLevel="3" x14ac:dyDescent="0.2">
      <c r="A107" s="233"/>
      <c r="B107" s="234"/>
      <c r="C107" s="260" t="s">
        <v>210</v>
      </c>
      <c r="D107" s="236"/>
      <c r="E107" s="237"/>
      <c r="F107" s="235"/>
      <c r="G107" s="235"/>
      <c r="H107" s="216"/>
      <c r="I107" s="216"/>
      <c r="J107" s="216"/>
      <c r="K107" s="216"/>
      <c r="L107" s="216"/>
      <c r="M107" s="216"/>
      <c r="N107" s="216"/>
      <c r="O107" s="216" t="s">
        <v>109</v>
      </c>
      <c r="P107" s="216">
        <v>0</v>
      </c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</row>
    <row r="108" spans="1:42" outlineLevel="3" x14ac:dyDescent="0.2">
      <c r="A108" s="233"/>
      <c r="B108" s="234"/>
      <c r="C108" s="260" t="s">
        <v>171</v>
      </c>
      <c r="D108" s="236"/>
      <c r="E108" s="237"/>
      <c r="F108" s="235"/>
      <c r="G108" s="235"/>
      <c r="H108" s="216"/>
      <c r="I108" s="216"/>
      <c r="J108" s="216"/>
      <c r="K108" s="216"/>
      <c r="L108" s="216"/>
      <c r="M108" s="216"/>
      <c r="N108" s="216"/>
      <c r="O108" s="216" t="s">
        <v>109</v>
      </c>
      <c r="P108" s="216">
        <v>0</v>
      </c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</row>
    <row r="109" spans="1:42" outlineLevel="3" x14ac:dyDescent="0.2">
      <c r="A109" s="233"/>
      <c r="B109" s="234"/>
      <c r="C109" s="260" t="s">
        <v>211</v>
      </c>
      <c r="D109" s="236"/>
      <c r="E109" s="237"/>
      <c r="F109" s="235"/>
      <c r="G109" s="235"/>
      <c r="H109" s="216"/>
      <c r="I109" s="216"/>
      <c r="J109" s="216"/>
      <c r="K109" s="216"/>
      <c r="L109" s="216"/>
      <c r="M109" s="216"/>
      <c r="N109" s="216"/>
      <c r="O109" s="216" t="s">
        <v>109</v>
      </c>
      <c r="P109" s="216">
        <v>0</v>
      </c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</row>
    <row r="110" spans="1:42" outlineLevel="3" x14ac:dyDescent="0.2">
      <c r="A110" s="233"/>
      <c r="B110" s="234"/>
      <c r="C110" s="260" t="s">
        <v>173</v>
      </c>
      <c r="D110" s="236"/>
      <c r="E110" s="237"/>
      <c r="F110" s="235"/>
      <c r="G110" s="235"/>
      <c r="H110" s="216"/>
      <c r="I110" s="216"/>
      <c r="J110" s="216"/>
      <c r="K110" s="216"/>
      <c r="L110" s="216"/>
      <c r="M110" s="216"/>
      <c r="N110" s="216"/>
      <c r="O110" s="216" t="s">
        <v>109</v>
      </c>
      <c r="P110" s="216">
        <v>0</v>
      </c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</row>
    <row r="111" spans="1:42" outlineLevel="3" x14ac:dyDescent="0.2">
      <c r="A111" s="233"/>
      <c r="B111" s="234"/>
      <c r="C111" s="260" t="s">
        <v>212</v>
      </c>
      <c r="D111" s="236"/>
      <c r="E111" s="237"/>
      <c r="F111" s="235"/>
      <c r="G111" s="235"/>
      <c r="H111" s="216"/>
      <c r="I111" s="216"/>
      <c r="J111" s="216"/>
      <c r="K111" s="216"/>
      <c r="L111" s="216"/>
      <c r="M111" s="216"/>
      <c r="N111" s="216"/>
      <c r="O111" s="216" t="s">
        <v>109</v>
      </c>
      <c r="P111" s="216">
        <v>0</v>
      </c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</row>
    <row r="112" spans="1:42" outlineLevel="3" x14ac:dyDescent="0.2">
      <c r="A112" s="233"/>
      <c r="B112" s="234"/>
      <c r="C112" s="260" t="s">
        <v>175</v>
      </c>
      <c r="D112" s="236"/>
      <c r="E112" s="237"/>
      <c r="F112" s="235"/>
      <c r="G112" s="235"/>
      <c r="H112" s="216"/>
      <c r="I112" s="216"/>
      <c r="J112" s="216"/>
      <c r="K112" s="216"/>
      <c r="L112" s="216"/>
      <c r="M112" s="216"/>
      <c r="N112" s="216"/>
      <c r="O112" s="216" t="s">
        <v>109</v>
      </c>
      <c r="P112" s="216">
        <v>0</v>
      </c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</row>
    <row r="113" spans="1:42" outlineLevel="3" x14ac:dyDescent="0.2">
      <c r="A113" s="233"/>
      <c r="B113" s="234"/>
      <c r="C113" s="260" t="s">
        <v>213</v>
      </c>
      <c r="D113" s="236"/>
      <c r="E113" s="237"/>
      <c r="F113" s="235"/>
      <c r="G113" s="235"/>
      <c r="H113" s="216"/>
      <c r="I113" s="216"/>
      <c r="J113" s="216"/>
      <c r="K113" s="216"/>
      <c r="L113" s="216"/>
      <c r="M113" s="216"/>
      <c r="N113" s="216"/>
      <c r="O113" s="216" t="s">
        <v>109</v>
      </c>
      <c r="P113" s="216">
        <v>0</v>
      </c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</row>
    <row r="114" spans="1:42" outlineLevel="3" x14ac:dyDescent="0.2">
      <c r="A114" s="233"/>
      <c r="B114" s="234"/>
      <c r="C114" s="260" t="s">
        <v>141</v>
      </c>
      <c r="D114" s="236"/>
      <c r="E114" s="237"/>
      <c r="F114" s="235"/>
      <c r="G114" s="235"/>
      <c r="H114" s="216"/>
      <c r="I114" s="216"/>
      <c r="J114" s="216"/>
      <c r="K114" s="216"/>
      <c r="L114" s="216"/>
      <c r="M114" s="216"/>
      <c r="N114" s="216"/>
      <c r="O114" s="216" t="s">
        <v>109</v>
      </c>
      <c r="P114" s="216">
        <v>0</v>
      </c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</row>
    <row r="115" spans="1:42" outlineLevel="3" x14ac:dyDescent="0.2">
      <c r="A115" s="233"/>
      <c r="B115" s="234"/>
      <c r="C115" s="260" t="s">
        <v>214</v>
      </c>
      <c r="D115" s="236"/>
      <c r="E115" s="237">
        <v>7.0883000000000003</v>
      </c>
      <c r="F115" s="235"/>
      <c r="G115" s="235"/>
      <c r="H115" s="216"/>
      <c r="I115" s="216"/>
      <c r="J115" s="216"/>
      <c r="K115" s="216"/>
      <c r="L115" s="216"/>
      <c r="M115" s="216"/>
      <c r="N115" s="216"/>
      <c r="O115" s="216" t="s">
        <v>109</v>
      </c>
      <c r="P115" s="216">
        <v>0</v>
      </c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</row>
    <row r="116" spans="1:42" ht="22.5" outlineLevel="1" x14ac:dyDescent="0.2">
      <c r="A116" s="245">
        <v>33</v>
      </c>
      <c r="B116" s="246" t="s">
        <v>215</v>
      </c>
      <c r="C116" s="259" t="s">
        <v>216</v>
      </c>
      <c r="D116" s="247" t="s">
        <v>205</v>
      </c>
      <c r="E116" s="248">
        <v>7.0883000000000003</v>
      </c>
      <c r="F116" s="249"/>
      <c r="G116" s="250">
        <f>ROUND(E116*F116,2)</f>
        <v>0</v>
      </c>
      <c r="H116" s="216"/>
      <c r="I116" s="216"/>
      <c r="J116" s="216"/>
      <c r="K116" s="216"/>
      <c r="L116" s="216"/>
      <c r="M116" s="216"/>
      <c r="N116" s="216"/>
      <c r="O116" s="216" t="s">
        <v>112</v>
      </c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</row>
    <row r="117" spans="1:42" outlineLevel="2" x14ac:dyDescent="0.2">
      <c r="A117" s="233"/>
      <c r="B117" s="234"/>
      <c r="C117" s="260" t="s">
        <v>158</v>
      </c>
      <c r="D117" s="236"/>
      <c r="E117" s="237"/>
      <c r="F117" s="235"/>
      <c r="G117" s="235"/>
      <c r="H117" s="216"/>
      <c r="I117" s="216"/>
      <c r="J117" s="216"/>
      <c r="K117" s="216"/>
      <c r="L117" s="216"/>
      <c r="M117" s="216"/>
      <c r="N117" s="216"/>
      <c r="O117" s="216" t="s">
        <v>109</v>
      </c>
      <c r="P117" s="216">
        <v>0</v>
      </c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</row>
    <row r="118" spans="1:42" outlineLevel="3" x14ac:dyDescent="0.2">
      <c r="A118" s="233"/>
      <c r="B118" s="234"/>
      <c r="C118" s="260" t="s">
        <v>206</v>
      </c>
      <c r="D118" s="236"/>
      <c r="E118" s="237"/>
      <c r="F118" s="235"/>
      <c r="G118" s="235"/>
      <c r="H118" s="216"/>
      <c r="I118" s="216"/>
      <c r="J118" s="216"/>
      <c r="K118" s="216"/>
      <c r="L118" s="216"/>
      <c r="M118" s="216"/>
      <c r="N118" s="216"/>
      <c r="O118" s="216" t="s">
        <v>109</v>
      </c>
      <c r="P118" s="216">
        <v>0</v>
      </c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</row>
    <row r="119" spans="1:42" outlineLevel="3" x14ac:dyDescent="0.2">
      <c r="A119" s="233"/>
      <c r="B119" s="234"/>
      <c r="C119" s="260" t="s">
        <v>160</v>
      </c>
      <c r="D119" s="236"/>
      <c r="E119" s="237"/>
      <c r="F119" s="235"/>
      <c r="G119" s="235"/>
      <c r="H119" s="216"/>
      <c r="I119" s="216"/>
      <c r="J119" s="216"/>
      <c r="K119" s="216"/>
      <c r="L119" s="216"/>
      <c r="M119" s="216"/>
      <c r="N119" s="216"/>
      <c r="O119" s="216" t="s">
        <v>109</v>
      </c>
      <c r="P119" s="216">
        <v>0</v>
      </c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</row>
    <row r="120" spans="1:42" outlineLevel="3" x14ac:dyDescent="0.2">
      <c r="A120" s="233"/>
      <c r="B120" s="234"/>
      <c r="C120" s="260" t="s">
        <v>207</v>
      </c>
      <c r="D120" s="236"/>
      <c r="E120" s="237"/>
      <c r="F120" s="235"/>
      <c r="G120" s="235"/>
      <c r="H120" s="216"/>
      <c r="I120" s="216"/>
      <c r="J120" s="216"/>
      <c r="K120" s="216"/>
      <c r="L120" s="216"/>
      <c r="M120" s="216"/>
      <c r="N120" s="216"/>
      <c r="O120" s="216" t="s">
        <v>109</v>
      </c>
      <c r="P120" s="216">
        <v>0</v>
      </c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</row>
    <row r="121" spans="1:42" outlineLevel="3" x14ac:dyDescent="0.2">
      <c r="A121" s="233"/>
      <c r="B121" s="234"/>
      <c r="C121" s="260" t="s">
        <v>162</v>
      </c>
      <c r="D121" s="236"/>
      <c r="E121" s="237"/>
      <c r="F121" s="235"/>
      <c r="G121" s="235"/>
      <c r="H121" s="216"/>
      <c r="I121" s="216"/>
      <c r="J121" s="216"/>
      <c r="K121" s="216"/>
      <c r="L121" s="216"/>
      <c r="M121" s="216"/>
      <c r="N121" s="216"/>
      <c r="O121" s="216" t="s">
        <v>109</v>
      </c>
      <c r="P121" s="216">
        <v>0</v>
      </c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</row>
    <row r="122" spans="1:42" outlineLevel="3" x14ac:dyDescent="0.2">
      <c r="A122" s="233"/>
      <c r="B122" s="234"/>
      <c r="C122" s="260" t="s">
        <v>208</v>
      </c>
      <c r="D122" s="236"/>
      <c r="E122" s="237"/>
      <c r="F122" s="235"/>
      <c r="G122" s="235"/>
      <c r="H122" s="216"/>
      <c r="I122" s="216"/>
      <c r="J122" s="216"/>
      <c r="K122" s="216"/>
      <c r="L122" s="216"/>
      <c r="M122" s="216"/>
      <c r="N122" s="216"/>
      <c r="O122" s="216" t="s">
        <v>109</v>
      </c>
      <c r="P122" s="216">
        <v>0</v>
      </c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</row>
    <row r="123" spans="1:42" outlineLevel="3" x14ac:dyDescent="0.2">
      <c r="A123" s="233"/>
      <c r="B123" s="234"/>
      <c r="C123" s="260" t="s">
        <v>167</v>
      </c>
      <c r="D123" s="236"/>
      <c r="E123" s="237"/>
      <c r="F123" s="235"/>
      <c r="G123" s="235"/>
      <c r="H123" s="216"/>
      <c r="I123" s="216"/>
      <c r="J123" s="216"/>
      <c r="K123" s="216"/>
      <c r="L123" s="216"/>
      <c r="M123" s="216"/>
      <c r="N123" s="216"/>
      <c r="O123" s="216" t="s">
        <v>109</v>
      </c>
      <c r="P123" s="216">
        <v>0</v>
      </c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</row>
    <row r="124" spans="1:42" ht="22.5" outlineLevel="3" x14ac:dyDescent="0.2">
      <c r="A124" s="233"/>
      <c r="B124" s="234"/>
      <c r="C124" s="260" t="s">
        <v>209</v>
      </c>
      <c r="D124" s="236"/>
      <c r="E124" s="237"/>
      <c r="F124" s="235"/>
      <c r="G124" s="235"/>
      <c r="H124" s="216"/>
      <c r="I124" s="216"/>
      <c r="J124" s="216"/>
      <c r="K124" s="216"/>
      <c r="L124" s="216"/>
      <c r="M124" s="216"/>
      <c r="N124" s="216"/>
      <c r="O124" s="216" t="s">
        <v>109</v>
      </c>
      <c r="P124" s="216">
        <v>0</v>
      </c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</row>
    <row r="125" spans="1:42" outlineLevel="3" x14ac:dyDescent="0.2">
      <c r="A125" s="233"/>
      <c r="B125" s="234"/>
      <c r="C125" s="260" t="s">
        <v>169</v>
      </c>
      <c r="D125" s="236"/>
      <c r="E125" s="237"/>
      <c r="F125" s="235"/>
      <c r="G125" s="235"/>
      <c r="H125" s="216"/>
      <c r="I125" s="216"/>
      <c r="J125" s="216"/>
      <c r="K125" s="216"/>
      <c r="L125" s="216"/>
      <c r="M125" s="216"/>
      <c r="N125" s="216"/>
      <c r="O125" s="216" t="s">
        <v>109</v>
      </c>
      <c r="P125" s="216">
        <v>0</v>
      </c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</row>
    <row r="126" spans="1:42" outlineLevel="3" x14ac:dyDescent="0.2">
      <c r="A126" s="233"/>
      <c r="B126" s="234"/>
      <c r="C126" s="260" t="s">
        <v>210</v>
      </c>
      <c r="D126" s="236"/>
      <c r="E126" s="237"/>
      <c r="F126" s="235"/>
      <c r="G126" s="235"/>
      <c r="H126" s="216"/>
      <c r="I126" s="216"/>
      <c r="J126" s="216"/>
      <c r="K126" s="216"/>
      <c r="L126" s="216"/>
      <c r="M126" s="216"/>
      <c r="N126" s="216"/>
      <c r="O126" s="216" t="s">
        <v>109</v>
      </c>
      <c r="P126" s="216">
        <v>0</v>
      </c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</row>
    <row r="127" spans="1:42" outlineLevel="3" x14ac:dyDescent="0.2">
      <c r="A127" s="233"/>
      <c r="B127" s="234"/>
      <c r="C127" s="260" t="s">
        <v>171</v>
      </c>
      <c r="D127" s="236"/>
      <c r="E127" s="237"/>
      <c r="F127" s="235"/>
      <c r="G127" s="235"/>
      <c r="H127" s="216"/>
      <c r="I127" s="216"/>
      <c r="J127" s="216"/>
      <c r="K127" s="216"/>
      <c r="L127" s="216"/>
      <c r="M127" s="216"/>
      <c r="N127" s="216"/>
      <c r="O127" s="216" t="s">
        <v>109</v>
      </c>
      <c r="P127" s="216">
        <v>0</v>
      </c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</row>
    <row r="128" spans="1:42" outlineLevel="3" x14ac:dyDescent="0.2">
      <c r="A128" s="233"/>
      <c r="B128" s="234"/>
      <c r="C128" s="260" t="s">
        <v>211</v>
      </c>
      <c r="D128" s="236"/>
      <c r="E128" s="237"/>
      <c r="F128" s="235"/>
      <c r="G128" s="235"/>
      <c r="H128" s="216"/>
      <c r="I128" s="216"/>
      <c r="J128" s="216"/>
      <c r="K128" s="216"/>
      <c r="L128" s="216"/>
      <c r="M128" s="216"/>
      <c r="N128" s="216"/>
      <c r="O128" s="216" t="s">
        <v>109</v>
      </c>
      <c r="P128" s="216">
        <v>0</v>
      </c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</row>
    <row r="129" spans="1:42" outlineLevel="3" x14ac:dyDescent="0.2">
      <c r="A129" s="233"/>
      <c r="B129" s="234"/>
      <c r="C129" s="260" t="s">
        <v>173</v>
      </c>
      <c r="D129" s="236"/>
      <c r="E129" s="237"/>
      <c r="F129" s="235"/>
      <c r="G129" s="235"/>
      <c r="H129" s="216"/>
      <c r="I129" s="216"/>
      <c r="J129" s="216"/>
      <c r="K129" s="216"/>
      <c r="L129" s="216"/>
      <c r="M129" s="216"/>
      <c r="N129" s="216"/>
      <c r="O129" s="216" t="s">
        <v>109</v>
      </c>
      <c r="P129" s="216">
        <v>0</v>
      </c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</row>
    <row r="130" spans="1:42" outlineLevel="3" x14ac:dyDescent="0.2">
      <c r="A130" s="233"/>
      <c r="B130" s="234"/>
      <c r="C130" s="260" t="s">
        <v>212</v>
      </c>
      <c r="D130" s="236"/>
      <c r="E130" s="237"/>
      <c r="F130" s="235"/>
      <c r="G130" s="235"/>
      <c r="H130" s="216"/>
      <c r="I130" s="216"/>
      <c r="J130" s="216"/>
      <c r="K130" s="216"/>
      <c r="L130" s="216"/>
      <c r="M130" s="216"/>
      <c r="N130" s="216"/>
      <c r="O130" s="216" t="s">
        <v>109</v>
      </c>
      <c r="P130" s="216">
        <v>0</v>
      </c>
      <c r="Q130" s="216"/>
      <c r="R130" s="216"/>
      <c r="S130" s="216"/>
      <c r="T130" s="216"/>
      <c r="U130" s="216"/>
      <c r="V130" s="216"/>
      <c r="W130" s="216"/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</row>
    <row r="131" spans="1:42" outlineLevel="3" x14ac:dyDescent="0.2">
      <c r="A131" s="233"/>
      <c r="B131" s="234"/>
      <c r="C131" s="260" t="s">
        <v>175</v>
      </c>
      <c r="D131" s="236"/>
      <c r="E131" s="237"/>
      <c r="F131" s="235"/>
      <c r="G131" s="235"/>
      <c r="H131" s="216"/>
      <c r="I131" s="216"/>
      <c r="J131" s="216"/>
      <c r="K131" s="216"/>
      <c r="L131" s="216"/>
      <c r="M131" s="216"/>
      <c r="N131" s="216"/>
      <c r="O131" s="216" t="s">
        <v>109</v>
      </c>
      <c r="P131" s="216">
        <v>0</v>
      </c>
      <c r="Q131" s="216"/>
      <c r="R131" s="216"/>
      <c r="S131" s="216"/>
      <c r="T131" s="216"/>
      <c r="U131" s="216"/>
      <c r="V131" s="216"/>
      <c r="W131" s="216"/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</row>
    <row r="132" spans="1:42" outlineLevel="3" x14ac:dyDescent="0.2">
      <c r="A132" s="233"/>
      <c r="B132" s="234"/>
      <c r="C132" s="260" t="s">
        <v>213</v>
      </c>
      <c r="D132" s="236"/>
      <c r="E132" s="237"/>
      <c r="F132" s="235"/>
      <c r="G132" s="235"/>
      <c r="H132" s="216"/>
      <c r="I132" s="216"/>
      <c r="J132" s="216"/>
      <c r="K132" s="216"/>
      <c r="L132" s="216"/>
      <c r="M132" s="216"/>
      <c r="N132" s="216"/>
      <c r="O132" s="216" t="s">
        <v>109</v>
      </c>
      <c r="P132" s="216">
        <v>0</v>
      </c>
      <c r="Q132" s="216"/>
      <c r="R132" s="216"/>
      <c r="S132" s="216"/>
      <c r="T132" s="216"/>
      <c r="U132" s="216"/>
      <c r="V132" s="216"/>
      <c r="W132" s="216"/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</row>
    <row r="133" spans="1:42" outlineLevel="3" x14ac:dyDescent="0.2">
      <c r="A133" s="233"/>
      <c r="B133" s="234"/>
      <c r="C133" s="260" t="s">
        <v>141</v>
      </c>
      <c r="D133" s="236"/>
      <c r="E133" s="237"/>
      <c r="F133" s="235"/>
      <c r="G133" s="235"/>
      <c r="H133" s="216"/>
      <c r="I133" s="216"/>
      <c r="J133" s="216"/>
      <c r="K133" s="216"/>
      <c r="L133" s="216"/>
      <c r="M133" s="216"/>
      <c r="N133" s="216"/>
      <c r="O133" s="216" t="s">
        <v>109</v>
      </c>
      <c r="P133" s="216">
        <v>0</v>
      </c>
      <c r="Q133" s="216"/>
      <c r="R133" s="216"/>
      <c r="S133" s="216"/>
      <c r="T133" s="216"/>
      <c r="U133" s="216"/>
      <c r="V133" s="216"/>
      <c r="W133" s="216"/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</row>
    <row r="134" spans="1:42" outlineLevel="3" x14ac:dyDescent="0.2">
      <c r="A134" s="233"/>
      <c r="B134" s="234"/>
      <c r="C134" s="260" t="s">
        <v>214</v>
      </c>
      <c r="D134" s="236"/>
      <c r="E134" s="237">
        <v>7.0883000000000003</v>
      </c>
      <c r="F134" s="235"/>
      <c r="G134" s="235"/>
      <c r="H134" s="216"/>
      <c r="I134" s="216"/>
      <c r="J134" s="216"/>
      <c r="K134" s="216"/>
      <c r="L134" s="216"/>
      <c r="M134" s="216"/>
      <c r="N134" s="216"/>
      <c r="O134" s="216" t="s">
        <v>109</v>
      </c>
      <c r="P134" s="216">
        <v>0</v>
      </c>
      <c r="Q134" s="216"/>
      <c r="R134" s="216"/>
      <c r="S134" s="216"/>
      <c r="T134" s="216"/>
      <c r="U134" s="216"/>
      <c r="V134" s="216"/>
      <c r="W134" s="216"/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</row>
    <row r="135" spans="1:42" ht="22.5" outlineLevel="1" x14ac:dyDescent="0.2">
      <c r="A135" s="251">
        <v>34</v>
      </c>
      <c r="B135" s="252" t="s">
        <v>217</v>
      </c>
      <c r="C135" s="258" t="s">
        <v>218</v>
      </c>
      <c r="D135" s="253" t="s">
        <v>104</v>
      </c>
      <c r="E135" s="254">
        <v>1590</v>
      </c>
      <c r="F135" s="255"/>
      <c r="G135" s="256">
        <f>ROUND(E135*F135,2)</f>
        <v>0</v>
      </c>
      <c r="H135" s="216"/>
      <c r="I135" s="216"/>
      <c r="J135" s="216"/>
      <c r="K135" s="216"/>
      <c r="L135" s="216"/>
      <c r="M135" s="216"/>
      <c r="N135" s="216"/>
      <c r="O135" s="216" t="s">
        <v>101</v>
      </c>
      <c r="P135" s="216"/>
      <c r="Q135" s="216"/>
      <c r="R135" s="216"/>
      <c r="S135" s="216"/>
      <c r="T135" s="216"/>
      <c r="U135" s="216"/>
      <c r="V135" s="216"/>
      <c r="W135" s="216"/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</row>
    <row r="136" spans="1:42" ht="22.5" outlineLevel="1" x14ac:dyDescent="0.2">
      <c r="A136" s="245">
        <v>35</v>
      </c>
      <c r="B136" s="246" t="s">
        <v>219</v>
      </c>
      <c r="C136" s="259" t="s">
        <v>220</v>
      </c>
      <c r="D136" s="247" t="s">
        <v>205</v>
      </c>
      <c r="E136" s="248">
        <v>39.75</v>
      </c>
      <c r="F136" s="249"/>
      <c r="G136" s="250">
        <f>ROUND(E136*F136,2)</f>
        <v>0</v>
      </c>
      <c r="H136" s="216"/>
      <c r="I136" s="216"/>
      <c r="J136" s="216"/>
      <c r="K136" s="216"/>
      <c r="L136" s="216"/>
      <c r="M136" s="216"/>
      <c r="N136" s="216"/>
      <c r="O136" s="216" t="s">
        <v>112</v>
      </c>
      <c r="P136" s="216"/>
      <c r="Q136" s="216"/>
      <c r="R136" s="216"/>
      <c r="S136" s="216"/>
      <c r="T136" s="216"/>
      <c r="U136" s="216"/>
      <c r="V136" s="216"/>
      <c r="W136" s="216"/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</row>
    <row r="137" spans="1:42" outlineLevel="2" x14ac:dyDescent="0.2">
      <c r="A137" s="233"/>
      <c r="B137" s="234"/>
      <c r="C137" s="260" t="s">
        <v>221</v>
      </c>
      <c r="D137" s="236"/>
      <c r="E137" s="237"/>
      <c r="F137" s="235"/>
      <c r="G137" s="235"/>
      <c r="H137" s="216"/>
      <c r="I137" s="216"/>
      <c r="J137" s="216"/>
      <c r="K137" s="216"/>
      <c r="L137" s="216"/>
      <c r="M137" s="216"/>
      <c r="N137" s="216"/>
      <c r="O137" s="216" t="s">
        <v>109</v>
      </c>
      <c r="P137" s="216">
        <v>0</v>
      </c>
      <c r="Q137" s="216"/>
      <c r="R137" s="216"/>
      <c r="S137" s="216"/>
      <c r="T137" s="21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</row>
    <row r="138" spans="1:42" outlineLevel="3" x14ac:dyDescent="0.2">
      <c r="A138" s="233"/>
      <c r="B138" s="234"/>
      <c r="C138" s="260" t="s">
        <v>141</v>
      </c>
      <c r="D138" s="236"/>
      <c r="E138" s="237"/>
      <c r="F138" s="235"/>
      <c r="G138" s="235"/>
      <c r="H138" s="216"/>
      <c r="I138" s="216"/>
      <c r="J138" s="216"/>
      <c r="K138" s="216"/>
      <c r="L138" s="216"/>
      <c r="M138" s="216"/>
      <c r="N138" s="216"/>
      <c r="O138" s="216" t="s">
        <v>109</v>
      </c>
      <c r="P138" s="216">
        <v>0</v>
      </c>
      <c r="Q138" s="216"/>
      <c r="R138" s="216"/>
      <c r="S138" s="216"/>
      <c r="T138" s="216"/>
      <c r="U138" s="216"/>
      <c r="V138" s="216"/>
      <c r="W138" s="216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</row>
    <row r="139" spans="1:42" outlineLevel="3" x14ac:dyDescent="0.2">
      <c r="A139" s="233"/>
      <c r="B139" s="234"/>
      <c r="C139" s="260" t="s">
        <v>222</v>
      </c>
      <c r="D139" s="236"/>
      <c r="E139" s="237">
        <v>39.75</v>
      </c>
      <c r="F139" s="235"/>
      <c r="G139" s="235"/>
      <c r="H139" s="216"/>
      <c r="I139" s="216"/>
      <c r="J139" s="216"/>
      <c r="K139" s="216"/>
      <c r="L139" s="216"/>
      <c r="M139" s="216"/>
      <c r="N139" s="216"/>
      <c r="O139" s="216" t="s">
        <v>109</v>
      </c>
      <c r="P139" s="216">
        <v>0</v>
      </c>
      <c r="Q139" s="216"/>
      <c r="R139" s="216"/>
      <c r="S139" s="216"/>
      <c r="T139" s="216"/>
      <c r="U139" s="216"/>
      <c r="V139" s="216"/>
      <c r="W139" s="216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</row>
    <row r="140" spans="1:42" outlineLevel="1" x14ac:dyDescent="0.2">
      <c r="A140" s="251">
        <v>36</v>
      </c>
      <c r="B140" s="252" t="s">
        <v>223</v>
      </c>
      <c r="C140" s="258" t="s">
        <v>224</v>
      </c>
      <c r="D140" s="253" t="s">
        <v>104</v>
      </c>
      <c r="E140" s="254">
        <v>1590</v>
      </c>
      <c r="F140" s="255"/>
      <c r="G140" s="256">
        <f>ROUND(E140*F140,2)</f>
        <v>0</v>
      </c>
      <c r="H140" s="216"/>
      <c r="I140" s="216"/>
      <c r="J140" s="216"/>
      <c r="K140" s="216"/>
      <c r="L140" s="216"/>
      <c r="M140" s="216"/>
      <c r="N140" s="216"/>
      <c r="O140" s="216" t="s">
        <v>101</v>
      </c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216"/>
      <c r="AK140" s="216"/>
      <c r="AL140" s="216"/>
      <c r="AM140" s="216"/>
      <c r="AN140" s="216"/>
      <c r="AO140" s="216"/>
      <c r="AP140" s="216"/>
    </row>
    <row r="141" spans="1:42" outlineLevel="1" x14ac:dyDescent="0.2">
      <c r="A141" s="245">
        <v>37</v>
      </c>
      <c r="B141" s="246" t="s">
        <v>225</v>
      </c>
      <c r="C141" s="259" t="s">
        <v>226</v>
      </c>
      <c r="D141" s="247" t="s">
        <v>104</v>
      </c>
      <c r="E141" s="248">
        <v>1590</v>
      </c>
      <c r="F141" s="249"/>
      <c r="G141" s="250">
        <f>ROUND(E141*F141,2)</f>
        <v>0</v>
      </c>
      <c r="H141" s="216"/>
      <c r="I141" s="216"/>
      <c r="J141" s="216"/>
      <c r="K141" s="216"/>
      <c r="L141" s="216"/>
      <c r="M141" s="216"/>
      <c r="N141" s="216"/>
      <c r="O141" s="216" t="s">
        <v>101</v>
      </c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16"/>
      <c r="AK141" s="216"/>
      <c r="AL141" s="216"/>
      <c r="AM141" s="216"/>
      <c r="AN141" s="216"/>
      <c r="AO141" s="216"/>
      <c r="AP141" s="216"/>
    </row>
    <row r="142" spans="1:42" outlineLevel="2" x14ac:dyDescent="0.2">
      <c r="A142" s="233"/>
      <c r="B142" s="234"/>
      <c r="C142" s="260" t="s">
        <v>227</v>
      </c>
      <c r="D142" s="236"/>
      <c r="E142" s="237">
        <v>1590</v>
      </c>
      <c r="F142" s="235"/>
      <c r="G142" s="235"/>
      <c r="H142" s="216"/>
      <c r="I142" s="216"/>
      <c r="J142" s="216"/>
      <c r="K142" s="216"/>
      <c r="L142" s="216"/>
      <c r="M142" s="216"/>
      <c r="N142" s="216"/>
      <c r="O142" s="216" t="s">
        <v>109</v>
      </c>
      <c r="P142" s="216">
        <v>0</v>
      </c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16"/>
      <c r="AK142" s="216"/>
      <c r="AL142" s="216"/>
      <c r="AM142" s="216"/>
      <c r="AN142" s="216"/>
      <c r="AO142" s="216"/>
      <c r="AP142" s="216"/>
    </row>
    <row r="143" spans="1:42" outlineLevel="1" x14ac:dyDescent="0.2">
      <c r="A143" s="245">
        <v>38</v>
      </c>
      <c r="B143" s="246" t="s">
        <v>228</v>
      </c>
      <c r="C143" s="259" t="s">
        <v>229</v>
      </c>
      <c r="D143" s="247" t="s">
        <v>205</v>
      </c>
      <c r="E143" s="248">
        <v>19.938600000000001</v>
      </c>
      <c r="F143" s="249"/>
      <c r="G143" s="250">
        <f>ROUND(E143*F143,2)</f>
        <v>0</v>
      </c>
      <c r="H143" s="216"/>
      <c r="I143" s="216"/>
      <c r="J143" s="216"/>
      <c r="K143" s="216"/>
      <c r="L143" s="216"/>
      <c r="M143" s="216"/>
      <c r="N143" s="216"/>
      <c r="O143" s="216" t="s">
        <v>112</v>
      </c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  <c r="AA143" s="216"/>
      <c r="AB143" s="216"/>
      <c r="AC143" s="216"/>
      <c r="AD143" s="216"/>
      <c r="AE143" s="216"/>
      <c r="AF143" s="216"/>
      <c r="AG143" s="216"/>
      <c r="AH143" s="216"/>
      <c r="AI143" s="216"/>
      <c r="AJ143" s="216"/>
      <c r="AK143" s="216"/>
      <c r="AL143" s="216"/>
      <c r="AM143" s="216"/>
      <c r="AN143" s="216"/>
      <c r="AO143" s="216"/>
      <c r="AP143" s="216"/>
    </row>
    <row r="144" spans="1:42" outlineLevel="2" x14ac:dyDescent="0.2">
      <c r="A144" s="233"/>
      <c r="B144" s="234"/>
      <c r="C144" s="260" t="s">
        <v>230</v>
      </c>
      <c r="D144" s="236"/>
      <c r="E144" s="237"/>
      <c r="F144" s="235"/>
      <c r="G144" s="235"/>
      <c r="H144" s="216"/>
      <c r="I144" s="216"/>
      <c r="J144" s="216"/>
      <c r="K144" s="216"/>
      <c r="L144" s="216"/>
      <c r="M144" s="216"/>
      <c r="N144" s="216"/>
      <c r="O144" s="216" t="s">
        <v>109</v>
      </c>
      <c r="P144" s="216">
        <v>0</v>
      </c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  <c r="AA144" s="216"/>
      <c r="AB144" s="216"/>
      <c r="AC144" s="216"/>
      <c r="AD144" s="216"/>
      <c r="AE144" s="216"/>
      <c r="AF144" s="216"/>
      <c r="AG144" s="216"/>
      <c r="AH144" s="216"/>
      <c r="AI144" s="216"/>
      <c r="AJ144" s="216"/>
      <c r="AK144" s="216"/>
      <c r="AL144" s="216"/>
      <c r="AM144" s="216"/>
      <c r="AN144" s="216"/>
      <c r="AO144" s="216"/>
      <c r="AP144" s="216"/>
    </row>
    <row r="145" spans="1:42" outlineLevel="3" x14ac:dyDescent="0.2">
      <c r="A145" s="233"/>
      <c r="B145" s="234"/>
      <c r="C145" s="260" t="s">
        <v>231</v>
      </c>
      <c r="D145" s="236"/>
      <c r="E145" s="237"/>
      <c r="F145" s="235"/>
      <c r="G145" s="235"/>
      <c r="H145" s="216"/>
      <c r="I145" s="216"/>
      <c r="J145" s="216"/>
      <c r="K145" s="216"/>
      <c r="L145" s="216"/>
      <c r="M145" s="216"/>
      <c r="N145" s="216"/>
      <c r="O145" s="216" t="s">
        <v>109</v>
      </c>
      <c r="P145" s="216">
        <v>0</v>
      </c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  <c r="AA145" s="216"/>
      <c r="AB145" s="216"/>
      <c r="AC145" s="216"/>
      <c r="AD145" s="216"/>
      <c r="AE145" s="216"/>
      <c r="AF145" s="216"/>
      <c r="AG145" s="216"/>
      <c r="AH145" s="216"/>
      <c r="AI145" s="216"/>
      <c r="AJ145" s="216"/>
      <c r="AK145" s="216"/>
      <c r="AL145" s="216"/>
      <c r="AM145" s="216"/>
      <c r="AN145" s="216"/>
      <c r="AO145" s="216"/>
      <c r="AP145" s="216"/>
    </row>
    <row r="146" spans="1:42" outlineLevel="3" x14ac:dyDescent="0.2">
      <c r="A146" s="233"/>
      <c r="B146" s="234"/>
      <c r="C146" s="260" t="s">
        <v>232</v>
      </c>
      <c r="D146" s="236"/>
      <c r="E146" s="237"/>
      <c r="F146" s="235"/>
      <c r="G146" s="235"/>
      <c r="H146" s="216"/>
      <c r="I146" s="216"/>
      <c r="J146" s="216"/>
      <c r="K146" s="216"/>
      <c r="L146" s="216"/>
      <c r="M146" s="216"/>
      <c r="N146" s="216"/>
      <c r="O146" s="216" t="s">
        <v>109</v>
      </c>
      <c r="P146" s="216">
        <v>0</v>
      </c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  <c r="AD146" s="216"/>
      <c r="AE146" s="216"/>
      <c r="AF146" s="216"/>
      <c r="AG146" s="216"/>
      <c r="AH146" s="216"/>
      <c r="AI146" s="216"/>
      <c r="AJ146" s="216"/>
      <c r="AK146" s="216"/>
      <c r="AL146" s="216"/>
      <c r="AM146" s="216"/>
      <c r="AN146" s="216"/>
      <c r="AO146" s="216"/>
      <c r="AP146" s="216"/>
    </row>
    <row r="147" spans="1:42" outlineLevel="3" x14ac:dyDescent="0.2">
      <c r="A147" s="233"/>
      <c r="B147" s="234"/>
      <c r="C147" s="260" t="s">
        <v>233</v>
      </c>
      <c r="D147" s="236"/>
      <c r="E147" s="237"/>
      <c r="F147" s="235"/>
      <c r="G147" s="235"/>
      <c r="H147" s="216"/>
      <c r="I147" s="216"/>
      <c r="J147" s="216"/>
      <c r="K147" s="216"/>
      <c r="L147" s="216"/>
      <c r="M147" s="216"/>
      <c r="N147" s="216"/>
      <c r="O147" s="216" t="s">
        <v>109</v>
      </c>
      <c r="P147" s="216">
        <v>0</v>
      </c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16"/>
      <c r="AG147" s="216"/>
      <c r="AH147" s="216"/>
      <c r="AI147" s="216"/>
      <c r="AJ147" s="216"/>
      <c r="AK147" s="216"/>
      <c r="AL147" s="216"/>
      <c r="AM147" s="216"/>
      <c r="AN147" s="216"/>
      <c r="AO147" s="216"/>
      <c r="AP147" s="216"/>
    </row>
    <row r="148" spans="1:42" outlineLevel="3" x14ac:dyDescent="0.2">
      <c r="A148" s="233"/>
      <c r="B148" s="234"/>
      <c r="C148" s="260" t="s">
        <v>141</v>
      </c>
      <c r="D148" s="236"/>
      <c r="E148" s="237"/>
      <c r="F148" s="235"/>
      <c r="G148" s="235"/>
      <c r="H148" s="216"/>
      <c r="I148" s="216"/>
      <c r="J148" s="216"/>
      <c r="K148" s="216"/>
      <c r="L148" s="216"/>
      <c r="M148" s="216"/>
      <c r="N148" s="216"/>
      <c r="O148" s="216" t="s">
        <v>109</v>
      </c>
      <c r="P148" s="216">
        <v>0</v>
      </c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  <c r="AD148" s="216"/>
      <c r="AE148" s="216"/>
      <c r="AF148" s="216"/>
      <c r="AG148" s="216"/>
      <c r="AH148" s="216"/>
      <c r="AI148" s="216"/>
      <c r="AJ148" s="216"/>
      <c r="AK148" s="216"/>
      <c r="AL148" s="216"/>
      <c r="AM148" s="216"/>
      <c r="AN148" s="216"/>
      <c r="AO148" s="216"/>
      <c r="AP148" s="216"/>
    </row>
    <row r="149" spans="1:42" outlineLevel="3" x14ac:dyDescent="0.2">
      <c r="A149" s="233"/>
      <c r="B149" s="234"/>
      <c r="C149" s="260" t="s">
        <v>234</v>
      </c>
      <c r="D149" s="236"/>
      <c r="E149" s="237">
        <v>19.938600000000001</v>
      </c>
      <c r="F149" s="235"/>
      <c r="G149" s="235"/>
      <c r="H149" s="216"/>
      <c r="I149" s="216"/>
      <c r="J149" s="216"/>
      <c r="K149" s="216"/>
      <c r="L149" s="216"/>
      <c r="M149" s="216"/>
      <c r="N149" s="216"/>
      <c r="O149" s="216" t="s">
        <v>109</v>
      </c>
      <c r="P149" s="216">
        <v>0</v>
      </c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6"/>
      <c r="AC149" s="216"/>
      <c r="AD149" s="216"/>
      <c r="AE149" s="216"/>
      <c r="AF149" s="216"/>
      <c r="AG149" s="216"/>
      <c r="AH149" s="216"/>
      <c r="AI149" s="216"/>
      <c r="AJ149" s="216"/>
      <c r="AK149" s="216"/>
      <c r="AL149" s="216"/>
      <c r="AM149" s="216"/>
      <c r="AN149" s="216"/>
      <c r="AO149" s="216"/>
      <c r="AP149" s="216"/>
    </row>
    <row r="150" spans="1:42" ht="33.75" outlineLevel="1" x14ac:dyDescent="0.2">
      <c r="A150" s="251">
        <v>39</v>
      </c>
      <c r="B150" s="252" t="s">
        <v>235</v>
      </c>
      <c r="C150" s="258" t="s">
        <v>236</v>
      </c>
      <c r="D150" s="253" t="s">
        <v>198</v>
      </c>
      <c r="E150" s="254">
        <v>5</v>
      </c>
      <c r="F150" s="255"/>
      <c r="G150" s="256">
        <f>ROUND(E150*F150,2)</f>
        <v>0</v>
      </c>
      <c r="H150" s="216"/>
      <c r="I150" s="216"/>
      <c r="J150" s="216"/>
      <c r="K150" s="216"/>
      <c r="L150" s="216"/>
      <c r="M150" s="216"/>
      <c r="N150" s="216"/>
      <c r="O150" s="216" t="s">
        <v>101</v>
      </c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  <c r="AD150" s="216"/>
      <c r="AE150" s="216"/>
      <c r="AF150" s="216"/>
      <c r="AG150" s="216"/>
      <c r="AH150" s="216"/>
      <c r="AI150" s="216"/>
      <c r="AJ150" s="216"/>
      <c r="AK150" s="216"/>
      <c r="AL150" s="216"/>
      <c r="AM150" s="216"/>
      <c r="AN150" s="216"/>
      <c r="AO150" s="216"/>
      <c r="AP150" s="216"/>
    </row>
    <row r="151" spans="1:42" ht="22.5" outlineLevel="1" x14ac:dyDescent="0.2">
      <c r="A151" s="251">
        <v>40</v>
      </c>
      <c r="B151" s="252" t="s">
        <v>237</v>
      </c>
      <c r="C151" s="258" t="s">
        <v>238</v>
      </c>
      <c r="D151" s="253" t="s">
        <v>152</v>
      </c>
      <c r="E151" s="254">
        <v>40.441630000000004</v>
      </c>
      <c r="F151" s="255"/>
      <c r="G151" s="256">
        <f>ROUND(E151*F151,2)</f>
        <v>0</v>
      </c>
      <c r="H151" s="216"/>
      <c r="I151" s="216"/>
      <c r="J151" s="216"/>
      <c r="K151" s="216"/>
      <c r="L151" s="216"/>
      <c r="M151" s="216"/>
      <c r="N151" s="216"/>
      <c r="O151" s="216" t="s">
        <v>239</v>
      </c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  <c r="AA151" s="216"/>
      <c r="AB151" s="216"/>
      <c r="AC151" s="216"/>
      <c r="AD151" s="216"/>
      <c r="AE151" s="216"/>
      <c r="AF151" s="216"/>
      <c r="AG151" s="216"/>
      <c r="AH151" s="216"/>
      <c r="AI151" s="216"/>
      <c r="AJ151" s="216"/>
      <c r="AK151" s="216"/>
      <c r="AL151" s="216"/>
      <c r="AM151" s="216"/>
      <c r="AN151" s="216"/>
      <c r="AO151" s="216"/>
      <c r="AP151" s="216"/>
    </row>
    <row r="152" spans="1:42" x14ac:dyDescent="0.2">
      <c r="A152" s="238" t="s">
        <v>96</v>
      </c>
      <c r="B152" s="239" t="s">
        <v>68</v>
      </c>
      <c r="C152" s="257" t="s">
        <v>69</v>
      </c>
      <c r="D152" s="240"/>
      <c r="E152" s="241"/>
      <c r="F152" s="242"/>
      <c r="G152" s="243">
        <f>SUMIF(O153:O233,"&lt;&gt;NOR",G153:G233)</f>
        <v>0</v>
      </c>
      <c r="O152" t="s">
        <v>97</v>
      </c>
    </row>
    <row r="153" spans="1:42" ht="22.5" outlineLevel="1" x14ac:dyDescent="0.2">
      <c r="A153" s="245">
        <v>41</v>
      </c>
      <c r="B153" s="246" t="s">
        <v>240</v>
      </c>
      <c r="C153" s="259" t="s">
        <v>241</v>
      </c>
      <c r="D153" s="247" t="s">
        <v>104</v>
      </c>
      <c r="E153" s="248">
        <v>588.26199999999994</v>
      </c>
      <c r="F153" s="249"/>
      <c r="G153" s="250">
        <f>ROUND(E153*F153,2)</f>
        <v>0</v>
      </c>
      <c r="H153" s="216"/>
      <c r="I153" s="216"/>
      <c r="J153" s="216"/>
      <c r="K153" s="216"/>
      <c r="L153" s="216"/>
      <c r="M153" s="216"/>
      <c r="N153" s="216"/>
      <c r="O153" s="216" t="s">
        <v>101</v>
      </c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  <c r="AB153" s="216"/>
      <c r="AC153" s="216"/>
      <c r="AD153" s="216"/>
      <c r="AE153" s="216"/>
      <c r="AF153" s="216"/>
      <c r="AG153" s="216"/>
      <c r="AH153" s="216"/>
      <c r="AI153" s="216"/>
      <c r="AJ153" s="216"/>
      <c r="AK153" s="216"/>
      <c r="AL153" s="216"/>
      <c r="AM153" s="216"/>
      <c r="AN153" s="216"/>
      <c r="AO153" s="216"/>
      <c r="AP153" s="216"/>
    </row>
    <row r="154" spans="1:42" outlineLevel="2" x14ac:dyDescent="0.2">
      <c r="A154" s="233"/>
      <c r="B154" s="234"/>
      <c r="C154" s="260" t="s">
        <v>242</v>
      </c>
      <c r="D154" s="236"/>
      <c r="E154" s="237"/>
      <c r="F154" s="235"/>
      <c r="G154" s="235"/>
      <c r="H154" s="216"/>
      <c r="I154" s="216"/>
      <c r="J154" s="216"/>
      <c r="K154" s="216"/>
      <c r="L154" s="216"/>
      <c r="M154" s="216"/>
      <c r="N154" s="216"/>
      <c r="O154" s="216" t="s">
        <v>109</v>
      </c>
      <c r="P154" s="216">
        <v>0</v>
      </c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16"/>
      <c r="AE154" s="216"/>
      <c r="AF154" s="216"/>
      <c r="AG154" s="216"/>
      <c r="AH154" s="216"/>
      <c r="AI154" s="216"/>
      <c r="AJ154" s="216"/>
      <c r="AK154" s="216"/>
      <c r="AL154" s="216"/>
      <c r="AM154" s="216"/>
      <c r="AN154" s="216"/>
      <c r="AO154" s="216"/>
      <c r="AP154" s="216"/>
    </row>
    <row r="155" spans="1:42" outlineLevel="3" x14ac:dyDescent="0.2">
      <c r="A155" s="233"/>
      <c r="B155" s="234"/>
      <c r="C155" s="260" t="s">
        <v>243</v>
      </c>
      <c r="D155" s="236"/>
      <c r="E155" s="237"/>
      <c r="F155" s="235"/>
      <c r="G155" s="235"/>
      <c r="H155" s="216"/>
      <c r="I155" s="216"/>
      <c r="J155" s="216"/>
      <c r="K155" s="216"/>
      <c r="L155" s="216"/>
      <c r="M155" s="216"/>
      <c r="N155" s="216"/>
      <c r="O155" s="216" t="s">
        <v>109</v>
      </c>
      <c r="P155" s="216">
        <v>0</v>
      </c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  <c r="AA155" s="216"/>
      <c r="AB155" s="216"/>
      <c r="AC155" s="216"/>
      <c r="AD155" s="216"/>
      <c r="AE155" s="216"/>
      <c r="AF155" s="216"/>
      <c r="AG155" s="216"/>
      <c r="AH155" s="216"/>
      <c r="AI155" s="216"/>
      <c r="AJ155" s="216"/>
      <c r="AK155" s="216"/>
      <c r="AL155" s="216"/>
      <c r="AM155" s="216"/>
      <c r="AN155" s="216"/>
      <c r="AO155" s="216"/>
      <c r="AP155" s="216"/>
    </row>
    <row r="156" spans="1:42" outlineLevel="3" x14ac:dyDescent="0.2">
      <c r="A156" s="233"/>
      <c r="B156" s="234"/>
      <c r="C156" s="260" t="s">
        <v>244</v>
      </c>
      <c r="D156" s="236"/>
      <c r="E156" s="237"/>
      <c r="F156" s="235"/>
      <c r="G156" s="235"/>
      <c r="H156" s="216"/>
      <c r="I156" s="216"/>
      <c r="J156" s="216"/>
      <c r="K156" s="216"/>
      <c r="L156" s="216"/>
      <c r="M156" s="216"/>
      <c r="N156" s="216"/>
      <c r="O156" s="216" t="s">
        <v>109</v>
      </c>
      <c r="P156" s="216">
        <v>0</v>
      </c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  <c r="AD156" s="216"/>
      <c r="AE156" s="216"/>
      <c r="AF156" s="216"/>
      <c r="AG156" s="216"/>
      <c r="AH156" s="216"/>
      <c r="AI156" s="216"/>
      <c r="AJ156" s="216"/>
      <c r="AK156" s="216"/>
      <c r="AL156" s="216"/>
      <c r="AM156" s="216"/>
      <c r="AN156" s="216"/>
      <c r="AO156" s="216"/>
      <c r="AP156" s="216"/>
    </row>
    <row r="157" spans="1:42" outlineLevel="3" x14ac:dyDescent="0.2">
      <c r="A157" s="233"/>
      <c r="B157" s="234"/>
      <c r="C157" s="260" t="s">
        <v>245</v>
      </c>
      <c r="D157" s="236"/>
      <c r="E157" s="237"/>
      <c r="F157" s="235"/>
      <c r="G157" s="235"/>
      <c r="H157" s="216"/>
      <c r="I157" s="216"/>
      <c r="J157" s="216"/>
      <c r="K157" s="216"/>
      <c r="L157" s="216"/>
      <c r="M157" s="216"/>
      <c r="N157" s="216"/>
      <c r="O157" s="216" t="s">
        <v>109</v>
      </c>
      <c r="P157" s="216">
        <v>0</v>
      </c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  <c r="AA157" s="216"/>
      <c r="AB157" s="216"/>
      <c r="AC157" s="216"/>
      <c r="AD157" s="216"/>
      <c r="AE157" s="216"/>
      <c r="AF157" s="216"/>
      <c r="AG157" s="216"/>
      <c r="AH157" s="216"/>
      <c r="AI157" s="216"/>
      <c r="AJ157" s="216"/>
      <c r="AK157" s="216"/>
      <c r="AL157" s="216"/>
      <c r="AM157" s="216"/>
      <c r="AN157" s="216"/>
      <c r="AO157" s="216"/>
      <c r="AP157" s="216"/>
    </row>
    <row r="158" spans="1:42" outlineLevel="3" x14ac:dyDescent="0.2">
      <c r="A158" s="233"/>
      <c r="B158" s="234"/>
      <c r="C158" s="260" t="s">
        <v>246</v>
      </c>
      <c r="D158" s="236"/>
      <c r="E158" s="237"/>
      <c r="F158" s="235"/>
      <c r="G158" s="235"/>
      <c r="H158" s="216"/>
      <c r="I158" s="216"/>
      <c r="J158" s="216"/>
      <c r="K158" s="216"/>
      <c r="L158" s="216"/>
      <c r="M158" s="216"/>
      <c r="N158" s="216"/>
      <c r="O158" s="216" t="s">
        <v>109</v>
      </c>
      <c r="P158" s="216">
        <v>0</v>
      </c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  <c r="AA158" s="216"/>
      <c r="AB158" s="216"/>
      <c r="AC158" s="216"/>
      <c r="AD158" s="216"/>
      <c r="AE158" s="216"/>
      <c r="AF158" s="216"/>
      <c r="AG158" s="216"/>
      <c r="AH158" s="216"/>
      <c r="AI158" s="216"/>
      <c r="AJ158" s="216"/>
      <c r="AK158" s="216"/>
      <c r="AL158" s="216"/>
      <c r="AM158" s="216"/>
      <c r="AN158" s="216"/>
      <c r="AO158" s="216"/>
      <c r="AP158" s="216"/>
    </row>
    <row r="159" spans="1:42" outlineLevel="3" x14ac:dyDescent="0.2">
      <c r="A159" s="233"/>
      <c r="B159" s="234"/>
      <c r="C159" s="260" t="s">
        <v>247</v>
      </c>
      <c r="D159" s="236"/>
      <c r="E159" s="237"/>
      <c r="F159" s="235"/>
      <c r="G159" s="235"/>
      <c r="H159" s="216"/>
      <c r="I159" s="216"/>
      <c r="J159" s="216"/>
      <c r="K159" s="216"/>
      <c r="L159" s="216"/>
      <c r="M159" s="216"/>
      <c r="N159" s="216"/>
      <c r="O159" s="216" t="s">
        <v>109</v>
      </c>
      <c r="P159" s="216">
        <v>0</v>
      </c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  <c r="AA159" s="216"/>
      <c r="AB159" s="216"/>
      <c r="AC159" s="216"/>
      <c r="AD159" s="216"/>
      <c r="AE159" s="216"/>
      <c r="AF159" s="216"/>
      <c r="AG159" s="216"/>
      <c r="AH159" s="216"/>
      <c r="AI159" s="216"/>
      <c r="AJ159" s="216"/>
      <c r="AK159" s="216"/>
      <c r="AL159" s="216"/>
      <c r="AM159" s="216"/>
      <c r="AN159" s="216"/>
      <c r="AO159" s="216"/>
      <c r="AP159" s="216"/>
    </row>
    <row r="160" spans="1:42" outlineLevel="3" x14ac:dyDescent="0.2">
      <c r="A160" s="233"/>
      <c r="B160" s="234"/>
      <c r="C160" s="260" t="s">
        <v>248</v>
      </c>
      <c r="D160" s="236"/>
      <c r="E160" s="237"/>
      <c r="F160" s="235"/>
      <c r="G160" s="235"/>
      <c r="H160" s="216"/>
      <c r="I160" s="216"/>
      <c r="J160" s="216"/>
      <c r="K160" s="216"/>
      <c r="L160" s="216"/>
      <c r="M160" s="216"/>
      <c r="N160" s="216"/>
      <c r="O160" s="216" t="s">
        <v>109</v>
      </c>
      <c r="P160" s="216">
        <v>0</v>
      </c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  <c r="AA160" s="216"/>
      <c r="AB160" s="216"/>
      <c r="AC160" s="216"/>
      <c r="AD160" s="216"/>
      <c r="AE160" s="216"/>
      <c r="AF160" s="216"/>
      <c r="AG160" s="216"/>
      <c r="AH160" s="216"/>
      <c r="AI160" s="216"/>
      <c r="AJ160" s="216"/>
      <c r="AK160" s="216"/>
      <c r="AL160" s="216"/>
      <c r="AM160" s="216"/>
      <c r="AN160" s="216"/>
      <c r="AO160" s="216"/>
      <c r="AP160" s="216"/>
    </row>
    <row r="161" spans="1:42" outlineLevel="3" x14ac:dyDescent="0.2">
      <c r="A161" s="233"/>
      <c r="B161" s="234"/>
      <c r="C161" s="260" t="s">
        <v>249</v>
      </c>
      <c r="D161" s="236"/>
      <c r="E161" s="237"/>
      <c r="F161" s="235"/>
      <c r="G161" s="235"/>
      <c r="H161" s="216"/>
      <c r="I161" s="216"/>
      <c r="J161" s="216"/>
      <c r="K161" s="216"/>
      <c r="L161" s="216"/>
      <c r="M161" s="216"/>
      <c r="N161" s="216"/>
      <c r="O161" s="216" t="s">
        <v>109</v>
      </c>
      <c r="P161" s="216">
        <v>0</v>
      </c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  <c r="AA161" s="216"/>
      <c r="AB161" s="216"/>
      <c r="AC161" s="216"/>
      <c r="AD161" s="216"/>
      <c r="AE161" s="216"/>
      <c r="AF161" s="216"/>
      <c r="AG161" s="216"/>
      <c r="AH161" s="216"/>
      <c r="AI161" s="216"/>
      <c r="AJ161" s="216"/>
      <c r="AK161" s="216"/>
      <c r="AL161" s="216"/>
      <c r="AM161" s="216"/>
      <c r="AN161" s="216"/>
      <c r="AO161" s="216"/>
      <c r="AP161" s="216"/>
    </row>
    <row r="162" spans="1:42" outlineLevel="3" x14ac:dyDescent="0.2">
      <c r="A162" s="233"/>
      <c r="B162" s="234"/>
      <c r="C162" s="260" t="s">
        <v>250</v>
      </c>
      <c r="D162" s="236"/>
      <c r="E162" s="237"/>
      <c r="F162" s="235"/>
      <c r="G162" s="235"/>
      <c r="H162" s="216"/>
      <c r="I162" s="216"/>
      <c r="J162" s="216"/>
      <c r="K162" s="216"/>
      <c r="L162" s="216"/>
      <c r="M162" s="216"/>
      <c r="N162" s="216"/>
      <c r="O162" s="216" t="s">
        <v>109</v>
      </c>
      <c r="P162" s="216">
        <v>0</v>
      </c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  <c r="AA162" s="216"/>
      <c r="AB162" s="216"/>
      <c r="AC162" s="216"/>
      <c r="AD162" s="216"/>
      <c r="AE162" s="216"/>
      <c r="AF162" s="216"/>
      <c r="AG162" s="216"/>
      <c r="AH162" s="216"/>
      <c r="AI162" s="216"/>
      <c r="AJ162" s="216"/>
      <c r="AK162" s="216"/>
      <c r="AL162" s="216"/>
      <c r="AM162" s="216"/>
      <c r="AN162" s="216"/>
      <c r="AO162" s="216"/>
      <c r="AP162" s="216"/>
    </row>
    <row r="163" spans="1:42" outlineLevel="3" x14ac:dyDescent="0.2">
      <c r="A163" s="233"/>
      <c r="B163" s="234"/>
      <c r="C163" s="260" t="s">
        <v>251</v>
      </c>
      <c r="D163" s="236"/>
      <c r="E163" s="237"/>
      <c r="F163" s="235"/>
      <c r="G163" s="235"/>
      <c r="H163" s="216"/>
      <c r="I163" s="216"/>
      <c r="J163" s="216"/>
      <c r="K163" s="216"/>
      <c r="L163" s="216"/>
      <c r="M163" s="216"/>
      <c r="N163" s="216"/>
      <c r="O163" s="216" t="s">
        <v>109</v>
      </c>
      <c r="P163" s="216">
        <v>0</v>
      </c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  <c r="AA163" s="216"/>
      <c r="AB163" s="216"/>
      <c r="AC163" s="216"/>
      <c r="AD163" s="216"/>
      <c r="AE163" s="216"/>
      <c r="AF163" s="216"/>
      <c r="AG163" s="216"/>
      <c r="AH163" s="216"/>
      <c r="AI163" s="216"/>
      <c r="AJ163" s="216"/>
      <c r="AK163" s="216"/>
      <c r="AL163" s="216"/>
      <c r="AM163" s="216"/>
      <c r="AN163" s="216"/>
      <c r="AO163" s="216"/>
      <c r="AP163" s="216"/>
    </row>
    <row r="164" spans="1:42" outlineLevel="3" x14ac:dyDescent="0.2">
      <c r="A164" s="233"/>
      <c r="B164" s="234"/>
      <c r="C164" s="260" t="s">
        <v>252</v>
      </c>
      <c r="D164" s="236"/>
      <c r="E164" s="237"/>
      <c r="F164" s="235"/>
      <c r="G164" s="235"/>
      <c r="H164" s="216"/>
      <c r="I164" s="216"/>
      <c r="J164" s="216"/>
      <c r="K164" s="216"/>
      <c r="L164" s="216"/>
      <c r="M164" s="216"/>
      <c r="N164" s="216"/>
      <c r="O164" s="216" t="s">
        <v>109</v>
      </c>
      <c r="P164" s="216">
        <v>0</v>
      </c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  <c r="AA164" s="216"/>
      <c r="AB164" s="216"/>
      <c r="AC164" s="216"/>
      <c r="AD164" s="216"/>
      <c r="AE164" s="216"/>
      <c r="AF164" s="216"/>
      <c r="AG164" s="216"/>
      <c r="AH164" s="216"/>
      <c r="AI164" s="216"/>
      <c r="AJ164" s="216"/>
      <c r="AK164" s="216"/>
      <c r="AL164" s="216"/>
      <c r="AM164" s="216"/>
      <c r="AN164" s="216"/>
      <c r="AO164" s="216"/>
      <c r="AP164" s="216"/>
    </row>
    <row r="165" spans="1:42" outlineLevel="3" x14ac:dyDescent="0.2">
      <c r="A165" s="233"/>
      <c r="B165" s="234"/>
      <c r="C165" s="260" t="s">
        <v>253</v>
      </c>
      <c r="D165" s="236"/>
      <c r="E165" s="237"/>
      <c r="F165" s="235"/>
      <c r="G165" s="235"/>
      <c r="H165" s="216"/>
      <c r="I165" s="216"/>
      <c r="J165" s="216"/>
      <c r="K165" s="216"/>
      <c r="L165" s="216"/>
      <c r="M165" s="216"/>
      <c r="N165" s="216"/>
      <c r="O165" s="216" t="s">
        <v>109</v>
      </c>
      <c r="P165" s="216">
        <v>0</v>
      </c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  <c r="AA165" s="216"/>
      <c r="AB165" s="216"/>
      <c r="AC165" s="216"/>
      <c r="AD165" s="216"/>
      <c r="AE165" s="216"/>
      <c r="AF165" s="216"/>
      <c r="AG165" s="216"/>
      <c r="AH165" s="216"/>
      <c r="AI165" s="216"/>
      <c r="AJ165" s="216"/>
      <c r="AK165" s="216"/>
      <c r="AL165" s="216"/>
      <c r="AM165" s="216"/>
      <c r="AN165" s="216"/>
      <c r="AO165" s="216"/>
      <c r="AP165" s="216"/>
    </row>
    <row r="166" spans="1:42" outlineLevel="3" x14ac:dyDescent="0.2">
      <c r="A166" s="233"/>
      <c r="B166" s="234"/>
      <c r="C166" s="260" t="s">
        <v>254</v>
      </c>
      <c r="D166" s="236"/>
      <c r="E166" s="237"/>
      <c r="F166" s="235"/>
      <c r="G166" s="235"/>
      <c r="H166" s="216"/>
      <c r="I166" s="216"/>
      <c r="J166" s="216"/>
      <c r="K166" s="216"/>
      <c r="L166" s="216"/>
      <c r="M166" s="216"/>
      <c r="N166" s="216"/>
      <c r="O166" s="216" t="s">
        <v>109</v>
      </c>
      <c r="P166" s="216">
        <v>0</v>
      </c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  <c r="AA166" s="216"/>
      <c r="AB166" s="216"/>
      <c r="AC166" s="216"/>
      <c r="AD166" s="216"/>
      <c r="AE166" s="216"/>
      <c r="AF166" s="216"/>
      <c r="AG166" s="216"/>
      <c r="AH166" s="216"/>
      <c r="AI166" s="216"/>
      <c r="AJ166" s="216"/>
      <c r="AK166" s="216"/>
      <c r="AL166" s="216"/>
      <c r="AM166" s="216"/>
      <c r="AN166" s="216"/>
      <c r="AO166" s="216"/>
      <c r="AP166" s="216"/>
    </row>
    <row r="167" spans="1:42" outlineLevel="3" x14ac:dyDescent="0.2">
      <c r="A167" s="233"/>
      <c r="B167" s="234"/>
      <c r="C167" s="260" t="s">
        <v>255</v>
      </c>
      <c r="D167" s="236"/>
      <c r="E167" s="237"/>
      <c r="F167" s="235"/>
      <c r="G167" s="235"/>
      <c r="H167" s="216"/>
      <c r="I167" s="216"/>
      <c r="J167" s="216"/>
      <c r="K167" s="216"/>
      <c r="L167" s="216"/>
      <c r="M167" s="216"/>
      <c r="N167" s="216"/>
      <c r="O167" s="216" t="s">
        <v>109</v>
      </c>
      <c r="P167" s="216">
        <v>0</v>
      </c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  <c r="AA167" s="216"/>
      <c r="AB167" s="216"/>
      <c r="AC167" s="216"/>
      <c r="AD167" s="216"/>
      <c r="AE167" s="216"/>
      <c r="AF167" s="216"/>
      <c r="AG167" s="216"/>
      <c r="AH167" s="216"/>
      <c r="AI167" s="216"/>
      <c r="AJ167" s="216"/>
      <c r="AK167" s="216"/>
      <c r="AL167" s="216"/>
      <c r="AM167" s="216"/>
      <c r="AN167" s="216"/>
      <c r="AO167" s="216"/>
      <c r="AP167" s="216"/>
    </row>
    <row r="168" spans="1:42" outlineLevel="3" x14ac:dyDescent="0.2">
      <c r="A168" s="233"/>
      <c r="B168" s="234"/>
      <c r="C168" s="260" t="s">
        <v>256</v>
      </c>
      <c r="D168" s="236"/>
      <c r="E168" s="237"/>
      <c r="F168" s="235"/>
      <c r="G168" s="235"/>
      <c r="H168" s="216"/>
      <c r="I168" s="216"/>
      <c r="J168" s="216"/>
      <c r="K168" s="216"/>
      <c r="L168" s="216"/>
      <c r="M168" s="216"/>
      <c r="N168" s="216"/>
      <c r="O168" s="216" t="s">
        <v>109</v>
      </c>
      <c r="P168" s="216">
        <v>0</v>
      </c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  <c r="AA168" s="216"/>
      <c r="AB168" s="216"/>
      <c r="AC168" s="216"/>
      <c r="AD168" s="216"/>
      <c r="AE168" s="216"/>
      <c r="AF168" s="216"/>
      <c r="AG168" s="216"/>
      <c r="AH168" s="216"/>
      <c r="AI168" s="216"/>
      <c r="AJ168" s="216"/>
      <c r="AK168" s="216"/>
      <c r="AL168" s="216"/>
      <c r="AM168" s="216"/>
      <c r="AN168" s="216"/>
      <c r="AO168" s="216"/>
      <c r="AP168" s="216"/>
    </row>
    <row r="169" spans="1:42" outlineLevel="3" x14ac:dyDescent="0.2">
      <c r="A169" s="233"/>
      <c r="B169" s="234"/>
      <c r="C169" s="260" t="s">
        <v>257</v>
      </c>
      <c r="D169" s="236"/>
      <c r="E169" s="237"/>
      <c r="F169" s="235"/>
      <c r="G169" s="235"/>
      <c r="H169" s="216"/>
      <c r="I169" s="216"/>
      <c r="J169" s="216"/>
      <c r="K169" s="216"/>
      <c r="L169" s="216"/>
      <c r="M169" s="216"/>
      <c r="N169" s="216"/>
      <c r="O169" s="216" t="s">
        <v>109</v>
      </c>
      <c r="P169" s="216">
        <v>0</v>
      </c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  <c r="AA169" s="216"/>
      <c r="AB169" s="216"/>
      <c r="AC169" s="216"/>
      <c r="AD169" s="216"/>
      <c r="AE169" s="216"/>
      <c r="AF169" s="216"/>
      <c r="AG169" s="216"/>
      <c r="AH169" s="216"/>
      <c r="AI169" s="216"/>
      <c r="AJ169" s="216"/>
      <c r="AK169" s="216"/>
      <c r="AL169" s="216"/>
      <c r="AM169" s="216"/>
      <c r="AN169" s="216"/>
      <c r="AO169" s="216"/>
      <c r="AP169" s="216"/>
    </row>
    <row r="170" spans="1:42" outlineLevel="3" x14ac:dyDescent="0.2">
      <c r="A170" s="233"/>
      <c r="B170" s="234"/>
      <c r="C170" s="260" t="s">
        <v>258</v>
      </c>
      <c r="D170" s="236"/>
      <c r="E170" s="237"/>
      <c r="F170" s="235"/>
      <c r="G170" s="235"/>
      <c r="H170" s="216"/>
      <c r="I170" s="216"/>
      <c r="J170" s="216"/>
      <c r="K170" s="216"/>
      <c r="L170" s="216"/>
      <c r="M170" s="216"/>
      <c r="N170" s="216"/>
      <c r="O170" s="216" t="s">
        <v>109</v>
      </c>
      <c r="P170" s="216">
        <v>0</v>
      </c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6"/>
      <c r="AI170" s="216"/>
      <c r="AJ170" s="216"/>
      <c r="AK170" s="216"/>
      <c r="AL170" s="216"/>
      <c r="AM170" s="216"/>
      <c r="AN170" s="216"/>
      <c r="AO170" s="216"/>
      <c r="AP170" s="216"/>
    </row>
    <row r="171" spans="1:42" outlineLevel="3" x14ac:dyDescent="0.2">
      <c r="A171" s="233"/>
      <c r="B171" s="234"/>
      <c r="C171" s="260" t="s">
        <v>259</v>
      </c>
      <c r="D171" s="236"/>
      <c r="E171" s="237"/>
      <c r="F171" s="235"/>
      <c r="G171" s="235"/>
      <c r="H171" s="216"/>
      <c r="I171" s="216"/>
      <c r="J171" s="216"/>
      <c r="K171" s="216"/>
      <c r="L171" s="216"/>
      <c r="M171" s="216"/>
      <c r="N171" s="216"/>
      <c r="O171" s="216" t="s">
        <v>109</v>
      </c>
      <c r="P171" s="216">
        <v>0</v>
      </c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6"/>
      <c r="AI171" s="216"/>
      <c r="AJ171" s="216"/>
      <c r="AK171" s="216"/>
      <c r="AL171" s="216"/>
      <c r="AM171" s="216"/>
      <c r="AN171" s="216"/>
      <c r="AO171" s="216"/>
      <c r="AP171" s="216"/>
    </row>
    <row r="172" spans="1:42" outlineLevel="3" x14ac:dyDescent="0.2">
      <c r="A172" s="233"/>
      <c r="B172" s="234"/>
      <c r="C172" s="260" t="s">
        <v>260</v>
      </c>
      <c r="D172" s="236"/>
      <c r="E172" s="237"/>
      <c r="F172" s="235"/>
      <c r="G172" s="235"/>
      <c r="H172" s="216"/>
      <c r="I172" s="216"/>
      <c r="J172" s="216"/>
      <c r="K172" s="216"/>
      <c r="L172" s="216"/>
      <c r="M172" s="216"/>
      <c r="N172" s="216"/>
      <c r="O172" s="216" t="s">
        <v>109</v>
      </c>
      <c r="P172" s="216">
        <v>0</v>
      </c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6"/>
      <c r="AI172" s="216"/>
      <c r="AJ172" s="216"/>
      <c r="AK172" s="216"/>
      <c r="AL172" s="216"/>
      <c r="AM172" s="216"/>
      <c r="AN172" s="216"/>
      <c r="AO172" s="216"/>
      <c r="AP172" s="216"/>
    </row>
    <row r="173" spans="1:42" ht="22.5" outlineLevel="3" x14ac:dyDescent="0.2">
      <c r="A173" s="233"/>
      <c r="B173" s="234"/>
      <c r="C173" s="260" t="s">
        <v>261</v>
      </c>
      <c r="D173" s="236"/>
      <c r="E173" s="237"/>
      <c r="F173" s="235"/>
      <c r="G173" s="235"/>
      <c r="H173" s="216"/>
      <c r="I173" s="216"/>
      <c r="J173" s="216"/>
      <c r="K173" s="216"/>
      <c r="L173" s="216"/>
      <c r="M173" s="216"/>
      <c r="N173" s="216"/>
      <c r="O173" s="216" t="s">
        <v>109</v>
      </c>
      <c r="P173" s="216">
        <v>0</v>
      </c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6"/>
      <c r="AI173" s="216"/>
      <c r="AJ173" s="216"/>
      <c r="AK173" s="216"/>
      <c r="AL173" s="216"/>
      <c r="AM173" s="216"/>
      <c r="AN173" s="216"/>
      <c r="AO173" s="216"/>
      <c r="AP173" s="216"/>
    </row>
    <row r="174" spans="1:42" outlineLevel="3" x14ac:dyDescent="0.2">
      <c r="A174" s="233"/>
      <c r="B174" s="234"/>
      <c r="C174" s="260" t="s">
        <v>262</v>
      </c>
      <c r="D174" s="236"/>
      <c r="E174" s="237"/>
      <c r="F174" s="235"/>
      <c r="G174" s="235"/>
      <c r="H174" s="216"/>
      <c r="I174" s="216"/>
      <c r="J174" s="216"/>
      <c r="K174" s="216"/>
      <c r="L174" s="216"/>
      <c r="M174" s="216"/>
      <c r="N174" s="216"/>
      <c r="O174" s="216" t="s">
        <v>109</v>
      </c>
      <c r="P174" s="216">
        <v>0</v>
      </c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  <c r="AA174" s="216"/>
      <c r="AB174" s="216"/>
      <c r="AC174" s="216"/>
      <c r="AD174" s="216"/>
      <c r="AE174" s="216"/>
      <c r="AF174" s="216"/>
      <c r="AG174" s="216"/>
      <c r="AH174" s="216"/>
      <c r="AI174" s="216"/>
      <c r="AJ174" s="216"/>
      <c r="AK174" s="216"/>
      <c r="AL174" s="216"/>
      <c r="AM174" s="216"/>
      <c r="AN174" s="216"/>
      <c r="AO174" s="216"/>
      <c r="AP174" s="216"/>
    </row>
    <row r="175" spans="1:42" ht="22.5" outlineLevel="3" x14ac:dyDescent="0.2">
      <c r="A175" s="233"/>
      <c r="B175" s="234"/>
      <c r="C175" s="260" t="s">
        <v>263</v>
      </c>
      <c r="D175" s="236"/>
      <c r="E175" s="237"/>
      <c r="F175" s="235"/>
      <c r="G175" s="235"/>
      <c r="H175" s="216"/>
      <c r="I175" s="216"/>
      <c r="J175" s="216"/>
      <c r="K175" s="216"/>
      <c r="L175" s="216"/>
      <c r="M175" s="216"/>
      <c r="N175" s="216"/>
      <c r="O175" s="216" t="s">
        <v>109</v>
      </c>
      <c r="P175" s="216">
        <v>0</v>
      </c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  <c r="AA175" s="216"/>
      <c r="AB175" s="216"/>
      <c r="AC175" s="216"/>
      <c r="AD175" s="216"/>
      <c r="AE175" s="216"/>
      <c r="AF175" s="216"/>
      <c r="AG175" s="216"/>
      <c r="AH175" s="216"/>
      <c r="AI175" s="216"/>
      <c r="AJ175" s="216"/>
      <c r="AK175" s="216"/>
      <c r="AL175" s="216"/>
      <c r="AM175" s="216"/>
      <c r="AN175" s="216"/>
      <c r="AO175" s="216"/>
      <c r="AP175" s="216"/>
    </row>
    <row r="176" spans="1:42" outlineLevel="3" x14ac:dyDescent="0.2">
      <c r="A176" s="233"/>
      <c r="B176" s="234"/>
      <c r="C176" s="260" t="s">
        <v>141</v>
      </c>
      <c r="D176" s="236"/>
      <c r="E176" s="237"/>
      <c r="F176" s="235"/>
      <c r="G176" s="235"/>
      <c r="H176" s="216"/>
      <c r="I176" s="216"/>
      <c r="J176" s="216"/>
      <c r="K176" s="216"/>
      <c r="L176" s="216"/>
      <c r="M176" s="216"/>
      <c r="N176" s="216"/>
      <c r="O176" s="216" t="s">
        <v>109</v>
      </c>
      <c r="P176" s="216">
        <v>0</v>
      </c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  <c r="AA176" s="216"/>
      <c r="AB176" s="216"/>
      <c r="AC176" s="216"/>
      <c r="AD176" s="216"/>
      <c r="AE176" s="216"/>
      <c r="AF176" s="216"/>
      <c r="AG176" s="216"/>
      <c r="AH176" s="216"/>
      <c r="AI176" s="216"/>
      <c r="AJ176" s="216"/>
      <c r="AK176" s="216"/>
      <c r="AL176" s="216"/>
      <c r="AM176" s="216"/>
      <c r="AN176" s="216"/>
      <c r="AO176" s="216"/>
      <c r="AP176" s="216"/>
    </row>
    <row r="177" spans="1:42" outlineLevel="3" x14ac:dyDescent="0.2">
      <c r="A177" s="233"/>
      <c r="B177" s="234"/>
      <c r="C177" s="260" t="s">
        <v>264</v>
      </c>
      <c r="D177" s="236"/>
      <c r="E177" s="237">
        <v>588.26199999999994</v>
      </c>
      <c r="F177" s="235"/>
      <c r="G177" s="235"/>
      <c r="H177" s="216"/>
      <c r="I177" s="216"/>
      <c r="J177" s="216"/>
      <c r="K177" s="216"/>
      <c r="L177" s="216"/>
      <c r="M177" s="216"/>
      <c r="N177" s="216"/>
      <c r="O177" s="216" t="s">
        <v>109</v>
      </c>
      <c r="P177" s="216">
        <v>0</v>
      </c>
      <c r="Q177" s="216"/>
      <c r="R177" s="216"/>
      <c r="S177" s="216"/>
      <c r="T177" s="216"/>
      <c r="U177" s="216"/>
      <c r="V177" s="216"/>
      <c r="W177" s="216"/>
      <c r="X177" s="216"/>
      <c r="Y177" s="216"/>
      <c r="Z177" s="216"/>
      <c r="AA177" s="216"/>
      <c r="AB177" s="216"/>
      <c r="AC177" s="216"/>
      <c r="AD177" s="216"/>
      <c r="AE177" s="216"/>
      <c r="AF177" s="216"/>
      <c r="AG177" s="216"/>
      <c r="AH177" s="216"/>
      <c r="AI177" s="216"/>
      <c r="AJ177" s="216"/>
      <c r="AK177" s="216"/>
      <c r="AL177" s="216"/>
      <c r="AM177" s="216"/>
      <c r="AN177" s="216"/>
      <c r="AO177" s="216"/>
      <c r="AP177" s="216"/>
    </row>
    <row r="178" spans="1:42" ht="22.5" outlineLevel="1" x14ac:dyDescent="0.2">
      <c r="A178" s="251">
        <v>42</v>
      </c>
      <c r="B178" s="252" t="s">
        <v>265</v>
      </c>
      <c r="C178" s="258" t="s">
        <v>266</v>
      </c>
      <c r="D178" s="253" t="s">
        <v>104</v>
      </c>
      <c r="E178" s="254">
        <v>1590</v>
      </c>
      <c r="F178" s="255"/>
      <c r="G178" s="256">
        <f>ROUND(E178*F178,2)</f>
        <v>0</v>
      </c>
      <c r="H178" s="216"/>
      <c r="I178" s="216"/>
      <c r="J178" s="216"/>
      <c r="K178" s="216"/>
      <c r="L178" s="216"/>
      <c r="M178" s="216"/>
      <c r="N178" s="216"/>
      <c r="O178" s="216" t="s">
        <v>101</v>
      </c>
      <c r="P178" s="216"/>
      <c r="Q178" s="216"/>
      <c r="R178" s="216"/>
      <c r="S178" s="216"/>
      <c r="T178" s="216"/>
      <c r="U178" s="216"/>
      <c r="V178" s="216"/>
      <c r="W178" s="216"/>
      <c r="X178" s="216"/>
      <c r="Y178" s="216"/>
      <c r="Z178" s="216"/>
      <c r="AA178" s="216"/>
      <c r="AB178" s="216"/>
      <c r="AC178" s="216"/>
      <c r="AD178" s="216"/>
      <c r="AE178" s="216"/>
      <c r="AF178" s="216"/>
      <c r="AG178" s="216"/>
      <c r="AH178" s="216"/>
      <c r="AI178" s="216"/>
      <c r="AJ178" s="216"/>
      <c r="AK178" s="216"/>
      <c r="AL178" s="216"/>
      <c r="AM178" s="216"/>
      <c r="AN178" s="216"/>
      <c r="AO178" s="216"/>
      <c r="AP178" s="216"/>
    </row>
    <row r="179" spans="1:42" ht="22.5" outlineLevel="1" x14ac:dyDescent="0.2">
      <c r="A179" s="245">
        <v>43</v>
      </c>
      <c r="B179" s="246" t="s">
        <v>267</v>
      </c>
      <c r="C179" s="259" t="s">
        <v>268</v>
      </c>
      <c r="D179" s="247" t="s">
        <v>157</v>
      </c>
      <c r="E179" s="248">
        <v>96.85</v>
      </c>
      <c r="F179" s="249"/>
      <c r="G179" s="250">
        <f>ROUND(E179*F179,2)</f>
        <v>0</v>
      </c>
      <c r="H179" s="216"/>
      <c r="I179" s="216"/>
      <c r="J179" s="216"/>
      <c r="K179" s="216"/>
      <c r="L179" s="216"/>
      <c r="M179" s="216"/>
      <c r="N179" s="216"/>
      <c r="O179" s="216" t="s">
        <v>101</v>
      </c>
      <c r="P179" s="216"/>
      <c r="Q179" s="216"/>
      <c r="R179" s="216"/>
      <c r="S179" s="216"/>
      <c r="T179" s="216"/>
      <c r="U179" s="216"/>
      <c r="V179" s="216"/>
      <c r="W179" s="216"/>
      <c r="X179" s="216"/>
      <c r="Y179" s="216"/>
      <c r="Z179" s="216"/>
      <c r="AA179" s="216"/>
      <c r="AB179" s="216"/>
      <c r="AC179" s="216"/>
      <c r="AD179" s="216"/>
      <c r="AE179" s="216"/>
      <c r="AF179" s="216"/>
      <c r="AG179" s="216"/>
      <c r="AH179" s="216"/>
      <c r="AI179" s="216"/>
      <c r="AJ179" s="216"/>
      <c r="AK179" s="216"/>
      <c r="AL179" s="216"/>
      <c r="AM179" s="216"/>
      <c r="AN179" s="216"/>
      <c r="AO179" s="216"/>
      <c r="AP179" s="216"/>
    </row>
    <row r="180" spans="1:42" outlineLevel="2" x14ac:dyDescent="0.2">
      <c r="A180" s="233"/>
      <c r="B180" s="234"/>
      <c r="C180" s="260" t="s">
        <v>258</v>
      </c>
      <c r="D180" s="236"/>
      <c r="E180" s="237"/>
      <c r="F180" s="235"/>
      <c r="G180" s="235"/>
      <c r="H180" s="216"/>
      <c r="I180" s="216"/>
      <c r="J180" s="216"/>
      <c r="K180" s="216"/>
      <c r="L180" s="216"/>
      <c r="M180" s="216"/>
      <c r="N180" s="216"/>
      <c r="O180" s="216" t="s">
        <v>109</v>
      </c>
      <c r="P180" s="216">
        <v>0</v>
      </c>
      <c r="Q180" s="216"/>
      <c r="R180" s="216"/>
      <c r="S180" s="216"/>
      <c r="T180" s="216"/>
      <c r="U180" s="216"/>
      <c r="V180" s="216"/>
      <c r="W180" s="216"/>
      <c r="X180" s="216"/>
      <c r="Y180" s="216"/>
      <c r="Z180" s="216"/>
      <c r="AA180" s="216"/>
      <c r="AB180" s="216"/>
      <c r="AC180" s="216"/>
      <c r="AD180" s="216"/>
      <c r="AE180" s="216"/>
      <c r="AF180" s="216"/>
      <c r="AG180" s="216"/>
      <c r="AH180" s="216"/>
      <c r="AI180" s="216"/>
      <c r="AJ180" s="216"/>
      <c r="AK180" s="216"/>
      <c r="AL180" s="216"/>
      <c r="AM180" s="216"/>
      <c r="AN180" s="216"/>
      <c r="AO180" s="216"/>
      <c r="AP180" s="216"/>
    </row>
    <row r="181" spans="1:42" outlineLevel="3" x14ac:dyDescent="0.2">
      <c r="A181" s="233"/>
      <c r="B181" s="234"/>
      <c r="C181" s="260" t="s">
        <v>259</v>
      </c>
      <c r="D181" s="236"/>
      <c r="E181" s="237"/>
      <c r="F181" s="235"/>
      <c r="G181" s="235"/>
      <c r="H181" s="216"/>
      <c r="I181" s="216"/>
      <c r="J181" s="216"/>
      <c r="K181" s="216"/>
      <c r="L181" s="216"/>
      <c r="M181" s="216"/>
      <c r="N181" s="216"/>
      <c r="O181" s="216" t="s">
        <v>109</v>
      </c>
      <c r="P181" s="216">
        <v>0</v>
      </c>
      <c r="Q181" s="216"/>
      <c r="R181" s="216"/>
      <c r="S181" s="216"/>
      <c r="T181" s="216"/>
      <c r="U181" s="216"/>
      <c r="V181" s="216"/>
      <c r="W181" s="216"/>
      <c r="X181" s="216"/>
      <c r="Y181" s="216"/>
      <c r="Z181" s="216"/>
      <c r="AA181" s="216"/>
      <c r="AB181" s="216"/>
      <c r="AC181" s="216"/>
      <c r="AD181" s="216"/>
      <c r="AE181" s="216"/>
      <c r="AF181" s="216"/>
      <c r="AG181" s="216"/>
      <c r="AH181" s="216"/>
      <c r="AI181" s="216"/>
      <c r="AJ181" s="216"/>
      <c r="AK181" s="216"/>
      <c r="AL181" s="216"/>
      <c r="AM181" s="216"/>
      <c r="AN181" s="216"/>
      <c r="AO181" s="216"/>
      <c r="AP181" s="216"/>
    </row>
    <row r="182" spans="1:42" outlineLevel="3" x14ac:dyDescent="0.2">
      <c r="A182" s="233"/>
      <c r="B182" s="234"/>
      <c r="C182" s="260" t="s">
        <v>269</v>
      </c>
      <c r="D182" s="236"/>
      <c r="E182" s="237">
        <v>96.85</v>
      </c>
      <c r="F182" s="235"/>
      <c r="G182" s="235"/>
      <c r="H182" s="216"/>
      <c r="I182" s="216"/>
      <c r="J182" s="216"/>
      <c r="K182" s="216"/>
      <c r="L182" s="216"/>
      <c r="M182" s="216"/>
      <c r="N182" s="216"/>
      <c r="O182" s="216" t="s">
        <v>109</v>
      </c>
      <c r="P182" s="216">
        <v>0</v>
      </c>
      <c r="Q182" s="216"/>
      <c r="R182" s="216"/>
      <c r="S182" s="216"/>
      <c r="T182" s="216"/>
      <c r="U182" s="216"/>
      <c r="V182" s="216"/>
      <c r="W182" s="216"/>
      <c r="X182" s="216"/>
      <c r="Y182" s="216"/>
      <c r="Z182" s="216"/>
      <c r="AA182" s="216"/>
      <c r="AB182" s="216"/>
      <c r="AC182" s="216"/>
      <c r="AD182" s="216"/>
      <c r="AE182" s="216"/>
      <c r="AF182" s="216"/>
      <c r="AG182" s="216"/>
      <c r="AH182" s="216"/>
      <c r="AI182" s="216"/>
      <c r="AJ182" s="216"/>
      <c r="AK182" s="216"/>
      <c r="AL182" s="216"/>
      <c r="AM182" s="216"/>
      <c r="AN182" s="216"/>
      <c r="AO182" s="216"/>
      <c r="AP182" s="216"/>
    </row>
    <row r="183" spans="1:42" ht="22.5" outlineLevel="1" x14ac:dyDescent="0.2">
      <c r="A183" s="245">
        <v>44</v>
      </c>
      <c r="B183" s="246" t="s">
        <v>270</v>
      </c>
      <c r="C183" s="259" t="s">
        <v>271</v>
      </c>
      <c r="D183" s="247" t="s">
        <v>157</v>
      </c>
      <c r="E183" s="248">
        <v>150.012</v>
      </c>
      <c r="F183" s="249"/>
      <c r="G183" s="250">
        <f>ROUND(E183*F183,2)</f>
        <v>0</v>
      </c>
      <c r="H183" s="216"/>
      <c r="I183" s="216"/>
      <c r="J183" s="216"/>
      <c r="K183" s="216"/>
      <c r="L183" s="216"/>
      <c r="M183" s="216"/>
      <c r="N183" s="216"/>
      <c r="O183" s="216" t="s">
        <v>101</v>
      </c>
      <c r="P183" s="216"/>
      <c r="Q183" s="216"/>
      <c r="R183" s="216"/>
      <c r="S183" s="216"/>
      <c r="T183" s="216"/>
      <c r="U183" s="216"/>
      <c r="V183" s="216"/>
      <c r="W183" s="216"/>
      <c r="X183" s="216"/>
      <c r="Y183" s="216"/>
      <c r="Z183" s="216"/>
      <c r="AA183" s="216"/>
      <c r="AB183" s="216"/>
      <c r="AC183" s="216"/>
      <c r="AD183" s="216"/>
      <c r="AE183" s="216"/>
      <c r="AF183" s="216"/>
      <c r="AG183" s="216"/>
      <c r="AH183" s="216"/>
      <c r="AI183" s="216"/>
      <c r="AJ183" s="216"/>
      <c r="AK183" s="216"/>
      <c r="AL183" s="216"/>
      <c r="AM183" s="216"/>
      <c r="AN183" s="216"/>
      <c r="AO183" s="216"/>
      <c r="AP183" s="216"/>
    </row>
    <row r="184" spans="1:42" outlineLevel="2" x14ac:dyDescent="0.2">
      <c r="A184" s="233"/>
      <c r="B184" s="234"/>
      <c r="C184" s="260" t="s">
        <v>260</v>
      </c>
      <c r="D184" s="236"/>
      <c r="E184" s="237"/>
      <c r="F184" s="235"/>
      <c r="G184" s="235"/>
      <c r="H184" s="216"/>
      <c r="I184" s="216"/>
      <c r="J184" s="216"/>
      <c r="K184" s="216"/>
      <c r="L184" s="216"/>
      <c r="M184" s="216"/>
      <c r="N184" s="216"/>
      <c r="O184" s="216" t="s">
        <v>109</v>
      </c>
      <c r="P184" s="216">
        <v>0</v>
      </c>
      <c r="Q184" s="216"/>
      <c r="R184" s="216"/>
      <c r="S184" s="216"/>
      <c r="T184" s="216"/>
      <c r="U184" s="216"/>
      <c r="V184" s="216"/>
      <c r="W184" s="216"/>
      <c r="X184" s="216"/>
      <c r="Y184" s="216"/>
      <c r="Z184" s="216"/>
      <c r="AA184" s="216"/>
      <c r="AB184" s="216"/>
      <c r="AC184" s="216"/>
      <c r="AD184" s="216"/>
      <c r="AE184" s="216"/>
      <c r="AF184" s="216"/>
      <c r="AG184" s="216"/>
      <c r="AH184" s="216"/>
      <c r="AI184" s="216"/>
      <c r="AJ184" s="216"/>
      <c r="AK184" s="216"/>
      <c r="AL184" s="216"/>
      <c r="AM184" s="216"/>
      <c r="AN184" s="216"/>
      <c r="AO184" s="216"/>
      <c r="AP184" s="216"/>
    </row>
    <row r="185" spans="1:42" ht="22.5" outlineLevel="3" x14ac:dyDescent="0.2">
      <c r="A185" s="233"/>
      <c r="B185" s="234"/>
      <c r="C185" s="260" t="s">
        <v>261</v>
      </c>
      <c r="D185" s="236"/>
      <c r="E185" s="237"/>
      <c r="F185" s="235"/>
      <c r="G185" s="235"/>
      <c r="H185" s="216"/>
      <c r="I185" s="216"/>
      <c r="J185" s="216"/>
      <c r="K185" s="216"/>
      <c r="L185" s="216"/>
      <c r="M185" s="216"/>
      <c r="N185" s="216"/>
      <c r="O185" s="216" t="s">
        <v>109</v>
      </c>
      <c r="P185" s="216">
        <v>0</v>
      </c>
      <c r="Q185" s="216"/>
      <c r="R185" s="216"/>
      <c r="S185" s="216"/>
      <c r="T185" s="216"/>
      <c r="U185" s="216"/>
      <c r="V185" s="216"/>
      <c r="W185" s="216"/>
      <c r="X185" s="216"/>
      <c r="Y185" s="216"/>
      <c r="Z185" s="216"/>
      <c r="AA185" s="216"/>
      <c r="AB185" s="216"/>
      <c r="AC185" s="216"/>
      <c r="AD185" s="216"/>
      <c r="AE185" s="216"/>
      <c r="AF185" s="216"/>
      <c r="AG185" s="216"/>
      <c r="AH185" s="216"/>
      <c r="AI185" s="216"/>
      <c r="AJ185" s="216"/>
      <c r="AK185" s="216"/>
      <c r="AL185" s="216"/>
      <c r="AM185" s="216"/>
      <c r="AN185" s="216"/>
      <c r="AO185" s="216"/>
      <c r="AP185" s="216"/>
    </row>
    <row r="186" spans="1:42" outlineLevel="3" x14ac:dyDescent="0.2">
      <c r="A186" s="233"/>
      <c r="B186" s="234"/>
      <c r="C186" s="260" t="s">
        <v>272</v>
      </c>
      <c r="D186" s="236"/>
      <c r="E186" s="237">
        <v>150.012</v>
      </c>
      <c r="F186" s="235"/>
      <c r="G186" s="235"/>
      <c r="H186" s="216"/>
      <c r="I186" s="216"/>
      <c r="J186" s="216"/>
      <c r="K186" s="216"/>
      <c r="L186" s="216"/>
      <c r="M186" s="216"/>
      <c r="N186" s="216"/>
      <c r="O186" s="216" t="s">
        <v>109</v>
      </c>
      <c r="P186" s="216">
        <v>0</v>
      </c>
      <c r="Q186" s="216"/>
      <c r="R186" s="216"/>
      <c r="S186" s="216"/>
      <c r="T186" s="216"/>
      <c r="U186" s="216"/>
      <c r="V186" s="216"/>
      <c r="W186" s="216"/>
      <c r="X186" s="216"/>
      <c r="Y186" s="216"/>
      <c r="Z186" s="216"/>
      <c r="AA186" s="216"/>
      <c r="AB186" s="216"/>
      <c r="AC186" s="216"/>
      <c r="AD186" s="216"/>
      <c r="AE186" s="216"/>
      <c r="AF186" s="216"/>
      <c r="AG186" s="216"/>
      <c r="AH186" s="216"/>
      <c r="AI186" s="216"/>
      <c r="AJ186" s="216"/>
      <c r="AK186" s="216"/>
      <c r="AL186" s="216"/>
      <c r="AM186" s="216"/>
      <c r="AN186" s="216"/>
      <c r="AO186" s="216"/>
      <c r="AP186" s="216"/>
    </row>
    <row r="187" spans="1:42" ht="22.5" outlineLevel="1" x14ac:dyDescent="0.2">
      <c r="A187" s="245">
        <v>45</v>
      </c>
      <c r="B187" s="246" t="s">
        <v>273</v>
      </c>
      <c r="C187" s="259" t="s">
        <v>274</v>
      </c>
      <c r="D187" s="247" t="s">
        <v>157</v>
      </c>
      <c r="E187" s="248">
        <v>168.83</v>
      </c>
      <c r="F187" s="249"/>
      <c r="G187" s="250">
        <f>ROUND(E187*F187,2)</f>
        <v>0</v>
      </c>
      <c r="H187" s="216"/>
      <c r="I187" s="216"/>
      <c r="J187" s="216"/>
      <c r="K187" s="216"/>
      <c r="L187" s="216"/>
      <c r="M187" s="216"/>
      <c r="N187" s="216"/>
      <c r="O187" s="216" t="s">
        <v>101</v>
      </c>
      <c r="P187" s="216"/>
      <c r="Q187" s="216"/>
      <c r="R187" s="216"/>
      <c r="S187" s="216"/>
      <c r="T187" s="216"/>
      <c r="U187" s="216"/>
      <c r="V187" s="216"/>
      <c r="W187" s="216"/>
      <c r="X187" s="216"/>
      <c r="Y187" s="216"/>
      <c r="Z187" s="216"/>
      <c r="AA187" s="216"/>
      <c r="AB187" s="216"/>
      <c r="AC187" s="216"/>
      <c r="AD187" s="216"/>
      <c r="AE187" s="216"/>
      <c r="AF187" s="216"/>
      <c r="AG187" s="216"/>
      <c r="AH187" s="216"/>
      <c r="AI187" s="216"/>
      <c r="AJ187" s="216"/>
      <c r="AK187" s="216"/>
      <c r="AL187" s="216"/>
      <c r="AM187" s="216"/>
      <c r="AN187" s="216"/>
      <c r="AO187" s="216"/>
      <c r="AP187" s="216"/>
    </row>
    <row r="188" spans="1:42" outlineLevel="2" x14ac:dyDescent="0.2">
      <c r="A188" s="233"/>
      <c r="B188" s="234"/>
      <c r="C188" s="260" t="s">
        <v>262</v>
      </c>
      <c r="D188" s="236"/>
      <c r="E188" s="237"/>
      <c r="F188" s="235"/>
      <c r="G188" s="235"/>
      <c r="H188" s="216"/>
      <c r="I188" s="216"/>
      <c r="J188" s="216"/>
      <c r="K188" s="216"/>
      <c r="L188" s="216"/>
      <c r="M188" s="216"/>
      <c r="N188" s="216"/>
      <c r="O188" s="216" t="s">
        <v>109</v>
      </c>
      <c r="P188" s="216">
        <v>0</v>
      </c>
      <c r="Q188" s="216"/>
      <c r="R188" s="216"/>
      <c r="S188" s="216"/>
      <c r="T188" s="216"/>
      <c r="U188" s="216"/>
      <c r="V188" s="216"/>
      <c r="W188" s="216"/>
      <c r="X188" s="216"/>
      <c r="Y188" s="216"/>
      <c r="Z188" s="216"/>
      <c r="AA188" s="216"/>
      <c r="AB188" s="216"/>
      <c r="AC188" s="216"/>
      <c r="AD188" s="216"/>
      <c r="AE188" s="216"/>
      <c r="AF188" s="216"/>
      <c r="AG188" s="216"/>
      <c r="AH188" s="216"/>
      <c r="AI188" s="216"/>
      <c r="AJ188" s="216"/>
      <c r="AK188" s="216"/>
      <c r="AL188" s="216"/>
      <c r="AM188" s="216"/>
      <c r="AN188" s="216"/>
      <c r="AO188" s="216"/>
      <c r="AP188" s="216"/>
    </row>
    <row r="189" spans="1:42" ht="22.5" outlineLevel="3" x14ac:dyDescent="0.2">
      <c r="A189" s="233"/>
      <c r="B189" s="234"/>
      <c r="C189" s="260" t="s">
        <v>263</v>
      </c>
      <c r="D189" s="236"/>
      <c r="E189" s="237"/>
      <c r="F189" s="235"/>
      <c r="G189" s="235"/>
      <c r="H189" s="216"/>
      <c r="I189" s="216"/>
      <c r="J189" s="216"/>
      <c r="K189" s="216"/>
      <c r="L189" s="216"/>
      <c r="M189" s="216"/>
      <c r="N189" s="216"/>
      <c r="O189" s="216" t="s">
        <v>109</v>
      </c>
      <c r="P189" s="216">
        <v>0</v>
      </c>
      <c r="Q189" s="216"/>
      <c r="R189" s="216"/>
      <c r="S189" s="216"/>
      <c r="T189" s="216"/>
      <c r="U189" s="216"/>
      <c r="V189" s="216"/>
      <c r="W189" s="216"/>
      <c r="X189" s="216"/>
      <c r="Y189" s="216"/>
      <c r="Z189" s="216"/>
      <c r="AA189" s="216"/>
      <c r="AB189" s="216"/>
      <c r="AC189" s="216"/>
      <c r="AD189" s="216"/>
      <c r="AE189" s="216"/>
      <c r="AF189" s="216"/>
      <c r="AG189" s="216"/>
      <c r="AH189" s="216"/>
      <c r="AI189" s="216"/>
      <c r="AJ189" s="216"/>
      <c r="AK189" s="216"/>
      <c r="AL189" s="216"/>
      <c r="AM189" s="216"/>
      <c r="AN189" s="216"/>
      <c r="AO189" s="216"/>
      <c r="AP189" s="216"/>
    </row>
    <row r="190" spans="1:42" outlineLevel="3" x14ac:dyDescent="0.2">
      <c r="A190" s="233"/>
      <c r="B190" s="234"/>
      <c r="C190" s="260" t="s">
        <v>275</v>
      </c>
      <c r="D190" s="236"/>
      <c r="E190" s="237">
        <v>168.83</v>
      </c>
      <c r="F190" s="235"/>
      <c r="G190" s="235"/>
      <c r="H190" s="216"/>
      <c r="I190" s="216"/>
      <c r="J190" s="216"/>
      <c r="K190" s="216"/>
      <c r="L190" s="216"/>
      <c r="M190" s="216"/>
      <c r="N190" s="216"/>
      <c r="O190" s="216" t="s">
        <v>109</v>
      </c>
      <c r="P190" s="216">
        <v>0</v>
      </c>
      <c r="Q190" s="216"/>
      <c r="R190" s="216"/>
      <c r="S190" s="216"/>
      <c r="T190" s="216"/>
      <c r="U190" s="216"/>
      <c r="V190" s="216"/>
      <c r="W190" s="216"/>
      <c r="X190" s="216"/>
      <c r="Y190" s="216"/>
      <c r="Z190" s="216"/>
      <c r="AA190" s="216"/>
      <c r="AB190" s="216"/>
      <c r="AC190" s="216"/>
      <c r="AD190" s="216"/>
      <c r="AE190" s="216"/>
      <c r="AF190" s="216"/>
      <c r="AG190" s="216"/>
      <c r="AH190" s="216"/>
      <c r="AI190" s="216"/>
      <c r="AJ190" s="216"/>
      <c r="AK190" s="216"/>
      <c r="AL190" s="216"/>
      <c r="AM190" s="216"/>
      <c r="AN190" s="216"/>
      <c r="AO190" s="216"/>
      <c r="AP190" s="216"/>
    </row>
    <row r="191" spans="1:42" ht="22.5" outlineLevel="1" x14ac:dyDescent="0.2">
      <c r="A191" s="245">
        <v>46</v>
      </c>
      <c r="B191" s="246" t="s">
        <v>276</v>
      </c>
      <c r="C191" s="259" t="s">
        <v>277</v>
      </c>
      <c r="D191" s="247" t="s">
        <v>157</v>
      </c>
      <c r="E191" s="248">
        <v>172.57</v>
      </c>
      <c r="F191" s="249"/>
      <c r="G191" s="250">
        <f>ROUND(E191*F191,2)</f>
        <v>0</v>
      </c>
      <c r="H191" s="216"/>
      <c r="I191" s="216"/>
      <c r="J191" s="216"/>
      <c r="K191" s="216"/>
      <c r="L191" s="216"/>
      <c r="M191" s="216"/>
      <c r="N191" s="216"/>
      <c r="O191" s="216" t="s">
        <v>101</v>
      </c>
      <c r="P191" s="216"/>
      <c r="Q191" s="216"/>
      <c r="R191" s="216"/>
      <c r="S191" s="216"/>
      <c r="T191" s="216"/>
      <c r="U191" s="216"/>
      <c r="V191" s="216"/>
      <c r="W191" s="216"/>
      <c r="X191" s="216"/>
      <c r="Y191" s="216"/>
      <c r="Z191" s="216"/>
      <c r="AA191" s="216"/>
      <c r="AB191" s="216"/>
      <c r="AC191" s="216"/>
      <c r="AD191" s="216"/>
      <c r="AE191" s="216"/>
      <c r="AF191" s="216"/>
      <c r="AG191" s="216"/>
      <c r="AH191" s="216"/>
      <c r="AI191" s="216"/>
      <c r="AJ191" s="216"/>
      <c r="AK191" s="216"/>
      <c r="AL191" s="216"/>
      <c r="AM191" s="216"/>
      <c r="AN191" s="216"/>
      <c r="AO191" s="216"/>
      <c r="AP191" s="216"/>
    </row>
    <row r="192" spans="1:42" outlineLevel="2" x14ac:dyDescent="0.2">
      <c r="A192" s="233"/>
      <c r="B192" s="234"/>
      <c r="C192" s="260" t="s">
        <v>242</v>
      </c>
      <c r="D192" s="236"/>
      <c r="E192" s="237"/>
      <c r="F192" s="235"/>
      <c r="G192" s="235"/>
      <c r="H192" s="216"/>
      <c r="I192" s="216"/>
      <c r="J192" s="216"/>
      <c r="K192" s="216"/>
      <c r="L192" s="216"/>
      <c r="M192" s="216"/>
      <c r="N192" s="216"/>
      <c r="O192" s="216" t="s">
        <v>109</v>
      </c>
      <c r="P192" s="216">
        <v>0</v>
      </c>
      <c r="Q192" s="216"/>
      <c r="R192" s="216"/>
      <c r="S192" s="216"/>
      <c r="T192" s="216"/>
      <c r="U192" s="216"/>
      <c r="V192" s="216"/>
      <c r="W192" s="216"/>
      <c r="X192" s="216"/>
      <c r="Y192" s="216"/>
      <c r="Z192" s="216"/>
      <c r="AA192" s="216"/>
      <c r="AB192" s="216"/>
      <c r="AC192" s="216"/>
      <c r="AD192" s="216"/>
      <c r="AE192" s="216"/>
      <c r="AF192" s="216"/>
      <c r="AG192" s="216"/>
      <c r="AH192" s="216"/>
      <c r="AI192" s="216"/>
      <c r="AJ192" s="216"/>
      <c r="AK192" s="216"/>
      <c r="AL192" s="216"/>
      <c r="AM192" s="216"/>
      <c r="AN192" s="216"/>
      <c r="AO192" s="216"/>
      <c r="AP192" s="216"/>
    </row>
    <row r="193" spans="1:42" outlineLevel="3" x14ac:dyDescent="0.2">
      <c r="A193" s="233"/>
      <c r="B193" s="234"/>
      <c r="C193" s="260" t="s">
        <v>243</v>
      </c>
      <c r="D193" s="236"/>
      <c r="E193" s="237"/>
      <c r="F193" s="235"/>
      <c r="G193" s="235"/>
      <c r="H193" s="216"/>
      <c r="I193" s="216"/>
      <c r="J193" s="216"/>
      <c r="K193" s="216"/>
      <c r="L193" s="216"/>
      <c r="M193" s="216"/>
      <c r="N193" s="216"/>
      <c r="O193" s="216" t="s">
        <v>109</v>
      </c>
      <c r="P193" s="216">
        <v>0</v>
      </c>
      <c r="Q193" s="216"/>
      <c r="R193" s="216"/>
      <c r="S193" s="216"/>
      <c r="T193" s="216"/>
      <c r="U193" s="216"/>
      <c r="V193" s="216"/>
      <c r="W193" s="216"/>
      <c r="X193" s="216"/>
      <c r="Y193" s="216"/>
      <c r="Z193" s="216"/>
      <c r="AA193" s="216"/>
      <c r="AB193" s="216"/>
      <c r="AC193" s="216"/>
      <c r="AD193" s="216"/>
      <c r="AE193" s="216"/>
      <c r="AF193" s="216"/>
      <c r="AG193" s="216"/>
      <c r="AH193" s="216"/>
      <c r="AI193" s="216"/>
      <c r="AJ193" s="216"/>
      <c r="AK193" s="216"/>
      <c r="AL193" s="216"/>
      <c r="AM193" s="216"/>
      <c r="AN193" s="216"/>
      <c r="AO193" s="216"/>
      <c r="AP193" s="216"/>
    </row>
    <row r="194" spans="1:42" outlineLevel="3" x14ac:dyDescent="0.2">
      <c r="A194" s="233"/>
      <c r="B194" s="234"/>
      <c r="C194" s="260" t="s">
        <v>244</v>
      </c>
      <c r="D194" s="236"/>
      <c r="E194" s="237"/>
      <c r="F194" s="235"/>
      <c r="G194" s="235"/>
      <c r="H194" s="216"/>
      <c r="I194" s="216"/>
      <c r="J194" s="216"/>
      <c r="K194" s="216"/>
      <c r="L194" s="216"/>
      <c r="M194" s="216"/>
      <c r="N194" s="216"/>
      <c r="O194" s="216" t="s">
        <v>109</v>
      </c>
      <c r="P194" s="216">
        <v>0</v>
      </c>
      <c r="Q194" s="216"/>
      <c r="R194" s="216"/>
      <c r="S194" s="216"/>
      <c r="T194" s="216"/>
      <c r="U194" s="216"/>
      <c r="V194" s="216"/>
      <c r="W194" s="216"/>
      <c r="X194" s="216"/>
      <c r="Y194" s="216"/>
      <c r="Z194" s="216"/>
      <c r="AA194" s="216"/>
      <c r="AB194" s="216"/>
      <c r="AC194" s="216"/>
      <c r="AD194" s="216"/>
      <c r="AE194" s="216"/>
      <c r="AF194" s="216"/>
      <c r="AG194" s="216"/>
      <c r="AH194" s="216"/>
      <c r="AI194" s="216"/>
      <c r="AJ194" s="216"/>
      <c r="AK194" s="216"/>
      <c r="AL194" s="216"/>
      <c r="AM194" s="216"/>
      <c r="AN194" s="216"/>
      <c r="AO194" s="216"/>
      <c r="AP194" s="216"/>
    </row>
    <row r="195" spans="1:42" outlineLevel="3" x14ac:dyDescent="0.2">
      <c r="A195" s="233"/>
      <c r="B195" s="234"/>
      <c r="C195" s="260" t="s">
        <v>245</v>
      </c>
      <c r="D195" s="236"/>
      <c r="E195" s="237"/>
      <c r="F195" s="235"/>
      <c r="G195" s="235"/>
      <c r="H195" s="216"/>
      <c r="I195" s="216"/>
      <c r="J195" s="216"/>
      <c r="K195" s="216"/>
      <c r="L195" s="216"/>
      <c r="M195" s="216"/>
      <c r="N195" s="216"/>
      <c r="O195" s="216" t="s">
        <v>109</v>
      </c>
      <c r="P195" s="216">
        <v>0</v>
      </c>
      <c r="Q195" s="216"/>
      <c r="R195" s="216"/>
      <c r="S195" s="216"/>
      <c r="T195" s="216"/>
      <c r="U195" s="216"/>
      <c r="V195" s="216"/>
      <c r="W195" s="216"/>
      <c r="X195" s="216"/>
      <c r="Y195" s="216"/>
      <c r="Z195" s="216"/>
      <c r="AA195" s="216"/>
      <c r="AB195" s="216"/>
      <c r="AC195" s="216"/>
      <c r="AD195" s="216"/>
      <c r="AE195" s="216"/>
      <c r="AF195" s="216"/>
      <c r="AG195" s="216"/>
      <c r="AH195" s="216"/>
      <c r="AI195" s="216"/>
      <c r="AJ195" s="216"/>
      <c r="AK195" s="216"/>
      <c r="AL195" s="216"/>
      <c r="AM195" s="216"/>
      <c r="AN195" s="216"/>
      <c r="AO195" s="216"/>
      <c r="AP195" s="216"/>
    </row>
    <row r="196" spans="1:42" outlineLevel="3" x14ac:dyDescent="0.2">
      <c r="A196" s="233"/>
      <c r="B196" s="234"/>
      <c r="C196" s="260" t="s">
        <v>246</v>
      </c>
      <c r="D196" s="236"/>
      <c r="E196" s="237"/>
      <c r="F196" s="235"/>
      <c r="G196" s="235"/>
      <c r="H196" s="216"/>
      <c r="I196" s="216"/>
      <c r="J196" s="216"/>
      <c r="K196" s="216"/>
      <c r="L196" s="216"/>
      <c r="M196" s="216"/>
      <c r="N196" s="216"/>
      <c r="O196" s="216" t="s">
        <v>109</v>
      </c>
      <c r="P196" s="216">
        <v>0</v>
      </c>
      <c r="Q196" s="216"/>
      <c r="R196" s="216"/>
      <c r="S196" s="216"/>
      <c r="T196" s="216"/>
      <c r="U196" s="216"/>
      <c r="V196" s="216"/>
      <c r="W196" s="216"/>
      <c r="X196" s="216"/>
      <c r="Y196" s="216"/>
      <c r="Z196" s="216"/>
      <c r="AA196" s="216"/>
      <c r="AB196" s="216"/>
      <c r="AC196" s="216"/>
      <c r="AD196" s="216"/>
      <c r="AE196" s="216"/>
      <c r="AF196" s="216"/>
      <c r="AG196" s="216"/>
      <c r="AH196" s="216"/>
      <c r="AI196" s="216"/>
      <c r="AJ196" s="216"/>
      <c r="AK196" s="216"/>
      <c r="AL196" s="216"/>
      <c r="AM196" s="216"/>
      <c r="AN196" s="216"/>
      <c r="AO196" s="216"/>
      <c r="AP196" s="216"/>
    </row>
    <row r="197" spans="1:42" outlineLevel="3" x14ac:dyDescent="0.2">
      <c r="A197" s="233"/>
      <c r="B197" s="234"/>
      <c r="C197" s="260" t="s">
        <v>247</v>
      </c>
      <c r="D197" s="236"/>
      <c r="E197" s="237"/>
      <c r="F197" s="235"/>
      <c r="G197" s="235"/>
      <c r="H197" s="216"/>
      <c r="I197" s="216"/>
      <c r="J197" s="216"/>
      <c r="K197" s="216"/>
      <c r="L197" s="216"/>
      <c r="M197" s="216"/>
      <c r="N197" s="216"/>
      <c r="O197" s="216" t="s">
        <v>109</v>
      </c>
      <c r="P197" s="216">
        <v>0</v>
      </c>
      <c r="Q197" s="216"/>
      <c r="R197" s="216"/>
      <c r="S197" s="216"/>
      <c r="T197" s="216"/>
      <c r="U197" s="216"/>
      <c r="V197" s="216"/>
      <c r="W197" s="216"/>
      <c r="X197" s="216"/>
      <c r="Y197" s="216"/>
      <c r="Z197" s="216"/>
      <c r="AA197" s="216"/>
      <c r="AB197" s="216"/>
      <c r="AC197" s="216"/>
      <c r="AD197" s="216"/>
      <c r="AE197" s="216"/>
      <c r="AF197" s="216"/>
      <c r="AG197" s="216"/>
      <c r="AH197" s="216"/>
      <c r="AI197" s="216"/>
      <c r="AJ197" s="216"/>
      <c r="AK197" s="216"/>
      <c r="AL197" s="216"/>
      <c r="AM197" s="216"/>
      <c r="AN197" s="216"/>
      <c r="AO197" s="216"/>
      <c r="AP197" s="216"/>
    </row>
    <row r="198" spans="1:42" outlineLevel="3" x14ac:dyDescent="0.2">
      <c r="A198" s="233"/>
      <c r="B198" s="234"/>
      <c r="C198" s="260" t="s">
        <v>248</v>
      </c>
      <c r="D198" s="236"/>
      <c r="E198" s="237"/>
      <c r="F198" s="235"/>
      <c r="G198" s="235"/>
      <c r="H198" s="216"/>
      <c r="I198" s="216"/>
      <c r="J198" s="216"/>
      <c r="K198" s="216"/>
      <c r="L198" s="216"/>
      <c r="M198" s="216"/>
      <c r="N198" s="216"/>
      <c r="O198" s="216" t="s">
        <v>109</v>
      </c>
      <c r="P198" s="216">
        <v>0</v>
      </c>
      <c r="Q198" s="216"/>
      <c r="R198" s="216"/>
      <c r="S198" s="216"/>
      <c r="T198" s="216"/>
      <c r="U198" s="216"/>
      <c r="V198" s="216"/>
      <c r="W198" s="216"/>
      <c r="X198" s="216"/>
      <c r="Y198" s="216"/>
      <c r="Z198" s="216"/>
      <c r="AA198" s="216"/>
      <c r="AB198" s="216"/>
      <c r="AC198" s="216"/>
      <c r="AD198" s="216"/>
      <c r="AE198" s="216"/>
      <c r="AF198" s="216"/>
      <c r="AG198" s="216"/>
      <c r="AH198" s="216"/>
      <c r="AI198" s="216"/>
      <c r="AJ198" s="216"/>
      <c r="AK198" s="216"/>
      <c r="AL198" s="216"/>
      <c r="AM198" s="216"/>
      <c r="AN198" s="216"/>
      <c r="AO198" s="216"/>
      <c r="AP198" s="216"/>
    </row>
    <row r="199" spans="1:42" outlineLevel="3" x14ac:dyDescent="0.2">
      <c r="A199" s="233"/>
      <c r="B199" s="234"/>
      <c r="C199" s="260" t="s">
        <v>249</v>
      </c>
      <c r="D199" s="236"/>
      <c r="E199" s="237"/>
      <c r="F199" s="235"/>
      <c r="G199" s="235"/>
      <c r="H199" s="216"/>
      <c r="I199" s="216"/>
      <c r="J199" s="216"/>
      <c r="K199" s="216"/>
      <c r="L199" s="216"/>
      <c r="M199" s="216"/>
      <c r="N199" s="216"/>
      <c r="O199" s="216" t="s">
        <v>109</v>
      </c>
      <c r="P199" s="216">
        <v>0</v>
      </c>
      <c r="Q199" s="216"/>
      <c r="R199" s="216"/>
      <c r="S199" s="216"/>
      <c r="T199" s="216"/>
      <c r="U199" s="216"/>
      <c r="V199" s="216"/>
      <c r="W199" s="216"/>
      <c r="X199" s="216"/>
      <c r="Y199" s="216"/>
      <c r="Z199" s="216"/>
      <c r="AA199" s="216"/>
      <c r="AB199" s="216"/>
      <c r="AC199" s="216"/>
      <c r="AD199" s="216"/>
      <c r="AE199" s="216"/>
      <c r="AF199" s="216"/>
      <c r="AG199" s="216"/>
      <c r="AH199" s="216"/>
      <c r="AI199" s="216"/>
      <c r="AJ199" s="216"/>
      <c r="AK199" s="216"/>
      <c r="AL199" s="216"/>
      <c r="AM199" s="216"/>
      <c r="AN199" s="216"/>
      <c r="AO199" s="216"/>
      <c r="AP199" s="216"/>
    </row>
    <row r="200" spans="1:42" outlineLevel="3" x14ac:dyDescent="0.2">
      <c r="A200" s="233"/>
      <c r="B200" s="234"/>
      <c r="C200" s="260" t="s">
        <v>250</v>
      </c>
      <c r="D200" s="236"/>
      <c r="E200" s="237"/>
      <c r="F200" s="235"/>
      <c r="G200" s="235"/>
      <c r="H200" s="216"/>
      <c r="I200" s="216"/>
      <c r="J200" s="216"/>
      <c r="K200" s="216"/>
      <c r="L200" s="216"/>
      <c r="M200" s="216"/>
      <c r="N200" s="216"/>
      <c r="O200" s="216" t="s">
        <v>109</v>
      </c>
      <c r="P200" s="216">
        <v>0</v>
      </c>
      <c r="Q200" s="216"/>
      <c r="R200" s="216"/>
      <c r="S200" s="216"/>
      <c r="T200" s="216"/>
      <c r="U200" s="216"/>
      <c r="V200" s="216"/>
      <c r="W200" s="216"/>
      <c r="X200" s="216"/>
      <c r="Y200" s="216"/>
      <c r="Z200" s="216"/>
      <c r="AA200" s="216"/>
      <c r="AB200" s="216"/>
      <c r="AC200" s="216"/>
      <c r="AD200" s="216"/>
      <c r="AE200" s="216"/>
      <c r="AF200" s="216"/>
      <c r="AG200" s="216"/>
      <c r="AH200" s="216"/>
      <c r="AI200" s="216"/>
      <c r="AJ200" s="216"/>
      <c r="AK200" s="216"/>
      <c r="AL200" s="216"/>
      <c r="AM200" s="216"/>
      <c r="AN200" s="216"/>
      <c r="AO200" s="216"/>
      <c r="AP200" s="216"/>
    </row>
    <row r="201" spans="1:42" outlineLevel="3" x14ac:dyDescent="0.2">
      <c r="A201" s="233"/>
      <c r="B201" s="234"/>
      <c r="C201" s="260" t="s">
        <v>251</v>
      </c>
      <c r="D201" s="236"/>
      <c r="E201" s="237"/>
      <c r="F201" s="235"/>
      <c r="G201" s="235"/>
      <c r="H201" s="216"/>
      <c r="I201" s="216"/>
      <c r="J201" s="216"/>
      <c r="K201" s="216"/>
      <c r="L201" s="216"/>
      <c r="M201" s="216"/>
      <c r="N201" s="216"/>
      <c r="O201" s="216" t="s">
        <v>109</v>
      </c>
      <c r="P201" s="216">
        <v>0</v>
      </c>
      <c r="Q201" s="216"/>
      <c r="R201" s="216"/>
      <c r="S201" s="216"/>
      <c r="T201" s="216"/>
      <c r="U201" s="216"/>
      <c r="V201" s="216"/>
      <c r="W201" s="216"/>
      <c r="X201" s="216"/>
      <c r="Y201" s="216"/>
      <c r="Z201" s="216"/>
      <c r="AA201" s="216"/>
      <c r="AB201" s="216"/>
      <c r="AC201" s="216"/>
      <c r="AD201" s="216"/>
      <c r="AE201" s="216"/>
      <c r="AF201" s="216"/>
      <c r="AG201" s="216"/>
      <c r="AH201" s="216"/>
      <c r="AI201" s="216"/>
      <c r="AJ201" s="216"/>
      <c r="AK201" s="216"/>
      <c r="AL201" s="216"/>
      <c r="AM201" s="216"/>
      <c r="AN201" s="216"/>
      <c r="AO201" s="216"/>
      <c r="AP201" s="216"/>
    </row>
    <row r="202" spans="1:42" outlineLevel="3" x14ac:dyDescent="0.2">
      <c r="A202" s="233"/>
      <c r="B202" s="234"/>
      <c r="C202" s="260" t="s">
        <v>252</v>
      </c>
      <c r="D202" s="236"/>
      <c r="E202" s="237"/>
      <c r="F202" s="235"/>
      <c r="G202" s="235"/>
      <c r="H202" s="216"/>
      <c r="I202" s="216"/>
      <c r="J202" s="216"/>
      <c r="K202" s="216"/>
      <c r="L202" s="216"/>
      <c r="M202" s="216"/>
      <c r="N202" s="216"/>
      <c r="O202" s="216" t="s">
        <v>109</v>
      </c>
      <c r="P202" s="216">
        <v>0</v>
      </c>
      <c r="Q202" s="216"/>
      <c r="R202" s="216"/>
      <c r="S202" s="216"/>
      <c r="T202" s="216"/>
      <c r="U202" s="216"/>
      <c r="V202" s="216"/>
      <c r="W202" s="216"/>
      <c r="X202" s="216"/>
      <c r="Y202" s="216"/>
      <c r="Z202" s="216"/>
      <c r="AA202" s="216"/>
      <c r="AB202" s="216"/>
      <c r="AC202" s="216"/>
      <c r="AD202" s="216"/>
      <c r="AE202" s="216"/>
      <c r="AF202" s="216"/>
      <c r="AG202" s="216"/>
      <c r="AH202" s="216"/>
      <c r="AI202" s="216"/>
      <c r="AJ202" s="216"/>
      <c r="AK202" s="216"/>
      <c r="AL202" s="216"/>
      <c r="AM202" s="216"/>
      <c r="AN202" s="216"/>
      <c r="AO202" s="216"/>
      <c r="AP202" s="216"/>
    </row>
    <row r="203" spans="1:42" outlineLevel="3" x14ac:dyDescent="0.2">
      <c r="A203" s="233"/>
      <c r="B203" s="234"/>
      <c r="C203" s="260" t="s">
        <v>253</v>
      </c>
      <c r="D203" s="236"/>
      <c r="E203" s="237"/>
      <c r="F203" s="235"/>
      <c r="G203" s="235"/>
      <c r="H203" s="216"/>
      <c r="I203" s="216"/>
      <c r="J203" s="216"/>
      <c r="K203" s="216"/>
      <c r="L203" s="216"/>
      <c r="M203" s="216"/>
      <c r="N203" s="216"/>
      <c r="O203" s="216" t="s">
        <v>109</v>
      </c>
      <c r="P203" s="216">
        <v>0</v>
      </c>
      <c r="Q203" s="216"/>
      <c r="R203" s="216"/>
      <c r="S203" s="216"/>
      <c r="T203" s="216"/>
      <c r="U203" s="216"/>
      <c r="V203" s="216"/>
      <c r="W203" s="216"/>
      <c r="X203" s="216"/>
      <c r="Y203" s="216"/>
      <c r="Z203" s="216"/>
      <c r="AA203" s="216"/>
      <c r="AB203" s="216"/>
      <c r="AC203" s="216"/>
      <c r="AD203" s="216"/>
      <c r="AE203" s="216"/>
      <c r="AF203" s="216"/>
      <c r="AG203" s="216"/>
      <c r="AH203" s="216"/>
      <c r="AI203" s="216"/>
      <c r="AJ203" s="216"/>
      <c r="AK203" s="216"/>
      <c r="AL203" s="216"/>
      <c r="AM203" s="216"/>
      <c r="AN203" s="216"/>
      <c r="AO203" s="216"/>
      <c r="AP203" s="216"/>
    </row>
    <row r="204" spans="1:42" outlineLevel="3" x14ac:dyDescent="0.2">
      <c r="A204" s="233"/>
      <c r="B204" s="234"/>
      <c r="C204" s="260" t="s">
        <v>254</v>
      </c>
      <c r="D204" s="236"/>
      <c r="E204" s="237"/>
      <c r="F204" s="235"/>
      <c r="G204" s="235"/>
      <c r="H204" s="216"/>
      <c r="I204" s="216"/>
      <c r="J204" s="216"/>
      <c r="K204" s="216"/>
      <c r="L204" s="216"/>
      <c r="M204" s="216"/>
      <c r="N204" s="216"/>
      <c r="O204" s="216" t="s">
        <v>109</v>
      </c>
      <c r="P204" s="216">
        <v>0</v>
      </c>
      <c r="Q204" s="216"/>
      <c r="R204" s="216"/>
      <c r="S204" s="216"/>
      <c r="T204" s="216"/>
      <c r="U204" s="216"/>
      <c r="V204" s="216"/>
      <c r="W204" s="216"/>
      <c r="X204" s="216"/>
      <c r="Y204" s="216"/>
      <c r="Z204" s="216"/>
      <c r="AA204" s="216"/>
      <c r="AB204" s="216"/>
      <c r="AC204" s="216"/>
      <c r="AD204" s="216"/>
      <c r="AE204" s="216"/>
      <c r="AF204" s="216"/>
      <c r="AG204" s="216"/>
      <c r="AH204" s="216"/>
      <c r="AI204" s="216"/>
      <c r="AJ204" s="216"/>
      <c r="AK204" s="216"/>
      <c r="AL204" s="216"/>
      <c r="AM204" s="216"/>
      <c r="AN204" s="216"/>
      <c r="AO204" s="216"/>
      <c r="AP204" s="216"/>
    </row>
    <row r="205" spans="1:42" outlineLevel="3" x14ac:dyDescent="0.2">
      <c r="A205" s="233"/>
      <c r="B205" s="234"/>
      <c r="C205" s="260" t="s">
        <v>255</v>
      </c>
      <c r="D205" s="236"/>
      <c r="E205" s="237"/>
      <c r="F205" s="235"/>
      <c r="G205" s="235"/>
      <c r="H205" s="216"/>
      <c r="I205" s="216"/>
      <c r="J205" s="216"/>
      <c r="K205" s="216"/>
      <c r="L205" s="216"/>
      <c r="M205" s="216"/>
      <c r="N205" s="216"/>
      <c r="O205" s="216" t="s">
        <v>109</v>
      </c>
      <c r="P205" s="216">
        <v>0</v>
      </c>
      <c r="Q205" s="216"/>
      <c r="R205" s="216"/>
      <c r="S205" s="216"/>
      <c r="T205" s="216"/>
      <c r="U205" s="216"/>
      <c r="V205" s="216"/>
      <c r="W205" s="216"/>
      <c r="X205" s="216"/>
      <c r="Y205" s="216"/>
      <c r="Z205" s="216"/>
      <c r="AA205" s="216"/>
      <c r="AB205" s="216"/>
      <c r="AC205" s="216"/>
      <c r="AD205" s="216"/>
      <c r="AE205" s="216"/>
      <c r="AF205" s="216"/>
      <c r="AG205" s="216"/>
      <c r="AH205" s="216"/>
      <c r="AI205" s="216"/>
      <c r="AJ205" s="216"/>
      <c r="AK205" s="216"/>
      <c r="AL205" s="216"/>
      <c r="AM205" s="216"/>
      <c r="AN205" s="216"/>
      <c r="AO205" s="216"/>
      <c r="AP205" s="216"/>
    </row>
    <row r="206" spans="1:42" outlineLevel="3" x14ac:dyDescent="0.2">
      <c r="A206" s="233"/>
      <c r="B206" s="234"/>
      <c r="C206" s="260" t="s">
        <v>256</v>
      </c>
      <c r="D206" s="236"/>
      <c r="E206" s="237"/>
      <c r="F206" s="235"/>
      <c r="G206" s="235"/>
      <c r="H206" s="216"/>
      <c r="I206" s="216"/>
      <c r="J206" s="216"/>
      <c r="K206" s="216"/>
      <c r="L206" s="216"/>
      <c r="M206" s="216"/>
      <c r="N206" s="216"/>
      <c r="O206" s="216" t="s">
        <v>109</v>
      </c>
      <c r="P206" s="216">
        <v>0</v>
      </c>
      <c r="Q206" s="216"/>
      <c r="R206" s="216"/>
      <c r="S206" s="216"/>
      <c r="T206" s="216"/>
      <c r="U206" s="216"/>
      <c r="V206" s="216"/>
      <c r="W206" s="216"/>
      <c r="X206" s="216"/>
      <c r="Y206" s="216"/>
      <c r="Z206" s="216"/>
      <c r="AA206" s="216"/>
      <c r="AB206" s="216"/>
      <c r="AC206" s="216"/>
      <c r="AD206" s="216"/>
      <c r="AE206" s="216"/>
      <c r="AF206" s="216"/>
      <c r="AG206" s="216"/>
      <c r="AH206" s="216"/>
      <c r="AI206" s="216"/>
      <c r="AJ206" s="216"/>
      <c r="AK206" s="216"/>
      <c r="AL206" s="216"/>
      <c r="AM206" s="216"/>
      <c r="AN206" s="216"/>
      <c r="AO206" s="216"/>
      <c r="AP206" s="216"/>
    </row>
    <row r="207" spans="1:42" outlineLevel="3" x14ac:dyDescent="0.2">
      <c r="A207" s="233"/>
      <c r="B207" s="234"/>
      <c r="C207" s="260" t="s">
        <v>257</v>
      </c>
      <c r="D207" s="236"/>
      <c r="E207" s="237"/>
      <c r="F207" s="235"/>
      <c r="G207" s="235"/>
      <c r="H207" s="216"/>
      <c r="I207" s="216"/>
      <c r="J207" s="216"/>
      <c r="K207" s="216"/>
      <c r="L207" s="216"/>
      <c r="M207" s="216"/>
      <c r="N207" s="216"/>
      <c r="O207" s="216" t="s">
        <v>109</v>
      </c>
      <c r="P207" s="216">
        <v>0</v>
      </c>
      <c r="Q207" s="216"/>
      <c r="R207" s="216"/>
      <c r="S207" s="216"/>
      <c r="T207" s="216"/>
      <c r="U207" s="216"/>
      <c r="V207" s="216"/>
      <c r="W207" s="216"/>
      <c r="X207" s="216"/>
      <c r="Y207" s="216"/>
      <c r="Z207" s="216"/>
      <c r="AA207" s="216"/>
      <c r="AB207" s="216"/>
      <c r="AC207" s="216"/>
      <c r="AD207" s="216"/>
      <c r="AE207" s="216"/>
      <c r="AF207" s="216"/>
      <c r="AG207" s="216"/>
      <c r="AH207" s="216"/>
      <c r="AI207" s="216"/>
      <c r="AJ207" s="216"/>
      <c r="AK207" s="216"/>
      <c r="AL207" s="216"/>
      <c r="AM207" s="216"/>
      <c r="AN207" s="216"/>
      <c r="AO207" s="216"/>
      <c r="AP207" s="216"/>
    </row>
    <row r="208" spans="1:42" outlineLevel="3" x14ac:dyDescent="0.2">
      <c r="A208" s="233"/>
      <c r="B208" s="234"/>
      <c r="C208" s="260" t="s">
        <v>278</v>
      </c>
      <c r="D208" s="236"/>
      <c r="E208" s="237">
        <v>172.57</v>
      </c>
      <c r="F208" s="235"/>
      <c r="G208" s="235"/>
      <c r="H208" s="216"/>
      <c r="I208" s="216"/>
      <c r="J208" s="216"/>
      <c r="K208" s="216"/>
      <c r="L208" s="216"/>
      <c r="M208" s="216"/>
      <c r="N208" s="216"/>
      <c r="O208" s="216" t="s">
        <v>109</v>
      </c>
      <c r="P208" s="216">
        <v>0</v>
      </c>
      <c r="Q208" s="216"/>
      <c r="R208" s="216"/>
      <c r="S208" s="216"/>
      <c r="T208" s="216"/>
      <c r="U208" s="216"/>
      <c r="V208" s="216"/>
      <c r="W208" s="216"/>
      <c r="X208" s="216"/>
      <c r="Y208" s="216"/>
      <c r="Z208" s="216"/>
      <c r="AA208" s="216"/>
      <c r="AB208" s="216"/>
      <c r="AC208" s="216"/>
      <c r="AD208" s="216"/>
      <c r="AE208" s="216"/>
      <c r="AF208" s="216"/>
      <c r="AG208" s="216"/>
      <c r="AH208" s="216"/>
      <c r="AI208" s="216"/>
      <c r="AJ208" s="216"/>
      <c r="AK208" s="216"/>
      <c r="AL208" s="216"/>
      <c r="AM208" s="216"/>
      <c r="AN208" s="216"/>
      <c r="AO208" s="216"/>
      <c r="AP208" s="216"/>
    </row>
    <row r="209" spans="1:42" ht="22.5" outlineLevel="1" x14ac:dyDescent="0.2">
      <c r="A209" s="251">
        <v>47</v>
      </c>
      <c r="B209" s="252" t="s">
        <v>279</v>
      </c>
      <c r="C209" s="258" t="s">
        <v>280</v>
      </c>
      <c r="D209" s="253" t="s">
        <v>157</v>
      </c>
      <c r="E209" s="254">
        <v>56</v>
      </c>
      <c r="F209" s="255"/>
      <c r="G209" s="256">
        <f>ROUND(E209*F209,2)</f>
        <v>0</v>
      </c>
      <c r="H209" s="216"/>
      <c r="I209" s="216"/>
      <c r="J209" s="216"/>
      <c r="K209" s="216"/>
      <c r="L209" s="216"/>
      <c r="M209" s="216"/>
      <c r="N209" s="216"/>
      <c r="O209" s="216" t="s">
        <v>101</v>
      </c>
      <c r="P209" s="216"/>
      <c r="Q209" s="216"/>
      <c r="R209" s="216"/>
      <c r="S209" s="216"/>
      <c r="T209" s="216"/>
      <c r="U209" s="216"/>
      <c r="V209" s="216"/>
      <c r="W209" s="216"/>
      <c r="X209" s="216"/>
      <c r="Y209" s="216"/>
      <c r="Z209" s="216"/>
      <c r="AA209" s="216"/>
      <c r="AB209" s="216"/>
      <c r="AC209" s="216"/>
      <c r="AD209" s="216"/>
      <c r="AE209" s="216"/>
      <c r="AF209" s="216"/>
      <c r="AG209" s="216"/>
      <c r="AH209" s="216"/>
      <c r="AI209" s="216"/>
      <c r="AJ209" s="216"/>
      <c r="AK209" s="216"/>
      <c r="AL209" s="216"/>
      <c r="AM209" s="216"/>
      <c r="AN209" s="216"/>
      <c r="AO209" s="216"/>
      <c r="AP209" s="216"/>
    </row>
    <row r="210" spans="1:42" outlineLevel="1" x14ac:dyDescent="0.2">
      <c r="A210" s="251">
        <v>48</v>
      </c>
      <c r="B210" s="252" t="s">
        <v>281</v>
      </c>
      <c r="C210" s="258" t="s">
        <v>282</v>
      </c>
      <c r="D210" s="253" t="s">
        <v>157</v>
      </c>
      <c r="E210" s="254">
        <v>175</v>
      </c>
      <c r="F210" s="255"/>
      <c r="G210" s="256">
        <f>ROUND(E210*F210,2)</f>
        <v>0</v>
      </c>
      <c r="H210" s="216"/>
      <c r="I210" s="216"/>
      <c r="J210" s="216"/>
      <c r="K210" s="216"/>
      <c r="L210" s="216"/>
      <c r="M210" s="216"/>
      <c r="N210" s="216"/>
      <c r="O210" s="216" t="s">
        <v>101</v>
      </c>
      <c r="P210" s="216"/>
      <c r="Q210" s="216"/>
      <c r="R210" s="216"/>
      <c r="S210" s="216"/>
      <c r="T210" s="216"/>
      <c r="U210" s="216"/>
      <c r="V210" s="216"/>
      <c r="W210" s="216"/>
      <c r="X210" s="216"/>
      <c r="Y210" s="216"/>
      <c r="Z210" s="216"/>
      <c r="AA210" s="216"/>
      <c r="AB210" s="216"/>
      <c r="AC210" s="216"/>
      <c r="AD210" s="216"/>
      <c r="AE210" s="216"/>
      <c r="AF210" s="216"/>
      <c r="AG210" s="216"/>
      <c r="AH210" s="216"/>
      <c r="AI210" s="216"/>
      <c r="AJ210" s="216"/>
      <c r="AK210" s="216"/>
      <c r="AL210" s="216"/>
      <c r="AM210" s="216"/>
      <c r="AN210" s="216"/>
      <c r="AO210" s="216"/>
      <c r="AP210" s="216"/>
    </row>
    <row r="211" spans="1:42" outlineLevel="1" x14ac:dyDescent="0.2">
      <c r="A211" s="251">
        <v>49</v>
      </c>
      <c r="B211" s="252" t="s">
        <v>283</v>
      </c>
      <c r="C211" s="258" t="s">
        <v>284</v>
      </c>
      <c r="D211" s="253" t="s">
        <v>157</v>
      </c>
      <c r="E211" s="254">
        <v>175</v>
      </c>
      <c r="F211" s="255"/>
      <c r="G211" s="256">
        <f>ROUND(E211*F211,2)</f>
        <v>0</v>
      </c>
      <c r="H211" s="216"/>
      <c r="I211" s="216"/>
      <c r="J211" s="216"/>
      <c r="K211" s="216"/>
      <c r="L211" s="216"/>
      <c r="M211" s="216"/>
      <c r="N211" s="216"/>
      <c r="O211" s="216" t="s">
        <v>101</v>
      </c>
      <c r="P211" s="216"/>
      <c r="Q211" s="216"/>
      <c r="R211" s="216"/>
      <c r="S211" s="216"/>
      <c r="T211" s="216"/>
      <c r="U211" s="216"/>
      <c r="V211" s="216"/>
      <c r="W211" s="216"/>
      <c r="X211" s="216"/>
      <c r="Y211" s="216"/>
      <c r="Z211" s="216"/>
      <c r="AA211" s="216"/>
      <c r="AB211" s="216"/>
      <c r="AC211" s="216"/>
      <c r="AD211" s="216"/>
      <c r="AE211" s="216"/>
      <c r="AF211" s="216"/>
      <c r="AG211" s="216"/>
      <c r="AH211" s="216"/>
      <c r="AI211" s="216"/>
      <c r="AJ211" s="216"/>
      <c r="AK211" s="216"/>
      <c r="AL211" s="216"/>
      <c r="AM211" s="216"/>
      <c r="AN211" s="216"/>
      <c r="AO211" s="216"/>
      <c r="AP211" s="216"/>
    </row>
    <row r="212" spans="1:42" ht="22.5" outlineLevel="1" x14ac:dyDescent="0.2">
      <c r="A212" s="251">
        <v>50</v>
      </c>
      <c r="B212" s="252" t="s">
        <v>285</v>
      </c>
      <c r="C212" s="258" t="s">
        <v>286</v>
      </c>
      <c r="D212" s="253" t="s">
        <v>198</v>
      </c>
      <c r="E212" s="254">
        <v>175</v>
      </c>
      <c r="F212" s="255"/>
      <c r="G212" s="256">
        <f>ROUND(E212*F212,2)</f>
        <v>0</v>
      </c>
      <c r="H212" s="216"/>
      <c r="I212" s="216"/>
      <c r="J212" s="216"/>
      <c r="K212" s="216"/>
      <c r="L212" s="216"/>
      <c r="M212" s="216"/>
      <c r="N212" s="216"/>
      <c r="O212" s="216" t="s">
        <v>112</v>
      </c>
      <c r="P212" s="216"/>
      <c r="Q212" s="216"/>
      <c r="R212" s="216"/>
      <c r="S212" s="216"/>
      <c r="T212" s="216"/>
      <c r="U212" s="216"/>
      <c r="V212" s="216"/>
      <c r="W212" s="216"/>
      <c r="X212" s="216"/>
      <c r="Y212" s="216"/>
      <c r="Z212" s="216"/>
      <c r="AA212" s="216"/>
      <c r="AB212" s="216"/>
      <c r="AC212" s="216"/>
      <c r="AD212" s="216"/>
      <c r="AE212" s="216"/>
      <c r="AF212" s="216"/>
      <c r="AG212" s="216"/>
      <c r="AH212" s="216"/>
      <c r="AI212" s="216"/>
      <c r="AJ212" s="216"/>
      <c r="AK212" s="216"/>
      <c r="AL212" s="216"/>
      <c r="AM212" s="216"/>
      <c r="AN212" s="216"/>
      <c r="AO212" s="216"/>
      <c r="AP212" s="216"/>
    </row>
    <row r="213" spans="1:42" outlineLevel="1" x14ac:dyDescent="0.2">
      <c r="A213" s="245">
        <v>51</v>
      </c>
      <c r="B213" s="246" t="s">
        <v>287</v>
      </c>
      <c r="C213" s="259" t="s">
        <v>288</v>
      </c>
      <c r="D213" s="247" t="s">
        <v>104</v>
      </c>
      <c r="E213" s="248">
        <v>2.7452000000000001</v>
      </c>
      <c r="F213" s="249"/>
      <c r="G213" s="250">
        <f>ROUND(E213*F213,2)</f>
        <v>0</v>
      </c>
      <c r="H213" s="216"/>
      <c r="I213" s="216"/>
      <c r="J213" s="216"/>
      <c r="K213" s="216"/>
      <c r="L213" s="216"/>
      <c r="M213" s="216"/>
      <c r="N213" s="216"/>
      <c r="O213" s="216" t="s">
        <v>101</v>
      </c>
      <c r="P213" s="216"/>
      <c r="Q213" s="216"/>
      <c r="R213" s="216"/>
      <c r="S213" s="216"/>
      <c r="T213" s="216"/>
      <c r="U213" s="216"/>
      <c r="V213" s="216"/>
      <c r="W213" s="216"/>
      <c r="X213" s="216"/>
      <c r="Y213" s="216"/>
      <c r="Z213" s="216"/>
      <c r="AA213" s="216"/>
      <c r="AB213" s="216"/>
      <c r="AC213" s="216"/>
      <c r="AD213" s="216"/>
      <c r="AE213" s="216"/>
      <c r="AF213" s="216"/>
      <c r="AG213" s="216"/>
      <c r="AH213" s="216"/>
      <c r="AI213" s="216"/>
      <c r="AJ213" s="216"/>
      <c r="AK213" s="216"/>
      <c r="AL213" s="216"/>
      <c r="AM213" s="216"/>
      <c r="AN213" s="216"/>
      <c r="AO213" s="216"/>
      <c r="AP213" s="216"/>
    </row>
    <row r="214" spans="1:42" outlineLevel="2" x14ac:dyDescent="0.2">
      <c r="A214" s="233"/>
      <c r="B214" s="234"/>
      <c r="C214" s="260" t="s">
        <v>289</v>
      </c>
      <c r="D214" s="236"/>
      <c r="E214" s="237"/>
      <c r="F214" s="235"/>
      <c r="G214" s="235"/>
      <c r="H214" s="216"/>
      <c r="I214" s="216"/>
      <c r="J214" s="216"/>
      <c r="K214" s="216"/>
      <c r="L214" s="216"/>
      <c r="M214" s="216"/>
      <c r="N214" s="216"/>
      <c r="O214" s="216" t="s">
        <v>109</v>
      </c>
      <c r="P214" s="216">
        <v>0</v>
      </c>
      <c r="Q214" s="216"/>
      <c r="R214" s="216"/>
      <c r="S214" s="216"/>
      <c r="T214" s="216"/>
      <c r="U214" s="216"/>
      <c r="V214" s="216"/>
      <c r="W214" s="216"/>
      <c r="X214" s="216"/>
      <c r="Y214" s="216"/>
      <c r="Z214" s="216"/>
      <c r="AA214" s="216"/>
      <c r="AB214" s="216"/>
      <c r="AC214" s="216"/>
      <c r="AD214" s="216"/>
      <c r="AE214" s="216"/>
      <c r="AF214" s="216"/>
      <c r="AG214" s="216"/>
      <c r="AH214" s="216"/>
      <c r="AI214" s="216"/>
      <c r="AJ214" s="216"/>
      <c r="AK214" s="216"/>
      <c r="AL214" s="216"/>
      <c r="AM214" s="216"/>
      <c r="AN214" s="216"/>
      <c r="AO214" s="216"/>
      <c r="AP214" s="216"/>
    </row>
    <row r="215" spans="1:42" outlineLevel="3" x14ac:dyDescent="0.2">
      <c r="A215" s="233"/>
      <c r="B215" s="234"/>
      <c r="C215" s="260" t="s">
        <v>290</v>
      </c>
      <c r="D215" s="236"/>
      <c r="E215" s="237"/>
      <c r="F215" s="235"/>
      <c r="G215" s="235"/>
      <c r="H215" s="216"/>
      <c r="I215" s="216"/>
      <c r="J215" s="216"/>
      <c r="K215" s="216"/>
      <c r="L215" s="216"/>
      <c r="M215" s="216"/>
      <c r="N215" s="216"/>
      <c r="O215" s="216" t="s">
        <v>109</v>
      </c>
      <c r="P215" s="216">
        <v>0</v>
      </c>
      <c r="Q215" s="216"/>
      <c r="R215" s="216"/>
      <c r="S215" s="216"/>
      <c r="T215" s="216"/>
      <c r="U215" s="216"/>
      <c r="V215" s="216"/>
      <c r="W215" s="216"/>
      <c r="X215" s="216"/>
      <c r="Y215" s="216"/>
      <c r="Z215" s="216"/>
      <c r="AA215" s="216"/>
      <c r="AB215" s="216"/>
      <c r="AC215" s="216"/>
      <c r="AD215" s="216"/>
      <c r="AE215" s="216"/>
      <c r="AF215" s="216"/>
      <c r="AG215" s="216"/>
      <c r="AH215" s="216"/>
      <c r="AI215" s="216"/>
      <c r="AJ215" s="216"/>
      <c r="AK215" s="216"/>
      <c r="AL215" s="216"/>
      <c r="AM215" s="216"/>
      <c r="AN215" s="216"/>
      <c r="AO215" s="216"/>
      <c r="AP215" s="216"/>
    </row>
    <row r="216" spans="1:42" outlineLevel="3" x14ac:dyDescent="0.2">
      <c r="A216" s="233"/>
      <c r="B216" s="234"/>
      <c r="C216" s="260" t="s">
        <v>291</v>
      </c>
      <c r="D216" s="236"/>
      <c r="E216" s="237"/>
      <c r="F216" s="235"/>
      <c r="G216" s="235"/>
      <c r="H216" s="216"/>
      <c r="I216" s="216"/>
      <c r="J216" s="216"/>
      <c r="K216" s="216"/>
      <c r="L216" s="216"/>
      <c r="M216" s="216"/>
      <c r="N216" s="216"/>
      <c r="O216" s="216" t="s">
        <v>109</v>
      </c>
      <c r="P216" s="216">
        <v>0</v>
      </c>
      <c r="Q216" s="216"/>
      <c r="R216" s="216"/>
      <c r="S216" s="216"/>
      <c r="T216" s="216"/>
      <c r="U216" s="216"/>
      <c r="V216" s="216"/>
      <c r="W216" s="216"/>
      <c r="X216" s="216"/>
      <c r="Y216" s="216"/>
      <c r="Z216" s="216"/>
      <c r="AA216" s="216"/>
      <c r="AB216" s="216"/>
      <c r="AC216" s="216"/>
      <c r="AD216" s="216"/>
      <c r="AE216" s="216"/>
      <c r="AF216" s="216"/>
      <c r="AG216" s="216"/>
      <c r="AH216" s="216"/>
      <c r="AI216" s="216"/>
      <c r="AJ216" s="216"/>
      <c r="AK216" s="216"/>
      <c r="AL216" s="216"/>
      <c r="AM216" s="216"/>
      <c r="AN216" s="216"/>
      <c r="AO216" s="216"/>
      <c r="AP216" s="216"/>
    </row>
    <row r="217" spans="1:42" outlineLevel="3" x14ac:dyDescent="0.2">
      <c r="A217" s="233"/>
      <c r="B217" s="234"/>
      <c r="C217" s="260" t="s">
        <v>292</v>
      </c>
      <c r="D217" s="236"/>
      <c r="E217" s="237"/>
      <c r="F217" s="235"/>
      <c r="G217" s="235"/>
      <c r="H217" s="216"/>
      <c r="I217" s="216"/>
      <c r="J217" s="216"/>
      <c r="K217" s="216"/>
      <c r="L217" s="216"/>
      <c r="M217" s="216"/>
      <c r="N217" s="216"/>
      <c r="O217" s="216" t="s">
        <v>109</v>
      </c>
      <c r="P217" s="216">
        <v>0</v>
      </c>
      <c r="Q217" s="216"/>
      <c r="R217" s="216"/>
      <c r="S217" s="216"/>
      <c r="T217" s="216"/>
      <c r="U217" s="216"/>
      <c r="V217" s="216"/>
      <c r="W217" s="216"/>
      <c r="X217" s="216"/>
      <c r="Y217" s="216"/>
      <c r="Z217" s="216"/>
      <c r="AA217" s="216"/>
      <c r="AB217" s="216"/>
      <c r="AC217" s="216"/>
      <c r="AD217" s="216"/>
      <c r="AE217" s="216"/>
      <c r="AF217" s="216"/>
      <c r="AG217" s="216"/>
      <c r="AH217" s="216"/>
      <c r="AI217" s="216"/>
      <c r="AJ217" s="216"/>
      <c r="AK217" s="216"/>
      <c r="AL217" s="216"/>
      <c r="AM217" s="216"/>
      <c r="AN217" s="216"/>
      <c r="AO217" s="216"/>
      <c r="AP217" s="216"/>
    </row>
    <row r="218" spans="1:42" outlineLevel="3" x14ac:dyDescent="0.2">
      <c r="A218" s="233"/>
      <c r="B218" s="234"/>
      <c r="C218" s="260" t="s">
        <v>293</v>
      </c>
      <c r="D218" s="236"/>
      <c r="E218" s="237"/>
      <c r="F218" s="235"/>
      <c r="G218" s="235"/>
      <c r="H218" s="216"/>
      <c r="I218" s="216"/>
      <c r="J218" s="216"/>
      <c r="K218" s="216"/>
      <c r="L218" s="216"/>
      <c r="M218" s="216"/>
      <c r="N218" s="216"/>
      <c r="O218" s="216" t="s">
        <v>109</v>
      </c>
      <c r="P218" s="216">
        <v>0</v>
      </c>
      <c r="Q218" s="216"/>
      <c r="R218" s="216"/>
      <c r="S218" s="216"/>
      <c r="T218" s="216"/>
      <c r="U218" s="216"/>
      <c r="V218" s="216"/>
      <c r="W218" s="216"/>
      <c r="X218" s="216"/>
      <c r="Y218" s="216"/>
      <c r="Z218" s="216"/>
      <c r="AA218" s="216"/>
      <c r="AB218" s="216"/>
      <c r="AC218" s="216"/>
      <c r="AD218" s="216"/>
      <c r="AE218" s="216"/>
      <c r="AF218" s="216"/>
      <c r="AG218" s="216"/>
      <c r="AH218" s="216"/>
      <c r="AI218" s="216"/>
      <c r="AJ218" s="216"/>
      <c r="AK218" s="216"/>
      <c r="AL218" s="216"/>
      <c r="AM218" s="216"/>
      <c r="AN218" s="216"/>
      <c r="AO218" s="216"/>
      <c r="AP218" s="216"/>
    </row>
    <row r="219" spans="1:42" outlineLevel="3" x14ac:dyDescent="0.2">
      <c r="A219" s="233"/>
      <c r="B219" s="234"/>
      <c r="C219" s="260" t="s">
        <v>294</v>
      </c>
      <c r="D219" s="236"/>
      <c r="E219" s="237"/>
      <c r="F219" s="235"/>
      <c r="G219" s="235"/>
      <c r="H219" s="216"/>
      <c r="I219" s="216"/>
      <c r="J219" s="216"/>
      <c r="K219" s="216"/>
      <c r="L219" s="216"/>
      <c r="M219" s="216"/>
      <c r="N219" s="216"/>
      <c r="O219" s="216" t="s">
        <v>109</v>
      </c>
      <c r="P219" s="216">
        <v>0</v>
      </c>
      <c r="Q219" s="216"/>
      <c r="R219" s="216"/>
      <c r="S219" s="216"/>
      <c r="T219" s="216"/>
      <c r="U219" s="216"/>
      <c r="V219" s="216"/>
      <c r="W219" s="216"/>
      <c r="X219" s="216"/>
      <c r="Y219" s="216"/>
      <c r="Z219" s="216"/>
      <c r="AA219" s="216"/>
      <c r="AB219" s="216"/>
      <c r="AC219" s="216"/>
      <c r="AD219" s="216"/>
      <c r="AE219" s="216"/>
      <c r="AF219" s="216"/>
      <c r="AG219" s="216"/>
      <c r="AH219" s="216"/>
      <c r="AI219" s="216"/>
      <c r="AJ219" s="216"/>
      <c r="AK219" s="216"/>
      <c r="AL219" s="216"/>
      <c r="AM219" s="216"/>
      <c r="AN219" s="216"/>
      <c r="AO219" s="216"/>
      <c r="AP219" s="216"/>
    </row>
    <row r="220" spans="1:42" outlineLevel="3" x14ac:dyDescent="0.2">
      <c r="A220" s="233"/>
      <c r="B220" s="234"/>
      <c r="C220" s="260" t="s">
        <v>295</v>
      </c>
      <c r="D220" s="236"/>
      <c r="E220" s="237"/>
      <c r="F220" s="235"/>
      <c r="G220" s="235"/>
      <c r="H220" s="216"/>
      <c r="I220" s="216"/>
      <c r="J220" s="216"/>
      <c r="K220" s="216"/>
      <c r="L220" s="216"/>
      <c r="M220" s="216"/>
      <c r="N220" s="216"/>
      <c r="O220" s="216" t="s">
        <v>109</v>
      </c>
      <c r="P220" s="216">
        <v>0</v>
      </c>
      <c r="Q220" s="216"/>
      <c r="R220" s="216"/>
      <c r="S220" s="216"/>
      <c r="T220" s="216"/>
      <c r="U220" s="216"/>
      <c r="V220" s="216"/>
      <c r="W220" s="216"/>
      <c r="X220" s="216"/>
      <c r="Y220" s="216"/>
      <c r="Z220" s="216"/>
      <c r="AA220" s="216"/>
      <c r="AB220" s="216"/>
      <c r="AC220" s="216"/>
      <c r="AD220" s="216"/>
      <c r="AE220" s="216"/>
      <c r="AF220" s="216"/>
      <c r="AG220" s="216"/>
      <c r="AH220" s="216"/>
      <c r="AI220" s="216"/>
      <c r="AJ220" s="216"/>
      <c r="AK220" s="216"/>
      <c r="AL220" s="216"/>
      <c r="AM220" s="216"/>
      <c r="AN220" s="216"/>
      <c r="AO220" s="216"/>
      <c r="AP220" s="216"/>
    </row>
    <row r="221" spans="1:42" outlineLevel="3" x14ac:dyDescent="0.2">
      <c r="A221" s="233"/>
      <c r="B221" s="234"/>
      <c r="C221" s="260" t="s">
        <v>296</v>
      </c>
      <c r="D221" s="236"/>
      <c r="E221" s="237"/>
      <c r="F221" s="235"/>
      <c r="G221" s="235"/>
      <c r="H221" s="216"/>
      <c r="I221" s="216"/>
      <c r="J221" s="216"/>
      <c r="K221" s="216"/>
      <c r="L221" s="216"/>
      <c r="M221" s="216"/>
      <c r="N221" s="216"/>
      <c r="O221" s="216" t="s">
        <v>109</v>
      </c>
      <c r="P221" s="216">
        <v>0</v>
      </c>
      <c r="Q221" s="216"/>
      <c r="R221" s="216"/>
      <c r="S221" s="216"/>
      <c r="T221" s="216"/>
      <c r="U221" s="216"/>
      <c r="V221" s="216"/>
      <c r="W221" s="216"/>
      <c r="X221" s="216"/>
      <c r="Y221" s="216"/>
      <c r="Z221" s="216"/>
      <c r="AA221" s="216"/>
      <c r="AB221" s="216"/>
      <c r="AC221" s="216"/>
      <c r="AD221" s="216"/>
      <c r="AE221" s="216"/>
      <c r="AF221" s="216"/>
      <c r="AG221" s="216"/>
      <c r="AH221" s="216"/>
      <c r="AI221" s="216"/>
      <c r="AJ221" s="216"/>
      <c r="AK221" s="216"/>
      <c r="AL221" s="216"/>
      <c r="AM221" s="216"/>
      <c r="AN221" s="216"/>
      <c r="AO221" s="216"/>
      <c r="AP221" s="216"/>
    </row>
    <row r="222" spans="1:42" outlineLevel="3" x14ac:dyDescent="0.2">
      <c r="A222" s="233"/>
      <c r="B222" s="234"/>
      <c r="C222" s="260" t="s">
        <v>294</v>
      </c>
      <c r="D222" s="236"/>
      <c r="E222" s="237"/>
      <c r="F222" s="235"/>
      <c r="G222" s="235"/>
      <c r="H222" s="216"/>
      <c r="I222" s="216"/>
      <c r="J222" s="216"/>
      <c r="K222" s="216"/>
      <c r="L222" s="216"/>
      <c r="M222" s="216"/>
      <c r="N222" s="216"/>
      <c r="O222" s="216" t="s">
        <v>109</v>
      </c>
      <c r="P222" s="216">
        <v>0</v>
      </c>
      <c r="Q222" s="216"/>
      <c r="R222" s="216"/>
      <c r="S222" s="216"/>
      <c r="T222" s="216"/>
      <c r="U222" s="216"/>
      <c r="V222" s="216"/>
      <c r="W222" s="216"/>
      <c r="X222" s="216"/>
      <c r="Y222" s="216"/>
      <c r="Z222" s="216"/>
      <c r="AA222" s="216"/>
      <c r="AB222" s="216"/>
      <c r="AC222" s="216"/>
      <c r="AD222" s="216"/>
      <c r="AE222" s="216"/>
      <c r="AF222" s="216"/>
      <c r="AG222" s="216"/>
      <c r="AH222" s="216"/>
      <c r="AI222" s="216"/>
      <c r="AJ222" s="216"/>
      <c r="AK222" s="216"/>
      <c r="AL222" s="216"/>
      <c r="AM222" s="216"/>
      <c r="AN222" s="216"/>
      <c r="AO222" s="216"/>
      <c r="AP222" s="216"/>
    </row>
    <row r="223" spans="1:42" outlineLevel="3" x14ac:dyDescent="0.2">
      <c r="A223" s="233"/>
      <c r="B223" s="234"/>
      <c r="C223" s="260" t="s">
        <v>141</v>
      </c>
      <c r="D223" s="236"/>
      <c r="E223" s="237"/>
      <c r="F223" s="235"/>
      <c r="G223" s="235"/>
      <c r="H223" s="216"/>
      <c r="I223" s="216"/>
      <c r="J223" s="216"/>
      <c r="K223" s="216"/>
      <c r="L223" s="216"/>
      <c r="M223" s="216"/>
      <c r="N223" s="216"/>
      <c r="O223" s="216" t="s">
        <v>109</v>
      </c>
      <c r="P223" s="216">
        <v>0</v>
      </c>
      <c r="Q223" s="216"/>
      <c r="R223" s="216"/>
      <c r="S223" s="216"/>
      <c r="T223" s="216"/>
      <c r="U223" s="216"/>
      <c r="V223" s="216"/>
      <c r="W223" s="216"/>
      <c r="X223" s="216"/>
      <c r="Y223" s="216"/>
      <c r="Z223" s="216"/>
      <c r="AA223" s="216"/>
      <c r="AB223" s="216"/>
      <c r="AC223" s="216"/>
      <c r="AD223" s="216"/>
      <c r="AE223" s="216"/>
      <c r="AF223" s="216"/>
      <c r="AG223" s="216"/>
      <c r="AH223" s="216"/>
      <c r="AI223" s="216"/>
      <c r="AJ223" s="216"/>
      <c r="AK223" s="216"/>
      <c r="AL223" s="216"/>
      <c r="AM223" s="216"/>
      <c r="AN223" s="216"/>
      <c r="AO223" s="216"/>
      <c r="AP223" s="216"/>
    </row>
    <row r="224" spans="1:42" outlineLevel="3" x14ac:dyDescent="0.2">
      <c r="A224" s="233"/>
      <c r="B224" s="234"/>
      <c r="C224" s="260" t="s">
        <v>297</v>
      </c>
      <c r="D224" s="236"/>
      <c r="E224" s="237">
        <v>2.7452000000000001</v>
      </c>
      <c r="F224" s="235"/>
      <c r="G224" s="235"/>
      <c r="H224" s="216"/>
      <c r="I224" s="216"/>
      <c r="J224" s="216"/>
      <c r="K224" s="216"/>
      <c r="L224" s="216"/>
      <c r="M224" s="216"/>
      <c r="N224" s="216"/>
      <c r="O224" s="216" t="s">
        <v>109</v>
      </c>
      <c r="P224" s="216">
        <v>0</v>
      </c>
      <c r="Q224" s="216"/>
      <c r="R224" s="216"/>
      <c r="S224" s="216"/>
      <c r="T224" s="216"/>
      <c r="U224" s="216"/>
      <c r="V224" s="216"/>
      <c r="W224" s="216"/>
      <c r="X224" s="216"/>
      <c r="Y224" s="216"/>
      <c r="Z224" s="216"/>
      <c r="AA224" s="216"/>
      <c r="AB224" s="216"/>
      <c r="AC224" s="216"/>
      <c r="AD224" s="216"/>
      <c r="AE224" s="216"/>
      <c r="AF224" s="216"/>
      <c r="AG224" s="216"/>
      <c r="AH224" s="216"/>
      <c r="AI224" s="216"/>
      <c r="AJ224" s="216"/>
      <c r="AK224" s="216"/>
      <c r="AL224" s="216"/>
      <c r="AM224" s="216"/>
      <c r="AN224" s="216"/>
      <c r="AO224" s="216"/>
      <c r="AP224" s="216"/>
    </row>
    <row r="225" spans="1:42" ht="22.5" outlineLevel="1" x14ac:dyDescent="0.2">
      <c r="A225" s="251">
        <v>52</v>
      </c>
      <c r="B225" s="252" t="s">
        <v>298</v>
      </c>
      <c r="C225" s="258" t="s">
        <v>299</v>
      </c>
      <c r="D225" s="253" t="s">
        <v>157</v>
      </c>
      <c r="E225" s="254">
        <v>98.93</v>
      </c>
      <c r="F225" s="255"/>
      <c r="G225" s="256">
        <f>ROUND(E225*F225,2)</f>
        <v>0</v>
      </c>
      <c r="H225" s="216"/>
      <c r="I225" s="216"/>
      <c r="J225" s="216"/>
      <c r="K225" s="216"/>
      <c r="L225" s="216"/>
      <c r="M225" s="216"/>
      <c r="N225" s="216"/>
      <c r="O225" s="216" t="s">
        <v>101</v>
      </c>
      <c r="P225" s="216"/>
      <c r="Q225" s="216"/>
      <c r="R225" s="216"/>
      <c r="S225" s="216"/>
      <c r="T225" s="216"/>
      <c r="U225" s="216"/>
      <c r="V225" s="216"/>
      <c r="W225" s="216"/>
      <c r="X225" s="216"/>
      <c r="Y225" s="216"/>
      <c r="Z225" s="216"/>
      <c r="AA225" s="216"/>
      <c r="AB225" s="216"/>
      <c r="AC225" s="216"/>
      <c r="AD225" s="216"/>
      <c r="AE225" s="216"/>
      <c r="AF225" s="216"/>
      <c r="AG225" s="216"/>
      <c r="AH225" s="216"/>
      <c r="AI225" s="216"/>
      <c r="AJ225" s="216"/>
      <c r="AK225" s="216"/>
      <c r="AL225" s="216"/>
      <c r="AM225" s="216"/>
      <c r="AN225" s="216"/>
      <c r="AO225" s="216"/>
      <c r="AP225" s="216"/>
    </row>
    <row r="226" spans="1:42" ht="22.5" outlineLevel="1" x14ac:dyDescent="0.2">
      <c r="A226" s="251">
        <v>53</v>
      </c>
      <c r="B226" s="252" t="s">
        <v>300</v>
      </c>
      <c r="C226" s="258" t="s">
        <v>301</v>
      </c>
      <c r="D226" s="253" t="s">
        <v>157</v>
      </c>
      <c r="E226" s="254">
        <v>98.93</v>
      </c>
      <c r="F226" s="255"/>
      <c r="G226" s="256">
        <f>ROUND(E226*F226,2)</f>
        <v>0</v>
      </c>
      <c r="H226" s="216"/>
      <c r="I226" s="216"/>
      <c r="J226" s="216"/>
      <c r="K226" s="216"/>
      <c r="L226" s="216"/>
      <c r="M226" s="216"/>
      <c r="N226" s="216"/>
      <c r="O226" s="216" t="s">
        <v>302</v>
      </c>
      <c r="P226" s="216"/>
      <c r="Q226" s="216"/>
      <c r="R226" s="216"/>
      <c r="S226" s="216"/>
      <c r="T226" s="216"/>
      <c r="U226" s="216"/>
      <c r="V226" s="216"/>
      <c r="W226" s="216"/>
      <c r="X226" s="216"/>
      <c r="Y226" s="216"/>
      <c r="Z226" s="216"/>
      <c r="AA226" s="216"/>
      <c r="AB226" s="216"/>
      <c r="AC226" s="216"/>
      <c r="AD226" s="216"/>
      <c r="AE226" s="216"/>
      <c r="AF226" s="216"/>
      <c r="AG226" s="216"/>
      <c r="AH226" s="216"/>
      <c r="AI226" s="216"/>
      <c r="AJ226" s="216"/>
      <c r="AK226" s="216"/>
      <c r="AL226" s="216"/>
      <c r="AM226" s="216"/>
      <c r="AN226" s="216"/>
      <c r="AO226" s="216"/>
      <c r="AP226" s="216"/>
    </row>
    <row r="227" spans="1:42" ht="22.5" outlineLevel="1" x14ac:dyDescent="0.2">
      <c r="A227" s="251">
        <v>54</v>
      </c>
      <c r="B227" s="252" t="s">
        <v>303</v>
      </c>
      <c r="C227" s="258" t="s">
        <v>304</v>
      </c>
      <c r="D227" s="253" t="s">
        <v>198</v>
      </c>
      <c r="E227" s="254">
        <v>9</v>
      </c>
      <c r="F227" s="255"/>
      <c r="G227" s="256">
        <f>ROUND(E227*F227,2)</f>
        <v>0</v>
      </c>
      <c r="H227" s="216"/>
      <c r="I227" s="216"/>
      <c r="J227" s="216"/>
      <c r="K227" s="216"/>
      <c r="L227" s="216"/>
      <c r="M227" s="216"/>
      <c r="N227" s="216"/>
      <c r="O227" s="216" t="s">
        <v>101</v>
      </c>
      <c r="P227" s="216"/>
      <c r="Q227" s="216"/>
      <c r="R227" s="216"/>
      <c r="S227" s="216"/>
      <c r="T227" s="216"/>
      <c r="U227" s="216"/>
      <c r="V227" s="216"/>
      <c r="W227" s="216"/>
      <c r="X227" s="216"/>
      <c r="Y227" s="216"/>
      <c r="Z227" s="216"/>
      <c r="AA227" s="216"/>
      <c r="AB227" s="216"/>
      <c r="AC227" s="216"/>
      <c r="AD227" s="216"/>
      <c r="AE227" s="216"/>
      <c r="AF227" s="216"/>
      <c r="AG227" s="216"/>
      <c r="AH227" s="216"/>
      <c r="AI227" s="216"/>
      <c r="AJ227" s="216"/>
      <c r="AK227" s="216"/>
      <c r="AL227" s="216"/>
      <c r="AM227" s="216"/>
      <c r="AN227" s="216"/>
      <c r="AO227" s="216"/>
      <c r="AP227" s="216"/>
    </row>
    <row r="228" spans="1:42" ht="22.5" outlineLevel="1" x14ac:dyDescent="0.2">
      <c r="A228" s="251">
        <v>55</v>
      </c>
      <c r="B228" s="252" t="s">
        <v>305</v>
      </c>
      <c r="C228" s="258" t="s">
        <v>306</v>
      </c>
      <c r="D228" s="253" t="s">
        <v>198</v>
      </c>
      <c r="E228" s="254">
        <v>9</v>
      </c>
      <c r="F228" s="255"/>
      <c r="G228" s="256">
        <f>ROUND(E228*F228,2)</f>
        <v>0</v>
      </c>
      <c r="H228" s="216"/>
      <c r="I228" s="216"/>
      <c r="J228" s="216"/>
      <c r="K228" s="216"/>
      <c r="L228" s="216"/>
      <c r="M228" s="216"/>
      <c r="N228" s="216"/>
      <c r="O228" s="216" t="s">
        <v>101</v>
      </c>
      <c r="P228" s="216"/>
      <c r="Q228" s="216"/>
      <c r="R228" s="216"/>
      <c r="S228" s="216"/>
      <c r="T228" s="216"/>
      <c r="U228" s="216"/>
      <c r="V228" s="216"/>
      <c r="W228" s="216"/>
      <c r="X228" s="216"/>
      <c r="Y228" s="216"/>
      <c r="Z228" s="216"/>
      <c r="AA228" s="216"/>
      <c r="AB228" s="216"/>
      <c r="AC228" s="216"/>
      <c r="AD228" s="216"/>
      <c r="AE228" s="216"/>
      <c r="AF228" s="216"/>
      <c r="AG228" s="216"/>
      <c r="AH228" s="216"/>
      <c r="AI228" s="216"/>
      <c r="AJ228" s="216"/>
      <c r="AK228" s="216"/>
      <c r="AL228" s="216"/>
      <c r="AM228" s="216"/>
      <c r="AN228" s="216"/>
      <c r="AO228" s="216"/>
      <c r="AP228" s="216"/>
    </row>
    <row r="229" spans="1:42" ht="22.5" outlineLevel="1" x14ac:dyDescent="0.2">
      <c r="A229" s="251">
        <v>56</v>
      </c>
      <c r="B229" s="252" t="s">
        <v>307</v>
      </c>
      <c r="C229" s="258" t="s">
        <v>308</v>
      </c>
      <c r="D229" s="253" t="s">
        <v>100</v>
      </c>
      <c r="E229" s="254">
        <v>14</v>
      </c>
      <c r="F229" s="255"/>
      <c r="G229" s="256">
        <f>ROUND(E229*F229,2)</f>
        <v>0</v>
      </c>
      <c r="H229" s="216"/>
      <c r="I229" s="216"/>
      <c r="J229" s="216"/>
      <c r="K229" s="216"/>
      <c r="L229" s="216"/>
      <c r="M229" s="216"/>
      <c r="N229" s="216"/>
      <c r="O229" s="216" t="s">
        <v>101</v>
      </c>
      <c r="P229" s="216"/>
      <c r="Q229" s="216"/>
      <c r="R229" s="216"/>
      <c r="S229" s="216"/>
      <c r="T229" s="216"/>
      <c r="U229" s="216"/>
      <c r="V229" s="216"/>
      <c r="W229" s="216"/>
      <c r="X229" s="216"/>
      <c r="Y229" s="216"/>
      <c r="Z229" s="216"/>
      <c r="AA229" s="216"/>
      <c r="AB229" s="216"/>
      <c r="AC229" s="216"/>
      <c r="AD229" s="216"/>
      <c r="AE229" s="216"/>
      <c r="AF229" s="216"/>
      <c r="AG229" s="216"/>
      <c r="AH229" s="216"/>
      <c r="AI229" s="216"/>
      <c r="AJ229" s="216"/>
      <c r="AK229" s="216"/>
      <c r="AL229" s="216"/>
      <c r="AM229" s="216"/>
      <c r="AN229" s="216"/>
      <c r="AO229" s="216"/>
      <c r="AP229" s="216"/>
    </row>
    <row r="230" spans="1:42" ht="22.5" outlineLevel="1" x14ac:dyDescent="0.2">
      <c r="A230" s="251">
        <v>57</v>
      </c>
      <c r="B230" s="252" t="s">
        <v>309</v>
      </c>
      <c r="C230" s="258" t="s">
        <v>310</v>
      </c>
      <c r="D230" s="253" t="s">
        <v>100</v>
      </c>
      <c r="E230" s="254">
        <v>22</v>
      </c>
      <c r="F230" s="255"/>
      <c r="G230" s="256">
        <f>ROUND(E230*F230,2)</f>
        <v>0</v>
      </c>
      <c r="H230" s="216"/>
      <c r="I230" s="216"/>
      <c r="J230" s="216"/>
      <c r="K230" s="216"/>
      <c r="L230" s="216"/>
      <c r="M230" s="216"/>
      <c r="N230" s="216"/>
      <c r="O230" s="216" t="s">
        <v>101</v>
      </c>
      <c r="P230" s="216"/>
      <c r="Q230" s="216"/>
      <c r="R230" s="216"/>
      <c r="S230" s="216"/>
      <c r="T230" s="216"/>
      <c r="U230" s="216"/>
      <c r="V230" s="216"/>
      <c r="W230" s="216"/>
      <c r="X230" s="216"/>
      <c r="Y230" s="216"/>
      <c r="Z230" s="216"/>
      <c r="AA230" s="216"/>
      <c r="AB230" s="216"/>
      <c r="AC230" s="216"/>
      <c r="AD230" s="216"/>
      <c r="AE230" s="216"/>
      <c r="AF230" s="216"/>
      <c r="AG230" s="216"/>
      <c r="AH230" s="216"/>
      <c r="AI230" s="216"/>
      <c r="AJ230" s="216"/>
      <c r="AK230" s="216"/>
      <c r="AL230" s="216"/>
      <c r="AM230" s="216"/>
      <c r="AN230" s="216"/>
      <c r="AO230" s="216"/>
      <c r="AP230" s="216"/>
    </row>
    <row r="231" spans="1:42" outlineLevel="1" x14ac:dyDescent="0.2">
      <c r="A231" s="251">
        <v>58</v>
      </c>
      <c r="B231" s="252" t="s">
        <v>311</v>
      </c>
      <c r="C231" s="258" t="s">
        <v>312</v>
      </c>
      <c r="D231" s="253" t="s">
        <v>100</v>
      </c>
      <c r="E231" s="254">
        <v>36</v>
      </c>
      <c r="F231" s="255"/>
      <c r="G231" s="256">
        <f>ROUND(E231*F231,2)</f>
        <v>0</v>
      </c>
      <c r="H231" s="216"/>
      <c r="I231" s="216"/>
      <c r="J231" s="216"/>
      <c r="K231" s="216"/>
      <c r="L231" s="216"/>
      <c r="M231" s="216"/>
      <c r="N231" s="216"/>
      <c r="O231" s="216" t="s">
        <v>101</v>
      </c>
      <c r="P231" s="216"/>
      <c r="Q231" s="216"/>
      <c r="R231" s="216"/>
      <c r="S231" s="216"/>
      <c r="T231" s="216"/>
      <c r="U231" s="216"/>
      <c r="V231" s="216"/>
      <c r="W231" s="216"/>
      <c r="X231" s="216"/>
      <c r="Y231" s="216"/>
      <c r="Z231" s="216"/>
      <c r="AA231" s="216"/>
      <c r="AB231" s="216"/>
      <c r="AC231" s="216"/>
      <c r="AD231" s="216"/>
      <c r="AE231" s="216"/>
      <c r="AF231" s="216"/>
      <c r="AG231" s="216"/>
      <c r="AH231" s="216"/>
      <c r="AI231" s="216"/>
      <c r="AJ231" s="216"/>
      <c r="AK231" s="216"/>
      <c r="AL231" s="216"/>
      <c r="AM231" s="216"/>
      <c r="AN231" s="216"/>
      <c r="AO231" s="216"/>
      <c r="AP231" s="216"/>
    </row>
    <row r="232" spans="1:42" outlineLevel="1" x14ac:dyDescent="0.2">
      <c r="A232" s="251">
        <v>59</v>
      </c>
      <c r="B232" s="252" t="s">
        <v>313</v>
      </c>
      <c r="C232" s="258" t="s">
        <v>314</v>
      </c>
      <c r="D232" s="253" t="s">
        <v>100</v>
      </c>
      <c r="E232" s="254">
        <v>36</v>
      </c>
      <c r="F232" s="255"/>
      <c r="G232" s="256">
        <f>ROUND(E232*F232,2)</f>
        <v>0</v>
      </c>
      <c r="H232" s="216"/>
      <c r="I232" s="216"/>
      <c r="J232" s="216"/>
      <c r="K232" s="216"/>
      <c r="L232" s="216"/>
      <c r="M232" s="216"/>
      <c r="N232" s="216"/>
      <c r="O232" s="216" t="s">
        <v>101</v>
      </c>
      <c r="P232" s="216"/>
      <c r="Q232" s="216"/>
      <c r="R232" s="216"/>
      <c r="S232" s="216"/>
      <c r="T232" s="216"/>
      <c r="U232" s="216"/>
      <c r="V232" s="216"/>
      <c r="W232" s="216"/>
      <c r="X232" s="216"/>
      <c r="Y232" s="216"/>
      <c r="Z232" s="216"/>
      <c r="AA232" s="216"/>
      <c r="AB232" s="216"/>
      <c r="AC232" s="216"/>
      <c r="AD232" s="216"/>
      <c r="AE232" s="216"/>
      <c r="AF232" s="216"/>
      <c r="AG232" s="216"/>
      <c r="AH232" s="216"/>
      <c r="AI232" s="216"/>
      <c r="AJ232" s="216"/>
      <c r="AK232" s="216"/>
      <c r="AL232" s="216"/>
      <c r="AM232" s="216"/>
      <c r="AN232" s="216"/>
      <c r="AO232" s="216"/>
      <c r="AP232" s="216"/>
    </row>
    <row r="233" spans="1:42" outlineLevel="1" x14ac:dyDescent="0.2">
      <c r="A233" s="251">
        <v>60</v>
      </c>
      <c r="B233" s="252" t="s">
        <v>315</v>
      </c>
      <c r="C233" s="258" t="s">
        <v>316</v>
      </c>
      <c r="D233" s="253" t="s">
        <v>152</v>
      </c>
      <c r="E233" s="254">
        <v>32.631459999999997</v>
      </c>
      <c r="F233" s="255"/>
      <c r="G233" s="256">
        <f>ROUND(E233*F233,2)</f>
        <v>0</v>
      </c>
      <c r="H233" s="216"/>
      <c r="I233" s="216"/>
      <c r="J233" s="216"/>
      <c r="K233" s="216"/>
      <c r="L233" s="216"/>
      <c r="M233" s="216"/>
      <c r="N233" s="216"/>
      <c r="O233" s="216" t="s">
        <v>239</v>
      </c>
      <c r="P233" s="216"/>
      <c r="Q233" s="216"/>
      <c r="R233" s="216"/>
      <c r="S233" s="216"/>
      <c r="T233" s="216"/>
      <c r="U233" s="216"/>
      <c r="V233" s="216"/>
      <c r="W233" s="216"/>
      <c r="X233" s="216"/>
      <c r="Y233" s="216"/>
      <c r="Z233" s="216"/>
      <c r="AA233" s="216"/>
      <c r="AB233" s="216"/>
      <c r="AC233" s="216"/>
      <c r="AD233" s="216"/>
      <c r="AE233" s="216"/>
      <c r="AF233" s="216"/>
      <c r="AG233" s="216"/>
      <c r="AH233" s="216"/>
      <c r="AI233" s="216"/>
      <c r="AJ233" s="216"/>
      <c r="AK233" s="216"/>
      <c r="AL233" s="216"/>
      <c r="AM233" s="216"/>
      <c r="AN233" s="216"/>
      <c r="AO233" s="216"/>
      <c r="AP233" s="216"/>
    </row>
    <row r="234" spans="1:42" x14ac:dyDescent="0.2">
      <c r="A234" s="238" t="s">
        <v>96</v>
      </c>
      <c r="B234" s="239" t="s">
        <v>70</v>
      </c>
      <c r="C234" s="257" t="s">
        <v>71</v>
      </c>
      <c r="D234" s="240"/>
      <c r="E234" s="241"/>
      <c r="F234" s="242"/>
      <c r="G234" s="243">
        <f>SUMIF(O235:O239,"&lt;&gt;NOR",G235:G239)</f>
        <v>0</v>
      </c>
      <c r="O234" t="s">
        <v>97</v>
      </c>
    </row>
    <row r="235" spans="1:42" outlineLevel="1" x14ac:dyDescent="0.2">
      <c r="A235" s="251">
        <v>61</v>
      </c>
      <c r="B235" s="252" t="s">
        <v>317</v>
      </c>
      <c r="C235" s="258" t="s">
        <v>318</v>
      </c>
      <c r="D235" s="253" t="s">
        <v>104</v>
      </c>
      <c r="E235" s="254">
        <v>1590</v>
      </c>
      <c r="F235" s="255"/>
      <c r="G235" s="256">
        <f>ROUND(E235*F235,2)</f>
        <v>0</v>
      </c>
      <c r="H235" s="216"/>
      <c r="I235" s="216"/>
      <c r="J235" s="216"/>
      <c r="K235" s="216"/>
      <c r="L235" s="216"/>
      <c r="M235" s="216"/>
      <c r="N235" s="216"/>
      <c r="O235" s="216" t="s">
        <v>101</v>
      </c>
      <c r="P235" s="216"/>
      <c r="Q235" s="216"/>
      <c r="R235" s="216"/>
      <c r="S235" s="216"/>
      <c r="T235" s="216"/>
      <c r="U235" s="216"/>
      <c r="V235" s="216"/>
      <c r="W235" s="216"/>
      <c r="X235" s="216"/>
      <c r="Y235" s="216"/>
      <c r="Z235" s="216"/>
      <c r="AA235" s="216"/>
      <c r="AB235" s="216"/>
      <c r="AC235" s="216"/>
      <c r="AD235" s="216"/>
      <c r="AE235" s="216"/>
      <c r="AF235" s="216"/>
      <c r="AG235" s="216"/>
      <c r="AH235" s="216"/>
      <c r="AI235" s="216"/>
      <c r="AJ235" s="216"/>
      <c r="AK235" s="216"/>
      <c r="AL235" s="216"/>
      <c r="AM235" s="216"/>
      <c r="AN235" s="216"/>
      <c r="AO235" s="216"/>
      <c r="AP235" s="216"/>
    </row>
    <row r="236" spans="1:42" ht="22.5" outlineLevel="1" x14ac:dyDescent="0.2">
      <c r="A236" s="245">
        <v>62</v>
      </c>
      <c r="B236" s="246" t="s">
        <v>319</v>
      </c>
      <c r="C236" s="259" t="s">
        <v>320</v>
      </c>
      <c r="D236" s="247" t="s">
        <v>104</v>
      </c>
      <c r="E236" s="248">
        <v>1749</v>
      </c>
      <c r="F236" s="249"/>
      <c r="G236" s="250">
        <f>ROUND(E236*F236,2)</f>
        <v>0</v>
      </c>
      <c r="H236" s="216"/>
      <c r="I236" s="216"/>
      <c r="J236" s="216"/>
      <c r="K236" s="216"/>
      <c r="L236" s="216"/>
      <c r="M236" s="216"/>
      <c r="N236" s="216"/>
      <c r="O236" s="216" t="s">
        <v>302</v>
      </c>
      <c r="P236" s="216"/>
      <c r="Q236" s="216"/>
      <c r="R236" s="216"/>
      <c r="S236" s="216"/>
      <c r="T236" s="216"/>
      <c r="U236" s="216"/>
      <c r="V236" s="216"/>
      <c r="W236" s="216"/>
      <c r="X236" s="216"/>
      <c r="Y236" s="216"/>
      <c r="Z236" s="216"/>
      <c r="AA236" s="216"/>
      <c r="AB236" s="216"/>
      <c r="AC236" s="216"/>
      <c r="AD236" s="216"/>
      <c r="AE236" s="216"/>
      <c r="AF236" s="216"/>
      <c r="AG236" s="216"/>
      <c r="AH236" s="216"/>
      <c r="AI236" s="216"/>
      <c r="AJ236" s="216"/>
      <c r="AK236" s="216"/>
      <c r="AL236" s="216"/>
      <c r="AM236" s="216"/>
      <c r="AN236" s="216"/>
      <c r="AO236" s="216"/>
      <c r="AP236" s="216"/>
    </row>
    <row r="237" spans="1:42" outlineLevel="2" x14ac:dyDescent="0.2">
      <c r="A237" s="233"/>
      <c r="B237" s="234"/>
      <c r="C237" s="260" t="s">
        <v>321</v>
      </c>
      <c r="D237" s="236"/>
      <c r="E237" s="237"/>
      <c r="F237" s="235"/>
      <c r="G237" s="235"/>
      <c r="H237" s="216"/>
      <c r="I237" s="216"/>
      <c r="J237" s="216"/>
      <c r="K237" s="216"/>
      <c r="L237" s="216"/>
      <c r="M237" s="216"/>
      <c r="N237" s="216"/>
      <c r="O237" s="216" t="s">
        <v>109</v>
      </c>
      <c r="P237" s="216">
        <v>0</v>
      </c>
      <c r="Q237" s="216"/>
      <c r="R237" s="216"/>
      <c r="S237" s="216"/>
      <c r="T237" s="216"/>
      <c r="U237" s="216"/>
      <c r="V237" s="216"/>
      <c r="W237" s="216"/>
      <c r="X237" s="216"/>
      <c r="Y237" s="216"/>
      <c r="Z237" s="216"/>
      <c r="AA237" s="216"/>
      <c r="AB237" s="216"/>
      <c r="AC237" s="216"/>
      <c r="AD237" s="216"/>
      <c r="AE237" s="216"/>
      <c r="AF237" s="216"/>
      <c r="AG237" s="216"/>
      <c r="AH237" s="216"/>
      <c r="AI237" s="216"/>
      <c r="AJ237" s="216"/>
      <c r="AK237" s="216"/>
      <c r="AL237" s="216"/>
      <c r="AM237" s="216"/>
      <c r="AN237" s="216"/>
      <c r="AO237" s="216"/>
      <c r="AP237" s="216"/>
    </row>
    <row r="238" spans="1:42" outlineLevel="3" x14ac:dyDescent="0.2">
      <c r="A238" s="233"/>
      <c r="B238" s="234"/>
      <c r="C238" s="260" t="s">
        <v>141</v>
      </c>
      <c r="D238" s="236"/>
      <c r="E238" s="237"/>
      <c r="F238" s="235"/>
      <c r="G238" s="235"/>
      <c r="H238" s="216"/>
      <c r="I238" s="216"/>
      <c r="J238" s="216"/>
      <c r="K238" s="216"/>
      <c r="L238" s="216"/>
      <c r="M238" s="216"/>
      <c r="N238" s="216"/>
      <c r="O238" s="216" t="s">
        <v>109</v>
      </c>
      <c r="P238" s="216">
        <v>0</v>
      </c>
      <c r="Q238" s="216"/>
      <c r="R238" s="216"/>
      <c r="S238" s="216"/>
      <c r="T238" s="216"/>
      <c r="U238" s="216"/>
      <c r="V238" s="216"/>
      <c r="W238" s="216"/>
      <c r="X238" s="216"/>
      <c r="Y238" s="216"/>
      <c r="Z238" s="216"/>
      <c r="AA238" s="216"/>
      <c r="AB238" s="216"/>
      <c r="AC238" s="216"/>
      <c r="AD238" s="216"/>
      <c r="AE238" s="216"/>
      <c r="AF238" s="216"/>
      <c r="AG238" s="216"/>
      <c r="AH238" s="216"/>
      <c r="AI238" s="216"/>
      <c r="AJ238" s="216"/>
      <c r="AK238" s="216"/>
      <c r="AL238" s="216"/>
      <c r="AM238" s="216"/>
      <c r="AN238" s="216"/>
      <c r="AO238" s="216"/>
      <c r="AP238" s="216"/>
    </row>
    <row r="239" spans="1:42" outlineLevel="3" x14ac:dyDescent="0.2">
      <c r="A239" s="233"/>
      <c r="B239" s="234"/>
      <c r="C239" s="260" t="s">
        <v>322</v>
      </c>
      <c r="D239" s="236"/>
      <c r="E239" s="237">
        <v>1749</v>
      </c>
      <c r="F239" s="235"/>
      <c r="G239" s="235"/>
      <c r="H239" s="216"/>
      <c r="I239" s="216"/>
      <c r="J239" s="216"/>
      <c r="K239" s="216"/>
      <c r="L239" s="216"/>
      <c r="M239" s="216"/>
      <c r="N239" s="216"/>
      <c r="O239" s="216" t="s">
        <v>109</v>
      </c>
      <c r="P239" s="216">
        <v>0</v>
      </c>
      <c r="Q239" s="216"/>
      <c r="R239" s="216"/>
      <c r="S239" s="216"/>
      <c r="T239" s="216"/>
      <c r="U239" s="216"/>
      <c r="V239" s="216"/>
      <c r="W239" s="216"/>
      <c r="X239" s="216"/>
      <c r="Y239" s="216"/>
      <c r="Z239" s="216"/>
      <c r="AA239" s="216"/>
      <c r="AB239" s="216"/>
      <c r="AC239" s="216"/>
      <c r="AD239" s="216"/>
      <c r="AE239" s="216"/>
      <c r="AF239" s="216"/>
      <c r="AG239" s="216"/>
      <c r="AH239" s="216"/>
      <c r="AI239" s="216"/>
      <c r="AJ239" s="216"/>
      <c r="AK239" s="216"/>
      <c r="AL239" s="216"/>
      <c r="AM239" s="216"/>
      <c r="AN239" s="216"/>
      <c r="AO239" s="216"/>
      <c r="AP239" s="216"/>
    </row>
    <row r="240" spans="1:42" x14ac:dyDescent="0.2">
      <c r="A240" s="238" t="s">
        <v>96</v>
      </c>
      <c r="B240" s="239" t="s">
        <v>72</v>
      </c>
      <c r="C240" s="257" t="s">
        <v>73</v>
      </c>
      <c r="D240" s="240"/>
      <c r="E240" s="241"/>
      <c r="F240" s="242"/>
      <c r="G240" s="243">
        <f>SUMIF(O241:O243,"&lt;&gt;NOR",G241:G243)</f>
        <v>0</v>
      </c>
      <c r="O240" t="s">
        <v>97</v>
      </c>
    </row>
    <row r="241" spans="1:42" ht="22.5" outlineLevel="1" x14ac:dyDescent="0.2">
      <c r="A241" s="251">
        <v>63</v>
      </c>
      <c r="B241" s="252" t="s">
        <v>323</v>
      </c>
      <c r="C241" s="258" t="s">
        <v>324</v>
      </c>
      <c r="D241" s="253" t="s">
        <v>198</v>
      </c>
      <c r="E241" s="254">
        <v>9</v>
      </c>
      <c r="F241" s="255"/>
      <c r="G241" s="256">
        <f>ROUND(E241*F241,2)</f>
        <v>0</v>
      </c>
      <c r="H241" s="216"/>
      <c r="I241" s="216"/>
      <c r="J241" s="216"/>
      <c r="K241" s="216"/>
      <c r="L241" s="216"/>
      <c r="M241" s="216"/>
      <c r="N241" s="216"/>
      <c r="O241" s="216" t="s">
        <v>101</v>
      </c>
      <c r="P241" s="216"/>
      <c r="Q241" s="216"/>
      <c r="R241" s="216"/>
      <c r="S241" s="216"/>
      <c r="T241" s="216"/>
      <c r="U241" s="216"/>
      <c r="V241" s="216"/>
      <c r="W241" s="216"/>
      <c r="X241" s="216"/>
      <c r="Y241" s="216"/>
      <c r="Z241" s="216"/>
      <c r="AA241" s="216"/>
      <c r="AB241" s="216"/>
      <c r="AC241" s="216"/>
      <c r="AD241" s="216"/>
      <c r="AE241" s="216"/>
      <c r="AF241" s="216"/>
      <c r="AG241" s="216"/>
      <c r="AH241" s="216"/>
      <c r="AI241" s="216"/>
      <c r="AJ241" s="216"/>
      <c r="AK241" s="216"/>
      <c r="AL241" s="216"/>
      <c r="AM241" s="216"/>
      <c r="AN241" s="216"/>
      <c r="AO241" s="216"/>
      <c r="AP241" s="216"/>
    </row>
    <row r="242" spans="1:42" ht="22.5" outlineLevel="1" x14ac:dyDescent="0.2">
      <c r="A242" s="251">
        <v>64</v>
      </c>
      <c r="B242" s="252" t="s">
        <v>325</v>
      </c>
      <c r="C242" s="258" t="s">
        <v>326</v>
      </c>
      <c r="D242" s="253" t="s">
        <v>198</v>
      </c>
      <c r="E242" s="254">
        <v>9</v>
      </c>
      <c r="F242" s="255"/>
      <c r="G242" s="256">
        <f>ROUND(E242*F242,2)</f>
        <v>0</v>
      </c>
      <c r="H242" s="216"/>
      <c r="I242" s="216"/>
      <c r="J242" s="216"/>
      <c r="K242" s="216"/>
      <c r="L242" s="216"/>
      <c r="M242" s="216"/>
      <c r="N242" s="216"/>
      <c r="O242" s="216" t="s">
        <v>101</v>
      </c>
      <c r="P242" s="216"/>
      <c r="Q242" s="216"/>
      <c r="R242" s="216"/>
      <c r="S242" s="216"/>
      <c r="T242" s="216"/>
      <c r="U242" s="216"/>
      <c r="V242" s="216"/>
      <c r="W242" s="216"/>
      <c r="X242" s="216"/>
      <c r="Y242" s="216"/>
      <c r="Z242" s="216"/>
      <c r="AA242" s="216"/>
      <c r="AB242" s="216"/>
      <c r="AC242" s="216"/>
      <c r="AD242" s="216"/>
      <c r="AE242" s="216"/>
      <c r="AF242" s="216"/>
      <c r="AG242" s="216"/>
      <c r="AH242" s="216"/>
      <c r="AI242" s="216"/>
      <c r="AJ242" s="216"/>
      <c r="AK242" s="216"/>
      <c r="AL242" s="216"/>
      <c r="AM242" s="216"/>
      <c r="AN242" s="216"/>
      <c r="AO242" s="216"/>
      <c r="AP242" s="216"/>
    </row>
    <row r="243" spans="1:42" outlineLevel="1" x14ac:dyDescent="0.2">
      <c r="A243" s="251">
        <v>65</v>
      </c>
      <c r="B243" s="252" t="s">
        <v>327</v>
      </c>
      <c r="C243" s="258" t="s">
        <v>328</v>
      </c>
      <c r="D243" s="253" t="s">
        <v>198</v>
      </c>
      <c r="E243" s="254">
        <v>9</v>
      </c>
      <c r="F243" s="255"/>
      <c r="G243" s="256">
        <f>ROUND(E243*F243,2)</f>
        <v>0</v>
      </c>
      <c r="H243" s="216"/>
      <c r="I243" s="216"/>
      <c r="J243" s="216"/>
      <c r="K243" s="216"/>
      <c r="L243" s="216"/>
      <c r="M243" s="216"/>
      <c r="N243" s="216"/>
      <c r="O243" s="216" t="s">
        <v>112</v>
      </c>
      <c r="P243" s="216"/>
      <c r="Q243" s="216"/>
      <c r="R243" s="216"/>
      <c r="S243" s="216"/>
      <c r="T243" s="216"/>
      <c r="U243" s="216"/>
      <c r="V243" s="216"/>
      <c r="W243" s="216"/>
      <c r="X243" s="216"/>
      <c r="Y243" s="216"/>
      <c r="Z243" s="216"/>
      <c r="AA243" s="216"/>
      <c r="AB243" s="216"/>
      <c r="AC243" s="216"/>
      <c r="AD243" s="216"/>
      <c r="AE243" s="216"/>
      <c r="AF243" s="216"/>
      <c r="AG243" s="216"/>
      <c r="AH243" s="216"/>
      <c r="AI243" s="216"/>
      <c r="AJ243" s="216"/>
      <c r="AK243" s="216"/>
      <c r="AL243" s="216"/>
      <c r="AM243" s="216"/>
      <c r="AN243" s="216"/>
      <c r="AO243" s="216"/>
      <c r="AP243" s="216"/>
    </row>
    <row r="244" spans="1:42" x14ac:dyDescent="0.2">
      <c r="A244" s="238" t="s">
        <v>96</v>
      </c>
      <c r="B244" s="239" t="s">
        <v>74</v>
      </c>
      <c r="C244" s="257" t="s">
        <v>75</v>
      </c>
      <c r="D244" s="240"/>
      <c r="E244" s="241"/>
      <c r="F244" s="242"/>
      <c r="G244" s="243">
        <f>SUMIF(O245:O260,"&lt;&gt;NOR",G245:G260)</f>
        <v>0</v>
      </c>
      <c r="O244" t="s">
        <v>97</v>
      </c>
    </row>
    <row r="245" spans="1:42" outlineLevel="1" x14ac:dyDescent="0.2">
      <c r="A245" s="245">
        <v>66</v>
      </c>
      <c r="B245" s="246" t="s">
        <v>329</v>
      </c>
      <c r="C245" s="259" t="s">
        <v>330</v>
      </c>
      <c r="D245" s="247" t="s">
        <v>104</v>
      </c>
      <c r="E245" s="248">
        <v>1590</v>
      </c>
      <c r="F245" s="249"/>
      <c r="G245" s="250">
        <f>ROUND(E245*F245,2)</f>
        <v>0</v>
      </c>
      <c r="H245" s="216"/>
      <c r="I245" s="216"/>
      <c r="J245" s="216"/>
      <c r="K245" s="216"/>
      <c r="L245" s="216"/>
      <c r="M245" s="216"/>
      <c r="N245" s="216"/>
      <c r="O245" s="216" t="s">
        <v>101</v>
      </c>
      <c r="P245" s="216"/>
      <c r="Q245" s="216"/>
      <c r="R245" s="216"/>
      <c r="S245" s="216"/>
      <c r="T245" s="216"/>
      <c r="U245" s="216"/>
      <c r="V245" s="216"/>
      <c r="W245" s="216"/>
      <c r="X245" s="216"/>
      <c r="Y245" s="216"/>
      <c r="Z245" s="216"/>
      <c r="AA245" s="216"/>
      <c r="AB245" s="216"/>
      <c r="AC245" s="216"/>
      <c r="AD245" s="216"/>
      <c r="AE245" s="216"/>
      <c r="AF245" s="216"/>
      <c r="AG245" s="216"/>
      <c r="AH245" s="216"/>
      <c r="AI245" s="216"/>
      <c r="AJ245" s="216"/>
      <c r="AK245" s="216"/>
      <c r="AL245" s="216"/>
      <c r="AM245" s="216"/>
      <c r="AN245" s="216"/>
      <c r="AO245" s="216"/>
      <c r="AP245" s="216"/>
    </row>
    <row r="246" spans="1:42" outlineLevel="2" x14ac:dyDescent="0.2">
      <c r="A246" s="233"/>
      <c r="B246" s="234"/>
      <c r="C246" s="260" t="s">
        <v>331</v>
      </c>
      <c r="D246" s="236"/>
      <c r="E246" s="237"/>
      <c r="F246" s="235"/>
      <c r="G246" s="235"/>
      <c r="H246" s="216"/>
      <c r="I246" s="216"/>
      <c r="J246" s="216"/>
      <c r="K246" s="216"/>
      <c r="L246" s="216"/>
      <c r="M246" s="216"/>
      <c r="N246" s="216"/>
      <c r="O246" s="216" t="s">
        <v>109</v>
      </c>
      <c r="P246" s="216">
        <v>0</v>
      </c>
      <c r="Q246" s="216"/>
      <c r="R246" s="216"/>
      <c r="S246" s="216"/>
      <c r="T246" s="216"/>
      <c r="U246" s="216"/>
      <c r="V246" s="216"/>
      <c r="W246" s="216"/>
      <c r="X246" s="216"/>
      <c r="Y246" s="216"/>
      <c r="Z246" s="216"/>
      <c r="AA246" s="216"/>
      <c r="AB246" s="216"/>
      <c r="AC246" s="216"/>
      <c r="AD246" s="216"/>
      <c r="AE246" s="216"/>
      <c r="AF246" s="216"/>
      <c r="AG246" s="216"/>
      <c r="AH246" s="216"/>
      <c r="AI246" s="216"/>
      <c r="AJ246" s="216"/>
      <c r="AK246" s="216"/>
      <c r="AL246" s="216"/>
      <c r="AM246" s="216"/>
      <c r="AN246" s="216"/>
      <c r="AO246" s="216"/>
      <c r="AP246" s="216"/>
    </row>
    <row r="247" spans="1:42" outlineLevel="3" x14ac:dyDescent="0.2">
      <c r="A247" s="233"/>
      <c r="B247" s="234"/>
      <c r="C247" s="260" t="s">
        <v>332</v>
      </c>
      <c r="D247" s="236"/>
      <c r="E247" s="237"/>
      <c r="F247" s="235"/>
      <c r="G247" s="235"/>
      <c r="H247" s="216"/>
      <c r="I247" s="216"/>
      <c r="J247" s="216"/>
      <c r="K247" s="216"/>
      <c r="L247" s="216"/>
      <c r="M247" s="216"/>
      <c r="N247" s="216"/>
      <c r="O247" s="216" t="s">
        <v>109</v>
      </c>
      <c r="P247" s="216">
        <v>0</v>
      </c>
      <c r="Q247" s="216"/>
      <c r="R247" s="216"/>
      <c r="S247" s="216"/>
      <c r="T247" s="216"/>
      <c r="U247" s="216"/>
      <c r="V247" s="216"/>
      <c r="W247" s="216"/>
      <c r="X247" s="216"/>
      <c r="Y247" s="216"/>
      <c r="Z247" s="216"/>
      <c r="AA247" s="216"/>
      <c r="AB247" s="216"/>
      <c r="AC247" s="216"/>
      <c r="AD247" s="216"/>
      <c r="AE247" s="216"/>
      <c r="AF247" s="216"/>
      <c r="AG247" s="216"/>
      <c r="AH247" s="216"/>
      <c r="AI247" s="216"/>
      <c r="AJ247" s="216"/>
      <c r="AK247" s="216"/>
      <c r="AL247" s="216"/>
      <c r="AM247" s="216"/>
      <c r="AN247" s="216"/>
      <c r="AO247" s="216"/>
      <c r="AP247" s="216"/>
    </row>
    <row r="248" spans="1:42" outlineLevel="3" x14ac:dyDescent="0.2">
      <c r="A248" s="233"/>
      <c r="B248" s="234"/>
      <c r="C248" s="260" t="s">
        <v>333</v>
      </c>
      <c r="D248" s="236"/>
      <c r="E248" s="237"/>
      <c r="F248" s="235"/>
      <c r="G248" s="235"/>
      <c r="H248" s="216"/>
      <c r="I248" s="216"/>
      <c r="J248" s="216"/>
      <c r="K248" s="216"/>
      <c r="L248" s="216"/>
      <c r="M248" s="216"/>
      <c r="N248" s="216"/>
      <c r="O248" s="216" t="s">
        <v>109</v>
      </c>
      <c r="P248" s="216">
        <v>0</v>
      </c>
      <c r="Q248" s="216"/>
      <c r="R248" s="216"/>
      <c r="S248" s="216"/>
      <c r="T248" s="216"/>
      <c r="U248" s="216"/>
      <c r="V248" s="216"/>
      <c r="W248" s="216"/>
      <c r="X248" s="216"/>
      <c r="Y248" s="216"/>
      <c r="Z248" s="216"/>
      <c r="AA248" s="216"/>
      <c r="AB248" s="216"/>
      <c r="AC248" s="216"/>
      <c r="AD248" s="216"/>
      <c r="AE248" s="216"/>
      <c r="AF248" s="216"/>
      <c r="AG248" s="216"/>
      <c r="AH248" s="216"/>
      <c r="AI248" s="216"/>
      <c r="AJ248" s="216"/>
      <c r="AK248" s="216"/>
      <c r="AL248" s="216"/>
      <c r="AM248" s="216"/>
      <c r="AN248" s="216"/>
      <c r="AO248" s="216"/>
      <c r="AP248" s="216"/>
    </row>
    <row r="249" spans="1:42" outlineLevel="3" x14ac:dyDescent="0.2">
      <c r="A249" s="233"/>
      <c r="B249" s="234"/>
      <c r="C249" s="260" t="s">
        <v>334</v>
      </c>
      <c r="D249" s="236"/>
      <c r="E249" s="237"/>
      <c r="F249" s="235"/>
      <c r="G249" s="235"/>
      <c r="H249" s="216"/>
      <c r="I249" s="216"/>
      <c r="J249" s="216"/>
      <c r="K249" s="216"/>
      <c r="L249" s="216"/>
      <c r="M249" s="216"/>
      <c r="N249" s="216"/>
      <c r="O249" s="216" t="s">
        <v>109</v>
      </c>
      <c r="P249" s="216">
        <v>0</v>
      </c>
      <c r="Q249" s="216"/>
      <c r="R249" s="216"/>
      <c r="S249" s="216"/>
      <c r="T249" s="216"/>
      <c r="U249" s="216"/>
      <c r="V249" s="216"/>
      <c r="W249" s="216"/>
      <c r="X249" s="216"/>
      <c r="Y249" s="216"/>
      <c r="Z249" s="216"/>
      <c r="AA249" s="216"/>
      <c r="AB249" s="216"/>
      <c r="AC249" s="216"/>
      <c r="AD249" s="216"/>
      <c r="AE249" s="216"/>
      <c r="AF249" s="216"/>
      <c r="AG249" s="216"/>
      <c r="AH249" s="216"/>
      <c r="AI249" s="216"/>
      <c r="AJ249" s="216"/>
      <c r="AK249" s="216"/>
      <c r="AL249" s="216"/>
      <c r="AM249" s="216"/>
      <c r="AN249" s="216"/>
      <c r="AO249" s="216"/>
      <c r="AP249" s="216"/>
    </row>
    <row r="250" spans="1:42" outlineLevel="3" x14ac:dyDescent="0.2">
      <c r="A250" s="233"/>
      <c r="B250" s="234"/>
      <c r="C250" s="260" t="s">
        <v>335</v>
      </c>
      <c r="D250" s="236"/>
      <c r="E250" s="237"/>
      <c r="F250" s="235"/>
      <c r="G250" s="235"/>
      <c r="H250" s="216"/>
      <c r="I250" s="216"/>
      <c r="J250" s="216"/>
      <c r="K250" s="216"/>
      <c r="L250" s="216"/>
      <c r="M250" s="216"/>
      <c r="N250" s="216"/>
      <c r="O250" s="216" t="s">
        <v>109</v>
      </c>
      <c r="P250" s="216">
        <v>0</v>
      </c>
      <c r="Q250" s="216"/>
      <c r="R250" s="216"/>
      <c r="S250" s="216"/>
      <c r="T250" s="216"/>
      <c r="U250" s="216"/>
      <c r="V250" s="216"/>
      <c r="W250" s="216"/>
      <c r="X250" s="216"/>
      <c r="Y250" s="216"/>
      <c r="Z250" s="216"/>
      <c r="AA250" s="216"/>
      <c r="AB250" s="216"/>
      <c r="AC250" s="216"/>
      <c r="AD250" s="216"/>
      <c r="AE250" s="216"/>
      <c r="AF250" s="216"/>
      <c r="AG250" s="216"/>
      <c r="AH250" s="216"/>
      <c r="AI250" s="216"/>
      <c r="AJ250" s="216"/>
      <c r="AK250" s="216"/>
      <c r="AL250" s="216"/>
      <c r="AM250" s="216"/>
      <c r="AN250" s="216"/>
      <c r="AO250" s="216"/>
      <c r="AP250" s="216"/>
    </row>
    <row r="251" spans="1:42" outlineLevel="3" x14ac:dyDescent="0.2">
      <c r="A251" s="233"/>
      <c r="B251" s="234"/>
      <c r="C251" s="260" t="s">
        <v>336</v>
      </c>
      <c r="D251" s="236"/>
      <c r="E251" s="237"/>
      <c r="F251" s="235"/>
      <c r="G251" s="235"/>
      <c r="H251" s="216"/>
      <c r="I251" s="216"/>
      <c r="J251" s="216"/>
      <c r="K251" s="216"/>
      <c r="L251" s="216"/>
      <c r="M251" s="216"/>
      <c r="N251" s="216"/>
      <c r="O251" s="216" t="s">
        <v>109</v>
      </c>
      <c r="P251" s="216">
        <v>0</v>
      </c>
      <c r="Q251" s="216"/>
      <c r="R251" s="216"/>
      <c r="S251" s="216"/>
      <c r="T251" s="216"/>
      <c r="U251" s="216"/>
      <c r="V251" s="216"/>
      <c r="W251" s="216"/>
      <c r="X251" s="216"/>
      <c r="Y251" s="216"/>
      <c r="Z251" s="216"/>
      <c r="AA251" s="216"/>
      <c r="AB251" s="216"/>
      <c r="AC251" s="216"/>
      <c r="AD251" s="216"/>
      <c r="AE251" s="216"/>
      <c r="AF251" s="216"/>
      <c r="AG251" s="216"/>
      <c r="AH251" s="216"/>
      <c r="AI251" s="216"/>
      <c r="AJ251" s="216"/>
      <c r="AK251" s="216"/>
      <c r="AL251" s="216"/>
      <c r="AM251" s="216"/>
      <c r="AN251" s="216"/>
      <c r="AO251" s="216"/>
      <c r="AP251" s="216"/>
    </row>
    <row r="252" spans="1:42" outlineLevel="3" x14ac:dyDescent="0.2">
      <c r="A252" s="233"/>
      <c r="B252" s="234"/>
      <c r="C252" s="260" t="s">
        <v>337</v>
      </c>
      <c r="D252" s="236"/>
      <c r="E252" s="237"/>
      <c r="F252" s="235"/>
      <c r="G252" s="235"/>
      <c r="H252" s="216"/>
      <c r="I252" s="216"/>
      <c r="J252" s="216"/>
      <c r="K252" s="216"/>
      <c r="L252" s="216"/>
      <c r="M252" s="216"/>
      <c r="N252" s="216"/>
      <c r="O252" s="216" t="s">
        <v>109</v>
      </c>
      <c r="P252" s="216">
        <v>0</v>
      </c>
      <c r="Q252" s="216"/>
      <c r="R252" s="216"/>
      <c r="S252" s="216"/>
      <c r="T252" s="216"/>
      <c r="U252" s="216"/>
      <c r="V252" s="216"/>
      <c r="W252" s="216"/>
      <c r="X252" s="216"/>
      <c r="Y252" s="216"/>
      <c r="Z252" s="216"/>
      <c r="AA252" s="216"/>
      <c r="AB252" s="216"/>
      <c r="AC252" s="216"/>
      <c r="AD252" s="216"/>
      <c r="AE252" s="216"/>
      <c r="AF252" s="216"/>
      <c r="AG252" s="216"/>
      <c r="AH252" s="216"/>
      <c r="AI252" s="216"/>
      <c r="AJ252" s="216"/>
      <c r="AK252" s="216"/>
      <c r="AL252" s="216"/>
      <c r="AM252" s="216"/>
      <c r="AN252" s="216"/>
      <c r="AO252" s="216"/>
      <c r="AP252" s="216"/>
    </row>
    <row r="253" spans="1:42" outlineLevel="3" x14ac:dyDescent="0.2">
      <c r="A253" s="233"/>
      <c r="B253" s="234"/>
      <c r="C253" s="260" t="s">
        <v>338</v>
      </c>
      <c r="D253" s="236"/>
      <c r="E253" s="237"/>
      <c r="F253" s="235"/>
      <c r="G253" s="235"/>
      <c r="H253" s="216"/>
      <c r="I253" s="216"/>
      <c r="J253" s="216"/>
      <c r="K253" s="216"/>
      <c r="L253" s="216"/>
      <c r="M253" s="216"/>
      <c r="N253" s="216"/>
      <c r="O253" s="216" t="s">
        <v>109</v>
      </c>
      <c r="P253" s="216">
        <v>0</v>
      </c>
      <c r="Q253" s="216"/>
      <c r="R253" s="216"/>
      <c r="S253" s="216"/>
      <c r="T253" s="216"/>
      <c r="U253" s="216"/>
      <c r="V253" s="216"/>
      <c r="W253" s="216"/>
      <c r="X253" s="216"/>
      <c r="Y253" s="216"/>
      <c r="Z253" s="216"/>
      <c r="AA253" s="216"/>
      <c r="AB253" s="216"/>
      <c r="AC253" s="216"/>
      <c r="AD253" s="216"/>
      <c r="AE253" s="216"/>
      <c r="AF253" s="216"/>
      <c r="AG253" s="216"/>
      <c r="AH253" s="216"/>
      <c r="AI253" s="216"/>
      <c r="AJ253" s="216"/>
      <c r="AK253" s="216"/>
      <c r="AL253" s="216"/>
      <c r="AM253" s="216"/>
      <c r="AN253" s="216"/>
      <c r="AO253" s="216"/>
      <c r="AP253" s="216"/>
    </row>
    <row r="254" spans="1:42" outlineLevel="3" x14ac:dyDescent="0.2">
      <c r="A254" s="233"/>
      <c r="B254" s="234"/>
      <c r="C254" s="260" t="s">
        <v>339</v>
      </c>
      <c r="D254" s="236"/>
      <c r="E254" s="237"/>
      <c r="F254" s="235"/>
      <c r="G254" s="235"/>
      <c r="H254" s="216"/>
      <c r="I254" s="216"/>
      <c r="J254" s="216"/>
      <c r="K254" s="216"/>
      <c r="L254" s="216"/>
      <c r="M254" s="216"/>
      <c r="N254" s="216"/>
      <c r="O254" s="216" t="s">
        <v>109</v>
      </c>
      <c r="P254" s="216">
        <v>0</v>
      </c>
      <c r="Q254" s="216"/>
      <c r="R254" s="216"/>
      <c r="S254" s="216"/>
      <c r="T254" s="216"/>
      <c r="U254" s="216"/>
      <c r="V254" s="216"/>
      <c r="W254" s="216"/>
      <c r="X254" s="216"/>
      <c r="Y254" s="216"/>
      <c r="Z254" s="216"/>
      <c r="AA254" s="216"/>
      <c r="AB254" s="216"/>
      <c r="AC254" s="216"/>
      <c r="AD254" s="216"/>
      <c r="AE254" s="216"/>
      <c r="AF254" s="216"/>
      <c r="AG254" s="216"/>
      <c r="AH254" s="216"/>
      <c r="AI254" s="216"/>
      <c r="AJ254" s="216"/>
      <c r="AK254" s="216"/>
      <c r="AL254" s="216"/>
      <c r="AM254" s="216"/>
      <c r="AN254" s="216"/>
      <c r="AO254" s="216"/>
      <c r="AP254" s="216"/>
    </row>
    <row r="255" spans="1:42" outlineLevel="3" x14ac:dyDescent="0.2">
      <c r="A255" s="233"/>
      <c r="B255" s="234"/>
      <c r="C255" s="260" t="s">
        <v>141</v>
      </c>
      <c r="D255" s="236"/>
      <c r="E255" s="237"/>
      <c r="F255" s="235"/>
      <c r="G255" s="235"/>
      <c r="H255" s="216"/>
      <c r="I255" s="216"/>
      <c r="J255" s="216"/>
      <c r="K255" s="216"/>
      <c r="L255" s="216"/>
      <c r="M255" s="216"/>
      <c r="N255" s="216"/>
      <c r="O255" s="216" t="s">
        <v>109</v>
      </c>
      <c r="P255" s="216">
        <v>0</v>
      </c>
      <c r="Q255" s="216"/>
      <c r="R255" s="216"/>
      <c r="S255" s="216"/>
      <c r="T255" s="216"/>
      <c r="U255" s="216"/>
      <c r="V255" s="216"/>
      <c r="W255" s="216"/>
      <c r="X255" s="216"/>
      <c r="Y255" s="216"/>
      <c r="Z255" s="216"/>
      <c r="AA255" s="216"/>
      <c r="AB255" s="216"/>
      <c r="AC255" s="216"/>
      <c r="AD255" s="216"/>
      <c r="AE255" s="216"/>
      <c r="AF255" s="216"/>
      <c r="AG255" s="216"/>
      <c r="AH255" s="216"/>
      <c r="AI255" s="216"/>
      <c r="AJ255" s="216"/>
      <c r="AK255" s="216"/>
      <c r="AL255" s="216"/>
      <c r="AM255" s="216"/>
      <c r="AN255" s="216"/>
      <c r="AO255" s="216"/>
      <c r="AP255" s="216"/>
    </row>
    <row r="256" spans="1:42" outlineLevel="3" x14ac:dyDescent="0.2">
      <c r="A256" s="233"/>
      <c r="B256" s="234"/>
      <c r="C256" s="260" t="s">
        <v>227</v>
      </c>
      <c r="D256" s="236"/>
      <c r="E256" s="237">
        <v>1590</v>
      </c>
      <c r="F256" s="235"/>
      <c r="G256" s="235"/>
      <c r="H256" s="216"/>
      <c r="I256" s="216"/>
      <c r="J256" s="216"/>
      <c r="K256" s="216"/>
      <c r="L256" s="216"/>
      <c r="M256" s="216"/>
      <c r="N256" s="216"/>
      <c r="O256" s="216" t="s">
        <v>109</v>
      </c>
      <c r="P256" s="216">
        <v>0</v>
      </c>
      <c r="Q256" s="216"/>
      <c r="R256" s="216"/>
      <c r="S256" s="216"/>
      <c r="T256" s="216"/>
      <c r="U256" s="216"/>
      <c r="V256" s="216"/>
      <c r="W256" s="216"/>
      <c r="X256" s="216"/>
      <c r="Y256" s="216"/>
      <c r="Z256" s="216"/>
      <c r="AA256" s="216"/>
      <c r="AB256" s="216"/>
      <c r="AC256" s="216"/>
      <c r="AD256" s="216"/>
      <c r="AE256" s="216"/>
      <c r="AF256" s="216"/>
      <c r="AG256" s="216"/>
      <c r="AH256" s="216"/>
      <c r="AI256" s="216"/>
      <c r="AJ256" s="216"/>
      <c r="AK256" s="216"/>
      <c r="AL256" s="216"/>
      <c r="AM256" s="216"/>
      <c r="AN256" s="216"/>
      <c r="AO256" s="216"/>
      <c r="AP256" s="216"/>
    </row>
    <row r="257" spans="1:42" ht="22.5" outlineLevel="1" x14ac:dyDescent="0.2">
      <c r="A257" s="251">
        <v>67</v>
      </c>
      <c r="B257" s="252" t="s">
        <v>340</v>
      </c>
      <c r="C257" s="258" t="s">
        <v>341</v>
      </c>
      <c r="D257" s="253" t="s">
        <v>100</v>
      </c>
      <c r="E257" s="254">
        <v>2</v>
      </c>
      <c r="F257" s="255"/>
      <c r="G257" s="256">
        <f>ROUND(E257*F257,2)</f>
        <v>0</v>
      </c>
      <c r="H257" s="216"/>
      <c r="I257" s="216"/>
      <c r="J257" s="216"/>
      <c r="K257" s="216"/>
      <c r="L257" s="216"/>
      <c r="M257" s="216"/>
      <c r="N257" s="216"/>
      <c r="O257" s="216" t="s">
        <v>101</v>
      </c>
      <c r="P257" s="216"/>
      <c r="Q257" s="216"/>
      <c r="R257" s="216"/>
      <c r="S257" s="216"/>
      <c r="T257" s="216"/>
      <c r="U257" s="216"/>
      <c r="V257" s="216"/>
      <c r="W257" s="216"/>
      <c r="X257" s="216"/>
      <c r="Y257" s="216"/>
      <c r="Z257" s="216"/>
      <c r="AA257" s="216"/>
      <c r="AB257" s="216"/>
      <c r="AC257" s="216"/>
      <c r="AD257" s="216"/>
      <c r="AE257" s="216"/>
      <c r="AF257" s="216"/>
      <c r="AG257" s="216"/>
      <c r="AH257" s="216"/>
      <c r="AI257" s="216"/>
      <c r="AJ257" s="216"/>
      <c r="AK257" s="216"/>
      <c r="AL257" s="216"/>
      <c r="AM257" s="216"/>
      <c r="AN257" s="216"/>
      <c r="AO257" s="216"/>
      <c r="AP257" s="216"/>
    </row>
    <row r="258" spans="1:42" outlineLevel="1" x14ac:dyDescent="0.2">
      <c r="A258" s="251">
        <v>68</v>
      </c>
      <c r="B258" s="252" t="s">
        <v>342</v>
      </c>
      <c r="C258" s="258" t="s">
        <v>343</v>
      </c>
      <c r="D258" s="253" t="s">
        <v>100</v>
      </c>
      <c r="E258" s="254">
        <v>7</v>
      </c>
      <c r="F258" s="255"/>
      <c r="G258" s="256">
        <f>ROUND(E258*F258,2)</f>
        <v>0</v>
      </c>
      <c r="H258" s="216"/>
      <c r="I258" s="216"/>
      <c r="J258" s="216"/>
      <c r="K258" s="216"/>
      <c r="L258" s="216"/>
      <c r="M258" s="216"/>
      <c r="N258" s="216"/>
      <c r="O258" s="216" t="s">
        <v>101</v>
      </c>
      <c r="P258" s="216"/>
      <c r="Q258" s="216"/>
      <c r="R258" s="216"/>
      <c r="S258" s="216"/>
      <c r="T258" s="216"/>
      <c r="U258" s="216"/>
      <c r="V258" s="216"/>
      <c r="W258" s="216"/>
      <c r="X258" s="216"/>
      <c r="Y258" s="216"/>
      <c r="Z258" s="216"/>
      <c r="AA258" s="216"/>
      <c r="AB258" s="216"/>
      <c r="AC258" s="216"/>
      <c r="AD258" s="216"/>
      <c r="AE258" s="216"/>
      <c r="AF258" s="216"/>
      <c r="AG258" s="216"/>
      <c r="AH258" s="216"/>
      <c r="AI258" s="216"/>
      <c r="AJ258" s="216"/>
      <c r="AK258" s="216"/>
      <c r="AL258" s="216"/>
      <c r="AM258" s="216"/>
      <c r="AN258" s="216"/>
      <c r="AO258" s="216"/>
      <c r="AP258" s="216"/>
    </row>
    <row r="259" spans="1:42" outlineLevel="1" x14ac:dyDescent="0.2">
      <c r="A259" s="251">
        <v>69</v>
      </c>
      <c r="B259" s="252" t="s">
        <v>344</v>
      </c>
      <c r="C259" s="258" t="s">
        <v>345</v>
      </c>
      <c r="D259" s="253" t="s">
        <v>100</v>
      </c>
      <c r="E259" s="254">
        <v>6</v>
      </c>
      <c r="F259" s="255"/>
      <c r="G259" s="256">
        <f>ROUND(E259*F259,2)</f>
        <v>0</v>
      </c>
      <c r="H259" s="216"/>
      <c r="I259" s="216"/>
      <c r="J259" s="216"/>
      <c r="K259" s="216"/>
      <c r="L259" s="216"/>
      <c r="M259" s="216"/>
      <c r="N259" s="216"/>
      <c r="O259" s="216" t="s">
        <v>101</v>
      </c>
      <c r="P259" s="216"/>
      <c r="Q259" s="216"/>
      <c r="R259" s="216"/>
      <c r="S259" s="216"/>
      <c r="T259" s="216"/>
      <c r="U259" s="216"/>
      <c r="V259" s="216"/>
      <c r="W259" s="216"/>
      <c r="X259" s="216"/>
      <c r="Y259" s="216"/>
      <c r="Z259" s="216"/>
      <c r="AA259" s="216"/>
      <c r="AB259" s="216"/>
      <c r="AC259" s="216"/>
      <c r="AD259" s="216"/>
      <c r="AE259" s="216"/>
      <c r="AF259" s="216"/>
      <c r="AG259" s="216"/>
      <c r="AH259" s="216"/>
      <c r="AI259" s="216"/>
      <c r="AJ259" s="216"/>
      <c r="AK259" s="216"/>
      <c r="AL259" s="216"/>
      <c r="AM259" s="216"/>
      <c r="AN259" s="216"/>
      <c r="AO259" s="216"/>
      <c r="AP259" s="216"/>
    </row>
    <row r="260" spans="1:42" outlineLevel="1" x14ac:dyDescent="0.2">
      <c r="A260" s="251">
        <v>70</v>
      </c>
      <c r="B260" s="252" t="s">
        <v>346</v>
      </c>
      <c r="C260" s="258" t="s">
        <v>347</v>
      </c>
      <c r="D260" s="253" t="s">
        <v>100</v>
      </c>
      <c r="E260" s="254">
        <v>2</v>
      </c>
      <c r="F260" s="255"/>
      <c r="G260" s="256">
        <f>ROUND(E260*F260,2)</f>
        <v>0</v>
      </c>
      <c r="H260" s="216"/>
      <c r="I260" s="216"/>
      <c r="J260" s="216"/>
      <c r="K260" s="216"/>
      <c r="L260" s="216"/>
      <c r="M260" s="216"/>
      <c r="N260" s="216"/>
      <c r="O260" s="216" t="s">
        <v>101</v>
      </c>
      <c r="P260" s="216"/>
      <c r="Q260" s="216"/>
      <c r="R260" s="216"/>
      <c r="S260" s="216"/>
      <c r="T260" s="216"/>
      <c r="U260" s="216"/>
      <c r="V260" s="216"/>
      <c r="W260" s="216"/>
      <c r="X260" s="216"/>
      <c r="Y260" s="216"/>
      <c r="Z260" s="216"/>
      <c r="AA260" s="216"/>
      <c r="AB260" s="216"/>
      <c r="AC260" s="216"/>
      <c r="AD260" s="216"/>
      <c r="AE260" s="216"/>
      <c r="AF260" s="216"/>
      <c r="AG260" s="216"/>
      <c r="AH260" s="216"/>
      <c r="AI260" s="216"/>
      <c r="AJ260" s="216"/>
      <c r="AK260" s="216"/>
      <c r="AL260" s="216"/>
      <c r="AM260" s="216"/>
      <c r="AN260" s="216"/>
      <c r="AO260" s="216"/>
      <c r="AP260" s="216"/>
    </row>
    <row r="261" spans="1:42" x14ac:dyDescent="0.2">
      <c r="A261" s="238" t="s">
        <v>96</v>
      </c>
      <c r="B261" s="239" t="s">
        <v>76</v>
      </c>
      <c r="C261" s="257" t="s">
        <v>77</v>
      </c>
      <c r="D261" s="240"/>
      <c r="E261" s="241"/>
      <c r="F261" s="242"/>
      <c r="G261" s="243">
        <f>SUMIF(O262:O267,"&lt;&gt;NOR",G262:G267)</f>
        <v>0</v>
      </c>
      <c r="O261" t="s">
        <v>97</v>
      </c>
    </row>
    <row r="262" spans="1:42" outlineLevel="1" x14ac:dyDescent="0.2">
      <c r="A262" s="245">
        <v>71</v>
      </c>
      <c r="B262" s="246" t="s">
        <v>348</v>
      </c>
      <c r="C262" s="259" t="s">
        <v>349</v>
      </c>
      <c r="D262" s="247" t="s">
        <v>104</v>
      </c>
      <c r="E262" s="248">
        <v>6210</v>
      </c>
      <c r="F262" s="249"/>
      <c r="G262" s="250">
        <f>ROUND(E262*F262,2)</f>
        <v>0</v>
      </c>
      <c r="H262" s="216"/>
      <c r="I262" s="216"/>
      <c r="J262" s="216"/>
      <c r="K262" s="216"/>
      <c r="L262" s="216"/>
      <c r="M262" s="216"/>
      <c r="N262" s="216"/>
      <c r="O262" s="216" t="s">
        <v>101</v>
      </c>
      <c r="P262" s="216"/>
      <c r="Q262" s="216"/>
      <c r="R262" s="216"/>
      <c r="S262" s="216"/>
      <c r="T262" s="216"/>
      <c r="U262" s="216"/>
      <c r="V262" s="216"/>
      <c r="W262" s="216"/>
      <c r="X262" s="216"/>
      <c r="Y262" s="216"/>
      <c r="Z262" s="216"/>
      <c r="AA262" s="216"/>
      <c r="AB262" s="216"/>
      <c r="AC262" s="216"/>
      <c r="AD262" s="216"/>
      <c r="AE262" s="216"/>
      <c r="AF262" s="216"/>
      <c r="AG262" s="216"/>
      <c r="AH262" s="216"/>
      <c r="AI262" s="216"/>
      <c r="AJ262" s="216"/>
      <c r="AK262" s="216"/>
      <c r="AL262" s="216"/>
      <c r="AM262" s="216"/>
      <c r="AN262" s="216"/>
      <c r="AO262" s="216"/>
      <c r="AP262" s="216"/>
    </row>
    <row r="263" spans="1:42" outlineLevel="2" x14ac:dyDescent="0.2">
      <c r="A263" s="233"/>
      <c r="B263" s="234"/>
      <c r="C263" s="260" t="s">
        <v>350</v>
      </c>
      <c r="D263" s="236"/>
      <c r="E263" s="237">
        <v>4770</v>
      </c>
      <c r="F263" s="235"/>
      <c r="G263" s="235"/>
      <c r="H263" s="216"/>
      <c r="I263" s="216"/>
      <c r="J263" s="216"/>
      <c r="K263" s="216"/>
      <c r="L263" s="216"/>
      <c r="M263" s="216"/>
      <c r="N263" s="216"/>
      <c r="O263" s="216" t="s">
        <v>109</v>
      </c>
      <c r="P263" s="216">
        <v>0</v>
      </c>
      <c r="Q263" s="216"/>
      <c r="R263" s="216"/>
      <c r="S263" s="216"/>
      <c r="T263" s="216"/>
      <c r="U263" s="216"/>
      <c r="V263" s="216"/>
      <c r="W263" s="216"/>
      <c r="X263" s="216"/>
      <c r="Y263" s="216"/>
      <c r="Z263" s="216"/>
      <c r="AA263" s="216"/>
      <c r="AB263" s="216"/>
      <c r="AC263" s="216"/>
      <c r="AD263" s="216"/>
      <c r="AE263" s="216"/>
      <c r="AF263" s="216"/>
      <c r="AG263" s="216"/>
      <c r="AH263" s="216"/>
      <c r="AI263" s="216"/>
      <c r="AJ263" s="216"/>
      <c r="AK263" s="216"/>
      <c r="AL263" s="216"/>
      <c r="AM263" s="216"/>
      <c r="AN263" s="216"/>
      <c r="AO263" s="216"/>
      <c r="AP263" s="216"/>
    </row>
    <row r="264" spans="1:42" outlineLevel="3" x14ac:dyDescent="0.2">
      <c r="A264" s="233"/>
      <c r="B264" s="234"/>
      <c r="C264" s="260" t="s">
        <v>351</v>
      </c>
      <c r="D264" s="236"/>
      <c r="E264" s="237">
        <v>1440</v>
      </c>
      <c r="F264" s="235"/>
      <c r="G264" s="235"/>
      <c r="H264" s="216"/>
      <c r="I264" s="216"/>
      <c r="J264" s="216"/>
      <c r="K264" s="216"/>
      <c r="L264" s="216"/>
      <c r="M264" s="216"/>
      <c r="N264" s="216"/>
      <c r="O264" s="216" t="s">
        <v>109</v>
      </c>
      <c r="P264" s="216">
        <v>0</v>
      </c>
      <c r="Q264" s="216"/>
      <c r="R264" s="216"/>
      <c r="S264" s="216"/>
      <c r="T264" s="216"/>
      <c r="U264" s="216"/>
      <c r="V264" s="216"/>
      <c r="W264" s="216"/>
      <c r="X264" s="216"/>
      <c r="Y264" s="216"/>
      <c r="Z264" s="216"/>
      <c r="AA264" s="216"/>
      <c r="AB264" s="216"/>
      <c r="AC264" s="216"/>
      <c r="AD264" s="216"/>
      <c r="AE264" s="216"/>
      <c r="AF264" s="216"/>
      <c r="AG264" s="216"/>
      <c r="AH264" s="216"/>
      <c r="AI264" s="216"/>
      <c r="AJ264" s="216"/>
      <c r="AK264" s="216"/>
      <c r="AL264" s="216"/>
      <c r="AM264" s="216"/>
      <c r="AN264" s="216"/>
      <c r="AO264" s="216"/>
      <c r="AP264" s="216"/>
    </row>
    <row r="265" spans="1:42" ht="22.5" outlineLevel="1" x14ac:dyDescent="0.2">
      <c r="A265" s="245">
        <v>72</v>
      </c>
      <c r="B265" s="246" t="s">
        <v>352</v>
      </c>
      <c r="C265" s="259" t="s">
        <v>353</v>
      </c>
      <c r="D265" s="247" t="s">
        <v>104</v>
      </c>
      <c r="E265" s="248">
        <v>2310</v>
      </c>
      <c r="F265" s="249"/>
      <c r="G265" s="250">
        <f>ROUND(E265*F265,2)</f>
        <v>0</v>
      </c>
      <c r="H265" s="216"/>
      <c r="I265" s="216"/>
      <c r="J265" s="216"/>
      <c r="K265" s="216"/>
      <c r="L265" s="216"/>
      <c r="M265" s="216"/>
      <c r="N265" s="216"/>
      <c r="O265" s="216" t="s">
        <v>101</v>
      </c>
      <c r="P265" s="216"/>
      <c r="Q265" s="216"/>
      <c r="R265" s="216"/>
      <c r="S265" s="216"/>
      <c r="T265" s="216"/>
      <c r="U265" s="216"/>
      <c r="V265" s="216"/>
      <c r="W265" s="216"/>
      <c r="X265" s="216"/>
      <c r="Y265" s="216"/>
      <c r="Z265" s="216"/>
      <c r="AA265" s="216"/>
      <c r="AB265" s="216"/>
      <c r="AC265" s="216"/>
      <c r="AD265" s="216"/>
      <c r="AE265" s="216"/>
      <c r="AF265" s="216"/>
      <c r="AG265" s="216"/>
      <c r="AH265" s="216"/>
      <c r="AI265" s="216"/>
      <c r="AJ265" s="216"/>
      <c r="AK265" s="216"/>
      <c r="AL265" s="216"/>
      <c r="AM265" s="216"/>
      <c r="AN265" s="216"/>
      <c r="AO265" s="216"/>
      <c r="AP265" s="216"/>
    </row>
    <row r="266" spans="1:42" outlineLevel="2" x14ac:dyDescent="0.2">
      <c r="A266" s="233"/>
      <c r="B266" s="234"/>
      <c r="C266" s="260" t="s">
        <v>354</v>
      </c>
      <c r="D266" s="236"/>
      <c r="E266" s="237">
        <v>1590</v>
      </c>
      <c r="F266" s="235"/>
      <c r="G266" s="235"/>
      <c r="H266" s="216"/>
      <c r="I266" s="216"/>
      <c r="J266" s="216"/>
      <c r="K266" s="216"/>
      <c r="L266" s="216"/>
      <c r="M266" s="216"/>
      <c r="N266" s="216"/>
      <c r="O266" s="216" t="s">
        <v>109</v>
      </c>
      <c r="P266" s="216">
        <v>0</v>
      </c>
      <c r="Q266" s="216"/>
      <c r="R266" s="216"/>
      <c r="S266" s="216"/>
      <c r="T266" s="216"/>
      <c r="U266" s="216"/>
      <c r="V266" s="216"/>
      <c r="W266" s="216"/>
      <c r="X266" s="216"/>
      <c r="Y266" s="216"/>
      <c r="Z266" s="216"/>
      <c r="AA266" s="216"/>
      <c r="AB266" s="216"/>
      <c r="AC266" s="216"/>
      <c r="AD266" s="216"/>
      <c r="AE266" s="216"/>
      <c r="AF266" s="216"/>
      <c r="AG266" s="216"/>
      <c r="AH266" s="216"/>
      <c r="AI266" s="216"/>
      <c r="AJ266" s="216"/>
      <c r="AK266" s="216"/>
      <c r="AL266" s="216"/>
      <c r="AM266" s="216"/>
      <c r="AN266" s="216"/>
      <c r="AO266" s="216"/>
      <c r="AP266" s="216"/>
    </row>
    <row r="267" spans="1:42" outlineLevel="3" x14ac:dyDescent="0.2">
      <c r="A267" s="233"/>
      <c r="B267" s="234"/>
      <c r="C267" s="260" t="s">
        <v>355</v>
      </c>
      <c r="D267" s="236"/>
      <c r="E267" s="237">
        <v>720</v>
      </c>
      <c r="F267" s="235"/>
      <c r="G267" s="235"/>
      <c r="H267" s="216"/>
      <c r="I267" s="216"/>
      <c r="J267" s="216"/>
      <c r="K267" s="216"/>
      <c r="L267" s="216"/>
      <c r="M267" s="216"/>
      <c r="N267" s="216"/>
      <c r="O267" s="216" t="s">
        <v>109</v>
      </c>
      <c r="P267" s="216">
        <v>0</v>
      </c>
      <c r="Q267" s="216"/>
      <c r="R267" s="216"/>
      <c r="S267" s="216"/>
      <c r="T267" s="216"/>
      <c r="U267" s="216"/>
      <c r="V267" s="216"/>
      <c r="W267" s="216"/>
      <c r="X267" s="216"/>
      <c r="Y267" s="216"/>
      <c r="Z267" s="216"/>
      <c r="AA267" s="216"/>
      <c r="AB267" s="216"/>
      <c r="AC267" s="216"/>
      <c r="AD267" s="216"/>
      <c r="AE267" s="216"/>
      <c r="AF267" s="216"/>
      <c r="AG267" s="216"/>
      <c r="AH267" s="216"/>
      <c r="AI267" s="216"/>
      <c r="AJ267" s="216"/>
      <c r="AK267" s="216"/>
      <c r="AL267" s="216"/>
      <c r="AM267" s="216"/>
      <c r="AN267" s="216"/>
      <c r="AO267" s="216"/>
      <c r="AP267" s="216"/>
    </row>
    <row r="268" spans="1:42" x14ac:dyDescent="0.2">
      <c r="A268" s="238" t="s">
        <v>96</v>
      </c>
      <c r="B268" s="239" t="s">
        <v>78</v>
      </c>
      <c r="C268" s="257" t="s">
        <v>79</v>
      </c>
      <c r="D268" s="240"/>
      <c r="E268" s="241"/>
      <c r="F268" s="242"/>
      <c r="G268" s="243">
        <f>SUMIF(O269:O269,"&lt;&gt;NOR",G269:G269)</f>
        <v>0</v>
      </c>
      <c r="O268" t="s">
        <v>97</v>
      </c>
    </row>
    <row r="269" spans="1:42" outlineLevel="1" x14ac:dyDescent="0.2">
      <c r="A269" s="251">
        <v>73</v>
      </c>
      <c r="B269" s="252" t="s">
        <v>356</v>
      </c>
      <c r="C269" s="258" t="s">
        <v>357</v>
      </c>
      <c r="D269" s="253" t="s">
        <v>137</v>
      </c>
      <c r="E269" s="254">
        <v>1</v>
      </c>
      <c r="F269" s="255"/>
      <c r="G269" s="256">
        <f>ROUND(E269*F269,2)</f>
        <v>0</v>
      </c>
      <c r="H269" s="216"/>
      <c r="I269" s="216"/>
      <c r="J269" s="216"/>
      <c r="K269" s="216"/>
      <c r="L269" s="216"/>
      <c r="M269" s="216"/>
      <c r="N269" s="216"/>
      <c r="O269" s="216" t="s">
        <v>112</v>
      </c>
      <c r="P269" s="216"/>
      <c r="Q269" s="216"/>
      <c r="R269" s="216"/>
      <c r="S269" s="216"/>
      <c r="T269" s="216"/>
      <c r="U269" s="216"/>
      <c r="V269" s="216"/>
      <c r="W269" s="216"/>
      <c r="X269" s="216"/>
      <c r="Y269" s="216"/>
      <c r="Z269" s="216"/>
      <c r="AA269" s="216"/>
      <c r="AB269" s="216"/>
      <c r="AC269" s="216"/>
      <c r="AD269" s="216"/>
      <c r="AE269" s="216"/>
      <c r="AF269" s="216"/>
      <c r="AG269" s="216"/>
      <c r="AH269" s="216"/>
      <c r="AI269" s="216"/>
      <c r="AJ269" s="216"/>
      <c r="AK269" s="216"/>
      <c r="AL269" s="216"/>
      <c r="AM269" s="216"/>
      <c r="AN269" s="216"/>
      <c r="AO269" s="216"/>
      <c r="AP269" s="216"/>
    </row>
    <row r="270" spans="1:42" x14ac:dyDescent="0.2">
      <c r="A270" s="238" t="s">
        <v>96</v>
      </c>
      <c r="B270" s="239" t="s">
        <v>80</v>
      </c>
      <c r="C270" s="257" t="s">
        <v>81</v>
      </c>
      <c r="D270" s="240"/>
      <c r="E270" s="241"/>
      <c r="F270" s="242"/>
      <c r="G270" s="243">
        <f>SUMIF(O271:O279,"&lt;&gt;NOR",G271:G279)</f>
        <v>0</v>
      </c>
      <c r="O270" t="s">
        <v>97</v>
      </c>
    </row>
    <row r="271" spans="1:42" outlineLevel="1" x14ac:dyDescent="0.2">
      <c r="A271" s="251">
        <v>74</v>
      </c>
      <c r="B271" s="252" t="s">
        <v>358</v>
      </c>
      <c r="C271" s="258" t="s">
        <v>359</v>
      </c>
      <c r="D271" s="253" t="s">
        <v>152</v>
      </c>
      <c r="E271" s="254">
        <v>73.699389999999994</v>
      </c>
      <c r="F271" s="255"/>
      <c r="G271" s="256">
        <f>ROUND(E271*F271,2)</f>
        <v>0</v>
      </c>
      <c r="H271" s="216"/>
      <c r="I271" s="216"/>
      <c r="J271" s="216"/>
      <c r="K271" s="216"/>
      <c r="L271" s="216"/>
      <c r="M271" s="216"/>
      <c r="N271" s="216"/>
      <c r="O271" s="216" t="s">
        <v>360</v>
      </c>
      <c r="P271" s="216"/>
      <c r="Q271" s="216"/>
      <c r="R271" s="216"/>
      <c r="S271" s="216"/>
      <c r="T271" s="216"/>
      <c r="U271" s="216"/>
      <c r="V271" s="216"/>
      <c r="W271" s="216"/>
      <c r="X271" s="216"/>
      <c r="Y271" s="216"/>
      <c r="Z271" s="216"/>
      <c r="AA271" s="216"/>
      <c r="AB271" s="216"/>
      <c r="AC271" s="216"/>
      <c r="AD271" s="216"/>
      <c r="AE271" s="216"/>
      <c r="AF271" s="216"/>
      <c r="AG271" s="216"/>
      <c r="AH271" s="216"/>
      <c r="AI271" s="216"/>
      <c r="AJ271" s="216"/>
      <c r="AK271" s="216"/>
      <c r="AL271" s="216"/>
      <c r="AM271" s="216"/>
      <c r="AN271" s="216"/>
      <c r="AO271" s="216"/>
      <c r="AP271" s="216"/>
    </row>
    <row r="272" spans="1:42" outlineLevel="1" x14ac:dyDescent="0.2">
      <c r="A272" s="245">
        <v>75</v>
      </c>
      <c r="B272" s="246" t="s">
        <v>361</v>
      </c>
      <c r="C272" s="259" t="s">
        <v>362</v>
      </c>
      <c r="D272" s="247" t="s">
        <v>152</v>
      </c>
      <c r="E272" s="248">
        <v>736.99390000000005</v>
      </c>
      <c r="F272" s="249"/>
      <c r="G272" s="250">
        <f>ROUND(E272*F272,2)</f>
        <v>0</v>
      </c>
      <c r="H272" s="216"/>
      <c r="I272" s="216"/>
      <c r="J272" s="216"/>
      <c r="K272" s="216"/>
      <c r="L272" s="216"/>
      <c r="M272" s="216"/>
      <c r="N272" s="216"/>
      <c r="O272" s="216" t="s">
        <v>105</v>
      </c>
      <c r="P272" s="216"/>
      <c r="Q272" s="216"/>
      <c r="R272" s="216"/>
      <c r="S272" s="216"/>
      <c r="T272" s="216"/>
      <c r="U272" s="216"/>
      <c r="V272" s="216"/>
      <c r="W272" s="216"/>
      <c r="X272" s="216"/>
      <c r="Y272" s="216"/>
      <c r="Z272" s="216"/>
      <c r="AA272" s="216"/>
      <c r="AB272" s="216"/>
      <c r="AC272" s="216"/>
      <c r="AD272" s="216"/>
      <c r="AE272" s="216"/>
      <c r="AF272" s="216"/>
      <c r="AG272" s="216"/>
      <c r="AH272" s="216"/>
      <c r="AI272" s="216"/>
      <c r="AJ272" s="216"/>
      <c r="AK272" s="216"/>
      <c r="AL272" s="216"/>
      <c r="AM272" s="216"/>
      <c r="AN272" s="216"/>
      <c r="AO272" s="216"/>
      <c r="AP272" s="216"/>
    </row>
    <row r="273" spans="1:42" outlineLevel="2" x14ac:dyDescent="0.2">
      <c r="A273" s="233"/>
      <c r="B273" s="234"/>
      <c r="C273" s="260" t="s">
        <v>363</v>
      </c>
      <c r="D273" s="236"/>
      <c r="E273" s="237">
        <v>736.99390000000005</v>
      </c>
      <c r="F273" s="235"/>
      <c r="G273" s="235"/>
      <c r="H273" s="216"/>
      <c r="I273" s="216"/>
      <c r="J273" s="216"/>
      <c r="K273" s="216"/>
      <c r="L273" s="216"/>
      <c r="M273" s="216"/>
      <c r="N273" s="216"/>
      <c r="O273" s="216" t="s">
        <v>109</v>
      </c>
      <c r="P273" s="216">
        <v>0</v>
      </c>
      <c r="Q273" s="216"/>
      <c r="R273" s="216"/>
      <c r="S273" s="216"/>
      <c r="T273" s="216"/>
      <c r="U273" s="216"/>
      <c r="V273" s="216"/>
      <c r="W273" s="216"/>
      <c r="X273" s="216"/>
      <c r="Y273" s="216"/>
      <c r="Z273" s="216"/>
      <c r="AA273" s="216"/>
      <c r="AB273" s="216"/>
      <c r="AC273" s="216"/>
      <c r="AD273" s="216"/>
      <c r="AE273" s="216"/>
      <c r="AF273" s="216"/>
      <c r="AG273" s="216"/>
      <c r="AH273" s="216"/>
      <c r="AI273" s="216"/>
      <c r="AJ273" s="216"/>
      <c r="AK273" s="216"/>
      <c r="AL273" s="216"/>
      <c r="AM273" s="216"/>
      <c r="AN273" s="216"/>
      <c r="AO273" s="216"/>
      <c r="AP273" s="216"/>
    </row>
    <row r="274" spans="1:42" outlineLevel="1" x14ac:dyDescent="0.2">
      <c r="A274" s="251">
        <v>76</v>
      </c>
      <c r="B274" s="252" t="s">
        <v>364</v>
      </c>
      <c r="C274" s="258" t="s">
        <v>365</v>
      </c>
      <c r="D274" s="253" t="s">
        <v>152</v>
      </c>
      <c r="E274" s="254">
        <v>73.699389999999994</v>
      </c>
      <c r="F274" s="255"/>
      <c r="G274" s="256">
        <f>ROUND(E274*F274,2)</f>
        <v>0</v>
      </c>
      <c r="H274" s="216"/>
      <c r="I274" s="216"/>
      <c r="J274" s="216"/>
      <c r="K274" s="216"/>
      <c r="L274" s="216"/>
      <c r="M274" s="216"/>
      <c r="N274" s="216"/>
      <c r="O274" s="216" t="s">
        <v>360</v>
      </c>
      <c r="P274" s="216"/>
      <c r="Q274" s="216"/>
      <c r="R274" s="216"/>
      <c r="S274" s="216"/>
      <c r="T274" s="216"/>
      <c r="U274" s="216"/>
      <c r="V274" s="216"/>
      <c r="W274" s="216"/>
      <c r="X274" s="216"/>
      <c r="Y274" s="216"/>
      <c r="Z274" s="216"/>
      <c r="AA274" s="216"/>
      <c r="AB274" s="216"/>
      <c r="AC274" s="216"/>
      <c r="AD274" s="216"/>
      <c r="AE274" s="216"/>
      <c r="AF274" s="216"/>
      <c r="AG274" s="216"/>
      <c r="AH274" s="216"/>
      <c r="AI274" s="216"/>
      <c r="AJ274" s="216"/>
      <c r="AK274" s="216"/>
      <c r="AL274" s="216"/>
      <c r="AM274" s="216"/>
      <c r="AN274" s="216"/>
      <c r="AO274" s="216"/>
      <c r="AP274" s="216"/>
    </row>
    <row r="275" spans="1:42" outlineLevel="1" x14ac:dyDescent="0.2">
      <c r="A275" s="251">
        <v>77</v>
      </c>
      <c r="B275" s="252" t="s">
        <v>366</v>
      </c>
      <c r="C275" s="258" t="s">
        <v>367</v>
      </c>
      <c r="D275" s="253" t="s">
        <v>152</v>
      </c>
      <c r="E275" s="254">
        <v>73.699389999999994</v>
      </c>
      <c r="F275" s="255"/>
      <c r="G275" s="256">
        <f>ROUND(E275*F275,2)</f>
        <v>0</v>
      </c>
      <c r="H275" s="216"/>
      <c r="I275" s="216"/>
      <c r="J275" s="216"/>
      <c r="K275" s="216"/>
      <c r="L275" s="216"/>
      <c r="M275" s="216"/>
      <c r="N275" s="216"/>
      <c r="O275" s="216" t="s">
        <v>360</v>
      </c>
      <c r="P275" s="216"/>
      <c r="Q275" s="216"/>
      <c r="R275" s="216"/>
      <c r="S275" s="216"/>
      <c r="T275" s="216"/>
      <c r="U275" s="216"/>
      <c r="V275" s="216"/>
      <c r="W275" s="216"/>
      <c r="X275" s="216"/>
      <c r="Y275" s="216"/>
      <c r="Z275" s="216"/>
      <c r="AA275" s="216"/>
      <c r="AB275" s="216"/>
      <c r="AC275" s="216"/>
      <c r="AD275" s="216"/>
      <c r="AE275" s="216"/>
      <c r="AF275" s="216"/>
      <c r="AG275" s="216"/>
      <c r="AH275" s="216"/>
      <c r="AI275" s="216"/>
      <c r="AJ275" s="216"/>
      <c r="AK275" s="216"/>
      <c r="AL275" s="216"/>
      <c r="AM275" s="216"/>
      <c r="AN275" s="216"/>
      <c r="AO275" s="216"/>
      <c r="AP275" s="216"/>
    </row>
    <row r="276" spans="1:42" ht="22.5" outlineLevel="1" x14ac:dyDescent="0.2">
      <c r="A276" s="251">
        <v>78</v>
      </c>
      <c r="B276" s="252" t="s">
        <v>368</v>
      </c>
      <c r="C276" s="258" t="s">
        <v>369</v>
      </c>
      <c r="D276" s="253" t="s">
        <v>152</v>
      </c>
      <c r="E276" s="254">
        <v>73.699389999999994</v>
      </c>
      <c r="F276" s="255"/>
      <c r="G276" s="256">
        <f>ROUND(E276*F276,2)</f>
        <v>0</v>
      </c>
      <c r="H276" s="216"/>
      <c r="I276" s="216"/>
      <c r="J276" s="216"/>
      <c r="K276" s="216"/>
      <c r="L276" s="216"/>
      <c r="M276" s="216"/>
      <c r="N276" s="216"/>
      <c r="O276" s="216" t="s">
        <v>360</v>
      </c>
      <c r="P276" s="216"/>
      <c r="Q276" s="216"/>
      <c r="R276" s="216"/>
      <c r="S276" s="216"/>
      <c r="T276" s="216"/>
      <c r="U276" s="216"/>
      <c r="V276" s="216"/>
      <c r="W276" s="216"/>
      <c r="X276" s="216"/>
      <c r="Y276" s="216"/>
      <c r="Z276" s="216"/>
      <c r="AA276" s="216"/>
      <c r="AB276" s="216"/>
      <c r="AC276" s="216"/>
      <c r="AD276" s="216"/>
      <c r="AE276" s="216"/>
      <c r="AF276" s="216"/>
      <c r="AG276" s="216"/>
      <c r="AH276" s="216"/>
      <c r="AI276" s="216"/>
      <c r="AJ276" s="216"/>
      <c r="AK276" s="216"/>
      <c r="AL276" s="216"/>
      <c r="AM276" s="216"/>
      <c r="AN276" s="216"/>
      <c r="AO276" s="216"/>
      <c r="AP276" s="216"/>
    </row>
    <row r="277" spans="1:42" outlineLevel="1" x14ac:dyDescent="0.2">
      <c r="A277" s="251">
        <v>79</v>
      </c>
      <c r="B277" s="252" t="s">
        <v>370</v>
      </c>
      <c r="C277" s="258" t="s">
        <v>371</v>
      </c>
      <c r="D277" s="253" t="s">
        <v>152</v>
      </c>
      <c r="E277" s="254">
        <v>73.699389999999994</v>
      </c>
      <c r="F277" s="255"/>
      <c r="G277" s="256">
        <f>ROUND(E277*F277,2)</f>
        <v>0</v>
      </c>
      <c r="H277" s="216"/>
      <c r="I277" s="216"/>
      <c r="J277" s="216"/>
      <c r="K277" s="216"/>
      <c r="L277" s="216"/>
      <c r="M277" s="216"/>
      <c r="N277" s="216"/>
      <c r="O277" s="216" t="s">
        <v>360</v>
      </c>
      <c r="P277" s="216"/>
      <c r="Q277" s="216"/>
      <c r="R277" s="216"/>
      <c r="S277" s="216"/>
      <c r="T277" s="216"/>
      <c r="U277" s="216"/>
      <c r="V277" s="216"/>
      <c r="W277" s="216"/>
      <c r="X277" s="216"/>
      <c r="Y277" s="216"/>
      <c r="Z277" s="216"/>
      <c r="AA277" s="216"/>
      <c r="AB277" s="216"/>
      <c r="AC277" s="216"/>
      <c r="AD277" s="216"/>
      <c r="AE277" s="216"/>
      <c r="AF277" s="216"/>
      <c r="AG277" s="216"/>
      <c r="AH277" s="216"/>
      <c r="AI277" s="216"/>
      <c r="AJ277" s="216"/>
      <c r="AK277" s="216"/>
      <c r="AL277" s="216"/>
      <c r="AM277" s="216"/>
      <c r="AN277" s="216"/>
      <c r="AO277" s="216"/>
      <c r="AP277" s="216"/>
    </row>
    <row r="278" spans="1:42" outlineLevel="1" x14ac:dyDescent="0.2">
      <c r="A278" s="245">
        <v>80</v>
      </c>
      <c r="B278" s="246" t="s">
        <v>372</v>
      </c>
      <c r="C278" s="259" t="s">
        <v>373</v>
      </c>
      <c r="D278" s="247" t="s">
        <v>152</v>
      </c>
      <c r="E278" s="248">
        <v>221.09817000000001</v>
      </c>
      <c r="F278" s="249"/>
      <c r="G278" s="250">
        <f>ROUND(E278*F278,2)</f>
        <v>0</v>
      </c>
      <c r="H278" s="216"/>
      <c r="I278" s="216"/>
      <c r="J278" s="216"/>
      <c r="K278" s="216"/>
      <c r="L278" s="216"/>
      <c r="M278" s="216"/>
      <c r="N278" s="216"/>
      <c r="O278" s="216" t="s">
        <v>105</v>
      </c>
      <c r="P278" s="216"/>
      <c r="Q278" s="216"/>
      <c r="R278" s="216"/>
      <c r="S278" s="216"/>
      <c r="T278" s="216"/>
      <c r="U278" s="216"/>
      <c r="V278" s="216"/>
      <c r="W278" s="216"/>
      <c r="X278" s="216"/>
      <c r="Y278" s="216"/>
      <c r="Z278" s="216"/>
      <c r="AA278" s="216"/>
      <c r="AB278" s="216"/>
      <c r="AC278" s="216"/>
      <c r="AD278" s="216"/>
      <c r="AE278" s="216"/>
      <c r="AF278" s="216"/>
      <c r="AG278" s="216"/>
      <c r="AH278" s="216"/>
      <c r="AI278" s="216"/>
      <c r="AJ278" s="216"/>
      <c r="AK278" s="216"/>
      <c r="AL278" s="216"/>
      <c r="AM278" s="216"/>
      <c r="AN278" s="216"/>
      <c r="AO278" s="216"/>
      <c r="AP278" s="216"/>
    </row>
    <row r="279" spans="1:42" outlineLevel="2" x14ac:dyDescent="0.2">
      <c r="A279" s="233"/>
      <c r="B279" s="234"/>
      <c r="C279" s="260" t="s">
        <v>374</v>
      </c>
      <c r="D279" s="236"/>
      <c r="E279" s="237">
        <v>221.09817000000001</v>
      </c>
      <c r="F279" s="235"/>
      <c r="G279" s="235"/>
      <c r="H279" s="216"/>
      <c r="I279" s="216"/>
      <c r="J279" s="216"/>
      <c r="K279" s="216"/>
      <c r="L279" s="216"/>
      <c r="M279" s="216"/>
      <c r="N279" s="216"/>
      <c r="O279" s="216" t="s">
        <v>109</v>
      </c>
      <c r="P279" s="216">
        <v>0</v>
      </c>
      <c r="Q279" s="216"/>
      <c r="R279" s="216"/>
      <c r="S279" s="216"/>
      <c r="T279" s="216"/>
      <c r="U279" s="216"/>
      <c r="V279" s="216"/>
      <c r="W279" s="216"/>
      <c r="X279" s="216"/>
      <c r="Y279" s="216"/>
      <c r="Z279" s="216"/>
      <c r="AA279" s="216"/>
      <c r="AB279" s="216"/>
      <c r="AC279" s="216"/>
      <c r="AD279" s="216"/>
      <c r="AE279" s="216"/>
      <c r="AF279" s="216"/>
      <c r="AG279" s="216"/>
      <c r="AH279" s="216"/>
      <c r="AI279" s="216"/>
      <c r="AJ279" s="216"/>
      <c r="AK279" s="216"/>
      <c r="AL279" s="216"/>
      <c r="AM279" s="216"/>
      <c r="AN279" s="216"/>
      <c r="AO279" s="216"/>
      <c r="AP279" s="216"/>
    </row>
    <row r="280" spans="1:42" x14ac:dyDescent="0.2">
      <c r="A280" s="238" t="s">
        <v>96</v>
      </c>
      <c r="B280" s="239" t="s">
        <v>83</v>
      </c>
      <c r="C280" s="257" t="s">
        <v>29</v>
      </c>
      <c r="D280" s="240"/>
      <c r="E280" s="241"/>
      <c r="F280" s="242"/>
      <c r="G280" s="243">
        <f>SUMIF(O281:O289,"&lt;&gt;NOR",G281:G289)</f>
        <v>0</v>
      </c>
      <c r="O280" t="s">
        <v>97</v>
      </c>
    </row>
    <row r="281" spans="1:42" outlineLevel="1" x14ac:dyDescent="0.2">
      <c r="A281" s="251">
        <v>81</v>
      </c>
      <c r="B281" s="252" t="s">
        <v>375</v>
      </c>
      <c r="C281" s="258" t="s">
        <v>376</v>
      </c>
      <c r="D281" s="253" t="s">
        <v>137</v>
      </c>
      <c r="E281" s="254">
        <v>1</v>
      </c>
      <c r="F281" s="255"/>
      <c r="G281" s="256">
        <f>ROUND(E281*F281,2)</f>
        <v>0</v>
      </c>
      <c r="H281" s="216"/>
      <c r="I281" s="216"/>
      <c r="J281" s="216"/>
      <c r="K281" s="216"/>
      <c r="L281" s="216"/>
      <c r="M281" s="216"/>
      <c r="N281" s="216"/>
      <c r="O281" s="216" t="s">
        <v>101</v>
      </c>
      <c r="P281" s="216"/>
      <c r="Q281" s="216"/>
      <c r="R281" s="216"/>
      <c r="S281" s="216"/>
      <c r="T281" s="216"/>
      <c r="U281" s="216"/>
      <c r="V281" s="216"/>
      <c r="W281" s="216"/>
      <c r="X281" s="216"/>
      <c r="Y281" s="216"/>
      <c r="Z281" s="216"/>
      <c r="AA281" s="216"/>
      <c r="AB281" s="216"/>
      <c r="AC281" s="216"/>
      <c r="AD281" s="216"/>
      <c r="AE281" s="216"/>
      <c r="AF281" s="216"/>
      <c r="AG281" s="216"/>
      <c r="AH281" s="216"/>
      <c r="AI281" s="216"/>
      <c r="AJ281" s="216"/>
      <c r="AK281" s="216"/>
      <c r="AL281" s="216"/>
      <c r="AM281" s="216"/>
      <c r="AN281" s="216"/>
      <c r="AO281" s="216"/>
      <c r="AP281" s="216"/>
    </row>
    <row r="282" spans="1:42" outlineLevel="1" x14ac:dyDescent="0.2">
      <c r="A282" s="251">
        <v>82</v>
      </c>
      <c r="B282" s="252" t="s">
        <v>377</v>
      </c>
      <c r="C282" s="258" t="s">
        <v>378</v>
      </c>
      <c r="D282" s="253" t="s">
        <v>379</v>
      </c>
      <c r="E282" s="254">
        <v>1</v>
      </c>
      <c r="F282" s="255"/>
      <c r="G282" s="256">
        <f>ROUND(E282*F282,2)</f>
        <v>0</v>
      </c>
      <c r="H282" s="216"/>
      <c r="I282" s="216"/>
      <c r="J282" s="216"/>
      <c r="K282" s="216"/>
      <c r="L282" s="216"/>
      <c r="M282" s="216"/>
      <c r="N282" s="216"/>
      <c r="O282" s="216" t="s">
        <v>380</v>
      </c>
      <c r="P282" s="216"/>
      <c r="Q282" s="216"/>
      <c r="R282" s="216"/>
      <c r="S282" s="216"/>
      <c r="T282" s="216"/>
      <c r="U282" s="216"/>
      <c r="V282" s="216"/>
      <c r="W282" s="216"/>
      <c r="X282" s="216"/>
      <c r="Y282" s="216"/>
      <c r="Z282" s="216"/>
      <c r="AA282" s="216"/>
      <c r="AB282" s="216"/>
      <c r="AC282" s="216"/>
      <c r="AD282" s="216"/>
      <c r="AE282" s="216"/>
      <c r="AF282" s="216"/>
      <c r="AG282" s="216"/>
      <c r="AH282" s="216"/>
      <c r="AI282" s="216"/>
      <c r="AJ282" s="216"/>
      <c r="AK282" s="216"/>
      <c r="AL282" s="216"/>
      <c r="AM282" s="216"/>
      <c r="AN282" s="216"/>
      <c r="AO282" s="216"/>
      <c r="AP282" s="216"/>
    </row>
    <row r="283" spans="1:42" outlineLevel="1" x14ac:dyDescent="0.2">
      <c r="A283" s="251">
        <v>83</v>
      </c>
      <c r="B283" s="252" t="s">
        <v>381</v>
      </c>
      <c r="C283" s="258" t="s">
        <v>382</v>
      </c>
      <c r="D283" s="253" t="s">
        <v>379</v>
      </c>
      <c r="E283" s="254">
        <v>1</v>
      </c>
      <c r="F283" s="255"/>
      <c r="G283" s="256">
        <f>ROUND(E283*F283,2)</f>
        <v>0</v>
      </c>
      <c r="H283" s="216"/>
      <c r="I283" s="216"/>
      <c r="J283" s="216"/>
      <c r="K283" s="216"/>
      <c r="L283" s="216"/>
      <c r="M283" s="216"/>
      <c r="N283" s="216"/>
      <c r="O283" s="216" t="s">
        <v>380</v>
      </c>
      <c r="P283" s="216"/>
      <c r="Q283" s="216"/>
      <c r="R283" s="216"/>
      <c r="S283" s="216"/>
      <c r="T283" s="216"/>
      <c r="U283" s="216"/>
      <c r="V283" s="216"/>
      <c r="W283" s="216"/>
      <c r="X283" s="216"/>
      <c r="Y283" s="216"/>
      <c r="Z283" s="216"/>
      <c r="AA283" s="216"/>
      <c r="AB283" s="216"/>
      <c r="AC283" s="216"/>
      <c r="AD283" s="216"/>
      <c r="AE283" s="216"/>
      <c r="AF283" s="216"/>
      <c r="AG283" s="216"/>
      <c r="AH283" s="216"/>
      <c r="AI283" s="216"/>
      <c r="AJ283" s="216"/>
      <c r="AK283" s="216"/>
      <c r="AL283" s="216"/>
      <c r="AM283" s="216"/>
      <c r="AN283" s="216"/>
      <c r="AO283" s="216"/>
      <c r="AP283" s="216"/>
    </row>
    <row r="284" spans="1:42" outlineLevel="1" x14ac:dyDescent="0.2">
      <c r="A284" s="251">
        <v>84</v>
      </c>
      <c r="B284" s="252" t="s">
        <v>383</v>
      </c>
      <c r="C284" s="258" t="s">
        <v>384</v>
      </c>
      <c r="D284" s="253" t="s">
        <v>379</v>
      </c>
      <c r="E284" s="254">
        <v>1</v>
      </c>
      <c r="F284" s="255"/>
      <c r="G284" s="256">
        <f>ROUND(E284*F284,2)</f>
        <v>0</v>
      </c>
      <c r="H284" s="216"/>
      <c r="I284" s="216"/>
      <c r="J284" s="216"/>
      <c r="K284" s="216"/>
      <c r="L284" s="216"/>
      <c r="M284" s="216"/>
      <c r="N284" s="216"/>
      <c r="O284" s="216" t="s">
        <v>380</v>
      </c>
      <c r="P284" s="216"/>
      <c r="Q284" s="216"/>
      <c r="R284" s="216"/>
      <c r="S284" s="216"/>
      <c r="T284" s="216"/>
      <c r="U284" s="216"/>
      <c r="V284" s="216"/>
      <c r="W284" s="216"/>
      <c r="X284" s="216"/>
      <c r="Y284" s="216"/>
      <c r="Z284" s="216"/>
      <c r="AA284" s="216"/>
      <c r="AB284" s="216"/>
      <c r="AC284" s="216"/>
      <c r="AD284" s="216"/>
      <c r="AE284" s="216"/>
      <c r="AF284" s="216"/>
      <c r="AG284" s="216"/>
      <c r="AH284" s="216"/>
      <c r="AI284" s="216"/>
      <c r="AJ284" s="216"/>
      <c r="AK284" s="216"/>
      <c r="AL284" s="216"/>
      <c r="AM284" s="216"/>
      <c r="AN284" s="216"/>
      <c r="AO284" s="216"/>
      <c r="AP284" s="216"/>
    </row>
    <row r="285" spans="1:42" outlineLevel="1" x14ac:dyDescent="0.2">
      <c r="A285" s="251">
        <v>85</v>
      </c>
      <c r="B285" s="252" t="s">
        <v>385</v>
      </c>
      <c r="C285" s="258" t="s">
        <v>386</v>
      </c>
      <c r="D285" s="253" t="s">
        <v>379</v>
      </c>
      <c r="E285" s="254">
        <v>1</v>
      </c>
      <c r="F285" s="255"/>
      <c r="G285" s="256">
        <f>ROUND(E285*F285,2)</f>
        <v>0</v>
      </c>
      <c r="H285" s="216"/>
      <c r="I285" s="216"/>
      <c r="J285" s="216"/>
      <c r="K285" s="216"/>
      <c r="L285" s="216"/>
      <c r="M285" s="216"/>
      <c r="N285" s="216"/>
      <c r="O285" s="216" t="s">
        <v>380</v>
      </c>
      <c r="P285" s="216"/>
      <c r="Q285" s="216"/>
      <c r="R285" s="216"/>
      <c r="S285" s="216"/>
      <c r="T285" s="216"/>
      <c r="U285" s="216"/>
      <c r="V285" s="216"/>
      <c r="W285" s="216"/>
      <c r="X285" s="216"/>
      <c r="Y285" s="216"/>
      <c r="Z285" s="216"/>
      <c r="AA285" s="216"/>
      <c r="AB285" s="216"/>
      <c r="AC285" s="216"/>
      <c r="AD285" s="216"/>
      <c r="AE285" s="216"/>
      <c r="AF285" s="216"/>
      <c r="AG285" s="216"/>
      <c r="AH285" s="216"/>
      <c r="AI285" s="216"/>
      <c r="AJ285" s="216"/>
      <c r="AK285" s="216"/>
      <c r="AL285" s="216"/>
      <c r="AM285" s="216"/>
      <c r="AN285" s="216"/>
      <c r="AO285" s="216"/>
      <c r="AP285" s="216"/>
    </row>
    <row r="286" spans="1:42" outlineLevel="1" x14ac:dyDescent="0.2">
      <c r="A286" s="251">
        <v>86</v>
      </c>
      <c r="B286" s="252" t="s">
        <v>387</v>
      </c>
      <c r="C286" s="258" t="s">
        <v>388</v>
      </c>
      <c r="D286" s="253" t="s">
        <v>379</v>
      </c>
      <c r="E286" s="254">
        <v>1</v>
      </c>
      <c r="F286" s="255"/>
      <c r="G286" s="256">
        <f>ROUND(E286*F286,2)</f>
        <v>0</v>
      </c>
      <c r="H286" s="216"/>
      <c r="I286" s="216"/>
      <c r="J286" s="216"/>
      <c r="K286" s="216"/>
      <c r="L286" s="216"/>
      <c r="M286" s="216"/>
      <c r="N286" s="216"/>
      <c r="O286" s="216" t="s">
        <v>380</v>
      </c>
      <c r="P286" s="216"/>
      <c r="Q286" s="216"/>
      <c r="R286" s="216"/>
      <c r="S286" s="216"/>
      <c r="T286" s="216"/>
      <c r="U286" s="216"/>
      <c r="V286" s="216"/>
      <c r="W286" s="216"/>
      <c r="X286" s="216"/>
      <c r="Y286" s="216"/>
      <c r="Z286" s="216"/>
      <c r="AA286" s="216"/>
      <c r="AB286" s="216"/>
      <c r="AC286" s="216"/>
      <c r="AD286" s="216"/>
      <c r="AE286" s="216"/>
      <c r="AF286" s="216"/>
      <c r="AG286" s="216"/>
      <c r="AH286" s="216"/>
      <c r="AI286" s="216"/>
      <c r="AJ286" s="216"/>
      <c r="AK286" s="216"/>
      <c r="AL286" s="216"/>
      <c r="AM286" s="216"/>
      <c r="AN286" s="216"/>
      <c r="AO286" s="216"/>
      <c r="AP286" s="216"/>
    </row>
    <row r="287" spans="1:42" outlineLevel="1" x14ac:dyDescent="0.2">
      <c r="A287" s="251">
        <v>87</v>
      </c>
      <c r="B287" s="252" t="s">
        <v>389</v>
      </c>
      <c r="C287" s="258" t="s">
        <v>390</v>
      </c>
      <c r="D287" s="253" t="s">
        <v>379</v>
      </c>
      <c r="E287" s="254">
        <v>1</v>
      </c>
      <c r="F287" s="255"/>
      <c r="G287" s="256">
        <f>ROUND(E287*F287,2)</f>
        <v>0</v>
      </c>
      <c r="H287" s="216"/>
      <c r="I287" s="216"/>
      <c r="J287" s="216"/>
      <c r="K287" s="216"/>
      <c r="L287" s="216"/>
      <c r="M287" s="216"/>
      <c r="N287" s="216"/>
      <c r="O287" s="216" t="s">
        <v>380</v>
      </c>
      <c r="P287" s="216"/>
      <c r="Q287" s="216"/>
      <c r="R287" s="216"/>
      <c r="S287" s="216"/>
      <c r="T287" s="216"/>
      <c r="U287" s="216"/>
      <c r="V287" s="216"/>
      <c r="W287" s="216"/>
      <c r="X287" s="216"/>
      <c r="Y287" s="216"/>
      <c r="Z287" s="216"/>
      <c r="AA287" s="216"/>
      <c r="AB287" s="216"/>
      <c r="AC287" s="216"/>
      <c r="AD287" s="216"/>
      <c r="AE287" s="216"/>
      <c r="AF287" s="216"/>
      <c r="AG287" s="216"/>
      <c r="AH287" s="216"/>
      <c r="AI287" s="216"/>
      <c r="AJ287" s="216"/>
      <c r="AK287" s="216"/>
      <c r="AL287" s="216"/>
      <c r="AM287" s="216"/>
      <c r="AN287" s="216"/>
      <c r="AO287" s="216"/>
      <c r="AP287" s="216"/>
    </row>
    <row r="288" spans="1:42" outlineLevel="1" x14ac:dyDescent="0.2">
      <c r="A288" s="251">
        <v>88</v>
      </c>
      <c r="B288" s="252" t="s">
        <v>391</v>
      </c>
      <c r="C288" s="258" t="s">
        <v>392</v>
      </c>
      <c r="D288" s="253" t="s">
        <v>379</v>
      </c>
      <c r="E288" s="254">
        <v>1</v>
      </c>
      <c r="F288" s="255"/>
      <c r="G288" s="256">
        <f>ROUND(E288*F288,2)</f>
        <v>0</v>
      </c>
      <c r="H288" s="216"/>
      <c r="I288" s="216"/>
      <c r="J288" s="216"/>
      <c r="K288" s="216"/>
      <c r="L288" s="216"/>
      <c r="M288" s="216"/>
      <c r="N288" s="216"/>
      <c r="O288" s="216" t="s">
        <v>380</v>
      </c>
      <c r="P288" s="216"/>
      <c r="Q288" s="216"/>
      <c r="R288" s="216"/>
      <c r="S288" s="216"/>
      <c r="T288" s="216"/>
      <c r="U288" s="216"/>
      <c r="V288" s="216"/>
      <c r="W288" s="216"/>
      <c r="X288" s="216"/>
      <c r="Y288" s="216"/>
      <c r="Z288" s="216"/>
      <c r="AA288" s="216"/>
      <c r="AB288" s="216"/>
      <c r="AC288" s="216"/>
      <c r="AD288" s="216"/>
      <c r="AE288" s="216"/>
      <c r="AF288" s="216"/>
      <c r="AG288" s="216"/>
      <c r="AH288" s="216"/>
      <c r="AI288" s="216"/>
      <c r="AJ288" s="216"/>
      <c r="AK288" s="216"/>
      <c r="AL288" s="216"/>
      <c r="AM288" s="216"/>
      <c r="AN288" s="216"/>
      <c r="AO288" s="216"/>
      <c r="AP288" s="216"/>
    </row>
    <row r="289" spans="1:42" outlineLevel="1" x14ac:dyDescent="0.2">
      <c r="A289" s="245">
        <v>89</v>
      </c>
      <c r="B289" s="246" t="s">
        <v>393</v>
      </c>
      <c r="C289" s="259" t="s">
        <v>394</v>
      </c>
      <c r="D289" s="247" t="s">
        <v>379</v>
      </c>
      <c r="E289" s="248">
        <v>1</v>
      </c>
      <c r="F289" s="249"/>
      <c r="G289" s="250">
        <f>ROUND(E289*F289,2)</f>
        <v>0</v>
      </c>
      <c r="H289" s="216"/>
      <c r="I289" s="216"/>
      <c r="J289" s="216"/>
      <c r="K289" s="216"/>
      <c r="L289" s="216"/>
      <c r="M289" s="216"/>
      <c r="N289" s="216"/>
      <c r="O289" s="216" t="s">
        <v>380</v>
      </c>
      <c r="P289" s="216"/>
      <c r="Q289" s="216"/>
      <c r="R289" s="216"/>
      <c r="S289" s="216"/>
      <c r="T289" s="216"/>
      <c r="U289" s="216"/>
      <c r="V289" s="216"/>
      <c r="W289" s="216"/>
      <c r="X289" s="216"/>
      <c r="Y289" s="216"/>
      <c r="Z289" s="216"/>
      <c r="AA289" s="216"/>
      <c r="AB289" s="216"/>
      <c r="AC289" s="216"/>
      <c r="AD289" s="216"/>
      <c r="AE289" s="216"/>
      <c r="AF289" s="216"/>
      <c r="AG289" s="216"/>
      <c r="AH289" s="216"/>
      <c r="AI289" s="216"/>
      <c r="AJ289" s="216"/>
      <c r="AK289" s="216"/>
      <c r="AL289" s="216"/>
      <c r="AM289" s="216"/>
      <c r="AN289" s="216"/>
      <c r="AO289" s="216"/>
      <c r="AP289" s="216"/>
    </row>
    <row r="290" spans="1:42" x14ac:dyDescent="0.2">
      <c r="A290" s="3"/>
      <c r="B290" s="4"/>
      <c r="C290" s="261"/>
      <c r="D290" s="6"/>
      <c r="E290" s="3"/>
      <c r="F290" s="3"/>
      <c r="G290" s="3"/>
      <c r="M290">
        <v>12</v>
      </c>
      <c r="N290">
        <v>21</v>
      </c>
      <c r="O290" t="s">
        <v>95</v>
      </c>
    </row>
    <row r="291" spans="1:42" x14ac:dyDescent="0.2">
      <c r="A291" s="219"/>
      <c r="B291" s="220" t="s">
        <v>31</v>
      </c>
      <c r="C291" s="262"/>
      <c r="D291" s="221"/>
      <c r="E291" s="222"/>
      <c r="F291" s="222"/>
      <c r="G291" s="244">
        <f>G8+G26+G38+G40+G152+G234+G240+G244+G261+G268+G270+G280</f>
        <v>0</v>
      </c>
      <c r="M291" t="e">
        <f>SUMIF(#REF!,M290,G7:G289)</f>
        <v>#REF!</v>
      </c>
      <c r="N291" t="e">
        <f>SUMIF(#REF!,N290,G7:G289)</f>
        <v>#REF!</v>
      </c>
      <c r="O291" t="s">
        <v>395</v>
      </c>
    </row>
    <row r="292" spans="1:42" x14ac:dyDescent="0.2">
      <c r="A292" s="3"/>
      <c r="B292" s="4"/>
      <c r="C292" s="261"/>
      <c r="D292" s="6"/>
      <c r="E292" s="3"/>
      <c r="F292" s="3"/>
      <c r="G292" s="3"/>
    </row>
    <row r="293" spans="1:42" x14ac:dyDescent="0.2">
      <c r="A293" s="3"/>
      <c r="B293" s="4"/>
      <c r="C293" s="261"/>
      <c r="D293" s="6"/>
      <c r="E293" s="3"/>
      <c r="F293" s="3"/>
      <c r="G293" s="3"/>
    </row>
    <row r="294" spans="1:42" x14ac:dyDescent="0.2">
      <c r="A294" s="223" t="s">
        <v>396</v>
      </c>
      <c r="B294" s="223"/>
      <c r="C294" s="263"/>
      <c r="D294" s="6"/>
      <c r="E294" s="3"/>
      <c r="F294" s="3"/>
      <c r="G294" s="3"/>
    </row>
    <row r="295" spans="1:42" x14ac:dyDescent="0.2">
      <c r="A295" s="224"/>
      <c r="B295" s="225"/>
      <c r="C295" s="264"/>
      <c r="D295" s="225"/>
      <c r="E295" s="225"/>
      <c r="F295" s="225"/>
      <c r="G295" s="226"/>
      <c r="O295" t="s">
        <v>397</v>
      </c>
    </row>
    <row r="296" spans="1:42" x14ac:dyDescent="0.2">
      <c r="A296" s="227"/>
      <c r="B296" s="228"/>
      <c r="C296" s="265"/>
      <c r="D296" s="228"/>
      <c r="E296" s="228"/>
      <c r="F296" s="228"/>
      <c r="G296" s="229"/>
    </row>
    <row r="297" spans="1:42" x14ac:dyDescent="0.2">
      <c r="A297" s="227"/>
      <c r="B297" s="228"/>
      <c r="C297" s="265"/>
      <c r="D297" s="228"/>
      <c r="E297" s="228"/>
      <c r="F297" s="228"/>
      <c r="G297" s="229"/>
    </row>
    <row r="298" spans="1:42" x14ac:dyDescent="0.2">
      <c r="A298" s="227"/>
      <c r="B298" s="228"/>
      <c r="C298" s="265"/>
      <c r="D298" s="228"/>
      <c r="E298" s="228"/>
      <c r="F298" s="228"/>
      <c r="G298" s="229"/>
    </row>
    <row r="299" spans="1:42" x14ac:dyDescent="0.2">
      <c r="A299" s="230"/>
      <c r="B299" s="231"/>
      <c r="C299" s="266"/>
      <c r="D299" s="231"/>
      <c r="E299" s="231"/>
      <c r="F299" s="231"/>
      <c r="G299" s="232"/>
    </row>
    <row r="300" spans="1:42" x14ac:dyDescent="0.2">
      <c r="A300" s="3"/>
      <c r="B300" s="4"/>
      <c r="C300" s="261"/>
      <c r="D300" s="6"/>
      <c r="E300" s="3"/>
      <c r="F300" s="3"/>
      <c r="G300" s="3"/>
    </row>
    <row r="301" spans="1:42" x14ac:dyDescent="0.2">
      <c r="C301" s="267"/>
      <c r="D301" s="10"/>
      <c r="O301" t="s">
        <v>398</v>
      </c>
    </row>
    <row r="302" spans="1:42" x14ac:dyDescent="0.2">
      <c r="D302" s="10"/>
    </row>
    <row r="303" spans="1:42" x14ac:dyDescent="0.2">
      <c r="D303" s="10"/>
    </row>
    <row r="304" spans="1:42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294:C294"/>
    <mergeCell ref="A295:G29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SO01 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3 Pol'!Názvy_tisku</vt:lpstr>
      <vt:lpstr>oadresa</vt:lpstr>
      <vt:lpstr>Stavba!Objednatel</vt:lpstr>
      <vt:lpstr>Stavba!Objekt</vt:lpstr>
      <vt:lpstr>'SO01 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Ridka</dc:creator>
  <cp:lastModifiedBy>Ridka</cp:lastModifiedBy>
  <cp:lastPrinted>2019-03-19T12:27:02Z</cp:lastPrinted>
  <dcterms:created xsi:type="dcterms:W3CDTF">2009-04-08T07:15:50Z</dcterms:created>
  <dcterms:modified xsi:type="dcterms:W3CDTF">2025-07-01T04:34:55Z</dcterms:modified>
</cp:coreProperties>
</file>