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17B6AB75-09C2-467D-8E17-DD9EF406559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G35" i="1" s="1"/>
  <c r="J35" i="1" s="1"/>
  <c r="D34" i="1"/>
  <c r="L34" i="1" s="1"/>
  <c r="D33" i="1"/>
  <c r="L33" i="1" s="1"/>
  <c r="L19" i="1"/>
  <c r="L20" i="1"/>
  <c r="L21" i="1"/>
  <c r="G19" i="1"/>
  <c r="J19" i="1" s="1"/>
  <c r="G20" i="1"/>
  <c r="J20" i="1" s="1"/>
  <c r="G21" i="1"/>
  <c r="J21" i="1" s="1"/>
  <c r="D39" i="1"/>
  <c r="D38" i="1"/>
  <c r="D32" i="1"/>
  <c r="D31" i="1"/>
  <c r="D30" i="1"/>
  <c r="L8" i="1"/>
  <c r="L9" i="1"/>
  <c r="L10" i="1"/>
  <c r="L11" i="1"/>
  <c r="L12" i="1"/>
  <c r="L13" i="1"/>
  <c r="L14" i="1"/>
  <c r="L15" i="1"/>
  <c r="L16" i="1"/>
  <c r="G16" i="1"/>
  <c r="J16" i="1" s="1"/>
  <c r="G34" i="1" l="1"/>
  <c r="J34" i="1" s="1"/>
  <c r="L35" i="1"/>
  <c r="G33" i="1"/>
  <c r="J33" i="1" s="1"/>
  <c r="G15" i="1"/>
  <c r="J15" i="1" s="1"/>
  <c r="G14" i="1"/>
  <c r="J14" i="1" s="1"/>
  <c r="G17" i="1"/>
  <c r="J17" i="1" s="1"/>
  <c r="L17" i="1"/>
  <c r="G18" i="1"/>
  <c r="J18" i="1" s="1"/>
  <c r="L18" i="1"/>
  <c r="G22" i="1"/>
  <c r="J22" i="1" s="1"/>
  <c r="L22" i="1"/>
  <c r="D23" i="1"/>
  <c r="G23" i="1" s="1"/>
  <c r="J23" i="1" s="1"/>
  <c r="G24" i="1"/>
  <c r="J24" i="1" s="1"/>
  <c r="L24" i="1"/>
  <c r="G25" i="1"/>
  <c r="J25" i="1" s="1"/>
  <c r="L25" i="1"/>
  <c r="L23" i="1" l="1"/>
  <c r="H26" i="1" l="1"/>
  <c r="K26" i="1" s="1"/>
  <c r="H40" i="1"/>
  <c r="K40" i="1" s="1"/>
  <c r="G32" i="1"/>
  <c r="J32" i="1" s="1"/>
  <c r="L32" i="1" l="1"/>
  <c r="G39" i="1" l="1"/>
  <c r="J39" i="1" s="1"/>
  <c r="G31" i="1"/>
  <c r="J31" i="1" s="1"/>
  <c r="G13" i="1"/>
  <c r="J13" i="1" s="1"/>
  <c r="G47" i="1"/>
  <c r="G44" i="1"/>
  <c r="G43" i="1"/>
  <c r="J43" i="1" s="1"/>
  <c r="L45" i="1"/>
  <c r="L46" i="1"/>
  <c r="H46" i="1"/>
  <c r="K46" i="1" s="1"/>
  <c r="H45" i="1"/>
  <c r="K45" i="1" s="1"/>
  <c r="L43" i="1"/>
  <c r="G36" i="1"/>
  <c r="J36" i="1" s="1"/>
  <c r="G37" i="1"/>
  <c r="J37" i="1" s="1"/>
  <c r="G38" i="1" l="1"/>
  <c r="J38" i="1" s="1"/>
  <c r="G8" i="1" l="1"/>
  <c r="J8" i="1" s="1"/>
  <c r="G9" i="1"/>
  <c r="J9" i="1" s="1"/>
  <c r="G10" i="1"/>
  <c r="J10" i="1" s="1"/>
  <c r="G11" i="1"/>
  <c r="J11" i="1" s="1"/>
  <c r="G12" i="1"/>
  <c r="J12" i="1" s="1"/>
  <c r="L7" i="1" l="1"/>
  <c r="G7" i="1"/>
  <c r="J7" i="1" s="1"/>
  <c r="L6" i="1"/>
  <c r="G6" i="1"/>
  <c r="J6" i="1" l="1"/>
  <c r="L47" i="1" l="1"/>
  <c r="J47" i="1"/>
  <c r="L44" i="1"/>
  <c r="J44" i="1"/>
  <c r="L36" i="1" l="1"/>
  <c r="L31" i="1" l="1"/>
  <c r="L39" i="1" l="1"/>
  <c r="L38" i="1"/>
  <c r="L37" i="1"/>
  <c r="L29" i="1" l="1"/>
  <c r="L26" i="1"/>
  <c r="L30" i="1" l="1"/>
  <c r="L40" i="1" l="1"/>
  <c r="L48" i="1" l="1"/>
  <c r="G30" i="1"/>
  <c r="G29" i="1"/>
  <c r="J29" i="1" s="1"/>
  <c r="H48" i="1"/>
  <c r="J30" i="1" l="1"/>
  <c r="C48" i="1"/>
  <c r="F51" i="1" s="1"/>
  <c r="G48" i="1"/>
  <c r="K48" i="1"/>
  <c r="F53" i="1"/>
  <c r="J48" i="1" l="1"/>
  <c r="F52" i="1"/>
  <c r="H52" i="1" l="1"/>
  <c r="G52" i="1" s="1"/>
  <c r="E52" i="1"/>
  <c r="H53" i="1"/>
  <c r="G53" i="1" s="1"/>
  <c r="H51" i="1" l="1"/>
  <c r="G51" i="1" s="1"/>
  <c r="E53" i="1"/>
</calcChain>
</file>

<file path=xl/sharedStrings.xml><?xml version="1.0" encoding="utf-8"?>
<sst xmlns="http://schemas.openxmlformats.org/spreadsheetml/2006/main" count="224" uniqueCount="115">
  <si>
    <t>Číslo</t>
  </si>
  <si>
    <t>Položka</t>
  </si>
  <si>
    <t>Množství</t>
  </si>
  <si>
    <t>MJ</t>
  </si>
  <si>
    <t>Výdaje v Kč bez DPH</t>
  </si>
  <si>
    <t>Kč/MJ</t>
  </si>
  <si>
    <t>Způsobilé</t>
  </si>
  <si>
    <t>Nezpůsobilé</t>
  </si>
  <si>
    <t>1.</t>
  </si>
  <si>
    <t>Materiál</t>
  </si>
  <si>
    <t>ks</t>
  </si>
  <si>
    <t>x</t>
  </si>
  <si>
    <t>m</t>
  </si>
  <si>
    <t>kpl</t>
  </si>
  <si>
    <t>2.</t>
  </si>
  <si>
    <t>Montážní práce</t>
  </si>
  <si>
    <t>3.</t>
  </si>
  <si>
    <t>Ostatní</t>
  </si>
  <si>
    <t>3.1</t>
  </si>
  <si>
    <t>3.4</t>
  </si>
  <si>
    <t>3.5</t>
  </si>
  <si>
    <t>Suma</t>
  </si>
  <si>
    <t>Rekapitulace</t>
  </si>
  <si>
    <t>podíl</t>
  </si>
  <si>
    <t>bez DPH</t>
  </si>
  <si>
    <t>DPH (21%)</t>
  </si>
  <si>
    <t>s DPH</t>
  </si>
  <si>
    <t>4.</t>
  </si>
  <si>
    <t>Celkové výdaje</t>
  </si>
  <si>
    <t>5.</t>
  </si>
  <si>
    <t>z toho způsobilé výdaje</t>
  </si>
  <si>
    <t>6.</t>
  </si>
  <si>
    <t>z toho nezpůsobilé výdaje</t>
  </si>
  <si>
    <t>Dne:</t>
  </si>
  <si>
    <t>Zpracoval:</t>
  </si>
  <si>
    <t>DPH 21%</t>
  </si>
  <si>
    <t>Výdaje v Kč s DPH</t>
  </si>
  <si>
    <t>CYKY 3x1,5</t>
  </si>
  <si>
    <t>Podružný materiál /neuvedený výše, který je nutný zahrnout do celkového rozsahu prací</t>
  </si>
  <si>
    <t>Montáž kabelu CYKY 3x1,5, vrchní vedení</t>
  </si>
  <si>
    <t>Montáž proudové svorky alfe/aes</t>
  </si>
  <si>
    <t>Montáž stožárové výzbroje 3F/1f do svítidla vč osazení pojistkou</t>
  </si>
  <si>
    <t>Odvoz a likvidace vzniklého odpadního materiálu</t>
  </si>
  <si>
    <t>Podružné práce /neuvedené výše, které jsou nutné zahrnout do celkového rozsahu prací/</t>
  </si>
  <si>
    <t>3.2</t>
  </si>
  <si>
    <t>3.3</t>
  </si>
  <si>
    <t>hod</t>
  </si>
  <si>
    <t>Stožárová výzbroj vč. jištění - rezerva - při poškození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</si>
  <si>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</si>
  <si>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</si>
  <si>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</si>
  <si>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</si>
  <si>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</si>
  <si>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</si>
  <si>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</si>
  <si>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</si>
  <si>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</si>
  <si>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</si>
  <si>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Výložník, typ UNI 1 - 500, bandimex</t>
  </si>
  <si>
    <t>2.1</t>
  </si>
  <si>
    <t>2.2</t>
  </si>
  <si>
    <t>2.3</t>
  </si>
  <si>
    <t>2.4</t>
  </si>
  <si>
    <t>2.5</t>
  </si>
  <si>
    <t>2.8</t>
  </si>
  <si>
    <t>2.9</t>
  </si>
  <si>
    <t>Montáž výložníku UNI 1 - 500, bandimex</t>
  </si>
  <si>
    <t>Revizní zpráva</t>
  </si>
  <si>
    <t>DIO, zajištění stavby</t>
  </si>
  <si>
    <t>Certifikace měření osvětlení po realizaci projektu</t>
  </si>
  <si>
    <t>set</t>
  </si>
  <si>
    <t>Svorka proudová AlFe</t>
  </si>
  <si>
    <t>Montáž nového svítidla</t>
  </si>
  <si>
    <t>Demontáž stávajícího svítidla</t>
  </si>
  <si>
    <t>1.16</t>
  </si>
  <si>
    <t>1.17</t>
  </si>
  <si>
    <t>Pronájem montážní plošiny (hod.)</t>
  </si>
  <si>
    <t xml:space="preserve">m </t>
  </si>
  <si>
    <t>Svorka proudová AES</t>
  </si>
  <si>
    <t>Montáž kabelu CYKY 3x1,5, sloupem</t>
  </si>
  <si>
    <t>2.10</t>
  </si>
  <si>
    <t>2.11</t>
  </si>
  <si>
    <t>2.6</t>
  </si>
  <si>
    <t>2.7</t>
  </si>
  <si>
    <t>1.18</t>
  </si>
  <si>
    <t>1.19</t>
  </si>
  <si>
    <t>1.20</t>
  </si>
  <si>
    <t>1.21</t>
  </si>
  <si>
    <t>Backlight shield ve svítidle proti rušivému osvětlení</t>
  </si>
  <si>
    <t>Výložník, typ UNI 1 - 300, bandimex</t>
  </si>
  <si>
    <t>Montáž výložníku UNI 1 - 300, bandimex</t>
  </si>
  <si>
    <t>Výkaz výměr "Rekonstrukce veřejného osvětlení – obec Stránecká Zhoř"</t>
  </si>
  <si>
    <t>Výložník, typ UNI 1 - 1000, bandimex</t>
  </si>
  <si>
    <t>Výložník, typ UNI 1 - 1500, bandimex</t>
  </si>
  <si>
    <t>Výložník, typ UNI 1 - 2000, bandimex</t>
  </si>
  <si>
    <t>Montáž výložníku UNI 1 - 1000, bandimex</t>
  </si>
  <si>
    <t>Montáž výložníku UNI 1 - 1500, bandimex</t>
  </si>
  <si>
    <t>Montáž výložníku UNI 1 - 2000, bandimex</t>
  </si>
  <si>
    <t>2.12</t>
  </si>
  <si>
    <t>1.11</t>
  </si>
  <si>
    <t>1.12</t>
  </si>
  <si>
    <t>1.13</t>
  </si>
  <si>
    <t>1.14</t>
  </si>
  <si>
    <t>1.15</t>
  </si>
  <si>
    <t>Vyplňujte pouze žlutá pole!</t>
  </si>
  <si>
    <t>Svítidlo pro výpočet 1, silniční LED svítidlo, 2700K, 27W</t>
  </si>
  <si>
    <t>Svítidlo pro výpočet 2, silniční LED svítidlo, 2700K, 23W</t>
  </si>
  <si>
    <t>Svítidlo pro výpočet 3, silniční LED svítidlo, 2700K, 23W</t>
  </si>
  <si>
    <t>Svítidlo pro výpočet 4, silniční LED svítidlo, 2700K, 23W</t>
  </si>
  <si>
    <t>Svítidlo pro výpočet 5, silniční LED svítidlo, 2700K, 23W</t>
  </si>
  <si>
    <t>Svítidlo pro výpočet 6, silniční LED svítidlo, 2700K, 23W</t>
  </si>
  <si>
    <t>Svítidlo pro výpočet 7, silniční LED svítidlo, 2700K, 23W</t>
  </si>
  <si>
    <t>Svítidlo pro výpočet 8, silniční LED svítidlo, 2700K, 27W</t>
  </si>
  <si>
    <t>Svítidlo pro výpočet 9, silniční LED svítidlo, 2700K, 23W</t>
  </si>
  <si>
    <t>Svítidlo pro výpočet 10, silniční LED svítidlo, 2700K, 45W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</si>
</sst>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</cellStyleXfs>
  <cellXfs count="73">
    <xf numFmtId="0" fontId="0" fillId="0" borderId="0" xfId="0"/>
    <xf numFmtId="0" fontId="0" fillId="0" borderId="2" xfId="3" applyFont="1" applyBorder="1" applyAlignment="1">
      <alignment horizontal="center"/>
    </xf>
    <xf numFmtId="44" fontId="0" fillId="0" borderId="2" xfId="1" applyFont="1" applyFill="1" applyBorder="1" applyAlignment="1">
      <alignment horizontal="center"/>
    </xf>
    <xf numFmtId="0" fontId="0" fillId="0" borderId="0" xfId="3" applyFont="1" applyAlignment="1">
      <alignment horizontal="center"/>
    </xf>
    <xf numFmtId="44" fontId="0" fillId="0" borderId="0" xfId="1" applyFont="1" applyBorder="1"/>
    <xf numFmtId="44" fontId="0" fillId="0" borderId="0" xfId="1" applyFont="1" applyBorder="1" applyAlignment="1">
      <alignment horizontal="center"/>
    </xf>
    <xf numFmtId="44" fontId="0" fillId="0" borderId="2" xfId="1" applyFont="1" applyBorder="1"/>
    <xf numFmtId="44" fontId="0" fillId="0" borderId="2" xfId="1" applyFont="1" applyBorder="1" applyAlignment="1">
      <alignment horizontal="center"/>
    </xf>
    <xf numFmtId="0" fontId="0" fillId="0" borderId="0" xfId="4" applyFont="1" applyAlignment="1">
      <alignment wrapText="1"/>
    </xf>
    <xf numFmtId="0" fontId="9" fillId="0" borderId="2" xfId="4" applyFont="1" applyBorder="1" applyAlignment="1">
      <alignment wrapText="1"/>
    </xf>
    <xf numFmtId="10" fontId="9" fillId="0" borderId="2" xfId="2" applyNumberFormat="1" applyFont="1" applyFill="1" applyBorder="1" applyAlignment="1">
      <alignment wrapText="1"/>
    </xf>
    <xf numFmtId="44" fontId="9" fillId="0" borderId="2" xfId="1" applyFont="1" applyFill="1" applyBorder="1" applyAlignment="1">
      <alignment wrapText="1"/>
    </xf>
    <xf numFmtId="0" fontId="9" fillId="0" borderId="0" xfId="3" applyFont="1" applyAlignment="1">
      <alignment wrapText="1"/>
    </xf>
    <xf numFmtId="0" fontId="0" fillId="0" borderId="4" xfId="3" applyFont="1" applyBorder="1" applyAlignment="1">
      <alignment horizontal="center"/>
    </xf>
    <xf numFmtId="44" fontId="0" fillId="0" borderId="4" xfId="1" applyFont="1" applyBorder="1" applyAlignment="1">
      <alignment horizontal="right"/>
    </xf>
    <xf numFmtId="0" fontId="0" fillId="0" borderId="0" xfId="0" applyAlignment="1">
      <alignment horizontal="center" vertical="center"/>
    </xf>
    <xf numFmtId="49" fontId="0" fillId="0" borderId="0" xfId="3" applyNumberFormat="1" applyFont="1" applyAlignment="1">
      <alignment horizontal="center" vertical="center"/>
    </xf>
    <xf numFmtId="49" fontId="0" fillId="0" borderId="2" xfId="3" applyNumberFormat="1" applyFont="1" applyBorder="1" applyAlignment="1">
      <alignment horizontal="center" vertical="center"/>
    </xf>
    <xf numFmtId="49" fontId="0" fillId="0" borderId="4" xfId="3" applyNumberFormat="1" applyFont="1" applyBorder="1" applyAlignment="1">
      <alignment horizontal="center" vertical="center"/>
    </xf>
    <xf numFmtId="44" fontId="8" fillId="2" borderId="2" xfId="1" applyFont="1" applyFill="1" applyBorder="1" applyAlignment="1">
      <alignment horizontal="center" vertical="center" wrapText="1"/>
    </xf>
    <xf numFmtId="49" fontId="7" fillId="2" borderId="2" xfId="3" applyNumberFormat="1" applyFont="1" applyFill="1" applyBorder="1" applyAlignment="1">
      <alignment horizontal="center" vertical="center"/>
    </xf>
    <xf numFmtId="0" fontId="7" fillId="2" borderId="2" xfId="3" applyFont="1" applyFill="1" applyBorder="1"/>
    <xf numFmtId="0" fontId="0" fillId="2" borderId="2" xfId="3" applyFont="1" applyFill="1" applyBorder="1" applyAlignment="1">
      <alignment horizontal="center"/>
    </xf>
    <xf numFmtId="44" fontId="0" fillId="2" borderId="2" xfId="1" applyFont="1" applyFill="1" applyBorder="1"/>
    <xf numFmtId="44" fontId="0" fillId="2" borderId="2" xfId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 vertical="center"/>
    </xf>
    <xf numFmtId="44" fontId="7" fillId="2" borderId="2" xfId="3" applyNumberFormat="1" applyFont="1" applyFill="1" applyBorder="1"/>
    <xf numFmtId="44" fontId="7" fillId="2" borderId="2" xfId="1" applyFont="1" applyFill="1" applyBorder="1"/>
    <xf numFmtId="0" fontId="7" fillId="2" borderId="2" xfId="3" applyFont="1" applyFill="1" applyBorder="1" applyAlignment="1">
      <alignment horizontal="left"/>
    </xf>
    <xf numFmtId="0" fontId="7" fillId="2" borderId="2" xfId="3" applyFont="1" applyFill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0" fillId="0" borderId="0" xfId="1" applyFont="1" applyFill="1" applyBorder="1" applyAlignment="1">
      <alignment horizontal="center"/>
    </xf>
    <xf numFmtId="49" fontId="7" fillId="0" borderId="0" xfId="3" applyNumberFormat="1" applyFont="1" applyAlignment="1">
      <alignment horizontal="center" wrapText="1"/>
    </xf>
    <xf numFmtId="44" fontId="8" fillId="0" borderId="0" xfId="1" applyFont="1" applyFill="1" applyBorder="1" applyAlignment="1">
      <alignment horizontal="center" vertical="center" wrapText="1"/>
    </xf>
    <xf numFmtId="44" fontId="7" fillId="0" borderId="0" xfId="3" applyNumberFormat="1" applyFont="1"/>
    <xf numFmtId="0" fontId="7" fillId="0" borderId="0" xfId="3" applyFont="1" applyAlignment="1">
      <alignment horizontal="center"/>
    </xf>
    <xf numFmtId="44" fontId="0" fillId="0" borderId="0" xfId="1" applyFont="1" applyFill="1" applyBorder="1" applyAlignment="1">
      <alignment horizontal="left"/>
    </xf>
    <xf numFmtId="44" fontId="0" fillId="0" borderId="4" xfId="1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44" fontId="0" fillId="0" borderId="0" xfId="1" applyFont="1" applyBorder="1" applyAlignment="1">
      <alignment horizontal="left"/>
    </xf>
    <xf numFmtId="0" fontId="7" fillId="0" borderId="0" xfId="0" applyFont="1" applyAlignment="1">
      <alignment wrapText="1"/>
    </xf>
    <xf numFmtId="44" fontId="0" fillId="0" borderId="1" xfId="1" applyFont="1" applyFill="1" applyBorder="1" applyAlignment="1">
      <alignment horizontal="center"/>
    </xf>
    <xf numFmtId="0" fontId="7" fillId="0" borderId="5" xfId="3" applyFont="1" applyBorder="1"/>
    <xf numFmtId="0" fontId="7" fillId="0" borderId="0" xfId="3" applyFont="1"/>
    <xf numFmtId="0" fontId="7" fillId="0" borderId="2" xfId="0" applyFont="1" applyBorder="1" applyAlignment="1">
      <alignment horizontal="center" wrapText="1"/>
    </xf>
    <xf numFmtId="44" fontId="8" fillId="0" borderId="2" xfId="1" applyFont="1" applyFill="1" applyBorder="1" applyAlignment="1">
      <alignment horizontal="center" vertical="center" wrapText="1"/>
    </xf>
    <xf numFmtId="44" fontId="7" fillId="0" borderId="2" xfId="3" applyNumberFormat="1" applyFont="1" applyBorder="1"/>
    <xf numFmtId="0" fontId="0" fillId="0" borderId="2" xfId="0" applyBorder="1" applyAlignment="1">
      <alignment horizontal="center" vertical="center"/>
    </xf>
    <xf numFmtId="44" fontId="0" fillId="0" borderId="0" xfId="1" applyFont="1" applyAlignment="1">
      <alignment horizontal="center"/>
    </xf>
    <xf numFmtId="0" fontId="2" fillId="0" borderId="0" xfId="3" applyFont="1"/>
    <xf numFmtId="0" fontId="9" fillId="0" borderId="2" xfId="0" applyFont="1" applyBorder="1" applyProtection="1">
      <protection locked="0"/>
    </xf>
    <xf numFmtId="44" fontId="0" fillId="0" borderId="0" xfId="0" applyNumberFormat="1"/>
    <xf numFmtId="0" fontId="0" fillId="0" borderId="0" xfId="0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3" applyNumberFormat="1" applyFont="1" applyBorder="1" applyAlignment="1">
      <alignment horizontal="center"/>
    </xf>
    <xf numFmtId="0" fontId="1" fillId="0" borderId="2" xfId="3" applyFont="1" applyBorder="1"/>
    <xf numFmtId="44" fontId="0" fillId="0" borderId="0" xfId="1" applyFont="1" applyFill="1" applyBorder="1"/>
    <xf numFmtId="44" fontId="0" fillId="0" borderId="3" xfId="1" applyFont="1" applyFill="1" applyBorder="1"/>
    <xf numFmtId="0" fontId="10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49" fontId="7" fillId="2" borderId="6" xfId="3" applyNumberFormat="1" applyFont="1" applyFill="1" applyBorder="1" applyAlignment="1">
      <alignment horizontal="center" wrapText="1"/>
    </xf>
    <xf numFmtId="49" fontId="7" fillId="2" borderId="7" xfId="3" applyNumberFormat="1" applyFont="1" applyFill="1" applyBorder="1" applyAlignment="1">
      <alignment horizontal="center"/>
    </xf>
    <xf numFmtId="49" fontId="7" fillId="2" borderId="8" xfId="3" applyNumberFormat="1" applyFont="1" applyFill="1" applyBorder="1" applyAlignment="1">
      <alignment horizontal="center"/>
    </xf>
    <xf numFmtId="44" fontId="0" fillId="0" borderId="4" xfId="1" applyFont="1" applyBorder="1" applyAlignment="1">
      <alignment horizontal="left"/>
    </xf>
    <xf numFmtId="49" fontId="8" fillId="2" borderId="2" xfId="3" applyNumberFormat="1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44" fontId="0" fillId="3" borderId="2" xfId="1" applyFont="1" applyFill="1" applyBorder="1"/>
    <xf numFmtId="44" fontId="0" fillId="3" borderId="2" xfId="1" applyFont="1" applyFill="1" applyBorder="1" applyAlignment="1">
      <alignment horizontal="center"/>
    </xf>
    <xf numFmtId="14" fontId="9" fillId="3" borderId="4" xfId="3" applyNumberFormat="1" applyFont="1" applyFill="1" applyBorder="1" applyAlignment="1">
      <alignment horizontal="left" wrapText="1"/>
    </xf>
    <xf numFmtId="44" fontId="0" fillId="3" borderId="4" xfId="1" applyFont="1" applyFill="1" applyBorder="1" applyAlignment="1">
      <alignment horizontal="left"/>
    </xf>
    <xf numFmtId="49" fontId="12" fillId="0" borderId="0" xfId="3" applyNumberFormat="1" applyFont="1" applyAlignment="1">
      <alignment horizontal="left" vertical="center"/>
    </xf>
  </cellXfs>
  <cellStyles count="5">
    <cellStyle name="Měna" xfId="1" builtinId="4"/>
    <cellStyle name="Normální" xfId="0" builtinId="0"/>
    <cellStyle name="Normální 17" xfId="3" xr:uid="{00000000-0005-0000-0000-000002000000}"/>
    <cellStyle name="Normální 18" xfId="4" xr:uid="{00000000-0005-0000-0000-000003000000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61"/>
  <sheetViews>
    <sheetView tabSelected="1" zoomScale="90" zoomScaleNormal="90" workbookViewId="0">
      <selection activeCell="C47" sqref="C47"/>
    </sheetView>
  </sheetViews>
  <sheetFormatPr defaultRowHeight="15" x14ac:dyDescent="0.25"/>
  <cols>
    <col min="1" max="1" width="3.140625" customWidth="1"/>
    <col min="2" max="2" width="12.85546875" style="15" bestFit="1" customWidth="1"/>
    <col min="3" max="3" width="97.5703125" bestFit="1" customWidth="1"/>
    <col min="4" max="8" width="19.28515625" customWidth="1"/>
    <col min="9" max="9" width="3" customWidth="1"/>
    <col min="10" max="12" width="19.28515625" customWidth="1"/>
    <col min="13" max="13" width="5.7109375" customWidth="1"/>
    <col min="14" max="14" width="13.28515625" bestFit="1" customWidth="1"/>
  </cols>
  <sheetData>
    <row r="2" spans="2:13" ht="14.45" customHeight="1" x14ac:dyDescent="0.25">
      <c r="B2" s="60" t="s">
        <v>91</v>
      </c>
      <c r="C2" s="61"/>
      <c r="D2" s="61"/>
      <c r="E2" s="61"/>
      <c r="F2" s="61"/>
      <c r="G2" s="61"/>
      <c r="H2" s="61"/>
      <c r="I2" s="61"/>
      <c r="J2" s="61"/>
      <c r="K2" s="61"/>
      <c r="L2" s="62"/>
      <c r="M2" s="32"/>
    </row>
    <row r="3" spans="2:13" x14ac:dyDescent="0.25">
      <c r="B3" s="64" t="s">
        <v>0</v>
      </c>
      <c r="C3" s="65" t="s">
        <v>1</v>
      </c>
      <c r="D3" s="65" t="s">
        <v>2</v>
      </c>
      <c r="E3" s="65" t="s">
        <v>3</v>
      </c>
      <c r="F3" s="66" t="s">
        <v>4</v>
      </c>
      <c r="G3" s="66"/>
      <c r="H3" s="66"/>
      <c r="I3" s="44"/>
      <c r="J3" s="66" t="s">
        <v>36</v>
      </c>
      <c r="K3" s="66"/>
      <c r="L3" s="67" t="s">
        <v>35</v>
      </c>
      <c r="M3" s="40"/>
    </row>
    <row r="4" spans="2:13" x14ac:dyDescent="0.25">
      <c r="B4" s="64"/>
      <c r="C4" s="65"/>
      <c r="D4" s="65"/>
      <c r="E4" s="65"/>
      <c r="F4" s="19" t="s">
        <v>5</v>
      </c>
      <c r="G4" s="19" t="s">
        <v>6</v>
      </c>
      <c r="H4" s="19" t="s">
        <v>7</v>
      </c>
      <c r="I4" s="45"/>
      <c r="J4" s="19" t="s">
        <v>6</v>
      </c>
      <c r="K4" s="19" t="s">
        <v>7</v>
      </c>
      <c r="L4" s="67"/>
      <c r="M4" s="33"/>
    </row>
    <row r="5" spans="2:13" x14ac:dyDescent="0.25">
      <c r="B5" s="20" t="s">
        <v>8</v>
      </c>
      <c r="C5" s="21" t="s">
        <v>9</v>
      </c>
      <c r="D5" s="22"/>
      <c r="E5" s="22"/>
      <c r="F5" s="23"/>
      <c r="G5" s="24"/>
      <c r="H5" s="24"/>
      <c r="I5" s="2"/>
      <c r="J5" s="24"/>
      <c r="K5" s="24"/>
      <c r="L5" s="67"/>
      <c r="M5" s="31"/>
    </row>
    <row r="6" spans="2:13" x14ac:dyDescent="0.25">
      <c r="B6" s="17" t="s">
        <v>48</v>
      </c>
      <c r="C6" s="50" t="s">
        <v>105</v>
      </c>
      <c r="D6" s="58">
        <v>7</v>
      </c>
      <c r="E6" s="1" t="s">
        <v>10</v>
      </c>
      <c r="F6" s="68"/>
      <c r="G6" s="2">
        <f>D6*F6</f>
        <v>0</v>
      </c>
      <c r="H6" s="2" t="s">
        <v>11</v>
      </c>
      <c r="I6" s="2"/>
      <c r="J6" s="2">
        <f t="shared" ref="J6:J25" si="0">G6*1.21</f>
        <v>0</v>
      </c>
      <c r="K6" s="2" t="s">
        <v>11</v>
      </c>
      <c r="L6" s="2">
        <f>D6*F6*0.21</f>
        <v>0</v>
      </c>
      <c r="M6" s="31"/>
    </row>
    <row r="7" spans="2:13" ht="15.75" customHeight="1" x14ac:dyDescent="0.25">
      <c r="B7" s="17" t="s">
        <v>49</v>
      </c>
      <c r="C7" s="50" t="s">
        <v>106</v>
      </c>
      <c r="D7" s="58">
        <v>21</v>
      </c>
      <c r="E7" s="1" t="s">
        <v>10</v>
      </c>
      <c r="F7" s="68"/>
      <c r="G7" s="41">
        <f>D7*F7</f>
        <v>0</v>
      </c>
      <c r="H7" s="41" t="s">
        <v>11</v>
      </c>
      <c r="I7" s="41"/>
      <c r="J7" s="41">
        <f>G7*1.21</f>
        <v>0</v>
      </c>
      <c r="K7" s="41" t="s">
        <v>11</v>
      </c>
      <c r="L7" s="2">
        <f>D7*F7*0.21</f>
        <v>0</v>
      </c>
      <c r="M7" s="31"/>
    </row>
    <row r="8" spans="2:13" x14ac:dyDescent="0.25">
      <c r="B8" s="17" t="s">
        <v>50</v>
      </c>
      <c r="C8" s="50" t="s">
        <v>107</v>
      </c>
      <c r="D8" s="58">
        <v>20</v>
      </c>
      <c r="E8" s="1" t="s">
        <v>10</v>
      </c>
      <c r="F8" s="68"/>
      <c r="G8" s="2">
        <f t="shared" ref="G8:G24" si="1">D8*F8</f>
        <v>0</v>
      </c>
      <c r="H8" s="2" t="s">
        <v>11</v>
      </c>
      <c r="I8" s="2"/>
      <c r="J8" s="2">
        <f t="shared" si="0"/>
        <v>0</v>
      </c>
      <c r="K8" s="2" t="s">
        <v>11</v>
      </c>
      <c r="L8" s="2">
        <f t="shared" ref="L8:L16" si="2">D8*F8*0.21</f>
        <v>0</v>
      </c>
      <c r="M8" s="31"/>
    </row>
    <row r="9" spans="2:13" x14ac:dyDescent="0.25">
      <c r="B9" s="17" t="s">
        <v>51</v>
      </c>
      <c r="C9" s="50" t="s">
        <v>108</v>
      </c>
      <c r="D9" s="58">
        <v>18</v>
      </c>
      <c r="E9" s="1" t="s">
        <v>10</v>
      </c>
      <c r="F9" s="68"/>
      <c r="G9" s="41">
        <f t="shared" si="1"/>
        <v>0</v>
      </c>
      <c r="H9" s="41" t="s">
        <v>11</v>
      </c>
      <c r="I9" s="41"/>
      <c r="J9" s="41">
        <f t="shared" si="0"/>
        <v>0</v>
      </c>
      <c r="K9" s="41" t="s">
        <v>11</v>
      </c>
      <c r="L9" s="2">
        <f t="shared" si="2"/>
        <v>0</v>
      </c>
      <c r="M9" s="31"/>
    </row>
    <row r="10" spans="2:13" x14ac:dyDescent="0.25">
      <c r="B10" s="17" t="s">
        <v>52</v>
      </c>
      <c r="C10" s="50" t="s">
        <v>109</v>
      </c>
      <c r="D10" s="58">
        <v>6</v>
      </c>
      <c r="E10" s="1" t="s">
        <v>10</v>
      </c>
      <c r="F10" s="68"/>
      <c r="G10" s="2">
        <f t="shared" si="1"/>
        <v>0</v>
      </c>
      <c r="H10" s="2" t="s">
        <v>11</v>
      </c>
      <c r="I10" s="2"/>
      <c r="J10" s="2">
        <f t="shared" si="0"/>
        <v>0</v>
      </c>
      <c r="K10" s="2" t="s">
        <v>11</v>
      </c>
      <c r="L10" s="2">
        <f t="shared" si="2"/>
        <v>0</v>
      </c>
      <c r="M10" s="31"/>
    </row>
    <row r="11" spans="2:13" x14ac:dyDescent="0.25">
      <c r="B11" s="17" t="s">
        <v>53</v>
      </c>
      <c r="C11" s="50" t="s">
        <v>110</v>
      </c>
      <c r="D11" s="58">
        <v>28</v>
      </c>
      <c r="E11" s="1" t="s">
        <v>10</v>
      </c>
      <c r="F11" s="68"/>
      <c r="G11" s="41">
        <f t="shared" si="1"/>
        <v>0</v>
      </c>
      <c r="H11" s="41" t="s">
        <v>11</v>
      </c>
      <c r="I11" s="41"/>
      <c r="J11" s="41">
        <f t="shared" si="0"/>
        <v>0</v>
      </c>
      <c r="K11" s="41" t="s">
        <v>11</v>
      </c>
      <c r="L11" s="2">
        <f t="shared" si="2"/>
        <v>0</v>
      </c>
      <c r="M11" s="31"/>
    </row>
    <row r="12" spans="2:13" x14ac:dyDescent="0.25">
      <c r="B12" s="17" t="s">
        <v>54</v>
      </c>
      <c r="C12" s="50" t="s">
        <v>111</v>
      </c>
      <c r="D12" s="58">
        <v>8</v>
      </c>
      <c r="E12" s="1" t="s">
        <v>10</v>
      </c>
      <c r="F12" s="68"/>
      <c r="G12" s="2">
        <f t="shared" si="1"/>
        <v>0</v>
      </c>
      <c r="H12" s="2" t="s">
        <v>11</v>
      </c>
      <c r="I12" s="41"/>
      <c r="J12" s="2">
        <f t="shared" si="0"/>
        <v>0</v>
      </c>
      <c r="K12" s="2" t="s">
        <v>11</v>
      </c>
      <c r="L12" s="2">
        <f t="shared" si="2"/>
        <v>0</v>
      </c>
      <c r="M12" s="31"/>
    </row>
    <row r="13" spans="2:13" x14ac:dyDescent="0.25">
      <c r="B13" s="17" t="s">
        <v>55</v>
      </c>
      <c r="C13" s="50" t="s">
        <v>112</v>
      </c>
      <c r="D13" s="58">
        <v>6</v>
      </c>
      <c r="E13" s="1" t="s">
        <v>10</v>
      </c>
      <c r="F13" s="68"/>
      <c r="G13" s="2">
        <f t="shared" ref="G13" si="3">D13*F13</f>
        <v>0</v>
      </c>
      <c r="H13" s="2" t="s">
        <v>11</v>
      </c>
      <c r="I13" s="41"/>
      <c r="J13" s="41">
        <f t="shared" si="0"/>
        <v>0</v>
      </c>
      <c r="K13" s="2" t="s">
        <v>11</v>
      </c>
      <c r="L13" s="2">
        <f t="shared" si="2"/>
        <v>0</v>
      </c>
      <c r="M13" s="31"/>
    </row>
    <row r="14" spans="2:13" x14ac:dyDescent="0.25">
      <c r="B14" s="17" t="s">
        <v>56</v>
      </c>
      <c r="C14" s="50" t="s">
        <v>113</v>
      </c>
      <c r="D14" s="58">
        <v>25</v>
      </c>
      <c r="E14" s="1" t="s">
        <v>10</v>
      </c>
      <c r="F14" s="68"/>
      <c r="G14" s="2">
        <f>D14*F14</f>
        <v>0</v>
      </c>
      <c r="H14" s="2" t="s">
        <v>11</v>
      </c>
      <c r="I14" s="2"/>
      <c r="J14" s="2">
        <f t="shared" si="0"/>
        <v>0</v>
      </c>
      <c r="K14" s="2" t="s">
        <v>11</v>
      </c>
      <c r="L14" s="2">
        <f t="shared" si="2"/>
        <v>0</v>
      </c>
      <c r="M14" s="31"/>
    </row>
    <row r="15" spans="2:13" ht="15.75" customHeight="1" x14ac:dyDescent="0.25">
      <c r="B15" s="17" t="s">
        <v>57</v>
      </c>
      <c r="C15" s="50" t="s">
        <v>114</v>
      </c>
      <c r="D15" s="58">
        <v>1</v>
      </c>
      <c r="E15" s="1" t="s">
        <v>10</v>
      </c>
      <c r="F15" s="68"/>
      <c r="G15" s="41">
        <f>D15*F15</f>
        <v>0</v>
      </c>
      <c r="H15" s="41" t="s">
        <v>11</v>
      </c>
      <c r="I15" s="41"/>
      <c r="J15" s="41">
        <f t="shared" si="0"/>
        <v>0</v>
      </c>
      <c r="K15" s="41" t="s">
        <v>11</v>
      </c>
      <c r="L15" s="2">
        <f t="shared" si="2"/>
        <v>0</v>
      </c>
      <c r="M15" s="31"/>
    </row>
    <row r="16" spans="2:13" x14ac:dyDescent="0.25">
      <c r="B16" s="17" t="s">
        <v>99</v>
      </c>
      <c r="C16" s="50" t="s">
        <v>88</v>
      </c>
      <c r="D16" s="58">
        <v>24</v>
      </c>
      <c r="E16" s="1" t="s">
        <v>10</v>
      </c>
      <c r="F16" s="68"/>
      <c r="G16" s="2">
        <f t="shared" ref="G16" si="4">D16*F16</f>
        <v>0</v>
      </c>
      <c r="H16" s="41" t="s">
        <v>11</v>
      </c>
      <c r="I16" s="41"/>
      <c r="J16" s="2">
        <f t="shared" si="0"/>
        <v>0</v>
      </c>
      <c r="K16" s="2" t="s">
        <v>11</v>
      </c>
      <c r="L16" s="2">
        <f t="shared" si="2"/>
        <v>0</v>
      </c>
      <c r="M16" s="31"/>
    </row>
    <row r="17" spans="2:14" x14ac:dyDescent="0.25">
      <c r="B17" s="17" t="s">
        <v>100</v>
      </c>
      <c r="C17" s="50" t="s">
        <v>89</v>
      </c>
      <c r="D17" s="59">
        <v>8</v>
      </c>
      <c r="E17" s="1" t="s">
        <v>10</v>
      </c>
      <c r="F17" s="68"/>
      <c r="G17" s="2">
        <f t="shared" si="1"/>
        <v>0</v>
      </c>
      <c r="H17" s="41" t="s">
        <v>11</v>
      </c>
      <c r="I17" s="7"/>
      <c r="J17" s="2">
        <f t="shared" si="0"/>
        <v>0</v>
      </c>
      <c r="K17" s="2" t="s">
        <v>11</v>
      </c>
      <c r="L17" s="7">
        <f t="shared" ref="L17:L19" si="5">D17*F17*0.21</f>
        <v>0</v>
      </c>
      <c r="M17" s="48"/>
      <c r="N17" s="51"/>
    </row>
    <row r="18" spans="2:14" x14ac:dyDescent="0.25">
      <c r="B18" s="17" t="s">
        <v>101</v>
      </c>
      <c r="C18" s="50" t="s">
        <v>58</v>
      </c>
      <c r="D18" s="59">
        <v>20</v>
      </c>
      <c r="E18" s="1" t="s">
        <v>10</v>
      </c>
      <c r="F18" s="68"/>
      <c r="G18" s="41">
        <f t="shared" si="1"/>
        <v>0</v>
      </c>
      <c r="H18" s="41" t="s">
        <v>11</v>
      </c>
      <c r="I18" s="7"/>
      <c r="J18" s="41">
        <f t="shared" si="0"/>
        <v>0</v>
      </c>
      <c r="K18" s="41" t="s">
        <v>11</v>
      </c>
      <c r="L18" s="7">
        <f t="shared" si="5"/>
        <v>0</v>
      </c>
      <c r="M18" s="48"/>
      <c r="N18" s="51"/>
    </row>
    <row r="19" spans="2:14" x14ac:dyDescent="0.25">
      <c r="B19" s="17" t="s">
        <v>102</v>
      </c>
      <c r="C19" s="50" t="s">
        <v>92</v>
      </c>
      <c r="D19" s="59">
        <v>11</v>
      </c>
      <c r="E19" s="1" t="s">
        <v>10</v>
      </c>
      <c r="F19" s="68"/>
      <c r="G19" s="2">
        <f t="shared" ref="G19:G21" si="6">D19*F19</f>
        <v>0</v>
      </c>
      <c r="H19" s="41" t="s">
        <v>11</v>
      </c>
      <c r="I19" s="7"/>
      <c r="J19" s="2">
        <f t="shared" ref="J19:J21" si="7">G19*1.21</f>
        <v>0</v>
      </c>
      <c r="K19" s="2" t="s">
        <v>11</v>
      </c>
      <c r="L19" s="2">
        <f t="shared" si="5"/>
        <v>0</v>
      </c>
      <c r="M19" s="48"/>
      <c r="N19" s="51"/>
    </row>
    <row r="20" spans="2:14" x14ac:dyDescent="0.25">
      <c r="B20" s="17" t="s">
        <v>103</v>
      </c>
      <c r="C20" s="50" t="s">
        <v>93</v>
      </c>
      <c r="D20" s="59">
        <v>4</v>
      </c>
      <c r="E20" s="1" t="s">
        <v>10</v>
      </c>
      <c r="F20" s="68"/>
      <c r="G20" s="41">
        <f t="shared" si="6"/>
        <v>0</v>
      </c>
      <c r="H20" s="41" t="s">
        <v>11</v>
      </c>
      <c r="I20" s="7"/>
      <c r="J20" s="2">
        <f t="shared" si="7"/>
        <v>0</v>
      </c>
      <c r="K20" s="2" t="s">
        <v>11</v>
      </c>
      <c r="L20" s="7">
        <f t="shared" ref="L20:L21" si="8">D20*F20*0.21</f>
        <v>0</v>
      </c>
      <c r="M20" s="48"/>
      <c r="N20" s="51"/>
    </row>
    <row r="21" spans="2:14" x14ac:dyDescent="0.25">
      <c r="B21" s="17" t="s">
        <v>74</v>
      </c>
      <c r="C21" s="50" t="s">
        <v>94</v>
      </c>
      <c r="D21" s="59">
        <v>3</v>
      </c>
      <c r="E21" s="1" t="s">
        <v>10</v>
      </c>
      <c r="F21" s="68"/>
      <c r="G21" s="2">
        <f t="shared" si="6"/>
        <v>0</v>
      </c>
      <c r="H21" s="41" t="s">
        <v>11</v>
      </c>
      <c r="I21" s="7"/>
      <c r="J21" s="41">
        <f t="shared" si="7"/>
        <v>0</v>
      </c>
      <c r="K21" s="41" t="s">
        <v>11</v>
      </c>
      <c r="L21" s="7">
        <f t="shared" si="8"/>
        <v>0</v>
      </c>
      <c r="M21" s="48"/>
      <c r="N21" s="51"/>
    </row>
    <row r="22" spans="2:14" x14ac:dyDescent="0.25">
      <c r="B22" s="17" t="s">
        <v>75</v>
      </c>
      <c r="C22" s="50" t="s">
        <v>47</v>
      </c>
      <c r="D22" s="38">
        <v>7</v>
      </c>
      <c r="E22" s="1" t="s">
        <v>10</v>
      </c>
      <c r="F22" s="68"/>
      <c r="G22" s="41">
        <f t="shared" si="1"/>
        <v>0</v>
      </c>
      <c r="H22" s="41" t="s">
        <v>11</v>
      </c>
      <c r="I22" s="2"/>
      <c r="J22" s="41">
        <f t="shared" si="0"/>
        <v>0</v>
      </c>
      <c r="K22" s="41" t="s">
        <v>11</v>
      </c>
      <c r="L22" s="2">
        <f t="shared" ref="L22:L26" si="9">D22*F22*0.21</f>
        <v>0</v>
      </c>
      <c r="M22" s="31"/>
      <c r="N22" s="51"/>
    </row>
    <row r="23" spans="2:14" x14ac:dyDescent="0.25">
      <c r="B23" s="17" t="s">
        <v>84</v>
      </c>
      <c r="C23" s="50" t="s">
        <v>37</v>
      </c>
      <c r="D23" s="38">
        <f>D36+D37</f>
        <v>484</v>
      </c>
      <c r="E23" s="1" t="s">
        <v>77</v>
      </c>
      <c r="F23" s="68"/>
      <c r="G23" s="41">
        <f t="shared" si="1"/>
        <v>0</v>
      </c>
      <c r="H23" s="41" t="s">
        <v>11</v>
      </c>
      <c r="I23" s="2"/>
      <c r="J23" s="41">
        <f t="shared" si="0"/>
        <v>0</v>
      </c>
      <c r="K23" s="41" t="s">
        <v>11</v>
      </c>
      <c r="L23" s="2">
        <f t="shared" ref="L23:L25" si="10">D23*F23*0.21</f>
        <v>0</v>
      </c>
      <c r="M23" s="31"/>
      <c r="N23" s="51"/>
    </row>
    <row r="24" spans="2:14" x14ac:dyDescent="0.25">
      <c r="B24" s="17" t="s">
        <v>85</v>
      </c>
      <c r="C24" s="50" t="s">
        <v>71</v>
      </c>
      <c r="D24" s="38">
        <v>100</v>
      </c>
      <c r="E24" s="1" t="s">
        <v>10</v>
      </c>
      <c r="F24" s="68"/>
      <c r="G24" s="2">
        <f t="shared" si="1"/>
        <v>0</v>
      </c>
      <c r="H24" s="2" t="s">
        <v>11</v>
      </c>
      <c r="I24" s="2"/>
      <c r="J24" s="2">
        <f t="shared" si="0"/>
        <v>0</v>
      </c>
      <c r="K24" s="2" t="s">
        <v>11</v>
      </c>
      <c r="L24" s="2">
        <f t="shared" si="9"/>
        <v>0</v>
      </c>
      <c r="M24" s="31"/>
      <c r="N24" s="51"/>
    </row>
    <row r="25" spans="2:14" x14ac:dyDescent="0.25">
      <c r="B25" s="17" t="s">
        <v>86</v>
      </c>
      <c r="C25" s="50" t="s">
        <v>78</v>
      </c>
      <c r="D25" s="38">
        <v>34</v>
      </c>
      <c r="E25" s="1" t="s">
        <v>10</v>
      </c>
      <c r="F25" s="68"/>
      <c r="G25" s="2">
        <f t="shared" ref="G25" si="11">D25*F25</f>
        <v>0</v>
      </c>
      <c r="H25" s="2" t="s">
        <v>11</v>
      </c>
      <c r="I25" s="2"/>
      <c r="J25" s="41">
        <f t="shared" si="0"/>
        <v>0</v>
      </c>
      <c r="K25" s="41" t="s">
        <v>11</v>
      </c>
      <c r="L25" s="2">
        <f t="shared" si="10"/>
        <v>0</v>
      </c>
      <c r="M25" s="31"/>
      <c r="N25" s="51"/>
    </row>
    <row r="26" spans="2:14" x14ac:dyDescent="0.25">
      <c r="B26" s="17" t="s">
        <v>87</v>
      </c>
      <c r="C26" s="50" t="s">
        <v>38</v>
      </c>
      <c r="D26" s="38">
        <v>1</v>
      </c>
      <c r="E26" s="1" t="s">
        <v>13</v>
      </c>
      <c r="F26" s="68"/>
      <c r="G26" s="2" t="s">
        <v>11</v>
      </c>
      <c r="H26" s="2">
        <f>F26*D26</f>
        <v>0</v>
      </c>
      <c r="I26" s="2"/>
      <c r="J26" s="41" t="s">
        <v>11</v>
      </c>
      <c r="K26" s="41">
        <f>H26*1.21</f>
        <v>0</v>
      </c>
      <c r="L26" s="2">
        <f t="shared" si="9"/>
        <v>0</v>
      </c>
      <c r="M26" s="31"/>
      <c r="N26" s="51"/>
    </row>
    <row r="27" spans="2:14" x14ac:dyDescent="0.25">
      <c r="B27" s="16"/>
      <c r="C27" s="49"/>
      <c r="D27" s="3"/>
      <c r="E27" s="3"/>
      <c r="F27" s="56"/>
      <c r="G27" s="5"/>
      <c r="H27" s="5"/>
      <c r="I27" s="31"/>
      <c r="J27" s="5"/>
      <c r="K27" s="5"/>
      <c r="L27" s="5"/>
      <c r="M27" s="31"/>
      <c r="N27" s="51"/>
    </row>
    <row r="28" spans="2:14" x14ac:dyDescent="0.25">
      <c r="B28" s="20" t="s">
        <v>14</v>
      </c>
      <c r="C28" s="21" t="s">
        <v>15</v>
      </c>
      <c r="D28" s="22"/>
      <c r="E28" s="22"/>
      <c r="F28" s="22"/>
      <c r="G28" s="24"/>
      <c r="H28" s="24"/>
      <c r="I28" s="2"/>
      <c r="J28" s="24"/>
      <c r="K28" s="24"/>
      <c r="L28" s="24"/>
      <c r="M28" s="31"/>
      <c r="N28" s="51"/>
    </row>
    <row r="29" spans="2:14" x14ac:dyDescent="0.25">
      <c r="B29" s="17" t="s">
        <v>59</v>
      </c>
      <c r="C29" s="50" t="s">
        <v>73</v>
      </c>
      <c r="D29" s="1">
        <v>97</v>
      </c>
      <c r="E29" s="1" t="s">
        <v>10</v>
      </c>
      <c r="F29" s="68"/>
      <c r="G29" s="2">
        <f t="shared" ref="G29:G39" si="12">D29*F29</f>
        <v>0</v>
      </c>
      <c r="H29" s="2" t="s">
        <v>11</v>
      </c>
      <c r="I29" s="2"/>
      <c r="J29" s="2">
        <f>G29*1.21</f>
        <v>0</v>
      </c>
      <c r="K29" s="2" t="s">
        <v>11</v>
      </c>
      <c r="L29" s="2">
        <f t="shared" ref="L29:L40" si="13">D29*F29*0.21</f>
        <v>0</v>
      </c>
      <c r="M29" s="31"/>
      <c r="N29" s="51"/>
    </row>
    <row r="30" spans="2:14" x14ac:dyDescent="0.25">
      <c r="B30" s="17" t="s">
        <v>60</v>
      </c>
      <c r="C30" s="50" t="s">
        <v>72</v>
      </c>
      <c r="D30" s="1">
        <f>SUM(D6:D15)</f>
        <v>140</v>
      </c>
      <c r="E30" s="1" t="s">
        <v>10</v>
      </c>
      <c r="F30" s="68"/>
      <c r="G30" s="2">
        <f>D30*F30</f>
        <v>0</v>
      </c>
      <c r="H30" s="2" t="s">
        <v>11</v>
      </c>
      <c r="I30" s="2"/>
      <c r="J30" s="2">
        <f>G30*1.21</f>
        <v>0</v>
      </c>
      <c r="K30" s="2" t="s">
        <v>11</v>
      </c>
      <c r="L30" s="2">
        <f t="shared" si="13"/>
        <v>0</v>
      </c>
      <c r="M30" s="31"/>
      <c r="N30" s="51"/>
    </row>
    <row r="31" spans="2:14" x14ac:dyDescent="0.25">
      <c r="B31" s="17" t="s">
        <v>61</v>
      </c>
      <c r="C31" s="50" t="s">
        <v>90</v>
      </c>
      <c r="D31" s="59">
        <f>D17</f>
        <v>8</v>
      </c>
      <c r="E31" s="1" t="s">
        <v>10</v>
      </c>
      <c r="F31" s="68"/>
      <c r="G31" s="2">
        <f t="shared" si="12"/>
        <v>0</v>
      </c>
      <c r="H31" s="2" t="s">
        <v>11</v>
      </c>
      <c r="I31" s="7"/>
      <c r="J31" s="2">
        <f t="shared" ref="J31:J39" si="14">G31*1.21</f>
        <v>0</v>
      </c>
      <c r="K31" s="2" t="s">
        <v>11</v>
      </c>
      <c r="L31" s="7">
        <f t="shared" si="13"/>
        <v>0</v>
      </c>
      <c r="M31" s="48"/>
      <c r="N31" s="51"/>
    </row>
    <row r="32" spans="2:14" x14ac:dyDescent="0.25">
      <c r="B32" s="17" t="s">
        <v>62</v>
      </c>
      <c r="C32" s="50" t="s">
        <v>66</v>
      </c>
      <c r="D32" s="59">
        <f>D18</f>
        <v>20</v>
      </c>
      <c r="E32" s="1" t="s">
        <v>10</v>
      </c>
      <c r="F32" s="68"/>
      <c r="G32" s="2">
        <f t="shared" si="12"/>
        <v>0</v>
      </c>
      <c r="H32" s="2" t="s">
        <v>11</v>
      </c>
      <c r="I32" s="7"/>
      <c r="J32" s="2">
        <f t="shared" si="14"/>
        <v>0</v>
      </c>
      <c r="K32" s="2" t="s">
        <v>11</v>
      </c>
      <c r="L32" s="7">
        <f t="shared" si="13"/>
        <v>0</v>
      </c>
      <c r="M32" s="48"/>
      <c r="N32" s="51"/>
    </row>
    <row r="33" spans="2:14" x14ac:dyDescent="0.25">
      <c r="B33" s="17" t="s">
        <v>63</v>
      </c>
      <c r="C33" s="50" t="s">
        <v>95</v>
      </c>
      <c r="D33" s="59">
        <f>D19</f>
        <v>11</v>
      </c>
      <c r="E33" s="1" t="s">
        <v>10</v>
      </c>
      <c r="F33" s="68"/>
      <c r="G33" s="2">
        <f t="shared" ref="G33:G35" si="15">D33*F33</f>
        <v>0</v>
      </c>
      <c r="H33" s="2" t="s">
        <v>11</v>
      </c>
      <c r="I33" s="7"/>
      <c r="J33" s="2">
        <f t="shared" ref="J33:J35" si="16">G33*1.21</f>
        <v>0</v>
      </c>
      <c r="K33" s="2" t="s">
        <v>11</v>
      </c>
      <c r="L33" s="7">
        <f t="shared" ref="L33:L35" si="17">D33*F33*0.21</f>
        <v>0</v>
      </c>
      <c r="M33" s="48"/>
      <c r="N33" s="51"/>
    </row>
    <row r="34" spans="2:14" x14ac:dyDescent="0.25">
      <c r="B34" s="17" t="s">
        <v>82</v>
      </c>
      <c r="C34" s="50" t="s">
        <v>96</v>
      </c>
      <c r="D34" s="59">
        <f>D20</f>
        <v>4</v>
      </c>
      <c r="E34" s="1" t="s">
        <v>10</v>
      </c>
      <c r="F34" s="68"/>
      <c r="G34" s="2">
        <f t="shared" si="15"/>
        <v>0</v>
      </c>
      <c r="H34" s="2" t="s">
        <v>11</v>
      </c>
      <c r="I34" s="7"/>
      <c r="J34" s="2">
        <f t="shared" si="16"/>
        <v>0</v>
      </c>
      <c r="K34" s="2" t="s">
        <v>11</v>
      </c>
      <c r="L34" s="7">
        <f t="shared" si="17"/>
        <v>0</v>
      </c>
      <c r="M34" s="48"/>
      <c r="N34" s="51"/>
    </row>
    <row r="35" spans="2:14" x14ac:dyDescent="0.25">
      <c r="B35" s="17" t="s">
        <v>83</v>
      </c>
      <c r="C35" s="50" t="s">
        <v>97</v>
      </c>
      <c r="D35" s="59">
        <f>D21</f>
        <v>3</v>
      </c>
      <c r="E35" s="1" t="s">
        <v>10</v>
      </c>
      <c r="F35" s="68"/>
      <c r="G35" s="2">
        <f t="shared" si="15"/>
        <v>0</v>
      </c>
      <c r="H35" s="2" t="s">
        <v>11</v>
      </c>
      <c r="I35" s="7"/>
      <c r="J35" s="2">
        <f t="shared" si="16"/>
        <v>0</v>
      </c>
      <c r="K35" s="2" t="s">
        <v>11</v>
      </c>
      <c r="L35" s="7">
        <f t="shared" si="17"/>
        <v>0</v>
      </c>
      <c r="M35" s="48"/>
      <c r="N35" s="51"/>
    </row>
    <row r="36" spans="2:14" x14ac:dyDescent="0.25">
      <c r="B36" s="17" t="s">
        <v>64</v>
      </c>
      <c r="C36" s="50" t="s">
        <v>39</v>
      </c>
      <c r="D36" s="1">
        <v>252</v>
      </c>
      <c r="E36" s="1" t="s">
        <v>12</v>
      </c>
      <c r="F36" s="68"/>
      <c r="G36" s="2">
        <f t="shared" si="12"/>
        <v>0</v>
      </c>
      <c r="H36" s="2" t="s">
        <v>11</v>
      </c>
      <c r="I36" s="7"/>
      <c r="J36" s="2">
        <f t="shared" si="14"/>
        <v>0</v>
      </c>
      <c r="K36" s="2" t="s">
        <v>11</v>
      </c>
      <c r="L36" s="7">
        <f t="shared" ref="L36" si="18">D36*F36*0.21</f>
        <v>0</v>
      </c>
      <c r="M36" s="48"/>
      <c r="N36" s="51"/>
    </row>
    <row r="37" spans="2:14" x14ac:dyDescent="0.25">
      <c r="B37" s="17" t="s">
        <v>65</v>
      </c>
      <c r="C37" s="50" t="s">
        <v>79</v>
      </c>
      <c r="D37" s="1">
        <v>232</v>
      </c>
      <c r="E37" s="1" t="s">
        <v>12</v>
      </c>
      <c r="F37" s="68"/>
      <c r="G37" s="2">
        <f t="shared" si="12"/>
        <v>0</v>
      </c>
      <c r="H37" s="2" t="s">
        <v>11</v>
      </c>
      <c r="I37" s="2"/>
      <c r="J37" s="2">
        <f t="shared" si="14"/>
        <v>0</v>
      </c>
      <c r="K37" s="2" t="s">
        <v>11</v>
      </c>
      <c r="L37" s="2">
        <f t="shared" ref="L37:L39" si="19">D37*F37*0.21</f>
        <v>0</v>
      </c>
      <c r="M37" s="31"/>
      <c r="N37" s="51"/>
    </row>
    <row r="38" spans="2:14" x14ac:dyDescent="0.25">
      <c r="B38" s="17" t="s">
        <v>80</v>
      </c>
      <c r="C38" s="50" t="s">
        <v>40</v>
      </c>
      <c r="D38" s="1">
        <f>D24+D25</f>
        <v>134</v>
      </c>
      <c r="E38" s="1" t="s">
        <v>10</v>
      </c>
      <c r="F38" s="68"/>
      <c r="G38" s="2">
        <f t="shared" si="12"/>
        <v>0</v>
      </c>
      <c r="H38" s="2" t="s">
        <v>11</v>
      </c>
      <c r="I38" s="2"/>
      <c r="J38" s="2">
        <f t="shared" si="14"/>
        <v>0</v>
      </c>
      <c r="K38" s="2" t="s">
        <v>11</v>
      </c>
      <c r="L38" s="2">
        <f t="shared" si="19"/>
        <v>0</v>
      </c>
      <c r="M38" s="31"/>
      <c r="N38" s="51"/>
    </row>
    <row r="39" spans="2:14" x14ac:dyDescent="0.25">
      <c r="B39" s="17" t="s">
        <v>81</v>
      </c>
      <c r="C39" s="50" t="s">
        <v>41</v>
      </c>
      <c r="D39" s="1">
        <f>D22</f>
        <v>7</v>
      </c>
      <c r="E39" s="1" t="s">
        <v>10</v>
      </c>
      <c r="F39" s="68"/>
      <c r="G39" s="2">
        <f t="shared" si="12"/>
        <v>0</v>
      </c>
      <c r="H39" s="2" t="s">
        <v>11</v>
      </c>
      <c r="I39" s="2"/>
      <c r="J39" s="2">
        <f t="shared" si="14"/>
        <v>0</v>
      </c>
      <c r="K39" s="2" t="s">
        <v>11</v>
      </c>
      <c r="L39" s="2">
        <f t="shared" si="19"/>
        <v>0</v>
      </c>
      <c r="M39" s="31"/>
      <c r="N39" s="51"/>
    </row>
    <row r="40" spans="2:14" x14ac:dyDescent="0.25">
      <c r="B40" s="17" t="s">
        <v>98</v>
      </c>
      <c r="C40" s="50" t="s">
        <v>43</v>
      </c>
      <c r="D40" s="1">
        <v>1</v>
      </c>
      <c r="E40" s="1" t="s">
        <v>13</v>
      </c>
      <c r="F40" s="68"/>
      <c r="G40" s="2" t="s">
        <v>11</v>
      </c>
      <c r="H40" s="2">
        <f>F40*D40</f>
        <v>0</v>
      </c>
      <c r="I40" s="2"/>
      <c r="J40" s="2" t="s">
        <v>11</v>
      </c>
      <c r="K40" s="2">
        <f>H40*1.21</f>
        <v>0</v>
      </c>
      <c r="L40" s="2">
        <f t="shared" si="13"/>
        <v>0</v>
      </c>
      <c r="M40" s="31"/>
      <c r="N40" s="51"/>
    </row>
    <row r="41" spans="2:14" x14ac:dyDescent="0.25">
      <c r="B41" s="16"/>
      <c r="C41" s="49"/>
      <c r="D41" s="3"/>
      <c r="E41" s="3"/>
      <c r="F41" s="57"/>
      <c r="G41" s="5"/>
      <c r="H41" s="5"/>
      <c r="I41" s="31"/>
      <c r="J41" s="5"/>
      <c r="K41" s="5"/>
      <c r="L41" s="5"/>
      <c r="M41" s="31"/>
      <c r="N41" s="51"/>
    </row>
    <row r="42" spans="2:14" x14ac:dyDescent="0.25">
      <c r="B42" s="20" t="s">
        <v>16</v>
      </c>
      <c r="C42" s="21" t="s">
        <v>17</v>
      </c>
      <c r="D42" s="22"/>
      <c r="E42" s="22"/>
      <c r="F42" s="22"/>
      <c r="G42" s="24"/>
      <c r="H42" s="24"/>
      <c r="I42" s="2"/>
      <c r="J42" s="24"/>
      <c r="K42" s="24"/>
      <c r="L42" s="24"/>
      <c r="M42" s="31"/>
      <c r="N42" s="51"/>
    </row>
    <row r="43" spans="2:14" x14ac:dyDescent="0.25">
      <c r="B43" s="53" t="s">
        <v>18</v>
      </c>
      <c r="C43" s="50" t="s">
        <v>76</v>
      </c>
      <c r="D43" s="47">
        <v>114</v>
      </c>
      <c r="E43" s="47" t="s">
        <v>46</v>
      </c>
      <c r="F43" s="69"/>
      <c r="G43" s="7">
        <f>D43*F43</f>
        <v>0</v>
      </c>
      <c r="H43" s="7" t="s">
        <v>11</v>
      </c>
      <c r="J43" s="7">
        <f>G43*1.21</f>
        <v>0</v>
      </c>
      <c r="K43" s="7" t="s">
        <v>11</v>
      </c>
      <c r="L43" s="7">
        <f>D43*F43*0.21</f>
        <v>0</v>
      </c>
      <c r="M43" s="31"/>
      <c r="N43" s="51"/>
    </row>
    <row r="44" spans="2:14" x14ac:dyDescent="0.25">
      <c r="B44" s="54" t="s">
        <v>44</v>
      </c>
      <c r="C44" t="s">
        <v>67</v>
      </c>
      <c r="D44" s="1">
        <v>1</v>
      </c>
      <c r="E44" s="1" t="s">
        <v>13</v>
      </c>
      <c r="F44" s="69"/>
      <c r="G44" s="7">
        <f>D44*F44</f>
        <v>0</v>
      </c>
      <c r="H44" s="7" t="s">
        <v>11</v>
      </c>
      <c r="I44" s="7"/>
      <c r="J44" s="7">
        <f>G44*1.21</f>
        <v>0</v>
      </c>
      <c r="K44" s="7" t="s">
        <v>11</v>
      </c>
      <c r="L44" s="7">
        <f>D44*F44*0.21</f>
        <v>0</v>
      </c>
      <c r="M44" s="31"/>
      <c r="N44" s="51"/>
    </row>
    <row r="45" spans="2:14" x14ac:dyDescent="0.25">
      <c r="B45" s="53" t="s">
        <v>45</v>
      </c>
      <c r="C45" s="55" t="s">
        <v>68</v>
      </c>
      <c r="D45" s="1">
        <v>1</v>
      </c>
      <c r="E45" s="1" t="s">
        <v>70</v>
      </c>
      <c r="F45" s="69"/>
      <c r="G45" s="7" t="s">
        <v>11</v>
      </c>
      <c r="H45" s="7">
        <f>F45*D45</f>
        <v>0</v>
      </c>
      <c r="I45" s="7"/>
      <c r="J45" s="7" t="s">
        <v>11</v>
      </c>
      <c r="K45" s="7">
        <f>H45*1.21</f>
        <v>0</v>
      </c>
      <c r="L45" s="7">
        <f t="shared" ref="L45:L46" si="20">D45*F45*0.21</f>
        <v>0</v>
      </c>
      <c r="M45" s="31"/>
      <c r="N45" s="51"/>
    </row>
    <row r="46" spans="2:14" x14ac:dyDescent="0.25">
      <c r="B46" s="54" t="s">
        <v>19</v>
      </c>
      <c r="C46" s="55" t="s">
        <v>42</v>
      </c>
      <c r="D46" s="1">
        <v>1</v>
      </c>
      <c r="E46" s="1" t="s">
        <v>13</v>
      </c>
      <c r="F46" s="69"/>
      <c r="G46" s="7" t="s">
        <v>11</v>
      </c>
      <c r="H46" s="7">
        <f>F46*D46</f>
        <v>0</v>
      </c>
      <c r="I46" s="7"/>
      <c r="J46" s="7" t="s">
        <v>11</v>
      </c>
      <c r="K46" s="7">
        <f>H46*1.21</f>
        <v>0</v>
      </c>
      <c r="L46" s="7">
        <f t="shared" si="20"/>
        <v>0</v>
      </c>
      <c r="M46" s="31"/>
      <c r="N46" s="51"/>
    </row>
    <row r="47" spans="2:14" x14ac:dyDescent="0.25">
      <c r="B47" s="53" t="s">
        <v>20</v>
      </c>
      <c r="C47" s="55" t="s">
        <v>69</v>
      </c>
      <c r="D47" s="1">
        <v>1</v>
      </c>
      <c r="E47" s="1" t="s">
        <v>13</v>
      </c>
      <c r="F47" s="69"/>
      <c r="G47" s="7">
        <f t="shared" ref="G47" si="21">D47*F47</f>
        <v>0</v>
      </c>
      <c r="H47" s="7" t="s">
        <v>11</v>
      </c>
      <c r="I47" s="7"/>
      <c r="J47" s="7">
        <f t="shared" ref="J47" si="22">G47*1.21</f>
        <v>0</v>
      </c>
      <c r="K47" s="7" t="s">
        <v>11</v>
      </c>
      <c r="L47" s="7">
        <f t="shared" ref="L47" si="23">D47*F47*0.21</f>
        <v>0</v>
      </c>
      <c r="M47" s="31"/>
    </row>
    <row r="48" spans="2:14" x14ac:dyDescent="0.25">
      <c r="B48" s="25" t="s">
        <v>21</v>
      </c>
      <c r="C48" s="26">
        <f>SUM(G6:H47)</f>
        <v>0</v>
      </c>
      <c r="D48" s="21"/>
      <c r="E48" s="21"/>
      <c r="F48" s="27"/>
      <c r="G48" s="26">
        <f>SUM(G6:G47)</f>
        <v>0</v>
      </c>
      <c r="H48" s="26">
        <f>SUM(H6:H47)</f>
        <v>0</v>
      </c>
      <c r="I48" s="46"/>
      <c r="J48" s="26">
        <f>SUM(J6:J47)</f>
        <v>0</v>
      </c>
      <c r="K48" s="26">
        <f>SUM(K6:K47)</f>
        <v>0</v>
      </c>
      <c r="L48" s="26">
        <f>SUM(L6:L47)</f>
        <v>0</v>
      </c>
      <c r="M48" s="31"/>
    </row>
    <row r="49" spans="2:13" x14ac:dyDescent="0.25">
      <c r="B49" s="16"/>
      <c r="C49" s="8"/>
      <c r="D49" s="3"/>
      <c r="E49" s="3"/>
      <c r="F49" s="4"/>
      <c r="G49" s="5"/>
      <c r="H49" s="5"/>
      <c r="I49" s="31"/>
      <c r="J49" s="5"/>
      <c r="K49" s="5"/>
      <c r="L49" s="5"/>
      <c r="M49" s="31"/>
    </row>
    <row r="50" spans="2:13" x14ac:dyDescent="0.25">
      <c r="B50" s="25"/>
      <c r="C50" s="28" t="s">
        <v>22</v>
      </c>
      <c r="D50" s="29"/>
      <c r="E50" s="29" t="s">
        <v>23</v>
      </c>
      <c r="F50" s="30" t="s">
        <v>24</v>
      </c>
      <c r="G50" s="29" t="s">
        <v>25</v>
      </c>
      <c r="H50" s="29" t="s">
        <v>26</v>
      </c>
      <c r="I50" s="42"/>
      <c r="J50" s="43"/>
      <c r="K50" s="43"/>
      <c r="L50" s="43"/>
      <c r="M50" s="34"/>
    </row>
    <row r="51" spans="2:13" x14ac:dyDescent="0.25">
      <c r="B51" s="17" t="s">
        <v>27</v>
      </c>
      <c r="C51" s="9" t="s">
        <v>28</v>
      </c>
      <c r="D51" s="1"/>
      <c r="E51" s="1"/>
      <c r="F51" s="6">
        <f>C48</f>
        <v>0</v>
      </c>
      <c r="G51" s="7">
        <f>H51-F51</f>
        <v>0</v>
      </c>
      <c r="H51" s="7">
        <f>F51*1.21</f>
        <v>0</v>
      </c>
      <c r="I51" s="42"/>
      <c r="J51" s="34"/>
      <c r="K51" s="43"/>
      <c r="L51" s="43"/>
      <c r="M51" s="31"/>
    </row>
    <row r="52" spans="2:13" x14ac:dyDescent="0.25">
      <c r="B52" s="17" t="s">
        <v>29</v>
      </c>
      <c r="C52" s="9" t="s">
        <v>30</v>
      </c>
      <c r="D52" s="9"/>
      <c r="E52" s="10" t="e">
        <f>F52/F51</f>
        <v>#DIV/0!</v>
      </c>
      <c r="F52" s="11">
        <f>G48</f>
        <v>0</v>
      </c>
      <c r="G52" s="7">
        <f>H52-F52</f>
        <v>0</v>
      </c>
      <c r="H52" s="7">
        <f>F52*1.21</f>
        <v>0</v>
      </c>
      <c r="I52" s="42"/>
      <c r="J52" s="34"/>
      <c r="K52" s="43"/>
      <c r="L52" s="43"/>
      <c r="M52" s="35"/>
    </row>
    <row r="53" spans="2:13" x14ac:dyDescent="0.25">
      <c r="B53" s="17" t="s">
        <v>31</v>
      </c>
      <c r="C53" s="9" t="s">
        <v>32</v>
      </c>
      <c r="D53" s="9"/>
      <c r="E53" s="10" t="e">
        <f>F53/F51</f>
        <v>#DIV/0!</v>
      </c>
      <c r="F53" s="11">
        <f>H48</f>
        <v>0</v>
      </c>
      <c r="G53" s="7">
        <f t="shared" ref="G53" si="24">H53-F53</f>
        <v>0</v>
      </c>
      <c r="H53" s="7">
        <f t="shared" ref="H53" si="25">F53*1.21</f>
        <v>0</v>
      </c>
      <c r="I53" s="42"/>
      <c r="J53" s="34"/>
      <c r="K53" s="43"/>
      <c r="L53" s="43"/>
      <c r="M53" s="31"/>
    </row>
    <row r="54" spans="2:13" x14ac:dyDescent="0.25">
      <c r="B54" s="16"/>
      <c r="C54" s="12"/>
      <c r="D54" s="3"/>
      <c r="E54" s="3"/>
      <c r="F54" s="4"/>
      <c r="G54" s="5"/>
      <c r="H54" s="5"/>
      <c r="I54" s="5"/>
      <c r="J54" s="5"/>
      <c r="K54" s="5"/>
      <c r="L54" s="5"/>
      <c r="M54" s="31"/>
    </row>
    <row r="55" spans="2:13" x14ac:dyDescent="0.25">
      <c r="B55" s="72" t="s">
        <v>104</v>
      </c>
      <c r="C55" s="12"/>
      <c r="D55" s="3"/>
      <c r="E55" s="3"/>
      <c r="F55" s="4"/>
      <c r="G55" s="5"/>
      <c r="H55" s="5"/>
      <c r="I55" s="5"/>
      <c r="J55" s="5"/>
      <c r="K55" s="5"/>
      <c r="L55" s="5"/>
      <c r="M55" s="31"/>
    </row>
    <row r="56" spans="2:13" x14ac:dyDescent="0.25">
      <c r="B56" s="16"/>
      <c r="C56" s="12"/>
      <c r="D56" s="3"/>
      <c r="E56" s="3"/>
      <c r="F56" s="4"/>
      <c r="G56" s="5"/>
      <c r="H56" s="5"/>
      <c r="I56" s="5"/>
      <c r="J56" s="5"/>
      <c r="K56" s="5"/>
      <c r="L56" s="5"/>
      <c r="M56" s="31"/>
    </row>
    <row r="57" spans="2:13" ht="15.75" thickBot="1" x14ac:dyDescent="0.3">
      <c r="B57" s="18" t="s">
        <v>33</v>
      </c>
      <c r="C57" s="70"/>
      <c r="D57" s="13"/>
      <c r="E57" s="13"/>
      <c r="F57" s="14" t="s">
        <v>34</v>
      </c>
      <c r="G57" s="71"/>
      <c r="H57" s="71"/>
      <c r="I57" s="37"/>
      <c r="J57" s="63"/>
      <c r="K57" s="63"/>
      <c r="L57" s="39"/>
      <c r="M57" s="31"/>
    </row>
    <row r="58" spans="2:13" x14ac:dyDescent="0.25">
      <c r="M58" s="31"/>
    </row>
    <row r="59" spans="2:13" x14ac:dyDescent="0.25">
      <c r="B59" s="52"/>
      <c r="M59" s="36"/>
    </row>
    <row r="60" spans="2:13" x14ac:dyDescent="0.25">
      <c r="G60" s="51"/>
    </row>
    <row r="61" spans="2:13" x14ac:dyDescent="0.25">
      <c r="F61" s="51"/>
      <c r="G61" s="51"/>
    </row>
  </sheetData>
  <mergeCells count="10">
    <mergeCell ref="B2:L2"/>
    <mergeCell ref="G57:H57"/>
    <mergeCell ref="B3:B4"/>
    <mergeCell ref="C3:C4"/>
    <mergeCell ref="D3:D4"/>
    <mergeCell ref="E3:E4"/>
    <mergeCell ref="F3:H3"/>
    <mergeCell ref="J57:K57"/>
    <mergeCell ref="J3:K3"/>
    <mergeCell ref="L3:L5"/>
  </mergeCells>
  <phoneticPr fontId="11" type="noConversion"/>
  <pageMargins left="0.25" right="0.25" top="0.75" bottom="0.75" header="0.3" footer="0.3"/>
  <pageSetup paperSize="9" scale="54" orientation="landscape" horizontalDpi="360" verticalDpi="360" r:id="rId1"/>
  <ignoredErrors>
    <ignoredError sqref="D30" formulaRange="1"/>
    <ignoredError sqref="B18:B2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2024-02-28T14:04:10Z</dcterms:modified>
</cp:coreProperties>
</file>