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ajdová\foto\OSTATNÍ 2018\Dočkal\Vizovice rázov řad  V1\"/>
    </mc:Choice>
  </mc:AlternateContent>
  <xr:revisionPtr revIDLastSave="0" documentId="8_{B1777D26-F51E-4EE8-A13B-A8ED02C74C4E}" xr6:coauthVersionLast="28" xr6:coauthVersionMax="28" xr10:uidLastSave="{00000000-0000-0000-0000-000000000000}"/>
  <bookViews>
    <workbookView xWindow="0" yWindow="0" windowWidth="19200" windowHeight="10770" xr2:uid="{1F0244F8-2FA4-4295-BB9C-909DEC959273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Rekapitulace!$G$16</definedName>
    <definedName name="Dodavka0">Položky!#REF!</definedName>
    <definedName name="HSV">Rekapitulace!$E$16</definedName>
    <definedName name="HSV0">Položky!#REF!</definedName>
    <definedName name="HZS">Rekapitulace!$I$16</definedName>
    <definedName name="HZS0">Položky!#REF!</definedName>
    <definedName name="JKSO">'Krycí list'!$G$2</definedName>
    <definedName name="MJ">'Krycí list'!$G$5</definedName>
    <definedName name="Mont">Rekapitulace!$H$16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Položky!$A$1:$G$260</definedName>
    <definedName name="_xlnm.Print_Area" localSheetId="1">Rekapitulace!$A$1:$I$30</definedName>
    <definedName name="PocetMJ">'Krycí list'!$G$6</definedName>
    <definedName name="Poznamka">'Krycí list'!$B$37</definedName>
    <definedName name="Projektant">'Krycí list'!$C$8</definedName>
    <definedName name="PSV">Rekapitulace!$F$16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Rekapitulace!$H$29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259" i="3"/>
  <c r="BD259" i="3"/>
  <c r="BC259" i="3"/>
  <c r="BB259" i="3"/>
  <c r="BA259" i="3"/>
  <c r="G259" i="3"/>
  <c r="BE258" i="3"/>
  <c r="BD258" i="3"/>
  <c r="BC258" i="3"/>
  <c r="BB258" i="3"/>
  <c r="BA258" i="3"/>
  <c r="G258" i="3"/>
  <c r="BE257" i="3"/>
  <c r="BD257" i="3"/>
  <c r="BC257" i="3"/>
  <c r="BB257" i="3"/>
  <c r="BA257" i="3"/>
  <c r="G257" i="3"/>
  <c r="BE255" i="3"/>
  <c r="BD255" i="3"/>
  <c r="BC255" i="3"/>
  <c r="BB255" i="3"/>
  <c r="BA255" i="3"/>
  <c r="G255" i="3"/>
  <c r="B15" i="2"/>
  <c r="A15" i="2"/>
  <c r="BE260" i="3"/>
  <c r="I15" i="2" s="1"/>
  <c r="BD260" i="3"/>
  <c r="H15" i="2" s="1"/>
  <c r="BC260" i="3"/>
  <c r="G15" i="2" s="1"/>
  <c r="BB260" i="3"/>
  <c r="F15" i="2" s="1"/>
  <c r="BA260" i="3"/>
  <c r="E15" i="2" s="1"/>
  <c r="G260" i="3"/>
  <c r="C260" i="3"/>
  <c r="BE252" i="3"/>
  <c r="BD252" i="3"/>
  <c r="BD253" i="3" s="1"/>
  <c r="H14" i="2" s="1"/>
  <c r="BC252" i="3"/>
  <c r="BB252" i="3"/>
  <c r="BB253" i="3" s="1"/>
  <c r="F14" i="2" s="1"/>
  <c r="G252" i="3"/>
  <c r="BA252" i="3" s="1"/>
  <c r="BA253" i="3" s="1"/>
  <c r="E14" i="2" s="1"/>
  <c r="B14" i="2"/>
  <c r="A14" i="2"/>
  <c r="BE253" i="3"/>
  <c r="I14" i="2" s="1"/>
  <c r="BC253" i="3"/>
  <c r="G14" i="2" s="1"/>
  <c r="C253" i="3"/>
  <c r="BE245" i="3"/>
  <c r="BD245" i="3"/>
  <c r="BD250" i="3" s="1"/>
  <c r="H13" i="2" s="1"/>
  <c r="BC245" i="3"/>
  <c r="BB245" i="3"/>
  <c r="BB250" i="3" s="1"/>
  <c r="F13" i="2" s="1"/>
  <c r="G245" i="3"/>
  <c r="BA245" i="3" s="1"/>
  <c r="BA250" i="3" s="1"/>
  <c r="E13" i="2" s="1"/>
  <c r="B13" i="2"/>
  <c r="A13" i="2"/>
  <c r="BE250" i="3"/>
  <c r="I13" i="2" s="1"/>
  <c r="BC250" i="3"/>
  <c r="G13" i="2" s="1"/>
  <c r="C250" i="3"/>
  <c r="BE237" i="3"/>
  <c r="BD237" i="3"/>
  <c r="BC237" i="3"/>
  <c r="BB237" i="3"/>
  <c r="G237" i="3"/>
  <c r="BA237" i="3" s="1"/>
  <c r="BE235" i="3"/>
  <c r="BD235" i="3"/>
  <c r="BC235" i="3"/>
  <c r="BB235" i="3"/>
  <c r="G235" i="3"/>
  <c r="BA235" i="3" s="1"/>
  <c r="BE233" i="3"/>
  <c r="BD233" i="3"/>
  <c r="BC233" i="3"/>
  <c r="BB233" i="3"/>
  <c r="G233" i="3"/>
  <c r="BA233" i="3" s="1"/>
  <c r="BE231" i="3"/>
  <c r="BD231" i="3"/>
  <c r="BC231" i="3"/>
  <c r="BB231" i="3"/>
  <c r="G231" i="3"/>
  <c r="BA231" i="3" s="1"/>
  <c r="BE222" i="3"/>
  <c r="BD222" i="3"/>
  <c r="BC222" i="3"/>
  <c r="BB222" i="3"/>
  <c r="G222" i="3"/>
  <c r="BA222" i="3" s="1"/>
  <c r="BE219" i="3"/>
  <c r="BD219" i="3"/>
  <c r="BC219" i="3"/>
  <c r="BB219" i="3"/>
  <c r="G219" i="3"/>
  <c r="BA219" i="3" s="1"/>
  <c r="BE217" i="3"/>
  <c r="BD217" i="3"/>
  <c r="BC217" i="3"/>
  <c r="BB217" i="3"/>
  <c r="G217" i="3"/>
  <c r="BA217" i="3" s="1"/>
  <c r="BE214" i="3"/>
  <c r="BD214" i="3"/>
  <c r="BC214" i="3"/>
  <c r="BB214" i="3"/>
  <c r="G214" i="3"/>
  <c r="BA214" i="3" s="1"/>
  <c r="BE212" i="3"/>
  <c r="BD212" i="3"/>
  <c r="BC212" i="3"/>
  <c r="BB212" i="3"/>
  <c r="G212" i="3"/>
  <c r="BA212" i="3" s="1"/>
  <c r="BE210" i="3"/>
  <c r="BD210" i="3"/>
  <c r="BC210" i="3"/>
  <c r="BB210" i="3"/>
  <c r="G210" i="3"/>
  <c r="BA210" i="3" s="1"/>
  <c r="BE208" i="3"/>
  <c r="BD208" i="3"/>
  <c r="BC208" i="3"/>
  <c r="BB208" i="3"/>
  <c r="G208" i="3"/>
  <c r="BA208" i="3" s="1"/>
  <c r="BE206" i="3"/>
  <c r="BD206" i="3"/>
  <c r="BC206" i="3"/>
  <c r="BB206" i="3"/>
  <c r="G206" i="3"/>
  <c r="BA206" i="3" s="1"/>
  <c r="BE204" i="3"/>
  <c r="BD204" i="3"/>
  <c r="BC204" i="3"/>
  <c r="BB204" i="3"/>
  <c r="G204" i="3"/>
  <c r="BA204" i="3" s="1"/>
  <c r="BE202" i="3"/>
  <c r="BD202" i="3"/>
  <c r="BC202" i="3"/>
  <c r="BB202" i="3"/>
  <c r="G202" i="3"/>
  <c r="BA202" i="3" s="1"/>
  <c r="BE200" i="3"/>
  <c r="BD200" i="3"/>
  <c r="BC200" i="3"/>
  <c r="BB200" i="3"/>
  <c r="G200" i="3"/>
  <c r="BA200" i="3" s="1"/>
  <c r="BE198" i="3"/>
  <c r="BD198" i="3"/>
  <c r="BC198" i="3"/>
  <c r="BB198" i="3"/>
  <c r="G198" i="3"/>
  <c r="BA198" i="3" s="1"/>
  <c r="BE196" i="3"/>
  <c r="BD196" i="3"/>
  <c r="BC196" i="3"/>
  <c r="BB196" i="3"/>
  <c r="G196" i="3"/>
  <c r="BA196" i="3" s="1"/>
  <c r="BE194" i="3"/>
  <c r="BD194" i="3"/>
  <c r="BC194" i="3"/>
  <c r="BB194" i="3"/>
  <c r="G194" i="3"/>
  <c r="BA194" i="3" s="1"/>
  <c r="BE192" i="3"/>
  <c r="BD192" i="3"/>
  <c r="BC192" i="3"/>
  <c r="BB192" i="3"/>
  <c r="G192" i="3"/>
  <c r="BA192" i="3" s="1"/>
  <c r="BE190" i="3"/>
  <c r="BD190" i="3"/>
  <c r="BD243" i="3" s="1"/>
  <c r="H12" i="2" s="1"/>
  <c r="BC190" i="3"/>
  <c r="BB190" i="3"/>
  <c r="BB243" i="3" s="1"/>
  <c r="F12" i="2" s="1"/>
  <c r="G190" i="3"/>
  <c r="BA190" i="3" s="1"/>
  <c r="BA243" i="3" s="1"/>
  <c r="E12" i="2" s="1"/>
  <c r="B12" i="2"/>
  <c r="A12" i="2"/>
  <c r="BE243" i="3"/>
  <c r="I12" i="2" s="1"/>
  <c r="BC243" i="3"/>
  <c r="G12" i="2" s="1"/>
  <c r="C243" i="3"/>
  <c r="BE186" i="3"/>
  <c r="BD186" i="3"/>
  <c r="BC186" i="3"/>
  <c r="BB186" i="3"/>
  <c r="G186" i="3"/>
  <c r="BA186" i="3" s="1"/>
  <c r="BE184" i="3"/>
  <c r="BD184" i="3"/>
  <c r="BC184" i="3"/>
  <c r="BB184" i="3"/>
  <c r="G184" i="3"/>
  <c r="BA184" i="3" s="1"/>
  <c r="BE181" i="3"/>
  <c r="BD181" i="3"/>
  <c r="BC181" i="3"/>
  <c r="BB181" i="3"/>
  <c r="G181" i="3"/>
  <c r="BA181" i="3" s="1"/>
  <c r="BE179" i="3"/>
  <c r="BD179" i="3"/>
  <c r="BC179" i="3"/>
  <c r="BB179" i="3"/>
  <c r="G179" i="3"/>
  <c r="BA179" i="3" s="1"/>
  <c r="BE176" i="3"/>
  <c r="BD176" i="3"/>
  <c r="BD188" i="3" s="1"/>
  <c r="H11" i="2" s="1"/>
  <c r="BC176" i="3"/>
  <c r="BB176" i="3"/>
  <c r="BB188" i="3" s="1"/>
  <c r="F11" i="2" s="1"/>
  <c r="G176" i="3"/>
  <c r="BA176" i="3" s="1"/>
  <c r="BA188" i="3" s="1"/>
  <c r="E11" i="2" s="1"/>
  <c r="B11" i="2"/>
  <c r="A11" i="2"/>
  <c r="BE188" i="3"/>
  <c r="I11" i="2" s="1"/>
  <c r="BC188" i="3"/>
  <c r="G11" i="2" s="1"/>
  <c r="C188" i="3"/>
  <c r="BE169" i="3"/>
  <c r="BD169" i="3"/>
  <c r="BC169" i="3"/>
  <c r="BB169" i="3"/>
  <c r="G169" i="3"/>
  <c r="BA169" i="3" s="1"/>
  <c r="BE164" i="3"/>
  <c r="BD164" i="3"/>
  <c r="BC164" i="3"/>
  <c r="BB164" i="3"/>
  <c r="G164" i="3"/>
  <c r="BA164" i="3" s="1"/>
  <c r="BE159" i="3"/>
  <c r="BD159" i="3"/>
  <c r="BD174" i="3" s="1"/>
  <c r="BC159" i="3"/>
  <c r="BB159" i="3"/>
  <c r="BB174" i="3" s="1"/>
  <c r="F10" i="2" s="1"/>
  <c r="G159" i="3"/>
  <c r="H10" i="2"/>
  <c r="B10" i="2"/>
  <c r="A10" i="2"/>
  <c r="BE174" i="3"/>
  <c r="I10" i="2" s="1"/>
  <c r="BC174" i="3"/>
  <c r="G10" i="2" s="1"/>
  <c r="C174" i="3"/>
  <c r="BE155" i="3"/>
  <c r="BD155" i="3"/>
  <c r="BC155" i="3"/>
  <c r="BB155" i="3"/>
  <c r="G155" i="3"/>
  <c r="BA155" i="3" s="1"/>
  <c r="BE153" i="3"/>
  <c r="BD153" i="3"/>
  <c r="BC153" i="3"/>
  <c r="BB153" i="3"/>
  <c r="G153" i="3"/>
  <c r="BA153" i="3" s="1"/>
  <c r="BE151" i="3"/>
  <c r="BD151" i="3"/>
  <c r="BC151" i="3"/>
  <c r="BB151" i="3"/>
  <c r="G151" i="3"/>
  <c r="BA151" i="3" s="1"/>
  <c r="BE149" i="3"/>
  <c r="BD149" i="3"/>
  <c r="BC149" i="3"/>
  <c r="BB149" i="3"/>
  <c r="G149" i="3"/>
  <c r="BA149" i="3" s="1"/>
  <c r="BE138" i="3"/>
  <c r="BD138" i="3"/>
  <c r="BC138" i="3"/>
  <c r="BB138" i="3"/>
  <c r="G138" i="3"/>
  <c r="B9" i="2"/>
  <c r="A9" i="2"/>
  <c r="BE157" i="3"/>
  <c r="I9" i="2" s="1"/>
  <c r="BC157" i="3"/>
  <c r="G9" i="2" s="1"/>
  <c r="C157" i="3"/>
  <c r="BE131" i="3"/>
  <c r="BD131" i="3"/>
  <c r="BC131" i="3"/>
  <c r="BB131" i="3"/>
  <c r="G131" i="3"/>
  <c r="BA131" i="3" s="1"/>
  <c r="BE126" i="3"/>
  <c r="BD126" i="3"/>
  <c r="BD136" i="3" s="1"/>
  <c r="H8" i="2" s="1"/>
  <c r="BC126" i="3"/>
  <c r="BB126" i="3"/>
  <c r="BB136" i="3" s="1"/>
  <c r="F8" i="2" s="1"/>
  <c r="G126" i="3"/>
  <c r="BA126" i="3" s="1"/>
  <c r="BA136" i="3" s="1"/>
  <c r="E8" i="2" s="1"/>
  <c r="B8" i="2"/>
  <c r="A8" i="2"/>
  <c r="BE136" i="3"/>
  <c r="I8" i="2" s="1"/>
  <c r="BC136" i="3"/>
  <c r="G8" i="2" s="1"/>
  <c r="C136" i="3"/>
  <c r="BE120" i="3"/>
  <c r="BD120" i="3"/>
  <c r="BC120" i="3"/>
  <c r="BB120" i="3"/>
  <c r="G120" i="3"/>
  <c r="BA120" i="3" s="1"/>
  <c r="BE113" i="3"/>
  <c r="BD113" i="3"/>
  <c r="BC113" i="3"/>
  <c r="BB113" i="3"/>
  <c r="G113" i="3"/>
  <c r="BA113" i="3" s="1"/>
  <c r="BE105" i="3"/>
  <c r="BD105" i="3"/>
  <c r="BC105" i="3"/>
  <c r="BB105" i="3"/>
  <c r="G105" i="3"/>
  <c r="BA105" i="3" s="1"/>
  <c r="BE103" i="3"/>
  <c r="BD103" i="3"/>
  <c r="BC103" i="3"/>
  <c r="BB103" i="3"/>
  <c r="G103" i="3"/>
  <c r="BA103" i="3" s="1"/>
  <c r="BE100" i="3"/>
  <c r="BD100" i="3"/>
  <c r="BC100" i="3"/>
  <c r="BB100" i="3"/>
  <c r="G100" i="3"/>
  <c r="BA100" i="3" s="1"/>
  <c r="BE89" i="3"/>
  <c r="BD89" i="3"/>
  <c r="BC89" i="3"/>
  <c r="BB89" i="3"/>
  <c r="G89" i="3"/>
  <c r="BA89" i="3" s="1"/>
  <c r="BE79" i="3"/>
  <c r="BD79" i="3"/>
  <c r="BC79" i="3"/>
  <c r="BB79" i="3"/>
  <c r="G79" i="3"/>
  <c r="BA79" i="3" s="1"/>
  <c r="BE77" i="3"/>
  <c r="BD77" i="3"/>
  <c r="BC77" i="3"/>
  <c r="BB77" i="3"/>
  <c r="G77" i="3"/>
  <c r="BA77" i="3" s="1"/>
  <c r="BE74" i="3"/>
  <c r="BD74" i="3"/>
  <c r="BC74" i="3"/>
  <c r="BB74" i="3"/>
  <c r="G74" i="3"/>
  <c r="BA74" i="3" s="1"/>
  <c r="BE59" i="3"/>
  <c r="BD59" i="3"/>
  <c r="BC59" i="3"/>
  <c r="BB59" i="3"/>
  <c r="G59" i="3"/>
  <c r="BA59" i="3" s="1"/>
  <c r="BE55" i="3"/>
  <c r="BD55" i="3"/>
  <c r="BC55" i="3"/>
  <c r="BB55" i="3"/>
  <c r="G55" i="3"/>
  <c r="BA55" i="3" s="1"/>
  <c r="BE53" i="3"/>
  <c r="BD53" i="3"/>
  <c r="BC53" i="3"/>
  <c r="BB53" i="3"/>
  <c r="G53" i="3"/>
  <c r="BA53" i="3" s="1"/>
  <c r="BE51" i="3"/>
  <c r="BD51" i="3"/>
  <c r="BC51" i="3"/>
  <c r="BB51" i="3"/>
  <c r="G51" i="3"/>
  <c r="BA51" i="3" s="1"/>
  <c r="BE44" i="3"/>
  <c r="BD44" i="3"/>
  <c r="BC44" i="3"/>
  <c r="BB44" i="3"/>
  <c r="G44" i="3"/>
  <c r="BA44" i="3" s="1"/>
  <c r="BE39" i="3"/>
  <c r="BD39" i="3"/>
  <c r="BC39" i="3"/>
  <c r="BB39" i="3"/>
  <c r="G39" i="3"/>
  <c r="BA39" i="3" s="1"/>
  <c r="BE34" i="3"/>
  <c r="BD34" i="3"/>
  <c r="BC34" i="3"/>
  <c r="BB34" i="3"/>
  <c r="G34" i="3"/>
  <c r="BA34" i="3" s="1"/>
  <c r="BE29" i="3"/>
  <c r="BD29" i="3"/>
  <c r="BC29" i="3"/>
  <c r="BB29" i="3"/>
  <c r="G29" i="3"/>
  <c r="BA29" i="3" s="1"/>
  <c r="BE26" i="3"/>
  <c r="BD26" i="3"/>
  <c r="BC26" i="3"/>
  <c r="BB26" i="3"/>
  <c r="G26" i="3"/>
  <c r="BA26" i="3" s="1"/>
  <c r="BE8" i="3"/>
  <c r="BD8" i="3"/>
  <c r="BD124" i="3" s="1"/>
  <c r="H7" i="2" s="1"/>
  <c r="BC8" i="3"/>
  <c r="BB8" i="3"/>
  <c r="BB124" i="3" s="1"/>
  <c r="F7" i="2" s="1"/>
  <c r="G8" i="3"/>
  <c r="BA8" i="3" s="1"/>
  <c r="BA124" i="3" s="1"/>
  <c r="E7" i="2" s="1"/>
  <c r="B7" i="2"/>
  <c r="A7" i="2"/>
  <c r="BE124" i="3"/>
  <c r="I7" i="2" s="1"/>
  <c r="I16" i="2" s="1"/>
  <c r="C21" i="1" s="1"/>
  <c r="BC124" i="3"/>
  <c r="G7" i="2" s="1"/>
  <c r="G16" i="2" s="1"/>
  <c r="C18" i="1" s="1"/>
  <c r="C124" i="3"/>
  <c r="E4" i="3"/>
  <c r="C4" i="3"/>
  <c r="F3" i="3"/>
  <c r="C3" i="3"/>
  <c r="C2" i="2"/>
  <c r="C1" i="2"/>
  <c r="F33" i="1"/>
  <c r="C33" i="1"/>
  <c r="C31" i="1"/>
  <c r="C9" i="1"/>
  <c r="G7" i="1"/>
  <c r="D2" i="1"/>
  <c r="C2" i="1"/>
  <c r="BA138" i="3" l="1"/>
  <c r="BA157" i="3" s="1"/>
  <c r="E9" i="2" s="1"/>
  <c r="E16" i="2" s="1"/>
  <c r="G157" i="3"/>
  <c r="G124" i="3"/>
  <c r="G136" i="3"/>
  <c r="BB157" i="3"/>
  <c r="F9" i="2" s="1"/>
  <c r="F16" i="2" s="1"/>
  <c r="C16" i="1" s="1"/>
  <c r="BD157" i="3"/>
  <c r="H9" i="2" s="1"/>
  <c r="H16" i="2" s="1"/>
  <c r="C17" i="1" s="1"/>
  <c r="BA159" i="3"/>
  <c r="BA174" i="3" s="1"/>
  <c r="E10" i="2" s="1"/>
  <c r="G174" i="3"/>
  <c r="G188" i="3"/>
  <c r="G243" i="3"/>
  <c r="G250" i="3"/>
  <c r="G253" i="3"/>
  <c r="G28" i="2" l="1"/>
  <c r="I28" i="2" s="1"/>
  <c r="G27" i="2"/>
  <c r="I27" i="2" s="1"/>
  <c r="G21" i="1" s="1"/>
  <c r="G26" i="2"/>
  <c r="I26" i="2" s="1"/>
  <c r="G20" i="1" s="1"/>
  <c r="G25" i="2"/>
  <c r="I25" i="2" s="1"/>
  <c r="G19" i="1" s="1"/>
  <c r="G24" i="2"/>
  <c r="I24" i="2" s="1"/>
  <c r="G18" i="1" s="1"/>
  <c r="G23" i="2"/>
  <c r="I23" i="2" s="1"/>
  <c r="G17" i="1" s="1"/>
  <c r="G22" i="2"/>
  <c r="I22" i="2" s="1"/>
  <c r="G16" i="1" s="1"/>
  <c r="G21" i="2"/>
  <c r="I21" i="2" s="1"/>
  <c r="C15" i="1"/>
  <c r="C19" i="1" s="1"/>
  <c r="C22" i="1" s="1"/>
  <c r="H29" i="2" l="1"/>
  <c r="G23" i="1" s="1"/>
  <c r="G15" i="1"/>
  <c r="C23" i="1"/>
  <c r="F30" i="1" s="1"/>
  <c r="F31" i="1" l="1"/>
  <c r="F34" i="1" s="1"/>
  <c r="G22" i="1"/>
</calcChain>
</file>

<file path=xl/sharedStrings.xml><?xml version="1.0" encoding="utf-8"?>
<sst xmlns="http://schemas.openxmlformats.org/spreadsheetml/2006/main" count="674" uniqueCount="340">
  <si>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</si>
  <si>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</si>
  <si>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</si>
  <si>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</si>
  <si>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</si>
  <si>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</si>
  <si>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</si>
  <si>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</si>
  <si>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</si>
  <si>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</si>
  <si>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</si>
  <si>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</si>
  <si>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</si>
  <si>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</si>
  <si>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</si>
  <si>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</si>
  <si>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</si>
  <si>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</si>
  <si>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</si>
  <si>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</si>
  <si>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</si>
  <si>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</si>
  <si>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</si>
  <si>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</si>
  <si>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</si>
  <si>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</si>
  <si>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</si>
  <si>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</si>
  <si>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</si>
  <si>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</si>
  <si>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</si>
  <si>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</si>
  <si>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</si>
  <si>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</si>
  <si>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</si>
  <si>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</si>
  <si>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</si>
  <si>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</si>
  <si>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</si>
  <si>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</si>
  <si>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</si>
  <si>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</si>
  <si>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</si>
  <si>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</si>
  <si>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</si>
  <si>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</si>
  <si>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</si>
  <si>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</si>
  <si>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</si>
  <si>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</si>
  <si>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</si>
  <si>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</si>
  <si>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</si>
  <si>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</si>
  <si>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</si>
  <si>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</si>
  <si>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</si>
  <si>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</si>
  <si>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</si>
  <si>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</si>
  <si>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</si>
  <si>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</si>
  <si>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</si>
  <si>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</si>
  <si>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</si>
  <si>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</si>
  <si>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</si>
  <si>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</si>
  <si>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</si>
  <si>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</si>
  <si>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</si>
  <si>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</si>
  <si>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</si>
  <si>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</si>
  <si>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</si>
  <si>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</si>
  <si>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</si>
  <si>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</si>
  <si>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</si>
  <si>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013</t>
  </si>
  <si>
    <t>Vizovice Razov - doplnění vodovodu řad V1</t>
  </si>
  <si>
    <t>SO 01</t>
  </si>
  <si>
    <t>doplnění vodov. řad  V1</t>
  </si>
  <si>
    <t>132201201R00</t>
  </si>
  <si>
    <t xml:space="preserve">Hloubení rýh šířky do 200 cm v hor.3 do 100 m3 </t>
  </si>
  <si>
    <t>m3</t>
  </si>
  <si>
    <t>Začátek provozního součtu</t>
  </si>
  <si>
    <t>ZU:</t>
  </si>
  <si>
    <t>1,50*2,0*2,0</t>
  </si>
  <si>
    <t>L1:</t>
  </si>
  <si>
    <t>1,50*2,0*2,50</t>
  </si>
  <si>
    <t>L2:</t>
  </si>
  <si>
    <t>revizní šachta:</t>
  </si>
  <si>
    <t>2,30*2,30*2,40</t>
  </si>
  <si>
    <t>L3:</t>
  </si>
  <si>
    <t>ohyb:</t>
  </si>
  <si>
    <t>L4:</t>
  </si>
  <si>
    <t>1,50*2,0*(2,50-0,45)</t>
  </si>
  <si>
    <t>KU:</t>
  </si>
  <si>
    <t>1,50*2,0*(1,90-0,45)</t>
  </si>
  <si>
    <t>Konec provozního součtu</t>
  </si>
  <si>
    <t>hornina tř. 3-50%:</t>
  </si>
  <si>
    <t>36,7/100*50</t>
  </si>
  <si>
    <t>132301201R00</t>
  </si>
  <si>
    <t xml:space="preserve">Hloubení rýh šířky do 200 cm v hor.4 do 100 m3 </t>
  </si>
  <si>
    <t>z toho hor. tř. 4-50%:</t>
  </si>
  <si>
    <t>36,70/100*50</t>
  </si>
  <si>
    <t>141721111U00</t>
  </si>
  <si>
    <t xml:space="preserve">Horizont vrtání hl-6m dl-160m D-63 </t>
  </si>
  <si>
    <t>m</t>
  </si>
  <si>
    <t>L1-L2:</t>
  </si>
  <si>
    <t>36,0-20,50</t>
  </si>
  <si>
    <t>L4-K4:</t>
  </si>
  <si>
    <t>124,0-99,0</t>
  </si>
  <si>
    <t>141721115U00</t>
  </si>
  <si>
    <t xml:space="preserve">Horizont vrtání hl-6m dl-160m D-160 </t>
  </si>
  <si>
    <t>ZU-L1:</t>
  </si>
  <si>
    <t>20,50</t>
  </si>
  <si>
    <t>L2-L4:</t>
  </si>
  <si>
    <t>63,0</t>
  </si>
  <si>
    <t>151101101R00</t>
  </si>
  <si>
    <t xml:space="preserve">Pažení a rozepření stěn rýh - příložné - hl.do 2 m </t>
  </si>
  <si>
    <t>m2</t>
  </si>
  <si>
    <t>(1,50+2,0)*2*2,0</t>
  </si>
  <si>
    <t>(1,50+2,0)*2*1,90</t>
  </si>
  <si>
    <t>151101102R00</t>
  </si>
  <si>
    <t xml:space="preserve">Pažení a rozepření stěn rýh - příložné - hl.do 4 m </t>
  </si>
  <si>
    <t>(1,50+2,0)*2*2,50</t>
  </si>
  <si>
    <t>2,30*4*2,40</t>
  </si>
  <si>
    <t>151101111R00</t>
  </si>
  <si>
    <t xml:space="preserve">Odstranění pažení stěn rýh - příložné - hl. do 2 m </t>
  </si>
  <si>
    <t>27,30</t>
  </si>
  <si>
    <t>151101112R00</t>
  </si>
  <si>
    <t xml:space="preserve">Odstranění pažení stěn rýh - příložné - hl. do 4 m </t>
  </si>
  <si>
    <t>57,08</t>
  </si>
  <si>
    <t>161101101R00</t>
  </si>
  <si>
    <t xml:space="preserve">Svislé přemístění výkopku z hor.1-4 do 2,5 m </t>
  </si>
  <si>
    <t>kubatura:</t>
  </si>
  <si>
    <t>pol. č.1:18,35</t>
  </si>
  <si>
    <t>pol.č.2:18,35</t>
  </si>
  <si>
    <t>162401102R00</t>
  </si>
  <si>
    <t xml:space="preserve">Vodorovné přemístění výkopku z hor.1-4 do 2000 m </t>
  </si>
  <si>
    <t>Poznámka</t>
  </si>
  <si>
    <t>Upotřebení zeminy dle TS v rámci obce Vizovice</t>
  </si>
  <si>
    <t>přebytečná zemina:</t>
  </si>
  <si>
    <t>podkladní lože:</t>
  </si>
  <si>
    <t>1,42</t>
  </si>
  <si>
    <t>podkladní deska:</t>
  </si>
  <si>
    <t>0,26</t>
  </si>
  <si>
    <t>zásyp ve ZP plochách:</t>
  </si>
  <si>
    <t>netříděný ŠP:</t>
  </si>
  <si>
    <t>7,44</t>
  </si>
  <si>
    <t>obsyp potrubí písek:</t>
  </si>
  <si>
    <t>6,23</t>
  </si>
  <si>
    <t>2,90</t>
  </si>
  <si>
    <t>167101101R00</t>
  </si>
  <si>
    <t xml:space="preserve">Nakládání výkopku z hor.1-4 v množství do 100 m3 </t>
  </si>
  <si>
    <t>Naložení zeminy pro vodorovné přemístění</t>
  </si>
  <si>
    <t>18,25</t>
  </si>
  <si>
    <t>171201101R00</t>
  </si>
  <si>
    <t xml:space="preserve">Uložení sypaniny do násypů nezhutněných </t>
  </si>
  <si>
    <t>přebytečná zemina:18,25</t>
  </si>
  <si>
    <t>174101101R00</t>
  </si>
  <si>
    <t xml:space="preserve">Zásyp jam, rýh, šachet se zhutněním </t>
  </si>
  <si>
    <t>kubatura výkopů:</t>
  </si>
  <si>
    <t>36,70</t>
  </si>
  <si>
    <t>odpočet:</t>
  </si>
  <si>
    <t>-1*1,42</t>
  </si>
  <si>
    <t>obsyp potrubí:</t>
  </si>
  <si>
    <t>-1*6,23</t>
  </si>
  <si>
    <t>-1*3,14*0,62*0,62*2,40</t>
  </si>
  <si>
    <t>175101101R00</t>
  </si>
  <si>
    <t xml:space="preserve">Obsyp potrubí bez prohození sypaniny </t>
  </si>
  <si>
    <t>1,50*2,0*0,46</t>
  </si>
  <si>
    <t>(2,30-1,20)*2,0*0,46</t>
  </si>
  <si>
    <t>1,50*2,0*0,36</t>
  </si>
  <si>
    <t>181101101R00</t>
  </si>
  <si>
    <t xml:space="preserve">Úprava pláně v zářezech v hor. 1-4, bez zhutnění </t>
  </si>
  <si>
    <t>Odhad bude upřesněn dle skutečnosti</t>
  </si>
  <si>
    <t>přebytečná zemina:18,25*3</t>
  </si>
  <si>
    <t>PC 1-01</t>
  </si>
  <si>
    <t xml:space="preserve">Specifikace písek kopaný - obsyp </t>
  </si>
  <si>
    <t>t</t>
  </si>
  <si>
    <t>6,23*1,89</t>
  </si>
  <si>
    <t>PC 1-02</t>
  </si>
  <si>
    <t xml:space="preserve">Dodávka štěrkopísek netříděný - zásyp </t>
  </si>
  <si>
    <t>1,50*2,0*(2,05-0,10-0,46)</t>
  </si>
  <si>
    <t>1,50*2,0*(1,45-0,10-0,36)</t>
  </si>
  <si>
    <t>7,44*1,89</t>
  </si>
  <si>
    <t>PC 1-03</t>
  </si>
  <si>
    <t xml:space="preserve">Ohumusování a zatravnění dotčených částí </t>
  </si>
  <si>
    <t>1,50*2,0</t>
  </si>
  <si>
    <t>2,30*2,30</t>
  </si>
  <si>
    <t>PC 1-04</t>
  </si>
  <si>
    <t xml:space="preserve">Dodávka potrubí PE 100 RC D 160 SDR </t>
  </si>
  <si>
    <t>Potrubí PE 100 RC  D 63 SDR 11 je započteno v díle 781- montáž potrubí z plastových hmot</t>
  </si>
  <si>
    <t>83,50*1,03</t>
  </si>
  <si>
    <t>11</t>
  </si>
  <si>
    <t>Přípravné a přidružené práce</t>
  </si>
  <si>
    <t>113107126R00</t>
  </si>
  <si>
    <t xml:space="preserve">Odstranění podkladu pl.200 m2,drcené+štět tl.45 cm </t>
  </si>
  <si>
    <t>113107141R00</t>
  </si>
  <si>
    <t xml:space="preserve">Odstranění podkladu pl. do 200 m2, živice tl. 5 cm </t>
  </si>
  <si>
    <t>Lom 4:</t>
  </si>
  <si>
    <t>45</t>
  </si>
  <si>
    <t>Podkladní a vedlejší konstrukce</t>
  </si>
  <si>
    <t>451573111R00</t>
  </si>
  <si>
    <t xml:space="preserve">Lože pod potrubí ze štěrkopísku do 63 mm </t>
  </si>
  <si>
    <t>1,50*2,0*0,10</t>
  </si>
  <si>
    <t>(2,30-1,20)*2,0*0,10</t>
  </si>
  <si>
    <t>452111121R00</t>
  </si>
  <si>
    <t xml:space="preserve">Osazení betonových pražců plochy do 500 cm2 </t>
  </si>
  <si>
    <t>kus</t>
  </si>
  <si>
    <t>2,0</t>
  </si>
  <si>
    <t>452311131R00</t>
  </si>
  <si>
    <t xml:space="preserve">Desky podkladní pod potrubí z betonu C 12/15 </t>
  </si>
  <si>
    <t>pod revizní šachtu:1,60*1,60*0,10</t>
  </si>
  <si>
    <t>PC 45-01</t>
  </si>
  <si>
    <t xml:space="preserve">Dodávka podkladní betonová deska Hawle č. 3480 </t>
  </si>
  <si>
    <t>1,0</t>
  </si>
  <si>
    <t>PC 45-02</t>
  </si>
  <si>
    <t xml:space="preserve">Dodávka deska betonová Hawle č. 3482 </t>
  </si>
  <si>
    <t>56</t>
  </si>
  <si>
    <t>Podkladní vrstvy komunikací a zpevněných ploch</t>
  </si>
  <si>
    <t>566903111R00</t>
  </si>
  <si>
    <t xml:space="preserve">Vyspravení podkladu po překopech kam.hrubě drceným </t>
  </si>
  <si>
    <t>1,50*2,0*0,20*1,80</t>
  </si>
  <si>
    <t>566904111R00</t>
  </si>
  <si>
    <t xml:space="preserve">Vyspravení podkladu po překopech kam.obal.asfaltem </t>
  </si>
  <si>
    <t>1,50*2,0*0,20*2,60</t>
  </si>
  <si>
    <t>PC 56-01</t>
  </si>
  <si>
    <t>Vyspravení krytu vozovky po překopech živičnou směsí tl. 50mm po zhutnění</t>
  </si>
  <si>
    <t>87</t>
  </si>
  <si>
    <t>Potrubí z trub z plastických hmot</t>
  </si>
  <si>
    <t>871211121R00</t>
  </si>
  <si>
    <t xml:space="preserve">Montáž trubek polyetylenových ve výkopu d 63 mm </t>
  </si>
  <si>
    <t>řad V1, vrtání:</t>
  </si>
  <si>
    <t>124,0-40,50</t>
  </si>
  <si>
    <t>877211121U00</t>
  </si>
  <si>
    <t xml:space="preserve">MTŽ eltv výkop tr PE sv DN 63 </t>
  </si>
  <si>
    <t>oblouky:3+1</t>
  </si>
  <si>
    <t>PC 87-01</t>
  </si>
  <si>
    <t>Dodávka trubky PE 100 RC D 63 SDR 11 se signalizačním vodičem</t>
  </si>
  <si>
    <t>řad V1:</t>
  </si>
  <si>
    <t>124,0*1,015</t>
  </si>
  <si>
    <t>PC 87-02</t>
  </si>
  <si>
    <t>Dodávka elektrokoleno oblouk PE D 63 SDR 11- 45st.</t>
  </si>
  <si>
    <t>3</t>
  </si>
  <si>
    <t>PC 87-03</t>
  </si>
  <si>
    <t>Dodávka elektrokoleno oblouk PE D 63 SDR 11- 30st.</t>
  </si>
  <si>
    <t>89</t>
  </si>
  <si>
    <t>Ostatní konstrukce na trubním vedení</t>
  </si>
  <si>
    <t>891211111R00</t>
  </si>
  <si>
    <t xml:space="preserve">Montáž vodovodních šoupátek ve výkopu DN 50 </t>
  </si>
  <si>
    <t>891269111R00</t>
  </si>
  <si>
    <t xml:space="preserve">Montáž navrtávacích pasů DN 100 </t>
  </si>
  <si>
    <t>892233111R00</t>
  </si>
  <si>
    <t xml:space="preserve">Desinfekce vodovodního potrubí DN 70 </t>
  </si>
  <si>
    <t>řad V1:124,0</t>
  </si>
  <si>
    <t>892241111R00</t>
  </si>
  <si>
    <t xml:space="preserve">Tlaková zkouška vodovodního potrubí DN 80 </t>
  </si>
  <si>
    <t>řad  V1:124,0</t>
  </si>
  <si>
    <t>892372111R00</t>
  </si>
  <si>
    <t xml:space="preserve">Zabezpečení konců vodovod. potrubí DN 300 </t>
  </si>
  <si>
    <t>úsek</t>
  </si>
  <si>
    <t>899401112R00</t>
  </si>
  <si>
    <t xml:space="preserve">Osazení poklopů litinových šoupátkových </t>
  </si>
  <si>
    <t>899401113R00</t>
  </si>
  <si>
    <t xml:space="preserve">Osazení poklopů litinových hydrantových </t>
  </si>
  <si>
    <t>PC 89-01</t>
  </si>
  <si>
    <t>Dodávka zemní souprava Hawle č. 9601 hloubky 1,30-1,80m</t>
  </si>
  <si>
    <t>PC 89-02</t>
  </si>
  <si>
    <t xml:space="preserve">Dodávka poklop litinový  šoupátkový Hawle č.1650 </t>
  </si>
  <si>
    <t>PC 89-03</t>
  </si>
  <si>
    <t xml:space="preserve">Dodávka šoupátko ISO D 63-2", Hawle č.2800 </t>
  </si>
  <si>
    <t>PC 89-04</t>
  </si>
  <si>
    <t xml:space="preserve">Dodávka šoupátkový klíč </t>
  </si>
  <si>
    <t>PC 89-05</t>
  </si>
  <si>
    <t xml:space="preserve">Dodávka hydrantový poklop litinový Hawle č.1950 </t>
  </si>
  <si>
    <t>PC 89-06</t>
  </si>
  <si>
    <t>Kluzné objímky pro zasunutí potrubí do chráničky výšky 41mm</t>
  </si>
  <si>
    <t>Vnější průměr potrubí do 183mm</t>
  </si>
  <si>
    <t>po 1,50m:56</t>
  </si>
  <si>
    <t>PC 89-07</t>
  </si>
  <si>
    <t>Koncové uzavírací manžety chrániček DN 50*150mm</t>
  </si>
  <si>
    <t>4,0</t>
  </si>
  <si>
    <t>PC 89-08</t>
  </si>
  <si>
    <t>D+M revizní šachta prefa betonová DN 1000mm výška šachty 2970mm</t>
  </si>
  <si>
    <t>kpl.</t>
  </si>
  <si>
    <t>Poklop DN 600mm, uzamykatelný , vč. stupadel úprav prostupů potrubí do šachty</t>
  </si>
  <si>
    <t>PC 89-09</t>
  </si>
  <si>
    <t xml:space="preserve">D+M vystrojení revizní šachty </t>
  </si>
  <si>
    <t>složení</t>
  </si>
  <si>
    <t>přírubová přechodka  63/50</t>
  </si>
  <si>
    <t>příruba DN 50 vnitřní závit</t>
  </si>
  <si>
    <t>spojka pevná vnější závit 2"</t>
  </si>
  <si>
    <t>E šoupátko DN 50 Hawle 4700</t>
  </si>
  <si>
    <t>ruční kolo č. 7800</t>
  </si>
  <si>
    <t>přírubová přechodka 63/50</t>
  </si>
  <si>
    <t>PC 89-10</t>
  </si>
  <si>
    <t xml:space="preserve">Dodávka pas navrtávací Hacom uzavírací 100/2" </t>
  </si>
  <si>
    <t>PC 89-11</t>
  </si>
  <si>
    <t>Dodávka souprava odběrová s odvodněním 2"/63 - 1,50m, Hawle 0508</t>
  </si>
  <si>
    <t>PC 89-12</t>
  </si>
  <si>
    <t xml:space="preserve">Montáž odběrové soupravy </t>
  </si>
  <si>
    <t>PC 89-13</t>
  </si>
  <si>
    <t>D+M  výstražná folie š. 340mm s nápisem pozor voda</t>
  </si>
  <si>
    <t>ZU:2,0</t>
  </si>
  <si>
    <t>L1:2,0</t>
  </si>
  <si>
    <t>L2:2,30-1,20</t>
  </si>
  <si>
    <t>L4:2,0</t>
  </si>
  <si>
    <t>KU:2,0</t>
  </si>
  <si>
    <t>91</t>
  </si>
  <si>
    <t>Doplňující práce na komunikaci</t>
  </si>
  <si>
    <t>919735111R00</t>
  </si>
  <si>
    <t xml:space="preserve">Řezání stávajícího živičného krytu tl. do 5 cm </t>
  </si>
  <si>
    <t>(1,50+2,0)*2</t>
  </si>
  <si>
    <t>99</t>
  </si>
  <si>
    <t>Staveništní přesun hmot</t>
  </si>
  <si>
    <t>998276101R00</t>
  </si>
  <si>
    <t xml:space="preserve">Přesun hmot, trubní vedení plastová, otevř. výkop </t>
  </si>
  <si>
    <t>D96</t>
  </si>
  <si>
    <t>Přesuny suti a vybouraných hmot</t>
  </si>
  <si>
    <t>PC D96-01</t>
  </si>
  <si>
    <t xml:space="preserve">Poplatek za uložení suti na skládce Vizovice </t>
  </si>
  <si>
    <t>3,95</t>
  </si>
  <si>
    <t>979082213R00</t>
  </si>
  <si>
    <t xml:space="preserve">Vodorovná doprava suti po suchu do 1 km </t>
  </si>
  <si>
    <t>979082219R00</t>
  </si>
  <si>
    <t xml:space="preserve">Příplatek za dopravu suti po suchu za další 1 km </t>
  </si>
  <si>
    <t>979087212R00</t>
  </si>
  <si>
    <t xml:space="preserve">Nakládání suti na dopravní prostředky - komunikace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</si>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</sst>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3" borderId="34" xfId="1" applyNumberFormat="1" applyFont="1" applyFill="1" applyBorder="1" applyAlignment="1">
      <alignment horizontal="left" wrapText="1" indent="1"/>
    </xf>
    <xf numFmtId="0" fontId="20" fillId="0" borderId="0" xfId="0" applyNumberFormat="1" applyFont="1"/>
    <xf numFmtId="0" fontId="20" fillId="0" borderId="13" xfId="0" applyNumberFormat="1" applyFont="1" applyBorder="1"/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5" fillId="0" borderId="0" xfId="1" applyFont="1" applyAlignment="1"/>
    <xf numFmtId="0" fontId="10" fillId="0" borderId="0" xfId="1" applyAlignment="1">
      <alignment horizontal="right"/>
    </xf>
    <xf numFmtId="0" fontId="26" fillId="0" borderId="0" xfId="1" applyFont="1" applyBorder="1"/>
    <xf numFmtId="3" fontId="26" fillId="0" borderId="0" xfId="1" applyNumberFormat="1" applyFont="1" applyBorder="1" applyAlignment="1">
      <alignment horizontal="right"/>
    </xf>
    <xf numFmtId="4" fontId="26" fillId="0" borderId="0" xfId="1" applyNumberFormat="1" applyFont="1" applyBorder="1"/>
    <xf numFmtId="0" fontId="25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19" fillId="3" borderId="62" xfId="1" applyNumberFormat="1" applyFont="1" applyFill="1" applyBorder="1" applyAlignment="1">
      <alignment horizontal="right" wrapText="1"/>
    </xf>
    <xf numFmtId="49" fontId="19" fillId="3" borderId="60" xfId="1" applyNumberFormat="1" applyFont="1" applyFill="1" applyBorder="1" applyAlignment="1">
      <alignment horizontal="left" wrapText="1"/>
    </xf>
  </cellXfs>
  <cellStyles count="2">
    <cellStyle name="Normální" xfId="0" builtinId="0"/>
    <cellStyle name="normální_POL.XLS" xfId="1" xr:uid="{98BCF4FA-5642-4BA1-A6D1-A71D80B40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AA48-65D1-4100-95DA-58CFA2E3045E}">
  <sheetPr codeName="List21"/>
  <dimension ref="A1:BE55"/>
  <sheetViews>
    <sheetView tabSelected="1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77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>
        <f>Rekapitulace!H1</f>
        <v>0</v>
      </c>
      <c r="D2" s="5">
        <f>Rekapitulace!G2</f>
        <v>0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81</v>
      </c>
      <c r="B5" s="18"/>
      <c r="C5" s="19" t="s">
        <v>82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79</v>
      </c>
      <c r="B7" s="25"/>
      <c r="C7" s="26" t="s">
        <v>80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 x14ac:dyDescent="0.2">
      <c r="A10" s="29" t="s">
        <v>14</v>
      </c>
      <c r="B10" s="13"/>
      <c r="C10" s="30"/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3"/>
      <c r="C11" s="30"/>
      <c r="D11" s="30"/>
      <c r="E11" s="30"/>
      <c r="F11" s="41" t="s">
        <v>16</v>
      </c>
      <c r="G11" s="42"/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Rekapitulace!A21</f>
        <v>Ztížené výrobní podmínky</v>
      </c>
      <c r="E15" s="61"/>
      <c r="F15" s="62"/>
      <c r="G15" s="59">
        <f>Rekapitulace!I21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Rekapitulace!A22</f>
        <v>Oborová přirážka</v>
      </c>
      <c r="E16" s="63"/>
      <c r="F16" s="64"/>
      <c r="G16" s="59">
        <f>Rekapitulace!I22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Rekapitulace!A23</f>
        <v>Přesun stavebních kapacit</v>
      </c>
      <c r="E17" s="63"/>
      <c r="F17" s="64"/>
      <c r="G17" s="59">
        <f>Rekapitulace!I23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 t="str">
        <f>Rekapitulace!A24</f>
        <v>Mimostaveništní doprava</v>
      </c>
      <c r="E18" s="63"/>
      <c r="F18" s="64"/>
      <c r="G18" s="59">
        <f>Rekapitulace!I24</f>
        <v>0</v>
      </c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 t="str">
        <f>Rekapitulace!A25</f>
        <v>Zařízení staveniště</v>
      </c>
      <c r="E19" s="63"/>
      <c r="F19" s="64"/>
      <c r="G19" s="59">
        <f>Rekapitulace!I25</f>
        <v>0</v>
      </c>
    </row>
    <row r="20" spans="1:7" ht="15.95" customHeight="1" x14ac:dyDescent="0.2">
      <c r="A20" s="67"/>
      <c r="B20" s="58"/>
      <c r="C20" s="59"/>
      <c r="D20" s="9" t="str">
        <f>Rekapitulace!A26</f>
        <v>Provoz investora</v>
      </c>
      <c r="E20" s="63"/>
      <c r="F20" s="64"/>
      <c r="G20" s="59">
        <f>Rekapitulace!I26</f>
        <v>0</v>
      </c>
    </row>
    <row r="21" spans="1:7" ht="15.95" customHeight="1" x14ac:dyDescent="0.2">
      <c r="A21" s="67" t="s">
        <v>30</v>
      </c>
      <c r="B21" s="58"/>
      <c r="C21" s="59">
        <f>HZS</f>
        <v>0</v>
      </c>
      <c r="D21" s="9" t="str">
        <f>Rekapitulace!A27</f>
        <v>Kompletační činnost (IČD)</v>
      </c>
      <c r="E21" s="63"/>
      <c r="F21" s="64"/>
      <c r="G21" s="59">
        <f>Rekapitulace!I27</f>
        <v>0</v>
      </c>
    </row>
    <row r="22" spans="1:7" ht="15.95" customHeight="1" x14ac:dyDescent="0.2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 x14ac:dyDescent="0.2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 x14ac:dyDescent="0.2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 x14ac:dyDescent="0.2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 x14ac:dyDescent="0.2">
      <c r="A27" s="68"/>
      <c r="B27" s="86"/>
      <c r="C27" s="81"/>
      <c r="D27" s="69"/>
      <c r="E27" s="82"/>
      <c r="F27" s="83"/>
      <c r="G27" s="84"/>
    </row>
    <row r="28" spans="1:7" x14ac:dyDescent="0.2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 x14ac:dyDescent="0.2">
      <c r="A29" s="68"/>
      <c r="B29" s="69"/>
      <c r="C29" s="88"/>
      <c r="D29" s="89"/>
      <c r="E29" s="88"/>
      <c r="F29" s="69"/>
      <c r="G29" s="84"/>
    </row>
    <row r="30" spans="1:7" x14ac:dyDescent="0.2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 x14ac:dyDescent="0.2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 x14ac:dyDescent="0.2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 x14ac:dyDescent="0.2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 x14ac:dyDescent="0.3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 x14ac:dyDescent="0.2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 x14ac:dyDescent="0.2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 x14ac:dyDescent="0.2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 x14ac:dyDescent="0.2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 x14ac:dyDescent="0.2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 x14ac:dyDescent="0.2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 x14ac:dyDescent="0.2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 x14ac:dyDescent="0.2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 x14ac:dyDescent="0.2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 x14ac:dyDescent="0.2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 x14ac:dyDescent="0.2">
      <c r="B46" s="107"/>
      <c r="C46" s="107"/>
      <c r="D46" s="107"/>
      <c r="E46" s="107"/>
      <c r="F46" s="107"/>
      <c r="G46" s="107"/>
    </row>
    <row r="47" spans="1:8" x14ac:dyDescent="0.2">
      <c r="B47" s="107"/>
      <c r="C47" s="107"/>
      <c r="D47" s="107"/>
      <c r="E47" s="107"/>
      <c r="F47" s="107"/>
      <c r="G47" s="107"/>
    </row>
    <row r="48" spans="1:8" x14ac:dyDescent="0.2">
      <c r="B48" s="107"/>
      <c r="C48" s="107"/>
      <c r="D48" s="107"/>
      <c r="E48" s="107"/>
      <c r="F48" s="107"/>
      <c r="G48" s="107"/>
    </row>
    <row r="49" spans="2:7" x14ac:dyDescent="0.2">
      <c r="B49" s="107"/>
      <c r="C49" s="107"/>
      <c r="D49" s="107"/>
      <c r="E49" s="107"/>
      <c r="F49" s="107"/>
      <c r="G49" s="107"/>
    </row>
    <row r="50" spans="2:7" x14ac:dyDescent="0.2">
      <c r="B50" s="107"/>
      <c r="C50" s="107"/>
      <c r="D50" s="107"/>
      <c r="E50" s="107"/>
      <c r="F50" s="107"/>
      <c r="G50" s="107"/>
    </row>
    <row r="51" spans="2:7" x14ac:dyDescent="0.2">
      <c r="B51" s="107"/>
      <c r="C51" s="107"/>
      <c r="D51" s="107"/>
      <c r="E51" s="107"/>
      <c r="F51" s="107"/>
      <c r="G51" s="107"/>
    </row>
    <row r="52" spans="2:7" x14ac:dyDescent="0.2">
      <c r="B52" s="107"/>
      <c r="C52" s="107"/>
      <c r="D52" s="107"/>
      <c r="E52" s="107"/>
      <c r="F52" s="107"/>
      <c r="G52" s="107"/>
    </row>
    <row r="53" spans="2:7" x14ac:dyDescent="0.2">
      <c r="B53" s="107"/>
      <c r="C53" s="107"/>
      <c r="D53" s="107"/>
      <c r="E53" s="107"/>
      <c r="F53" s="107"/>
      <c r="G53" s="107"/>
    </row>
    <row r="54" spans="2:7" x14ac:dyDescent="0.2">
      <c r="B54" s="107"/>
      <c r="C54" s="107"/>
      <c r="D54" s="107"/>
      <c r="E54" s="107"/>
      <c r="F54" s="107"/>
      <c r="G54" s="107"/>
    </row>
    <row r="55" spans="2:7" x14ac:dyDescent="0.2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0C083-7CF1-4424-A6C8-1503DB10F712}">
  <sheetPr codeName="List31"/>
  <dimension ref="A1:IV80"/>
  <sheetViews>
    <sheetView workbookViewId="0">
      <selection activeCell="H29" sqref="H29:I29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256" ht="13.5" thickTop="1" x14ac:dyDescent="0.2">
      <c r="A1" s="108" t="s">
        <v>48</v>
      </c>
      <c r="B1" s="109"/>
      <c r="C1" s="110" t="str">
        <f>CONCATENATE(cislostavby," ",nazevstavby)</f>
        <v>013 Vizovice Razov - doplnění vodovodu řad V1</v>
      </c>
      <c r="D1" s="111"/>
      <c r="E1" s="112"/>
      <c r="F1" s="111"/>
      <c r="G1" s="113" t="s">
        <v>49</v>
      </c>
      <c r="H1" s="114"/>
      <c r="I1" s="115"/>
    </row>
    <row r="2" spans="1:256" ht="13.5" thickBot="1" x14ac:dyDescent="0.25">
      <c r="A2" s="116" t="s">
        <v>50</v>
      </c>
      <c r="B2" s="117"/>
      <c r="C2" s="118" t="str">
        <f>CONCATENATE(cisloobjektu," ",nazevobjektu)</f>
        <v>SO 01 doplnění vodov. řad  V1</v>
      </c>
      <c r="D2" s="119"/>
      <c r="E2" s="120"/>
      <c r="F2" s="119"/>
      <c r="G2" s="121"/>
      <c r="H2" s="122"/>
      <c r="I2" s="123"/>
    </row>
    <row r="3" spans="1:256" ht="13.5" thickTop="1" x14ac:dyDescent="0.2">
      <c r="A3" s="82"/>
      <c r="B3" s="82"/>
      <c r="C3" s="82"/>
      <c r="D3" s="82"/>
      <c r="E3" s="82"/>
      <c r="F3" s="69"/>
      <c r="G3" s="82"/>
      <c r="H3" s="82"/>
      <c r="I3" s="82"/>
    </row>
    <row r="4" spans="1:256" ht="19.5" customHeight="1" x14ac:dyDescent="0.25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256" ht="13.5" thickBo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256" s="37" customFormat="1" ht="13.5" thickBot="1" x14ac:dyDescent="0.25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256" s="37" customFormat="1" x14ac:dyDescent="0.2">
      <c r="A7" s="231" t="str">
        <f>Položky!B7</f>
        <v>1</v>
      </c>
      <c r="B7" s="133" t="str">
        <f>Položky!C7</f>
        <v>Zemní práce</v>
      </c>
      <c r="C7" s="69"/>
      <c r="D7" s="134"/>
      <c r="E7" s="232">
        <f>Položky!BA124</f>
        <v>0</v>
      </c>
      <c r="F7" s="233">
        <f>Položky!BB124</f>
        <v>0</v>
      </c>
      <c r="G7" s="233">
        <f>Položky!BC124</f>
        <v>0</v>
      </c>
      <c r="H7" s="233">
        <f>Položky!BD124</f>
        <v>0</v>
      </c>
      <c r="I7" s="234">
        <f>Položky!BE124</f>
        <v>0</v>
      </c>
    </row>
    <row r="8" spans="1:256" s="37" customFormat="1" x14ac:dyDescent="0.2">
      <c r="A8" s="231" t="str">
        <f>Položky!B125</f>
        <v>11</v>
      </c>
      <c r="B8" s="133" t="str">
        <f>Položky!C125</f>
        <v>Přípravné a přidružené práce</v>
      </c>
      <c r="C8" s="69"/>
      <c r="D8" s="134"/>
      <c r="E8" s="232">
        <f>Položky!BA136</f>
        <v>0</v>
      </c>
      <c r="F8" s="233">
        <f>Položky!BB136</f>
        <v>0</v>
      </c>
      <c r="G8" s="233">
        <f>Položky!BC136</f>
        <v>0</v>
      </c>
      <c r="H8" s="233">
        <f>Položky!BD136</f>
        <v>0</v>
      </c>
      <c r="I8" s="234">
        <f>Položky!BE136</f>
        <v>0</v>
      </c>
    </row>
    <row r="9" spans="1:256" s="37" customFormat="1" x14ac:dyDescent="0.2">
      <c r="A9" s="231" t="str">
        <f>Položky!B137</f>
        <v>45</v>
      </c>
      <c r="B9" s="133" t="str">
        <f>Položky!C137</f>
        <v>Podkladní a vedlejší konstrukce</v>
      </c>
      <c r="C9" s="69"/>
      <c r="D9" s="134"/>
      <c r="E9" s="232">
        <f>Položky!BA157</f>
        <v>0</v>
      </c>
      <c r="F9" s="233">
        <f>Položky!BB157</f>
        <v>0</v>
      </c>
      <c r="G9" s="233">
        <f>Položky!BC157</f>
        <v>0</v>
      </c>
      <c r="H9" s="233">
        <f>Položky!BD157</f>
        <v>0</v>
      </c>
      <c r="I9" s="234">
        <f>Položky!BE157</f>
        <v>0</v>
      </c>
    </row>
    <row r="10" spans="1:256" s="37" customFormat="1" x14ac:dyDescent="0.2">
      <c r="A10" s="231" t="str">
        <f>Položky!B158</f>
        <v>56</v>
      </c>
      <c r="B10" s="133" t="str">
        <f>Položky!C158</f>
        <v>Podkladní vrstvy komunikací a zpevněných ploch</v>
      </c>
      <c r="C10" s="69"/>
      <c r="D10" s="134"/>
      <c r="E10" s="232">
        <f>Položky!BA174</f>
        <v>0</v>
      </c>
      <c r="F10" s="233">
        <f>Položky!BB174</f>
        <v>0</v>
      </c>
      <c r="G10" s="233">
        <f>Položky!BC174</f>
        <v>0</v>
      </c>
      <c r="H10" s="233">
        <f>Položky!BD174</f>
        <v>0</v>
      </c>
      <c r="I10" s="234">
        <f>Položky!BE174</f>
        <v>0</v>
      </c>
    </row>
    <row r="11" spans="1:256" s="37" customFormat="1" x14ac:dyDescent="0.2">
      <c r="A11" s="231" t="str">
        <f>Položky!B175</f>
        <v>87</v>
      </c>
      <c r="B11" s="133" t="str">
        <f>Položky!C175</f>
        <v>Potrubí z trub z plastických hmot</v>
      </c>
      <c r="C11" s="69"/>
      <c r="D11" s="134"/>
      <c r="E11" s="232">
        <f>Položky!BA188</f>
        <v>0</v>
      </c>
      <c r="F11" s="233">
        <f>Položky!BB188</f>
        <v>0</v>
      </c>
      <c r="G11" s="233">
        <f>Položky!BC188</f>
        <v>0</v>
      </c>
      <c r="H11" s="233">
        <f>Položky!BD188</f>
        <v>0</v>
      </c>
      <c r="I11" s="234">
        <f>Položky!BE188</f>
        <v>0</v>
      </c>
    </row>
    <row r="12" spans="1:256" s="37" customFormat="1" x14ac:dyDescent="0.2">
      <c r="A12" s="231" t="str">
        <f>Položky!B189</f>
        <v>89</v>
      </c>
      <c r="B12" s="133" t="str">
        <f>Položky!C189</f>
        <v>Ostatní konstrukce na trubním vedení</v>
      </c>
      <c r="C12" s="69"/>
      <c r="D12" s="134"/>
      <c r="E12" s="232">
        <f>Položky!BA243</f>
        <v>0</v>
      </c>
      <c r="F12" s="233">
        <f>Položky!BB243</f>
        <v>0</v>
      </c>
      <c r="G12" s="233">
        <f>Položky!BC243</f>
        <v>0</v>
      </c>
      <c r="H12" s="233">
        <f>Položky!BD243</f>
        <v>0</v>
      </c>
      <c r="I12" s="234">
        <f>Položky!BE243</f>
        <v>0</v>
      </c>
    </row>
    <row r="13" spans="1:256" s="37" customFormat="1" x14ac:dyDescent="0.2">
      <c r="A13" s="231" t="str">
        <f>Položky!B244</f>
        <v>91</v>
      </c>
      <c r="B13" s="133" t="str">
        <f>Položky!C244</f>
        <v>Doplňující práce na komunikaci</v>
      </c>
      <c r="C13" s="69"/>
      <c r="D13" s="134"/>
      <c r="E13" s="232">
        <f>Položky!BA250</f>
        <v>0</v>
      </c>
      <c r="F13" s="233">
        <f>Položky!BB250</f>
        <v>0</v>
      </c>
      <c r="G13" s="233">
        <f>Položky!BC250</f>
        <v>0</v>
      </c>
      <c r="H13" s="233">
        <f>Položky!BD250</f>
        <v>0</v>
      </c>
      <c r="I13" s="234">
        <f>Položky!BE250</f>
        <v>0</v>
      </c>
    </row>
    <row r="14" spans="1:256" s="37" customFormat="1" x14ac:dyDescent="0.2">
      <c r="A14" s="231" t="str">
        <f>Položky!B251</f>
        <v>99</v>
      </c>
      <c r="B14" s="133" t="str">
        <f>Položky!C251</f>
        <v>Staveništní přesun hmot</v>
      </c>
      <c r="C14" s="69"/>
      <c r="D14" s="134"/>
      <c r="E14" s="232">
        <f>Položky!BA253</f>
        <v>0</v>
      </c>
      <c r="F14" s="233">
        <f>Položky!BB253</f>
        <v>0</v>
      </c>
      <c r="G14" s="233">
        <f>Položky!BC253</f>
        <v>0</v>
      </c>
      <c r="H14" s="233">
        <f>Položky!BD253</f>
        <v>0</v>
      </c>
      <c r="I14" s="234">
        <f>Položky!BE253</f>
        <v>0</v>
      </c>
    </row>
    <row r="15" spans="1:256" s="37" customFormat="1" ht="13.5" thickBot="1" x14ac:dyDescent="0.25">
      <c r="A15" s="231" t="str">
        <f>Položky!B254</f>
        <v>D96</v>
      </c>
      <c r="B15" s="133" t="str">
        <f>Položky!C254</f>
        <v>Přesuny suti a vybouraných hmot</v>
      </c>
      <c r="C15" s="69"/>
      <c r="D15" s="134"/>
      <c r="E15" s="232">
        <f>Položky!BA260</f>
        <v>0</v>
      </c>
      <c r="F15" s="233">
        <f>Položky!BB260</f>
        <v>0</v>
      </c>
      <c r="G15" s="233">
        <f>Položky!BC260</f>
        <v>0</v>
      </c>
      <c r="H15" s="233">
        <f>Položky!BD260</f>
        <v>0</v>
      </c>
      <c r="I15" s="234">
        <f>Položky!BE260</f>
        <v>0</v>
      </c>
    </row>
    <row r="16" spans="1:256" ht="13.5" thickBot="1" x14ac:dyDescent="0.25">
      <c r="A16" s="135"/>
      <c r="B16" s="136" t="s">
        <v>57</v>
      </c>
      <c r="C16" s="136"/>
      <c r="D16" s="137"/>
      <c r="E16" s="138">
        <f>SUM(E7:E15)</f>
        <v>0</v>
      </c>
      <c r="F16" s="139">
        <f>SUM(F7:F15)</f>
        <v>0</v>
      </c>
      <c r="G16" s="139">
        <f>SUM(G7:G15)</f>
        <v>0</v>
      </c>
      <c r="H16" s="139">
        <f>SUM(H7:H15)</f>
        <v>0</v>
      </c>
      <c r="I16" s="140">
        <f>SUM(I7:I15)</f>
        <v>0</v>
      </c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  <c r="IT16" s="141"/>
      <c r="IU16" s="141"/>
      <c r="IV16" s="141"/>
    </row>
    <row r="17" spans="1:57" x14ac:dyDescent="0.2">
      <c r="A17" s="69"/>
      <c r="B17" s="69"/>
      <c r="C17" s="69"/>
      <c r="D17" s="69"/>
      <c r="E17" s="69"/>
      <c r="F17" s="69"/>
      <c r="G17" s="69"/>
      <c r="H17" s="69"/>
      <c r="I17" s="69"/>
    </row>
    <row r="18" spans="1:57" ht="18" x14ac:dyDescent="0.25">
      <c r="A18" s="125" t="s">
        <v>58</v>
      </c>
      <c r="B18" s="125"/>
      <c r="C18" s="125"/>
      <c r="D18" s="125"/>
      <c r="E18" s="125"/>
      <c r="F18" s="125"/>
      <c r="G18" s="142"/>
      <c r="H18" s="125"/>
      <c r="I18" s="125"/>
      <c r="BA18" s="43"/>
      <c r="BB18" s="43"/>
      <c r="BC18" s="43"/>
      <c r="BD18" s="43"/>
      <c r="BE18" s="43"/>
    </row>
    <row r="19" spans="1:57" ht="13.5" thickBot="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57" x14ac:dyDescent="0.2">
      <c r="A20" s="76" t="s">
        <v>59</v>
      </c>
      <c r="B20" s="77"/>
      <c r="C20" s="77"/>
      <c r="D20" s="143"/>
      <c r="E20" s="144" t="s">
        <v>60</v>
      </c>
      <c r="F20" s="145" t="s">
        <v>61</v>
      </c>
      <c r="G20" s="146" t="s">
        <v>62</v>
      </c>
      <c r="H20" s="147"/>
      <c r="I20" s="148" t="s">
        <v>60</v>
      </c>
    </row>
    <row r="21" spans="1:57" x14ac:dyDescent="0.2">
      <c r="A21" s="67" t="s">
        <v>332</v>
      </c>
      <c r="B21" s="58"/>
      <c r="C21" s="58"/>
      <c r="D21" s="149"/>
      <c r="E21" s="150"/>
      <c r="F21" s="151"/>
      <c r="G21" s="152">
        <f>CHOOSE(BA21+1,HSV+PSV,HSV+PSV+Mont,HSV+PSV+Dodavka+Mont,HSV,PSV,Mont,Dodavka,Mont+Dodavka,0)</f>
        <v>0</v>
      </c>
      <c r="H21" s="153"/>
      <c r="I21" s="154">
        <f>E21+F21*G21/100</f>
        <v>0</v>
      </c>
      <c r="BA21">
        <v>0</v>
      </c>
    </row>
    <row r="22" spans="1:57" x14ac:dyDescent="0.2">
      <c r="A22" s="67" t="s">
        <v>333</v>
      </c>
      <c r="B22" s="58"/>
      <c r="C22" s="58"/>
      <c r="D22" s="149"/>
      <c r="E22" s="150"/>
      <c r="F22" s="151"/>
      <c r="G22" s="152">
        <f>CHOOSE(BA22+1,HSV+PSV,HSV+PSV+Mont,HSV+PSV+Dodavka+Mont,HSV,PSV,Mont,Dodavka,Mont+Dodavka,0)</f>
        <v>0</v>
      </c>
      <c r="H22" s="153"/>
      <c r="I22" s="154">
        <f>E22+F22*G22/100</f>
        <v>0</v>
      </c>
      <c r="BA22">
        <v>0</v>
      </c>
    </row>
    <row r="23" spans="1:57" x14ac:dyDescent="0.2">
      <c r="A23" s="67" t="s">
        <v>334</v>
      </c>
      <c r="B23" s="58"/>
      <c r="C23" s="58"/>
      <c r="D23" s="149"/>
      <c r="E23" s="150"/>
      <c r="F23" s="151"/>
      <c r="G23" s="152">
        <f>CHOOSE(BA23+1,HSV+PSV,HSV+PSV+Mont,HSV+PSV+Dodavka+Mont,HSV,PSV,Mont,Dodavka,Mont+Dodavka,0)</f>
        <v>0</v>
      </c>
      <c r="H23" s="153"/>
      <c r="I23" s="154">
        <f>E23+F23*G23/100</f>
        <v>0</v>
      </c>
      <c r="BA23">
        <v>0</v>
      </c>
    </row>
    <row r="24" spans="1:57" x14ac:dyDescent="0.2">
      <c r="A24" s="67" t="s">
        <v>335</v>
      </c>
      <c r="B24" s="58"/>
      <c r="C24" s="58"/>
      <c r="D24" s="149"/>
      <c r="E24" s="150"/>
      <c r="F24" s="151"/>
      <c r="G24" s="152">
        <f>CHOOSE(BA24+1,HSV+PSV,HSV+PSV+Mont,HSV+PSV+Dodavka+Mont,HSV,PSV,Mont,Dodavka,Mont+Dodavka,0)</f>
        <v>0</v>
      </c>
      <c r="H24" s="153"/>
      <c r="I24" s="154">
        <f>E24+F24*G24/100</f>
        <v>0</v>
      </c>
      <c r="BA24">
        <v>0</v>
      </c>
    </row>
    <row r="25" spans="1:57" x14ac:dyDescent="0.2">
      <c r="A25" s="67" t="s">
        <v>336</v>
      </c>
      <c r="B25" s="58"/>
      <c r="C25" s="58"/>
      <c r="D25" s="149"/>
      <c r="E25" s="150"/>
      <c r="F25" s="151"/>
      <c r="G25" s="152">
        <f>CHOOSE(BA25+1,HSV+PSV,HSV+PSV+Mont,HSV+PSV+Dodavka+Mont,HSV,PSV,Mont,Dodavka,Mont+Dodavka,0)</f>
        <v>0</v>
      </c>
      <c r="H25" s="153"/>
      <c r="I25" s="154">
        <f>E25+F25*G25/100</f>
        <v>0</v>
      </c>
      <c r="BA25">
        <v>1</v>
      </c>
    </row>
    <row r="26" spans="1:57" x14ac:dyDescent="0.2">
      <c r="A26" s="67" t="s">
        <v>337</v>
      </c>
      <c r="B26" s="58"/>
      <c r="C26" s="58"/>
      <c r="D26" s="149"/>
      <c r="E26" s="150"/>
      <c r="F26" s="151"/>
      <c r="G26" s="152">
        <f>CHOOSE(BA26+1,HSV+PSV,HSV+PSV+Mont,HSV+PSV+Dodavka+Mont,HSV,PSV,Mont,Dodavka,Mont+Dodavka,0)</f>
        <v>0</v>
      </c>
      <c r="H26" s="153"/>
      <c r="I26" s="154">
        <f>E26+F26*G26/100</f>
        <v>0</v>
      </c>
      <c r="BA26">
        <v>1</v>
      </c>
    </row>
    <row r="27" spans="1:57" x14ac:dyDescent="0.2">
      <c r="A27" s="67" t="s">
        <v>338</v>
      </c>
      <c r="B27" s="58"/>
      <c r="C27" s="58"/>
      <c r="D27" s="149"/>
      <c r="E27" s="150"/>
      <c r="F27" s="151"/>
      <c r="G27" s="152">
        <f>CHOOSE(BA27+1,HSV+PSV,HSV+PSV+Mont,HSV+PSV+Dodavka+Mont,HSV,PSV,Mont,Dodavka,Mont+Dodavka,0)</f>
        <v>0</v>
      </c>
      <c r="H27" s="153"/>
      <c r="I27" s="154">
        <f>E27+F27*G27/100</f>
        <v>0</v>
      </c>
      <c r="BA27">
        <v>2</v>
      </c>
    </row>
    <row r="28" spans="1:57" x14ac:dyDescent="0.2">
      <c r="A28" s="67" t="s">
        <v>339</v>
      </c>
      <c r="B28" s="58"/>
      <c r="C28" s="58"/>
      <c r="D28" s="149"/>
      <c r="E28" s="150"/>
      <c r="F28" s="151"/>
      <c r="G28" s="152">
        <f>CHOOSE(BA28+1,HSV+PSV,HSV+PSV+Mont,HSV+PSV+Dodavka+Mont,HSV,PSV,Mont,Dodavka,Mont+Dodavka,0)</f>
        <v>0</v>
      </c>
      <c r="H28" s="153"/>
      <c r="I28" s="154">
        <f>E28+F28*G28/100</f>
        <v>0</v>
      </c>
      <c r="BA28">
        <v>2</v>
      </c>
    </row>
    <row r="29" spans="1:57" ht="13.5" thickBot="1" x14ac:dyDescent="0.25">
      <c r="A29" s="155"/>
      <c r="B29" s="156" t="s">
        <v>63</v>
      </c>
      <c r="C29" s="157"/>
      <c r="D29" s="158"/>
      <c r="E29" s="159"/>
      <c r="F29" s="160"/>
      <c r="G29" s="160"/>
      <c r="H29" s="161">
        <f>SUM(I21:I28)</f>
        <v>0</v>
      </c>
      <c r="I29" s="162"/>
    </row>
    <row r="31" spans="1:57" x14ac:dyDescent="0.2">
      <c r="B31" s="141"/>
      <c r="F31" s="163"/>
      <c r="G31" s="164"/>
      <c r="H31" s="164"/>
      <c r="I31" s="165"/>
    </row>
    <row r="32" spans="1:57" x14ac:dyDescent="0.2">
      <c r="F32" s="163"/>
      <c r="G32" s="164"/>
      <c r="H32" s="164"/>
      <c r="I32" s="165"/>
    </row>
    <row r="33" spans="6:9" x14ac:dyDescent="0.2">
      <c r="F33" s="163"/>
      <c r="G33" s="164"/>
      <c r="H33" s="164"/>
      <c r="I33" s="165"/>
    </row>
    <row r="34" spans="6:9" x14ac:dyDescent="0.2">
      <c r="F34" s="163"/>
      <c r="G34" s="164"/>
      <c r="H34" s="164"/>
      <c r="I34" s="165"/>
    </row>
    <row r="35" spans="6:9" x14ac:dyDescent="0.2">
      <c r="F35" s="163"/>
      <c r="G35" s="164"/>
      <c r="H35" s="164"/>
      <c r="I35" s="165"/>
    </row>
    <row r="36" spans="6:9" x14ac:dyDescent="0.2">
      <c r="F36" s="163"/>
      <c r="G36" s="164"/>
      <c r="H36" s="164"/>
      <c r="I36" s="165"/>
    </row>
    <row r="37" spans="6:9" x14ac:dyDescent="0.2">
      <c r="F37" s="163"/>
      <c r="G37" s="164"/>
      <c r="H37" s="164"/>
      <c r="I37" s="165"/>
    </row>
    <row r="38" spans="6:9" x14ac:dyDescent="0.2">
      <c r="F38" s="163"/>
      <c r="G38" s="164"/>
      <c r="H38" s="164"/>
      <c r="I38" s="165"/>
    </row>
    <row r="39" spans="6:9" x14ac:dyDescent="0.2">
      <c r="F39" s="163"/>
      <c r="G39" s="164"/>
      <c r="H39" s="164"/>
      <c r="I39" s="165"/>
    </row>
    <row r="40" spans="6:9" x14ac:dyDescent="0.2">
      <c r="F40" s="163"/>
      <c r="G40" s="164"/>
      <c r="H40" s="164"/>
      <c r="I40" s="165"/>
    </row>
    <row r="41" spans="6:9" x14ac:dyDescent="0.2">
      <c r="F41" s="163"/>
      <c r="G41" s="164"/>
      <c r="H41" s="164"/>
      <c r="I41" s="165"/>
    </row>
    <row r="42" spans="6:9" x14ac:dyDescent="0.2">
      <c r="F42" s="163"/>
      <c r="G42" s="164"/>
      <c r="H42" s="164"/>
      <c r="I42" s="165"/>
    </row>
    <row r="43" spans="6:9" x14ac:dyDescent="0.2">
      <c r="F43" s="163"/>
      <c r="G43" s="164"/>
      <c r="H43" s="164"/>
      <c r="I43" s="165"/>
    </row>
    <row r="44" spans="6:9" x14ac:dyDescent="0.2">
      <c r="F44" s="163"/>
      <c r="G44" s="164"/>
      <c r="H44" s="164"/>
      <c r="I44" s="165"/>
    </row>
    <row r="45" spans="6:9" x14ac:dyDescent="0.2">
      <c r="F45" s="163"/>
      <c r="G45" s="164"/>
      <c r="H45" s="164"/>
      <c r="I45" s="165"/>
    </row>
    <row r="46" spans="6:9" x14ac:dyDescent="0.2">
      <c r="F46" s="163"/>
      <c r="G46" s="164"/>
      <c r="H46" s="164"/>
      <c r="I46" s="165"/>
    </row>
    <row r="47" spans="6:9" x14ac:dyDescent="0.2">
      <c r="F47" s="163"/>
      <c r="G47" s="164"/>
      <c r="H47" s="164"/>
      <c r="I47" s="165"/>
    </row>
    <row r="48" spans="6:9" x14ac:dyDescent="0.2">
      <c r="F48" s="163"/>
      <c r="G48" s="164"/>
      <c r="H48" s="164"/>
      <c r="I48" s="165"/>
    </row>
    <row r="49" spans="6:9" x14ac:dyDescent="0.2">
      <c r="F49" s="163"/>
      <c r="G49" s="164"/>
      <c r="H49" s="164"/>
      <c r="I49" s="165"/>
    </row>
    <row r="50" spans="6:9" x14ac:dyDescent="0.2">
      <c r="F50" s="163"/>
      <c r="G50" s="164"/>
      <c r="H50" s="164"/>
      <c r="I50" s="165"/>
    </row>
    <row r="51" spans="6:9" x14ac:dyDescent="0.2">
      <c r="F51" s="163"/>
      <c r="G51" s="164"/>
      <c r="H51" s="164"/>
      <c r="I51" s="165"/>
    </row>
    <row r="52" spans="6:9" x14ac:dyDescent="0.2">
      <c r="F52" s="163"/>
      <c r="G52" s="164"/>
      <c r="H52" s="164"/>
      <c r="I52" s="165"/>
    </row>
    <row r="53" spans="6:9" x14ac:dyDescent="0.2">
      <c r="F53" s="163"/>
      <c r="G53" s="164"/>
      <c r="H53" s="164"/>
      <c r="I53" s="165"/>
    </row>
    <row r="54" spans="6:9" x14ac:dyDescent="0.2">
      <c r="F54" s="163"/>
      <c r="G54" s="164"/>
      <c r="H54" s="164"/>
      <c r="I54" s="165"/>
    </row>
    <row r="55" spans="6:9" x14ac:dyDescent="0.2">
      <c r="F55" s="163"/>
      <c r="G55" s="164"/>
      <c r="H55" s="164"/>
      <c r="I55" s="165"/>
    </row>
    <row r="56" spans="6:9" x14ac:dyDescent="0.2">
      <c r="F56" s="163"/>
      <c r="G56" s="164"/>
      <c r="H56" s="164"/>
      <c r="I56" s="165"/>
    </row>
    <row r="57" spans="6:9" x14ac:dyDescent="0.2">
      <c r="F57" s="163"/>
      <c r="G57" s="164"/>
      <c r="H57" s="164"/>
      <c r="I57" s="165"/>
    </row>
    <row r="58" spans="6:9" x14ac:dyDescent="0.2">
      <c r="F58" s="163"/>
      <c r="G58" s="164"/>
      <c r="H58" s="164"/>
      <c r="I58" s="165"/>
    </row>
    <row r="59" spans="6:9" x14ac:dyDescent="0.2">
      <c r="F59" s="163"/>
      <c r="G59" s="164"/>
      <c r="H59" s="164"/>
      <c r="I59" s="165"/>
    </row>
    <row r="60" spans="6:9" x14ac:dyDescent="0.2">
      <c r="F60" s="163"/>
      <c r="G60" s="164"/>
      <c r="H60" s="164"/>
      <c r="I60" s="165"/>
    </row>
    <row r="61" spans="6:9" x14ac:dyDescent="0.2">
      <c r="F61" s="163"/>
      <c r="G61" s="164"/>
      <c r="H61" s="164"/>
      <c r="I61" s="165"/>
    </row>
    <row r="62" spans="6:9" x14ac:dyDescent="0.2">
      <c r="F62" s="163"/>
      <c r="G62" s="164"/>
      <c r="H62" s="164"/>
      <c r="I62" s="165"/>
    </row>
    <row r="63" spans="6:9" x14ac:dyDescent="0.2">
      <c r="F63" s="163"/>
      <c r="G63" s="164"/>
      <c r="H63" s="164"/>
      <c r="I63" s="165"/>
    </row>
    <row r="64" spans="6:9" x14ac:dyDescent="0.2">
      <c r="F64" s="163"/>
      <c r="G64" s="164"/>
      <c r="H64" s="164"/>
      <c r="I64" s="165"/>
    </row>
    <row r="65" spans="6:9" x14ac:dyDescent="0.2">
      <c r="F65" s="163"/>
      <c r="G65" s="164"/>
      <c r="H65" s="164"/>
      <c r="I65" s="165"/>
    </row>
    <row r="66" spans="6:9" x14ac:dyDescent="0.2">
      <c r="F66" s="163"/>
      <c r="G66" s="164"/>
      <c r="H66" s="164"/>
      <c r="I66" s="165"/>
    </row>
    <row r="67" spans="6:9" x14ac:dyDescent="0.2">
      <c r="F67" s="163"/>
      <c r="G67" s="164"/>
      <c r="H67" s="164"/>
      <c r="I67" s="165"/>
    </row>
    <row r="68" spans="6:9" x14ac:dyDescent="0.2">
      <c r="F68" s="163"/>
      <c r="G68" s="164"/>
      <c r="H68" s="164"/>
      <c r="I68" s="165"/>
    </row>
    <row r="69" spans="6:9" x14ac:dyDescent="0.2">
      <c r="F69" s="163"/>
      <c r="G69" s="164"/>
      <c r="H69" s="164"/>
      <c r="I69" s="165"/>
    </row>
    <row r="70" spans="6:9" x14ac:dyDescent="0.2">
      <c r="F70" s="163"/>
      <c r="G70" s="164"/>
      <c r="H70" s="164"/>
      <c r="I70" s="165"/>
    </row>
    <row r="71" spans="6:9" x14ac:dyDescent="0.2">
      <c r="F71" s="163"/>
      <c r="G71" s="164"/>
      <c r="H71" s="164"/>
      <c r="I71" s="165"/>
    </row>
    <row r="72" spans="6:9" x14ac:dyDescent="0.2">
      <c r="F72" s="163"/>
      <c r="G72" s="164"/>
      <c r="H72" s="164"/>
      <c r="I72" s="165"/>
    </row>
    <row r="73" spans="6:9" x14ac:dyDescent="0.2">
      <c r="F73" s="163"/>
      <c r="G73" s="164"/>
      <c r="H73" s="164"/>
      <c r="I73" s="165"/>
    </row>
    <row r="74" spans="6:9" x14ac:dyDescent="0.2">
      <c r="F74" s="163"/>
      <c r="G74" s="164"/>
      <c r="H74" s="164"/>
      <c r="I74" s="165"/>
    </row>
    <row r="75" spans="6:9" x14ac:dyDescent="0.2">
      <c r="F75" s="163"/>
      <c r="G75" s="164"/>
      <c r="H75" s="164"/>
      <c r="I75" s="165"/>
    </row>
    <row r="76" spans="6:9" x14ac:dyDescent="0.2">
      <c r="F76" s="163"/>
      <c r="G76" s="164"/>
      <c r="H76" s="164"/>
      <c r="I76" s="165"/>
    </row>
    <row r="77" spans="6:9" x14ac:dyDescent="0.2">
      <c r="F77" s="163"/>
      <c r="G77" s="164"/>
      <c r="H77" s="164"/>
      <c r="I77" s="165"/>
    </row>
    <row r="78" spans="6:9" x14ac:dyDescent="0.2">
      <c r="F78" s="163"/>
      <c r="G78" s="164"/>
      <c r="H78" s="164"/>
      <c r="I78" s="165"/>
    </row>
    <row r="79" spans="6:9" x14ac:dyDescent="0.2">
      <c r="F79" s="163"/>
      <c r="G79" s="164"/>
      <c r="H79" s="164"/>
      <c r="I79" s="165"/>
    </row>
    <row r="80" spans="6:9" x14ac:dyDescent="0.2">
      <c r="F80" s="163"/>
      <c r="G80" s="164"/>
      <c r="H80" s="164"/>
      <c r="I80" s="165"/>
    </row>
  </sheetData>
  <mergeCells count="4">
    <mergeCell ref="A1:B1"/>
    <mergeCell ref="A2:B2"/>
    <mergeCell ref="G2:I2"/>
    <mergeCell ref="H29:I29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A887-E39C-4054-AD0E-D752C969DB24}">
  <sheetPr codeName="List2"/>
  <dimension ref="A1:CZ333"/>
  <sheetViews>
    <sheetView showGridLines="0" showZeros="0" zoomScaleNormal="100" workbookViewId="0">
      <selection activeCell="A260" sqref="A260:XFD262"/>
    </sheetView>
  </sheetViews>
  <sheetFormatPr defaultRowHeight="12.75" x14ac:dyDescent="0.2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5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256" width="9.140625" style="167"/>
    <col min="257" max="257" width="4.42578125" style="167" customWidth="1"/>
    <col min="258" max="258" width="11.5703125" style="167" customWidth="1"/>
    <col min="259" max="259" width="40.42578125" style="167" customWidth="1"/>
    <col min="260" max="260" width="5.5703125" style="167" customWidth="1"/>
    <col min="261" max="261" width="8.5703125" style="167" customWidth="1"/>
    <col min="262" max="262" width="9.85546875" style="167" customWidth="1"/>
    <col min="263" max="263" width="13.85546875" style="167" customWidth="1"/>
    <col min="264" max="267" width="9.140625" style="167"/>
    <col min="268" max="268" width="75.42578125" style="167" customWidth="1"/>
    <col min="269" max="269" width="45.28515625" style="167" customWidth="1"/>
    <col min="270" max="512" width="9.140625" style="167"/>
    <col min="513" max="513" width="4.42578125" style="167" customWidth="1"/>
    <col min="514" max="514" width="11.5703125" style="167" customWidth="1"/>
    <col min="515" max="515" width="40.42578125" style="167" customWidth="1"/>
    <col min="516" max="516" width="5.5703125" style="167" customWidth="1"/>
    <col min="517" max="517" width="8.5703125" style="167" customWidth="1"/>
    <col min="518" max="518" width="9.85546875" style="167" customWidth="1"/>
    <col min="519" max="519" width="13.85546875" style="167" customWidth="1"/>
    <col min="520" max="523" width="9.140625" style="167"/>
    <col min="524" max="524" width="75.42578125" style="167" customWidth="1"/>
    <col min="525" max="525" width="45.28515625" style="167" customWidth="1"/>
    <col min="526" max="768" width="9.140625" style="167"/>
    <col min="769" max="769" width="4.42578125" style="167" customWidth="1"/>
    <col min="770" max="770" width="11.5703125" style="167" customWidth="1"/>
    <col min="771" max="771" width="40.42578125" style="167" customWidth="1"/>
    <col min="772" max="772" width="5.5703125" style="167" customWidth="1"/>
    <col min="773" max="773" width="8.5703125" style="167" customWidth="1"/>
    <col min="774" max="774" width="9.85546875" style="167" customWidth="1"/>
    <col min="775" max="775" width="13.85546875" style="167" customWidth="1"/>
    <col min="776" max="779" width="9.140625" style="167"/>
    <col min="780" max="780" width="75.42578125" style="167" customWidth="1"/>
    <col min="781" max="781" width="45.28515625" style="167" customWidth="1"/>
    <col min="782" max="1024" width="9.140625" style="167"/>
    <col min="1025" max="1025" width="4.42578125" style="167" customWidth="1"/>
    <col min="1026" max="1026" width="11.5703125" style="167" customWidth="1"/>
    <col min="1027" max="1027" width="40.42578125" style="167" customWidth="1"/>
    <col min="1028" max="1028" width="5.5703125" style="167" customWidth="1"/>
    <col min="1029" max="1029" width="8.5703125" style="167" customWidth="1"/>
    <col min="1030" max="1030" width="9.85546875" style="167" customWidth="1"/>
    <col min="1031" max="1031" width="13.85546875" style="167" customWidth="1"/>
    <col min="1032" max="1035" width="9.140625" style="167"/>
    <col min="1036" max="1036" width="75.42578125" style="167" customWidth="1"/>
    <col min="1037" max="1037" width="45.28515625" style="167" customWidth="1"/>
    <col min="1038" max="1280" width="9.140625" style="167"/>
    <col min="1281" max="1281" width="4.42578125" style="167" customWidth="1"/>
    <col min="1282" max="1282" width="11.5703125" style="167" customWidth="1"/>
    <col min="1283" max="1283" width="40.42578125" style="167" customWidth="1"/>
    <col min="1284" max="1284" width="5.5703125" style="167" customWidth="1"/>
    <col min="1285" max="1285" width="8.5703125" style="167" customWidth="1"/>
    <col min="1286" max="1286" width="9.85546875" style="167" customWidth="1"/>
    <col min="1287" max="1287" width="13.85546875" style="167" customWidth="1"/>
    <col min="1288" max="1291" width="9.140625" style="167"/>
    <col min="1292" max="1292" width="75.42578125" style="167" customWidth="1"/>
    <col min="1293" max="1293" width="45.28515625" style="167" customWidth="1"/>
    <col min="1294" max="1536" width="9.140625" style="167"/>
    <col min="1537" max="1537" width="4.42578125" style="167" customWidth="1"/>
    <col min="1538" max="1538" width="11.5703125" style="167" customWidth="1"/>
    <col min="1539" max="1539" width="40.42578125" style="167" customWidth="1"/>
    <col min="1540" max="1540" width="5.5703125" style="167" customWidth="1"/>
    <col min="1541" max="1541" width="8.5703125" style="167" customWidth="1"/>
    <col min="1542" max="1542" width="9.85546875" style="167" customWidth="1"/>
    <col min="1543" max="1543" width="13.85546875" style="167" customWidth="1"/>
    <col min="1544" max="1547" width="9.140625" style="167"/>
    <col min="1548" max="1548" width="75.42578125" style="167" customWidth="1"/>
    <col min="1549" max="1549" width="45.28515625" style="167" customWidth="1"/>
    <col min="1550" max="1792" width="9.140625" style="167"/>
    <col min="1793" max="1793" width="4.42578125" style="167" customWidth="1"/>
    <col min="1794" max="1794" width="11.5703125" style="167" customWidth="1"/>
    <col min="1795" max="1795" width="40.42578125" style="167" customWidth="1"/>
    <col min="1796" max="1796" width="5.5703125" style="167" customWidth="1"/>
    <col min="1797" max="1797" width="8.5703125" style="167" customWidth="1"/>
    <col min="1798" max="1798" width="9.85546875" style="167" customWidth="1"/>
    <col min="1799" max="1799" width="13.85546875" style="167" customWidth="1"/>
    <col min="1800" max="1803" width="9.140625" style="167"/>
    <col min="1804" max="1804" width="75.42578125" style="167" customWidth="1"/>
    <col min="1805" max="1805" width="45.28515625" style="167" customWidth="1"/>
    <col min="1806" max="2048" width="9.140625" style="167"/>
    <col min="2049" max="2049" width="4.42578125" style="167" customWidth="1"/>
    <col min="2050" max="2050" width="11.5703125" style="167" customWidth="1"/>
    <col min="2051" max="2051" width="40.42578125" style="167" customWidth="1"/>
    <col min="2052" max="2052" width="5.5703125" style="167" customWidth="1"/>
    <col min="2053" max="2053" width="8.5703125" style="167" customWidth="1"/>
    <col min="2054" max="2054" width="9.85546875" style="167" customWidth="1"/>
    <col min="2055" max="2055" width="13.85546875" style="167" customWidth="1"/>
    <col min="2056" max="2059" width="9.140625" style="167"/>
    <col min="2060" max="2060" width="75.42578125" style="167" customWidth="1"/>
    <col min="2061" max="2061" width="45.28515625" style="167" customWidth="1"/>
    <col min="2062" max="2304" width="9.140625" style="167"/>
    <col min="2305" max="2305" width="4.42578125" style="167" customWidth="1"/>
    <col min="2306" max="2306" width="11.5703125" style="167" customWidth="1"/>
    <col min="2307" max="2307" width="40.42578125" style="167" customWidth="1"/>
    <col min="2308" max="2308" width="5.5703125" style="167" customWidth="1"/>
    <col min="2309" max="2309" width="8.5703125" style="167" customWidth="1"/>
    <col min="2310" max="2310" width="9.85546875" style="167" customWidth="1"/>
    <col min="2311" max="2311" width="13.85546875" style="167" customWidth="1"/>
    <col min="2312" max="2315" width="9.140625" style="167"/>
    <col min="2316" max="2316" width="75.42578125" style="167" customWidth="1"/>
    <col min="2317" max="2317" width="45.28515625" style="167" customWidth="1"/>
    <col min="2318" max="2560" width="9.140625" style="167"/>
    <col min="2561" max="2561" width="4.42578125" style="167" customWidth="1"/>
    <col min="2562" max="2562" width="11.5703125" style="167" customWidth="1"/>
    <col min="2563" max="2563" width="40.42578125" style="167" customWidth="1"/>
    <col min="2564" max="2564" width="5.5703125" style="167" customWidth="1"/>
    <col min="2565" max="2565" width="8.5703125" style="167" customWidth="1"/>
    <col min="2566" max="2566" width="9.85546875" style="167" customWidth="1"/>
    <col min="2567" max="2567" width="13.85546875" style="167" customWidth="1"/>
    <col min="2568" max="2571" width="9.140625" style="167"/>
    <col min="2572" max="2572" width="75.42578125" style="167" customWidth="1"/>
    <col min="2573" max="2573" width="45.28515625" style="167" customWidth="1"/>
    <col min="2574" max="2816" width="9.140625" style="167"/>
    <col min="2817" max="2817" width="4.42578125" style="167" customWidth="1"/>
    <col min="2818" max="2818" width="11.5703125" style="167" customWidth="1"/>
    <col min="2819" max="2819" width="40.42578125" style="167" customWidth="1"/>
    <col min="2820" max="2820" width="5.5703125" style="167" customWidth="1"/>
    <col min="2821" max="2821" width="8.5703125" style="167" customWidth="1"/>
    <col min="2822" max="2822" width="9.85546875" style="167" customWidth="1"/>
    <col min="2823" max="2823" width="13.85546875" style="167" customWidth="1"/>
    <col min="2824" max="2827" width="9.140625" style="167"/>
    <col min="2828" max="2828" width="75.42578125" style="167" customWidth="1"/>
    <col min="2829" max="2829" width="45.28515625" style="167" customWidth="1"/>
    <col min="2830" max="3072" width="9.140625" style="167"/>
    <col min="3073" max="3073" width="4.42578125" style="167" customWidth="1"/>
    <col min="3074" max="3074" width="11.5703125" style="167" customWidth="1"/>
    <col min="3075" max="3075" width="40.42578125" style="167" customWidth="1"/>
    <col min="3076" max="3076" width="5.5703125" style="167" customWidth="1"/>
    <col min="3077" max="3077" width="8.5703125" style="167" customWidth="1"/>
    <col min="3078" max="3078" width="9.85546875" style="167" customWidth="1"/>
    <col min="3079" max="3079" width="13.85546875" style="167" customWidth="1"/>
    <col min="3080" max="3083" width="9.140625" style="167"/>
    <col min="3084" max="3084" width="75.42578125" style="167" customWidth="1"/>
    <col min="3085" max="3085" width="45.28515625" style="167" customWidth="1"/>
    <col min="3086" max="3328" width="9.140625" style="167"/>
    <col min="3329" max="3329" width="4.42578125" style="167" customWidth="1"/>
    <col min="3330" max="3330" width="11.5703125" style="167" customWidth="1"/>
    <col min="3331" max="3331" width="40.42578125" style="167" customWidth="1"/>
    <col min="3332" max="3332" width="5.5703125" style="167" customWidth="1"/>
    <col min="3333" max="3333" width="8.5703125" style="167" customWidth="1"/>
    <col min="3334" max="3334" width="9.85546875" style="167" customWidth="1"/>
    <col min="3335" max="3335" width="13.85546875" style="167" customWidth="1"/>
    <col min="3336" max="3339" width="9.140625" style="167"/>
    <col min="3340" max="3340" width="75.42578125" style="167" customWidth="1"/>
    <col min="3341" max="3341" width="45.28515625" style="167" customWidth="1"/>
    <col min="3342" max="3584" width="9.140625" style="167"/>
    <col min="3585" max="3585" width="4.42578125" style="167" customWidth="1"/>
    <col min="3586" max="3586" width="11.5703125" style="167" customWidth="1"/>
    <col min="3587" max="3587" width="40.42578125" style="167" customWidth="1"/>
    <col min="3588" max="3588" width="5.5703125" style="167" customWidth="1"/>
    <col min="3589" max="3589" width="8.5703125" style="167" customWidth="1"/>
    <col min="3590" max="3590" width="9.85546875" style="167" customWidth="1"/>
    <col min="3591" max="3591" width="13.85546875" style="167" customWidth="1"/>
    <col min="3592" max="3595" width="9.140625" style="167"/>
    <col min="3596" max="3596" width="75.42578125" style="167" customWidth="1"/>
    <col min="3597" max="3597" width="45.28515625" style="167" customWidth="1"/>
    <col min="3598" max="3840" width="9.140625" style="167"/>
    <col min="3841" max="3841" width="4.42578125" style="167" customWidth="1"/>
    <col min="3842" max="3842" width="11.5703125" style="167" customWidth="1"/>
    <col min="3843" max="3843" width="40.42578125" style="167" customWidth="1"/>
    <col min="3844" max="3844" width="5.5703125" style="167" customWidth="1"/>
    <col min="3845" max="3845" width="8.5703125" style="167" customWidth="1"/>
    <col min="3846" max="3846" width="9.85546875" style="167" customWidth="1"/>
    <col min="3847" max="3847" width="13.85546875" style="167" customWidth="1"/>
    <col min="3848" max="3851" width="9.140625" style="167"/>
    <col min="3852" max="3852" width="75.42578125" style="167" customWidth="1"/>
    <col min="3853" max="3853" width="45.28515625" style="167" customWidth="1"/>
    <col min="3854" max="4096" width="9.140625" style="167"/>
    <col min="4097" max="4097" width="4.42578125" style="167" customWidth="1"/>
    <col min="4098" max="4098" width="11.5703125" style="167" customWidth="1"/>
    <col min="4099" max="4099" width="40.42578125" style="167" customWidth="1"/>
    <col min="4100" max="4100" width="5.5703125" style="167" customWidth="1"/>
    <col min="4101" max="4101" width="8.5703125" style="167" customWidth="1"/>
    <col min="4102" max="4102" width="9.85546875" style="167" customWidth="1"/>
    <col min="4103" max="4103" width="13.85546875" style="167" customWidth="1"/>
    <col min="4104" max="4107" width="9.140625" style="167"/>
    <col min="4108" max="4108" width="75.42578125" style="167" customWidth="1"/>
    <col min="4109" max="4109" width="45.28515625" style="167" customWidth="1"/>
    <col min="4110" max="4352" width="9.140625" style="167"/>
    <col min="4353" max="4353" width="4.42578125" style="167" customWidth="1"/>
    <col min="4354" max="4354" width="11.5703125" style="167" customWidth="1"/>
    <col min="4355" max="4355" width="40.42578125" style="167" customWidth="1"/>
    <col min="4356" max="4356" width="5.5703125" style="167" customWidth="1"/>
    <col min="4357" max="4357" width="8.5703125" style="167" customWidth="1"/>
    <col min="4358" max="4358" width="9.85546875" style="167" customWidth="1"/>
    <col min="4359" max="4359" width="13.85546875" style="167" customWidth="1"/>
    <col min="4360" max="4363" width="9.140625" style="167"/>
    <col min="4364" max="4364" width="75.42578125" style="167" customWidth="1"/>
    <col min="4365" max="4365" width="45.28515625" style="167" customWidth="1"/>
    <col min="4366" max="4608" width="9.140625" style="167"/>
    <col min="4609" max="4609" width="4.42578125" style="167" customWidth="1"/>
    <col min="4610" max="4610" width="11.5703125" style="167" customWidth="1"/>
    <col min="4611" max="4611" width="40.42578125" style="167" customWidth="1"/>
    <col min="4612" max="4612" width="5.5703125" style="167" customWidth="1"/>
    <col min="4613" max="4613" width="8.5703125" style="167" customWidth="1"/>
    <col min="4614" max="4614" width="9.85546875" style="167" customWidth="1"/>
    <col min="4615" max="4615" width="13.85546875" style="167" customWidth="1"/>
    <col min="4616" max="4619" width="9.140625" style="167"/>
    <col min="4620" max="4620" width="75.42578125" style="167" customWidth="1"/>
    <col min="4621" max="4621" width="45.28515625" style="167" customWidth="1"/>
    <col min="4622" max="4864" width="9.140625" style="167"/>
    <col min="4865" max="4865" width="4.42578125" style="167" customWidth="1"/>
    <col min="4866" max="4866" width="11.5703125" style="167" customWidth="1"/>
    <col min="4867" max="4867" width="40.42578125" style="167" customWidth="1"/>
    <col min="4868" max="4868" width="5.5703125" style="167" customWidth="1"/>
    <col min="4869" max="4869" width="8.5703125" style="167" customWidth="1"/>
    <col min="4870" max="4870" width="9.85546875" style="167" customWidth="1"/>
    <col min="4871" max="4871" width="13.85546875" style="167" customWidth="1"/>
    <col min="4872" max="4875" width="9.140625" style="167"/>
    <col min="4876" max="4876" width="75.42578125" style="167" customWidth="1"/>
    <col min="4877" max="4877" width="45.28515625" style="167" customWidth="1"/>
    <col min="4878" max="5120" width="9.140625" style="167"/>
    <col min="5121" max="5121" width="4.42578125" style="167" customWidth="1"/>
    <col min="5122" max="5122" width="11.5703125" style="167" customWidth="1"/>
    <col min="5123" max="5123" width="40.42578125" style="167" customWidth="1"/>
    <col min="5124" max="5124" width="5.5703125" style="167" customWidth="1"/>
    <col min="5125" max="5125" width="8.5703125" style="167" customWidth="1"/>
    <col min="5126" max="5126" width="9.85546875" style="167" customWidth="1"/>
    <col min="5127" max="5127" width="13.85546875" style="167" customWidth="1"/>
    <col min="5128" max="5131" width="9.140625" style="167"/>
    <col min="5132" max="5132" width="75.42578125" style="167" customWidth="1"/>
    <col min="5133" max="5133" width="45.28515625" style="167" customWidth="1"/>
    <col min="5134" max="5376" width="9.140625" style="167"/>
    <col min="5377" max="5377" width="4.42578125" style="167" customWidth="1"/>
    <col min="5378" max="5378" width="11.5703125" style="167" customWidth="1"/>
    <col min="5379" max="5379" width="40.42578125" style="167" customWidth="1"/>
    <col min="5380" max="5380" width="5.5703125" style="167" customWidth="1"/>
    <col min="5381" max="5381" width="8.5703125" style="167" customWidth="1"/>
    <col min="5382" max="5382" width="9.85546875" style="167" customWidth="1"/>
    <col min="5383" max="5383" width="13.85546875" style="167" customWidth="1"/>
    <col min="5384" max="5387" width="9.140625" style="167"/>
    <col min="5388" max="5388" width="75.42578125" style="167" customWidth="1"/>
    <col min="5389" max="5389" width="45.28515625" style="167" customWidth="1"/>
    <col min="5390" max="5632" width="9.140625" style="167"/>
    <col min="5633" max="5633" width="4.42578125" style="167" customWidth="1"/>
    <col min="5634" max="5634" width="11.5703125" style="167" customWidth="1"/>
    <col min="5635" max="5635" width="40.42578125" style="167" customWidth="1"/>
    <col min="5636" max="5636" width="5.5703125" style="167" customWidth="1"/>
    <col min="5637" max="5637" width="8.5703125" style="167" customWidth="1"/>
    <col min="5638" max="5638" width="9.85546875" style="167" customWidth="1"/>
    <col min="5639" max="5639" width="13.85546875" style="167" customWidth="1"/>
    <col min="5640" max="5643" width="9.140625" style="167"/>
    <col min="5644" max="5644" width="75.42578125" style="167" customWidth="1"/>
    <col min="5645" max="5645" width="45.28515625" style="167" customWidth="1"/>
    <col min="5646" max="5888" width="9.140625" style="167"/>
    <col min="5889" max="5889" width="4.42578125" style="167" customWidth="1"/>
    <col min="5890" max="5890" width="11.5703125" style="167" customWidth="1"/>
    <col min="5891" max="5891" width="40.42578125" style="167" customWidth="1"/>
    <col min="5892" max="5892" width="5.5703125" style="167" customWidth="1"/>
    <col min="5893" max="5893" width="8.5703125" style="167" customWidth="1"/>
    <col min="5894" max="5894" width="9.85546875" style="167" customWidth="1"/>
    <col min="5895" max="5895" width="13.85546875" style="167" customWidth="1"/>
    <col min="5896" max="5899" width="9.140625" style="167"/>
    <col min="5900" max="5900" width="75.42578125" style="167" customWidth="1"/>
    <col min="5901" max="5901" width="45.28515625" style="167" customWidth="1"/>
    <col min="5902" max="6144" width="9.140625" style="167"/>
    <col min="6145" max="6145" width="4.42578125" style="167" customWidth="1"/>
    <col min="6146" max="6146" width="11.5703125" style="167" customWidth="1"/>
    <col min="6147" max="6147" width="40.42578125" style="167" customWidth="1"/>
    <col min="6148" max="6148" width="5.5703125" style="167" customWidth="1"/>
    <col min="6149" max="6149" width="8.5703125" style="167" customWidth="1"/>
    <col min="6150" max="6150" width="9.85546875" style="167" customWidth="1"/>
    <col min="6151" max="6151" width="13.85546875" style="167" customWidth="1"/>
    <col min="6152" max="6155" width="9.140625" style="167"/>
    <col min="6156" max="6156" width="75.42578125" style="167" customWidth="1"/>
    <col min="6157" max="6157" width="45.28515625" style="167" customWidth="1"/>
    <col min="6158" max="6400" width="9.140625" style="167"/>
    <col min="6401" max="6401" width="4.42578125" style="167" customWidth="1"/>
    <col min="6402" max="6402" width="11.5703125" style="167" customWidth="1"/>
    <col min="6403" max="6403" width="40.42578125" style="167" customWidth="1"/>
    <col min="6404" max="6404" width="5.5703125" style="167" customWidth="1"/>
    <col min="6405" max="6405" width="8.5703125" style="167" customWidth="1"/>
    <col min="6406" max="6406" width="9.85546875" style="167" customWidth="1"/>
    <col min="6407" max="6407" width="13.85546875" style="167" customWidth="1"/>
    <col min="6408" max="6411" width="9.140625" style="167"/>
    <col min="6412" max="6412" width="75.42578125" style="167" customWidth="1"/>
    <col min="6413" max="6413" width="45.28515625" style="167" customWidth="1"/>
    <col min="6414" max="6656" width="9.140625" style="167"/>
    <col min="6657" max="6657" width="4.42578125" style="167" customWidth="1"/>
    <col min="6658" max="6658" width="11.5703125" style="167" customWidth="1"/>
    <col min="6659" max="6659" width="40.42578125" style="167" customWidth="1"/>
    <col min="6660" max="6660" width="5.5703125" style="167" customWidth="1"/>
    <col min="6661" max="6661" width="8.5703125" style="167" customWidth="1"/>
    <col min="6662" max="6662" width="9.85546875" style="167" customWidth="1"/>
    <col min="6663" max="6663" width="13.85546875" style="167" customWidth="1"/>
    <col min="6664" max="6667" width="9.140625" style="167"/>
    <col min="6668" max="6668" width="75.42578125" style="167" customWidth="1"/>
    <col min="6669" max="6669" width="45.28515625" style="167" customWidth="1"/>
    <col min="6670" max="6912" width="9.140625" style="167"/>
    <col min="6913" max="6913" width="4.42578125" style="167" customWidth="1"/>
    <col min="6914" max="6914" width="11.5703125" style="167" customWidth="1"/>
    <col min="6915" max="6915" width="40.42578125" style="167" customWidth="1"/>
    <col min="6916" max="6916" width="5.5703125" style="167" customWidth="1"/>
    <col min="6917" max="6917" width="8.5703125" style="167" customWidth="1"/>
    <col min="6918" max="6918" width="9.85546875" style="167" customWidth="1"/>
    <col min="6919" max="6919" width="13.85546875" style="167" customWidth="1"/>
    <col min="6920" max="6923" width="9.140625" style="167"/>
    <col min="6924" max="6924" width="75.42578125" style="167" customWidth="1"/>
    <col min="6925" max="6925" width="45.28515625" style="167" customWidth="1"/>
    <col min="6926" max="7168" width="9.140625" style="167"/>
    <col min="7169" max="7169" width="4.42578125" style="167" customWidth="1"/>
    <col min="7170" max="7170" width="11.5703125" style="167" customWidth="1"/>
    <col min="7171" max="7171" width="40.42578125" style="167" customWidth="1"/>
    <col min="7172" max="7172" width="5.5703125" style="167" customWidth="1"/>
    <col min="7173" max="7173" width="8.5703125" style="167" customWidth="1"/>
    <col min="7174" max="7174" width="9.85546875" style="167" customWidth="1"/>
    <col min="7175" max="7175" width="13.85546875" style="167" customWidth="1"/>
    <col min="7176" max="7179" width="9.140625" style="167"/>
    <col min="7180" max="7180" width="75.42578125" style="167" customWidth="1"/>
    <col min="7181" max="7181" width="45.28515625" style="167" customWidth="1"/>
    <col min="7182" max="7424" width="9.140625" style="167"/>
    <col min="7425" max="7425" width="4.42578125" style="167" customWidth="1"/>
    <col min="7426" max="7426" width="11.5703125" style="167" customWidth="1"/>
    <col min="7427" max="7427" width="40.42578125" style="167" customWidth="1"/>
    <col min="7428" max="7428" width="5.5703125" style="167" customWidth="1"/>
    <col min="7429" max="7429" width="8.5703125" style="167" customWidth="1"/>
    <col min="7430" max="7430" width="9.85546875" style="167" customWidth="1"/>
    <col min="7431" max="7431" width="13.85546875" style="167" customWidth="1"/>
    <col min="7432" max="7435" width="9.140625" style="167"/>
    <col min="7436" max="7436" width="75.42578125" style="167" customWidth="1"/>
    <col min="7437" max="7437" width="45.28515625" style="167" customWidth="1"/>
    <col min="7438" max="7680" width="9.140625" style="167"/>
    <col min="7681" max="7681" width="4.42578125" style="167" customWidth="1"/>
    <col min="7682" max="7682" width="11.5703125" style="167" customWidth="1"/>
    <col min="7683" max="7683" width="40.42578125" style="167" customWidth="1"/>
    <col min="7684" max="7684" width="5.5703125" style="167" customWidth="1"/>
    <col min="7685" max="7685" width="8.5703125" style="167" customWidth="1"/>
    <col min="7686" max="7686" width="9.85546875" style="167" customWidth="1"/>
    <col min="7687" max="7687" width="13.85546875" style="167" customWidth="1"/>
    <col min="7688" max="7691" width="9.140625" style="167"/>
    <col min="7692" max="7692" width="75.42578125" style="167" customWidth="1"/>
    <col min="7693" max="7693" width="45.28515625" style="167" customWidth="1"/>
    <col min="7694" max="7936" width="9.140625" style="167"/>
    <col min="7937" max="7937" width="4.42578125" style="167" customWidth="1"/>
    <col min="7938" max="7938" width="11.5703125" style="167" customWidth="1"/>
    <col min="7939" max="7939" width="40.42578125" style="167" customWidth="1"/>
    <col min="7940" max="7940" width="5.5703125" style="167" customWidth="1"/>
    <col min="7941" max="7941" width="8.5703125" style="167" customWidth="1"/>
    <col min="7942" max="7942" width="9.85546875" style="167" customWidth="1"/>
    <col min="7943" max="7943" width="13.85546875" style="167" customWidth="1"/>
    <col min="7944" max="7947" width="9.140625" style="167"/>
    <col min="7948" max="7948" width="75.42578125" style="167" customWidth="1"/>
    <col min="7949" max="7949" width="45.28515625" style="167" customWidth="1"/>
    <col min="7950" max="8192" width="9.140625" style="167"/>
    <col min="8193" max="8193" width="4.42578125" style="167" customWidth="1"/>
    <col min="8194" max="8194" width="11.5703125" style="167" customWidth="1"/>
    <col min="8195" max="8195" width="40.42578125" style="167" customWidth="1"/>
    <col min="8196" max="8196" width="5.5703125" style="167" customWidth="1"/>
    <col min="8197" max="8197" width="8.5703125" style="167" customWidth="1"/>
    <col min="8198" max="8198" width="9.85546875" style="167" customWidth="1"/>
    <col min="8199" max="8199" width="13.85546875" style="167" customWidth="1"/>
    <col min="8200" max="8203" width="9.140625" style="167"/>
    <col min="8204" max="8204" width="75.42578125" style="167" customWidth="1"/>
    <col min="8205" max="8205" width="45.28515625" style="167" customWidth="1"/>
    <col min="8206" max="8448" width="9.140625" style="167"/>
    <col min="8449" max="8449" width="4.42578125" style="167" customWidth="1"/>
    <col min="8450" max="8450" width="11.5703125" style="167" customWidth="1"/>
    <col min="8451" max="8451" width="40.42578125" style="167" customWidth="1"/>
    <col min="8452" max="8452" width="5.5703125" style="167" customWidth="1"/>
    <col min="8453" max="8453" width="8.5703125" style="167" customWidth="1"/>
    <col min="8454" max="8454" width="9.85546875" style="167" customWidth="1"/>
    <col min="8455" max="8455" width="13.85546875" style="167" customWidth="1"/>
    <col min="8456" max="8459" width="9.140625" style="167"/>
    <col min="8460" max="8460" width="75.42578125" style="167" customWidth="1"/>
    <col min="8461" max="8461" width="45.28515625" style="167" customWidth="1"/>
    <col min="8462" max="8704" width="9.140625" style="167"/>
    <col min="8705" max="8705" width="4.42578125" style="167" customWidth="1"/>
    <col min="8706" max="8706" width="11.5703125" style="167" customWidth="1"/>
    <col min="8707" max="8707" width="40.42578125" style="167" customWidth="1"/>
    <col min="8708" max="8708" width="5.5703125" style="167" customWidth="1"/>
    <col min="8709" max="8709" width="8.5703125" style="167" customWidth="1"/>
    <col min="8710" max="8710" width="9.85546875" style="167" customWidth="1"/>
    <col min="8711" max="8711" width="13.85546875" style="167" customWidth="1"/>
    <col min="8712" max="8715" width="9.140625" style="167"/>
    <col min="8716" max="8716" width="75.42578125" style="167" customWidth="1"/>
    <col min="8717" max="8717" width="45.28515625" style="167" customWidth="1"/>
    <col min="8718" max="8960" width="9.140625" style="167"/>
    <col min="8961" max="8961" width="4.42578125" style="167" customWidth="1"/>
    <col min="8962" max="8962" width="11.5703125" style="167" customWidth="1"/>
    <col min="8963" max="8963" width="40.42578125" style="167" customWidth="1"/>
    <col min="8964" max="8964" width="5.5703125" style="167" customWidth="1"/>
    <col min="8965" max="8965" width="8.5703125" style="167" customWidth="1"/>
    <col min="8966" max="8966" width="9.85546875" style="167" customWidth="1"/>
    <col min="8967" max="8967" width="13.85546875" style="167" customWidth="1"/>
    <col min="8968" max="8971" width="9.140625" style="167"/>
    <col min="8972" max="8972" width="75.42578125" style="167" customWidth="1"/>
    <col min="8973" max="8973" width="45.28515625" style="167" customWidth="1"/>
    <col min="8974" max="9216" width="9.140625" style="167"/>
    <col min="9217" max="9217" width="4.42578125" style="167" customWidth="1"/>
    <col min="9218" max="9218" width="11.5703125" style="167" customWidth="1"/>
    <col min="9219" max="9219" width="40.42578125" style="167" customWidth="1"/>
    <col min="9220" max="9220" width="5.5703125" style="167" customWidth="1"/>
    <col min="9221" max="9221" width="8.5703125" style="167" customWidth="1"/>
    <col min="9222" max="9222" width="9.85546875" style="167" customWidth="1"/>
    <col min="9223" max="9223" width="13.85546875" style="167" customWidth="1"/>
    <col min="9224" max="9227" width="9.140625" style="167"/>
    <col min="9228" max="9228" width="75.42578125" style="167" customWidth="1"/>
    <col min="9229" max="9229" width="45.28515625" style="167" customWidth="1"/>
    <col min="9230" max="9472" width="9.140625" style="167"/>
    <col min="9473" max="9473" width="4.42578125" style="167" customWidth="1"/>
    <col min="9474" max="9474" width="11.5703125" style="167" customWidth="1"/>
    <col min="9475" max="9475" width="40.42578125" style="167" customWidth="1"/>
    <col min="9476" max="9476" width="5.5703125" style="167" customWidth="1"/>
    <col min="9477" max="9477" width="8.5703125" style="167" customWidth="1"/>
    <col min="9478" max="9478" width="9.85546875" style="167" customWidth="1"/>
    <col min="9479" max="9479" width="13.85546875" style="167" customWidth="1"/>
    <col min="9480" max="9483" width="9.140625" style="167"/>
    <col min="9484" max="9484" width="75.42578125" style="167" customWidth="1"/>
    <col min="9485" max="9485" width="45.28515625" style="167" customWidth="1"/>
    <col min="9486" max="9728" width="9.140625" style="167"/>
    <col min="9729" max="9729" width="4.42578125" style="167" customWidth="1"/>
    <col min="9730" max="9730" width="11.5703125" style="167" customWidth="1"/>
    <col min="9731" max="9731" width="40.42578125" style="167" customWidth="1"/>
    <col min="9732" max="9732" width="5.5703125" style="167" customWidth="1"/>
    <col min="9733" max="9733" width="8.5703125" style="167" customWidth="1"/>
    <col min="9734" max="9734" width="9.85546875" style="167" customWidth="1"/>
    <col min="9735" max="9735" width="13.85546875" style="167" customWidth="1"/>
    <col min="9736" max="9739" width="9.140625" style="167"/>
    <col min="9740" max="9740" width="75.42578125" style="167" customWidth="1"/>
    <col min="9741" max="9741" width="45.28515625" style="167" customWidth="1"/>
    <col min="9742" max="9984" width="9.140625" style="167"/>
    <col min="9985" max="9985" width="4.42578125" style="167" customWidth="1"/>
    <col min="9986" max="9986" width="11.5703125" style="167" customWidth="1"/>
    <col min="9987" max="9987" width="40.42578125" style="167" customWidth="1"/>
    <col min="9988" max="9988" width="5.5703125" style="167" customWidth="1"/>
    <col min="9989" max="9989" width="8.5703125" style="167" customWidth="1"/>
    <col min="9990" max="9990" width="9.85546875" style="167" customWidth="1"/>
    <col min="9991" max="9991" width="13.85546875" style="167" customWidth="1"/>
    <col min="9992" max="9995" width="9.140625" style="167"/>
    <col min="9996" max="9996" width="75.42578125" style="167" customWidth="1"/>
    <col min="9997" max="9997" width="45.28515625" style="167" customWidth="1"/>
    <col min="9998" max="10240" width="9.140625" style="167"/>
    <col min="10241" max="10241" width="4.42578125" style="167" customWidth="1"/>
    <col min="10242" max="10242" width="11.5703125" style="167" customWidth="1"/>
    <col min="10243" max="10243" width="40.42578125" style="167" customWidth="1"/>
    <col min="10244" max="10244" width="5.5703125" style="167" customWidth="1"/>
    <col min="10245" max="10245" width="8.5703125" style="167" customWidth="1"/>
    <col min="10246" max="10246" width="9.85546875" style="167" customWidth="1"/>
    <col min="10247" max="10247" width="13.85546875" style="167" customWidth="1"/>
    <col min="10248" max="10251" width="9.140625" style="167"/>
    <col min="10252" max="10252" width="75.42578125" style="167" customWidth="1"/>
    <col min="10253" max="10253" width="45.28515625" style="167" customWidth="1"/>
    <col min="10254" max="10496" width="9.140625" style="167"/>
    <col min="10497" max="10497" width="4.42578125" style="167" customWidth="1"/>
    <col min="10498" max="10498" width="11.5703125" style="167" customWidth="1"/>
    <col min="10499" max="10499" width="40.42578125" style="167" customWidth="1"/>
    <col min="10500" max="10500" width="5.5703125" style="167" customWidth="1"/>
    <col min="10501" max="10501" width="8.5703125" style="167" customWidth="1"/>
    <col min="10502" max="10502" width="9.85546875" style="167" customWidth="1"/>
    <col min="10503" max="10503" width="13.85546875" style="167" customWidth="1"/>
    <col min="10504" max="10507" width="9.140625" style="167"/>
    <col min="10508" max="10508" width="75.42578125" style="167" customWidth="1"/>
    <col min="10509" max="10509" width="45.28515625" style="167" customWidth="1"/>
    <col min="10510" max="10752" width="9.140625" style="167"/>
    <col min="10753" max="10753" width="4.42578125" style="167" customWidth="1"/>
    <col min="10754" max="10754" width="11.5703125" style="167" customWidth="1"/>
    <col min="10755" max="10755" width="40.42578125" style="167" customWidth="1"/>
    <col min="10756" max="10756" width="5.5703125" style="167" customWidth="1"/>
    <col min="10757" max="10757" width="8.5703125" style="167" customWidth="1"/>
    <col min="10758" max="10758" width="9.85546875" style="167" customWidth="1"/>
    <col min="10759" max="10759" width="13.85546875" style="167" customWidth="1"/>
    <col min="10760" max="10763" width="9.140625" style="167"/>
    <col min="10764" max="10764" width="75.42578125" style="167" customWidth="1"/>
    <col min="10765" max="10765" width="45.28515625" style="167" customWidth="1"/>
    <col min="10766" max="11008" width="9.140625" style="167"/>
    <col min="11009" max="11009" width="4.42578125" style="167" customWidth="1"/>
    <col min="11010" max="11010" width="11.5703125" style="167" customWidth="1"/>
    <col min="11011" max="11011" width="40.42578125" style="167" customWidth="1"/>
    <col min="11012" max="11012" width="5.5703125" style="167" customWidth="1"/>
    <col min="11013" max="11013" width="8.5703125" style="167" customWidth="1"/>
    <col min="11014" max="11014" width="9.85546875" style="167" customWidth="1"/>
    <col min="11015" max="11015" width="13.85546875" style="167" customWidth="1"/>
    <col min="11016" max="11019" width="9.140625" style="167"/>
    <col min="11020" max="11020" width="75.42578125" style="167" customWidth="1"/>
    <col min="11021" max="11021" width="45.28515625" style="167" customWidth="1"/>
    <col min="11022" max="11264" width="9.140625" style="167"/>
    <col min="11265" max="11265" width="4.42578125" style="167" customWidth="1"/>
    <col min="11266" max="11266" width="11.5703125" style="167" customWidth="1"/>
    <col min="11267" max="11267" width="40.42578125" style="167" customWidth="1"/>
    <col min="11268" max="11268" width="5.5703125" style="167" customWidth="1"/>
    <col min="11269" max="11269" width="8.5703125" style="167" customWidth="1"/>
    <col min="11270" max="11270" width="9.85546875" style="167" customWidth="1"/>
    <col min="11271" max="11271" width="13.85546875" style="167" customWidth="1"/>
    <col min="11272" max="11275" width="9.140625" style="167"/>
    <col min="11276" max="11276" width="75.42578125" style="167" customWidth="1"/>
    <col min="11277" max="11277" width="45.28515625" style="167" customWidth="1"/>
    <col min="11278" max="11520" width="9.140625" style="167"/>
    <col min="11521" max="11521" width="4.42578125" style="167" customWidth="1"/>
    <col min="11522" max="11522" width="11.5703125" style="167" customWidth="1"/>
    <col min="11523" max="11523" width="40.42578125" style="167" customWidth="1"/>
    <col min="11524" max="11524" width="5.5703125" style="167" customWidth="1"/>
    <col min="11525" max="11525" width="8.5703125" style="167" customWidth="1"/>
    <col min="11526" max="11526" width="9.85546875" style="167" customWidth="1"/>
    <col min="11527" max="11527" width="13.85546875" style="167" customWidth="1"/>
    <col min="11528" max="11531" width="9.140625" style="167"/>
    <col min="11532" max="11532" width="75.42578125" style="167" customWidth="1"/>
    <col min="11533" max="11533" width="45.28515625" style="167" customWidth="1"/>
    <col min="11534" max="11776" width="9.140625" style="167"/>
    <col min="11777" max="11777" width="4.42578125" style="167" customWidth="1"/>
    <col min="11778" max="11778" width="11.5703125" style="167" customWidth="1"/>
    <col min="11779" max="11779" width="40.42578125" style="167" customWidth="1"/>
    <col min="11780" max="11780" width="5.5703125" style="167" customWidth="1"/>
    <col min="11781" max="11781" width="8.5703125" style="167" customWidth="1"/>
    <col min="11782" max="11782" width="9.85546875" style="167" customWidth="1"/>
    <col min="11783" max="11783" width="13.85546875" style="167" customWidth="1"/>
    <col min="11784" max="11787" width="9.140625" style="167"/>
    <col min="11788" max="11788" width="75.42578125" style="167" customWidth="1"/>
    <col min="11789" max="11789" width="45.28515625" style="167" customWidth="1"/>
    <col min="11790" max="12032" width="9.140625" style="167"/>
    <col min="12033" max="12033" width="4.42578125" style="167" customWidth="1"/>
    <col min="12034" max="12034" width="11.5703125" style="167" customWidth="1"/>
    <col min="12035" max="12035" width="40.42578125" style="167" customWidth="1"/>
    <col min="12036" max="12036" width="5.5703125" style="167" customWidth="1"/>
    <col min="12037" max="12037" width="8.5703125" style="167" customWidth="1"/>
    <col min="12038" max="12038" width="9.85546875" style="167" customWidth="1"/>
    <col min="12039" max="12039" width="13.85546875" style="167" customWidth="1"/>
    <col min="12040" max="12043" width="9.140625" style="167"/>
    <col min="12044" max="12044" width="75.42578125" style="167" customWidth="1"/>
    <col min="12045" max="12045" width="45.28515625" style="167" customWidth="1"/>
    <col min="12046" max="12288" width="9.140625" style="167"/>
    <col min="12289" max="12289" width="4.42578125" style="167" customWidth="1"/>
    <col min="12290" max="12290" width="11.5703125" style="167" customWidth="1"/>
    <col min="12291" max="12291" width="40.42578125" style="167" customWidth="1"/>
    <col min="12292" max="12292" width="5.5703125" style="167" customWidth="1"/>
    <col min="12293" max="12293" width="8.5703125" style="167" customWidth="1"/>
    <col min="12294" max="12294" width="9.85546875" style="167" customWidth="1"/>
    <col min="12295" max="12295" width="13.85546875" style="167" customWidth="1"/>
    <col min="12296" max="12299" width="9.140625" style="167"/>
    <col min="12300" max="12300" width="75.42578125" style="167" customWidth="1"/>
    <col min="12301" max="12301" width="45.28515625" style="167" customWidth="1"/>
    <col min="12302" max="12544" width="9.140625" style="167"/>
    <col min="12545" max="12545" width="4.42578125" style="167" customWidth="1"/>
    <col min="12546" max="12546" width="11.5703125" style="167" customWidth="1"/>
    <col min="12547" max="12547" width="40.42578125" style="167" customWidth="1"/>
    <col min="12548" max="12548" width="5.5703125" style="167" customWidth="1"/>
    <col min="12549" max="12549" width="8.5703125" style="167" customWidth="1"/>
    <col min="12550" max="12550" width="9.85546875" style="167" customWidth="1"/>
    <col min="12551" max="12551" width="13.85546875" style="167" customWidth="1"/>
    <col min="12552" max="12555" width="9.140625" style="167"/>
    <col min="12556" max="12556" width="75.42578125" style="167" customWidth="1"/>
    <col min="12557" max="12557" width="45.28515625" style="167" customWidth="1"/>
    <col min="12558" max="12800" width="9.140625" style="167"/>
    <col min="12801" max="12801" width="4.42578125" style="167" customWidth="1"/>
    <col min="12802" max="12802" width="11.5703125" style="167" customWidth="1"/>
    <col min="12803" max="12803" width="40.42578125" style="167" customWidth="1"/>
    <col min="12804" max="12804" width="5.5703125" style="167" customWidth="1"/>
    <col min="12805" max="12805" width="8.5703125" style="167" customWidth="1"/>
    <col min="12806" max="12806" width="9.85546875" style="167" customWidth="1"/>
    <col min="12807" max="12807" width="13.85546875" style="167" customWidth="1"/>
    <col min="12808" max="12811" width="9.140625" style="167"/>
    <col min="12812" max="12812" width="75.42578125" style="167" customWidth="1"/>
    <col min="12813" max="12813" width="45.28515625" style="167" customWidth="1"/>
    <col min="12814" max="13056" width="9.140625" style="167"/>
    <col min="13057" max="13057" width="4.42578125" style="167" customWidth="1"/>
    <col min="13058" max="13058" width="11.5703125" style="167" customWidth="1"/>
    <col min="13059" max="13059" width="40.42578125" style="167" customWidth="1"/>
    <col min="13060" max="13060" width="5.5703125" style="167" customWidth="1"/>
    <col min="13061" max="13061" width="8.5703125" style="167" customWidth="1"/>
    <col min="13062" max="13062" width="9.85546875" style="167" customWidth="1"/>
    <col min="13063" max="13063" width="13.85546875" style="167" customWidth="1"/>
    <col min="13064" max="13067" width="9.140625" style="167"/>
    <col min="13068" max="13068" width="75.42578125" style="167" customWidth="1"/>
    <col min="13069" max="13069" width="45.28515625" style="167" customWidth="1"/>
    <col min="13070" max="13312" width="9.140625" style="167"/>
    <col min="13313" max="13313" width="4.42578125" style="167" customWidth="1"/>
    <col min="13314" max="13314" width="11.5703125" style="167" customWidth="1"/>
    <col min="13315" max="13315" width="40.42578125" style="167" customWidth="1"/>
    <col min="13316" max="13316" width="5.5703125" style="167" customWidth="1"/>
    <col min="13317" max="13317" width="8.5703125" style="167" customWidth="1"/>
    <col min="13318" max="13318" width="9.85546875" style="167" customWidth="1"/>
    <col min="13319" max="13319" width="13.85546875" style="167" customWidth="1"/>
    <col min="13320" max="13323" width="9.140625" style="167"/>
    <col min="13324" max="13324" width="75.42578125" style="167" customWidth="1"/>
    <col min="13325" max="13325" width="45.28515625" style="167" customWidth="1"/>
    <col min="13326" max="13568" width="9.140625" style="167"/>
    <col min="13569" max="13569" width="4.42578125" style="167" customWidth="1"/>
    <col min="13570" max="13570" width="11.5703125" style="167" customWidth="1"/>
    <col min="13571" max="13571" width="40.42578125" style="167" customWidth="1"/>
    <col min="13572" max="13572" width="5.5703125" style="167" customWidth="1"/>
    <col min="13573" max="13573" width="8.5703125" style="167" customWidth="1"/>
    <col min="13574" max="13574" width="9.85546875" style="167" customWidth="1"/>
    <col min="13575" max="13575" width="13.85546875" style="167" customWidth="1"/>
    <col min="13576" max="13579" width="9.140625" style="167"/>
    <col min="13580" max="13580" width="75.42578125" style="167" customWidth="1"/>
    <col min="13581" max="13581" width="45.28515625" style="167" customWidth="1"/>
    <col min="13582" max="13824" width="9.140625" style="167"/>
    <col min="13825" max="13825" width="4.42578125" style="167" customWidth="1"/>
    <col min="13826" max="13826" width="11.5703125" style="167" customWidth="1"/>
    <col min="13827" max="13827" width="40.42578125" style="167" customWidth="1"/>
    <col min="13828" max="13828" width="5.5703125" style="167" customWidth="1"/>
    <col min="13829" max="13829" width="8.5703125" style="167" customWidth="1"/>
    <col min="13830" max="13830" width="9.85546875" style="167" customWidth="1"/>
    <col min="13831" max="13831" width="13.85546875" style="167" customWidth="1"/>
    <col min="13832" max="13835" width="9.140625" style="167"/>
    <col min="13836" max="13836" width="75.42578125" style="167" customWidth="1"/>
    <col min="13837" max="13837" width="45.28515625" style="167" customWidth="1"/>
    <col min="13838" max="14080" width="9.140625" style="167"/>
    <col min="14081" max="14081" width="4.42578125" style="167" customWidth="1"/>
    <col min="14082" max="14082" width="11.5703125" style="167" customWidth="1"/>
    <col min="14083" max="14083" width="40.42578125" style="167" customWidth="1"/>
    <col min="14084" max="14084" width="5.5703125" style="167" customWidth="1"/>
    <col min="14085" max="14085" width="8.5703125" style="167" customWidth="1"/>
    <col min="14086" max="14086" width="9.85546875" style="167" customWidth="1"/>
    <col min="14087" max="14087" width="13.85546875" style="167" customWidth="1"/>
    <col min="14088" max="14091" width="9.140625" style="167"/>
    <col min="14092" max="14092" width="75.42578125" style="167" customWidth="1"/>
    <col min="14093" max="14093" width="45.28515625" style="167" customWidth="1"/>
    <col min="14094" max="14336" width="9.140625" style="167"/>
    <col min="14337" max="14337" width="4.42578125" style="167" customWidth="1"/>
    <col min="14338" max="14338" width="11.5703125" style="167" customWidth="1"/>
    <col min="14339" max="14339" width="40.42578125" style="167" customWidth="1"/>
    <col min="14340" max="14340" width="5.5703125" style="167" customWidth="1"/>
    <col min="14341" max="14341" width="8.5703125" style="167" customWidth="1"/>
    <col min="14342" max="14342" width="9.85546875" style="167" customWidth="1"/>
    <col min="14343" max="14343" width="13.85546875" style="167" customWidth="1"/>
    <col min="14344" max="14347" width="9.140625" style="167"/>
    <col min="14348" max="14348" width="75.42578125" style="167" customWidth="1"/>
    <col min="14349" max="14349" width="45.28515625" style="167" customWidth="1"/>
    <col min="14350" max="14592" width="9.140625" style="167"/>
    <col min="14593" max="14593" width="4.42578125" style="167" customWidth="1"/>
    <col min="14594" max="14594" width="11.5703125" style="167" customWidth="1"/>
    <col min="14595" max="14595" width="40.42578125" style="167" customWidth="1"/>
    <col min="14596" max="14596" width="5.5703125" style="167" customWidth="1"/>
    <col min="14597" max="14597" width="8.5703125" style="167" customWidth="1"/>
    <col min="14598" max="14598" width="9.85546875" style="167" customWidth="1"/>
    <col min="14599" max="14599" width="13.85546875" style="167" customWidth="1"/>
    <col min="14600" max="14603" width="9.140625" style="167"/>
    <col min="14604" max="14604" width="75.42578125" style="167" customWidth="1"/>
    <col min="14605" max="14605" width="45.28515625" style="167" customWidth="1"/>
    <col min="14606" max="14848" width="9.140625" style="167"/>
    <col min="14849" max="14849" width="4.42578125" style="167" customWidth="1"/>
    <col min="14850" max="14850" width="11.5703125" style="167" customWidth="1"/>
    <col min="14851" max="14851" width="40.42578125" style="167" customWidth="1"/>
    <col min="14852" max="14852" width="5.5703125" style="167" customWidth="1"/>
    <col min="14853" max="14853" width="8.5703125" style="167" customWidth="1"/>
    <col min="14854" max="14854" width="9.85546875" style="167" customWidth="1"/>
    <col min="14855" max="14855" width="13.85546875" style="167" customWidth="1"/>
    <col min="14856" max="14859" width="9.140625" style="167"/>
    <col min="14860" max="14860" width="75.42578125" style="167" customWidth="1"/>
    <col min="14861" max="14861" width="45.28515625" style="167" customWidth="1"/>
    <col min="14862" max="15104" width="9.140625" style="167"/>
    <col min="15105" max="15105" width="4.42578125" style="167" customWidth="1"/>
    <col min="15106" max="15106" width="11.5703125" style="167" customWidth="1"/>
    <col min="15107" max="15107" width="40.42578125" style="167" customWidth="1"/>
    <col min="15108" max="15108" width="5.5703125" style="167" customWidth="1"/>
    <col min="15109" max="15109" width="8.5703125" style="167" customWidth="1"/>
    <col min="15110" max="15110" width="9.85546875" style="167" customWidth="1"/>
    <col min="15111" max="15111" width="13.85546875" style="167" customWidth="1"/>
    <col min="15112" max="15115" width="9.140625" style="167"/>
    <col min="15116" max="15116" width="75.42578125" style="167" customWidth="1"/>
    <col min="15117" max="15117" width="45.28515625" style="167" customWidth="1"/>
    <col min="15118" max="15360" width="9.140625" style="167"/>
    <col min="15361" max="15361" width="4.42578125" style="167" customWidth="1"/>
    <col min="15362" max="15362" width="11.5703125" style="167" customWidth="1"/>
    <col min="15363" max="15363" width="40.42578125" style="167" customWidth="1"/>
    <col min="15364" max="15364" width="5.5703125" style="167" customWidth="1"/>
    <col min="15365" max="15365" width="8.5703125" style="167" customWidth="1"/>
    <col min="15366" max="15366" width="9.85546875" style="167" customWidth="1"/>
    <col min="15367" max="15367" width="13.85546875" style="167" customWidth="1"/>
    <col min="15368" max="15371" width="9.140625" style="167"/>
    <col min="15372" max="15372" width="75.42578125" style="167" customWidth="1"/>
    <col min="15373" max="15373" width="45.28515625" style="167" customWidth="1"/>
    <col min="15374" max="15616" width="9.140625" style="167"/>
    <col min="15617" max="15617" width="4.42578125" style="167" customWidth="1"/>
    <col min="15618" max="15618" width="11.5703125" style="167" customWidth="1"/>
    <col min="15619" max="15619" width="40.42578125" style="167" customWidth="1"/>
    <col min="15620" max="15620" width="5.5703125" style="167" customWidth="1"/>
    <col min="15621" max="15621" width="8.5703125" style="167" customWidth="1"/>
    <col min="15622" max="15622" width="9.85546875" style="167" customWidth="1"/>
    <col min="15623" max="15623" width="13.85546875" style="167" customWidth="1"/>
    <col min="15624" max="15627" width="9.140625" style="167"/>
    <col min="15628" max="15628" width="75.42578125" style="167" customWidth="1"/>
    <col min="15629" max="15629" width="45.28515625" style="167" customWidth="1"/>
    <col min="15630" max="15872" width="9.140625" style="167"/>
    <col min="15873" max="15873" width="4.42578125" style="167" customWidth="1"/>
    <col min="15874" max="15874" width="11.5703125" style="167" customWidth="1"/>
    <col min="15875" max="15875" width="40.42578125" style="167" customWidth="1"/>
    <col min="15876" max="15876" width="5.5703125" style="167" customWidth="1"/>
    <col min="15877" max="15877" width="8.5703125" style="167" customWidth="1"/>
    <col min="15878" max="15878" width="9.85546875" style="167" customWidth="1"/>
    <col min="15879" max="15879" width="13.85546875" style="167" customWidth="1"/>
    <col min="15880" max="15883" width="9.140625" style="167"/>
    <col min="15884" max="15884" width="75.42578125" style="167" customWidth="1"/>
    <col min="15885" max="15885" width="45.28515625" style="167" customWidth="1"/>
    <col min="15886" max="16128" width="9.140625" style="167"/>
    <col min="16129" max="16129" width="4.42578125" style="167" customWidth="1"/>
    <col min="16130" max="16130" width="11.5703125" style="167" customWidth="1"/>
    <col min="16131" max="16131" width="40.42578125" style="167" customWidth="1"/>
    <col min="16132" max="16132" width="5.5703125" style="167" customWidth="1"/>
    <col min="16133" max="16133" width="8.5703125" style="167" customWidth="1"/>
    <col min="16134" max="16134" width="9.85546875" style="167" customWidth="1"/>
    <col min="16135" max="16135" width="13.85546875" style="167" customWidth="1"/>
    <col min="16136" max="16139" width="9.140625" style="167"/>
    <col min="16140" max="16140" width="75.42578125" style="167" customWidth="1"/>
    <col min="16141" max="16141" width="45.28515625" style="167" customWidth="1"/>
    <col min="16142" max="16384" width="9.140625" style="167"/>
  </cols>
  <sheetData>
    <row r="1" spans="1:104" ht="15.75" x14ac:dyDescent="0.25">
      <c r="A1" s="166" t="s">
        <v>78</v>
      </c>
      <c r="B1" s="166"/>
      <c r="C1" s="166"/>
      <c r="D1" s="166"/>
      <c r="E1" s="166"/>
      <c r="F1" s="166"/>
      <c r="G1" s="166"/>
    </row>
    <row r="2" spans="1:104" ht="14.25" customHeight="1" thickBot="1" x14ac:dyDescent="0.25">
      <c r="A2" s="168"/>
      <c r="B2" s="169"/>
      <c r="C2" s="170"/>
      <c r="D2" s="170"/>
      <c r="E2" s="171"/>
      <c r="F2" s="170"/>
      <c r="G2" s="170"/>
    </row>
    <row r="3" spans="1:104" ht="13.5" thickTop="1" x14ac:dyDescent="0.2">
      <c r="A3" s="108" t="s">
        <v>48</v>
      </c>
      <c r="B3" s="109"/>
      <c r="C3" s="110" t="str">
        <f>CONCATENATE(cislostavby," ",nazevstavby)</f>
        <v>013 Vizovice Razov - doplnění vodovodu řad V1</v>
      </c>
      <c r="D3" s="172"/>
      <c r="E3" s="173" t="s">
        <v>64</v>
      </c>
      <c r="F3" s="174">
        <f>Rekapitulace!H1</f>
        <v>0</v>
      </c>
      <c r="G3" s="175"/>
    </row>
    <row r="4" spans="1:104" ht="13.5" thickBot="1" x14ac:dyDescent="0.25">
      <c r="A4" s="176" t="s">
        <v>50</v>
      </c>
      <c r="B4" s="117"/>
      <c r="C4" s="118" t="str">
        <f>CONCATENATE(cisloobjektu," ",nazevobjektu)</f>
        <v>SO 01 doplnění vodov. řad  V1</v>
      </c>
      <c r="D4" s="177"/>
      <c r="E4" s="178">
        <f>Rekapitulace!G2</f>
        <v>0</v>
      </c>
      <c r="F4" s="179"/>
      <c r="G4" s="180"/>
    </row>
    <row r="5" spans="1:104" ht="13.5" thickTop="1" x14ac:dyDescent="0.2">
      <c r="A5" s="181"/>
      <c r="B5" s="168"/>
      <c r="C5" s="168"/>
      <c r="D5" s="168"/>
      <c r="E5" s="182"/>
      <c r="F5" s="168"/>
      <c r="G5" s="183"/>
    </row>
    <row r="6" spans="1:104" x14ac:dyDescent="0.2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 x14ac:dyDescent="0.2">
      <c r="A7" s="188" t="s">
        <v>72</v>
      </c>
      <c r="B7" s="189" t="s">
        <v>73</v>
      </c>
      <c r="C7" s="190" t="s">
        <v>74</v>
      </c>
      <c r="D7" s="191"/>
      <c r="E7" s="192"/>
      <c r="F7" s="192"/>
      <c r="G7" s="193"/>
      <c r="H7" s="194"/>
      <c r="I7" s="194"/>
      <c r="O7" s="195">
        <v>1</v>
      </c>
    </row>
    <row r="8" spans="1:104" x14ac:dyDescent="0.2">
      <c r="A8" s="196">
        <v>1</v>
      </c>
      <c r="B8" s="197" t="s">
        <v>83</v>
      </c>
      <c r="C8" s="198" t="s">
        <v>84</v>
      </c>
      <c r="D8" s="199" t="s">
        <v>85</v>
      </c>
      <c r="E8" s="200">
        <v>18.350000000000001</v>
      </c>
      <c r="F8" s="200">
        <v>0</v>
      </c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0</v>
      </c>
    </row>
    <row r="9" spans="1:104" x14ac:dyDescent="0.2">
      <c r="A9" s="203"/>
      <c r="B9" s="209"/>
      <c r="C9" s="236" t="s">
        <v>86</v>
      </c>
      <c r="D9" s="211"/>
      <c r="E9" s="235">
        <v>0</v>
      </c>
      <c r="F9" s="213"/>
      <c r="G9" s="214"/>
      <c r="M9" s="208" t="s">
        <v>86</v>
      </c>
      <c r="O9" s="195"/>
    </row>
    <row r="10" spans="1:104" x14ac:dyDescent="0.2">
      <c r="A10" s="203"/>
      <c r="B10" s="209"/>
      <c r="C10" s="236" t="s">
        <v>87</v>
      </c>
      <c r="D10" s="211"/>
      <c r="E10" s="235">
        <v>0</v>
      </c>
      <c r="F10" s="213"/>
      <c r="G10" s="214"/>
      <c r="M10" s="208" t="s">
        <v>87</v>
      </c>
      <c r="O10" s="195"/>
    </row>
    <row r="11" spans="1:104" x14ac:dyDescent="0.2">
      <c r="A11" s="203"/>
      <c r="B11" s="209"/>
      <c r="C11" s="236" t="s">
        <v>88</v>
      </c>
      <c r="D11" s="211"/>
      <c r="E11" s="235">
        <v>6</v>
      </c>
      <c r="F11" s="213"/>
      <c r="G11" s="214"/>
      <c r="M11" s="208" t="s">
        <v>88</v>
      </c>
      <c r="O11" s="195"/>
    </row>
    <row r="12" spans="1:104" x14ac:dyDescent="0.2">
      <c r="A12" s="203"/>
      <c r="B12" s="209"/>
      <c r="C12" s="236" t="s">
        <v>89</v>
      </c>
      <c r="D12" s="211"/>
      <c r="E12" s="235">
        <v>0</v>
      </c>
      <c r="F12" s="213"/>
      <c r="G12" s="214"/>
      <c r="M12" s="208" t="s">
        <v>89</v>
      </c>
      <c r="O12" s="195"/>
    </row>
    <row r="13" spans="1:104" x14ac:dyDescent="0.2">
      <c r="A13" s="203"/>
      <c r="B13" s="209"/>
      <c r="C13" s="236" t="s">
        <v>90</v>
      </c>
      <c r="D13" s="211"/>
      <c r="E13" s="235">
        <v>7.5</v>
      </c>
      <c r="F13" s="213"/>
      <c r="G13" s="214"/>
      <c r="M13" s="208" t="s">
        <v>90</v>
      </c>
      <c r="O13" s="195"/>
    </row>
    <row r="14" spans="1:104" x14ac:dyDescent="0.2">
      <c r="A14" s="203"/>
      <c r="B14" s="209"/>
      <c r="C14" s="236" t="s">
        <v>91</v>
      </c>
      <c r="D14" s="211"/>
      <c r="E14" s="235">
        <v>0</v>
      </c>
      <c r="F14" s="213"/>
      <c r="G14" s="214"/>
      <c r="M14" s="208" t="s">
        <v>91</v>
      </c>
      <c r="O14" s="195"/>
    </row>
    <row r="15" spans="1:104" x14ac:dyDescent="0.2">
      <c r="A15" s="203"/>
      <c r="B15" s="209"/>
      <c r="C15" s="236" t="s">
        <v>92</v>
      </c>
      <c r="D15" s="211"/>
      <c r="E15" s="235">
        <v>0</v>
      </c>
      <c r="F15" s="213"/>
      <c r="G15" s="214"/>
      <c r="M15" s="208" t="s">
        <v>92</v>
      </c>
      <c r="O15" s="195"/>
    </row>
    <row r="16" spans="1:104" x14ac:dyDescent="0.2">
      <c r="A16" s="203"/>
      <c r="B16" s="209"/>
      <c r="C16" s="236" t="s">
        <v>93</v>
      </c>
      <c r="D16" s="211"/>
      <c r="E16" s="235">
        <v>12.696</v>
      </c>
      <c r="F16" s="213"/>
      <c r="G16" s="214"/>
      <c r="M16" s="208" t="s">
        <v>93</v>
      </c>
      <c r="O16" s="195"/>
    </row>
    <row r="17" spans="1:104" x14ac:dyDescent="0.2">
      <c r="A17" s="203"/>
      <c r="B17" s="209"/>
      <c r="C17" s="236" t="s">
        <v>94</v>
      </c>
      <c r="D17" s="211"/>
      <c r="E17" s="235">
        <v>0</v>
      </c>
      <c r="F17" s="213"/>
      <c r="G17" s="214"/>
      <c r="M17" s="208" t="s">
        <v>94</v>
      </c>
      <c r="O17" s="195"/>
    </row>
    <row r="18" spans="1:104" x14ac:dyDescent="0.2">
      <c r="A18" s="203"/>
      <c r="B18" s="209"/>
      <c r="C18" s="236" t="s">
        <v>95</v>
      </c>
      <c r="D18" s="211"/>
      <c r="E18" s="235">
        <v>0</v>
      </c>
      <c r="F18" s="213"/>
      <c r="G18" s="214"/>
      <c r="M18" s="208" t="s">
        <v>95</v>
      </c>
      <c r="O18" s="195"/>
    </row>
    <row r="19" spans="1:104" x14ac:dyDescent="0.2">
      <c r="A19" s="203"/>
      <c r="B19" s="209"/>
      <c r="C19" s="236" t="s">
        <v>96</v>
      </c>
      <c r="D19" s="211"/>
      <c r="E19" s="235">
        <v>0</v>
      </c>
      <c r="F19" s="213"/>
      <c r="G19" s="214"/>
      <c r="M19" s="208" t="s">
        <v>96</v>
      </c>
      <c r="O19" s="195"/>
    </row>
    <row r="20" spans="1:104" x14ac:dyDescent="0.2">
      <c r="A20" s="203"/>
      <c r="B20" s="209"/>
      <c r="C20" s="236" t="s">
        <v>97</v>
      </c>
      <c r="D20" s="211"/>
      <c r="E20" s="235">
        <v>6.15</v>
      </c>
      <c r="F20" s="213"/>
      <c r="G20" s="214"/>
      <c r="M20" s="208" t="s">
        <v>97</v>
      </c>
      <c r="O20" s="195"/>
    </row>
    <row r="21" spans="1:104" x14ac:dyDescent="0.2">
      <c r="A21" s="203"/>
      <c r="B21" s="209"/>
      <c r="C21" s="236" t="s">
        <v>98</v>
      </c>
      <c r="D21" s="211"/>
      <c r="E21" s="235">
        <v>0</v>
      </c>
      <c r="F21" s="213"/>
      <c r="G21" s="214"/>
      <c r="M21" s="208" t="s">
        <v>98</v>
      </c>
      <c r="O21" s="195"/>
    </row>
    <row r="22" spans="1:104" x14ac:dyDescent="0.2">
      <c r="A22" s="203"/>
      <c r="B22" s="209"/>
      <c r="C22" s="236" t="s">
        <v>99</v>
      </c>
      <c r="D22" s="211"/>
      <c r="E22" s="235">
        <v>4.3499999999999996</v>
      </c>
      <c r="F22" s="213"/>
      <c r="G22" s="214"/>
      <c r="M22" s="208" t="s">
        <v>99</v>
      </c>
      <c r="O22" s="195"/>
    </row>
    <row r="23" spans="1:104" x14ac:dyDescent="0.2">
      <c r="A23" s="203"/>
      <c r="B23" s="209"/>
      <c r="C23" s="236" t="s">
        <v>100</v>
      </c>
      <c r="D23" s="211"/>
      <c r="E23" s="235">
        <v>36.695999999999998</v>
      </c>
      <c r="F23" s="213"/>
      <c r="G23" s="214"/>
      <c r="M23" s="208" t="s">
        <v>100</v>
      </c>
      <c r="O23" s="195"/>
    </row>
    <row r="24" spans="1:104" x14ac:dyDescent="0.2">
      <c r="A24" s="203"/>
      <c r="B24" s="209"/>
      <c r="C24" s="210" t="s">
        <v>101</v>
      </c>
      <c r="D24" s="211"/>
      <c r="E24" s="212">
        <v>0</v>
      </c>
      <c r="F24" s="213"/>
      <c r="G24" s="214"/>
      <c r="M24" s="208" t="s">
        <v>101</v>
      </c>
      <c r="O24" s="195"/>
    </row>
    <row r="25" spans="1:104" x14ac:dyDescent="0.2">
      <c r="A25" s="203"/>
      <c r="B25" s="209"/>
      <c r="C25" s="210" t="s">
        <v>102</v>
      </c>
      <c r="D25" s="211"/>
      <c r="E25" s="212">
        <v>18.350000000000001</v>
      </c>
      <c r="F25" s="213"/>
      <c r="G25" s="214"/>
      <c r="M25" s="208" t="s">
        <v>102</v>
      </c>
      <c r="O25" s="195"/>
    </row>
    <row r="26" spans="1:104" x14ac:dyDescent="0.2">
      <c r="A26" s="196">
        <v>2</v>
      </c>
      <c r="B26" s="197" t="s">
        <v>103</v>
      </c>
      <c r="C26" s="198" t="s">
        <v>104</v>
      </c>
      <c r="D26" s="199" t="s">
        <v>85</v>
      </c>
      <c r="E26" s="200">
        <v>18.350000000000001</v>
      </c>
      <c r="F26" s="200">
        <v>0</v>
      </c>
      <c r="G26" s="201">
        <f>E26*F26</f>
        <v>0</v>
      </c>
      <c r="O26" s="195">
        <v>2</v>
      </c>
      <c r="AA26" s="167">
        <v>1</v>
      </c>
      <c r="AB26" s="167">
        <v>1</v>
      </c>
      <c r="AC26" s="167">
        <v>1</v>
      </c>
      <c r="AZ26" s="167">
        <v>1</v>
      </c>
      <c r="BA26" s="167">
        <f>IF(AZ26=1,G26,0)</f>
        <v>0</v>
      </c>
      <c r="BB26" s="167">
        <f>IF(AZ26=2,G26,0)</f>
        <v>0</v>
      </c>
      <c r="BC26" s="167">
        <f>IF(AZ26=3,G26,0)</f>
        <v>0</v>
      </c>
      <c r="BD26" s="167">
        <f>IF(AZ26=4,G26,0)</f>
        <v>0</v>
      </c>
      <c r="BE26" s="167">
        <f>IF(AZ26=5,G26,0)</f>
        <v>0</v>
      </c>
      <c r="CA26" s="202">
        <v>1</v>
      </c>
      <c r="CB26" s="202">
        <v>1</v>
      </c>
      <c r="CZ26" s="167">
        <v>0</v>
      </c>
    </row>
    <row r="27" spans="1:104" x14ac:dyDescent="0.2">
      <c r="A27" s="203"/>
      <c r="B27" s="209"/>
      <c r="C27" s="210" t="s">
        <v>105</v>
      </c>
      <c r="D27" s="211"/>
      <c r="E27" s="212">
        <v>0</v>
      </c>
      <c r="F27" s="213"/>
      <c r="G27" s="214"/>
      <c r="M27" s="208" t="s">
        <v>105</v>
      </c>
      <c r="O27" s="195"/>
    </row>
    <row r="28" spans="1:104" x14ac:dyDescent="0.2">
      <c r="A28" s="203"/>
      <c r="B28" s="209"/>
      <c r="C28" s="210" t="s">
        <v>106</v>
      </c>
      <c r="D28" s="211"/>
      <c r="E28" s="212">
        <v>18.350000000000001</v>
      </c>
      <c r="F28" s="213"/>
      <c r="G28" s="214"/>
      <c r="M28" s="208" t="s">
        <v>106</v>
      </c>
      <c r="O28" s="195"/>
    </row>
    <row r="29" spans="1:104" x14ac:dyDescent="0.2">
      <c r="A29" s="196">
        <v>3</v>
      </c>
      <c r="B29" s="197" t="s">
        <v>107</v>
      </c>
      <c r="C29" s="198" t="s">
        <v>108</v>
      </c>
      <c r="D29" s="199" t="s">
        <v>109</v>
      </c>
      <c r="E29" s="200">
        <v>40.5</v>
      </c>
      <c r="F29" s="200">
        <v>0</v>
      </c>
      <c r="G29" s="201">
        <f>E29*F29</f>
        <v>0</v>
      </c>
      <c r="O29" s="195">
        <v>2</v>
      </c>
      <c r="AA29" s="167">
        <v>1</v>
      </c>
      <c r="AB29" s="167">
        <v>1</v>
      </c>
      <c r="AC29" s="167">
        <v>1</v>
      </c>
      <c r="AZ29" s="167">
        <v>1</v>
      </c>
      <c r="BA29" s="167">
        <f>IF(AZ29=1,G29,0)</f>
        <v>0</v>
      </c>
      <c r="BB29" s="167">
        <f>IF(AZ29=2,G29,0)</f>
        <v>0</v>
      </c>
      <c r="BC29" s="167">
        <f>IF(AZ29=3,G29,0)</f>
        <v>0</v>
      </c>
      <c r="BD29" s="167">
        <f>IF(AZ29=4,G29,0)</f>
        <v>0</v>
      </c>
      <c r="BE29" s="167">
        <f>IF(AZ29=5,G29,0)</f>
        <v>0</v>
      </c>
      <c r="CA29" s="202">
        <v>1</v>
      </c>
      <c r="CB29" s="202">
        <v>1</v>
      </c>
      <c r="CZ29" s="167">
        <v>0</v>
      </c>
    </row>
    <row r="30" spans="1:104" x14ac:dyDescent="0.2">
      <c r="A30" s="203"/>
      <c r="B30" s="209"/>
      <c r="C30" s="210" t="s">
        <v>110</v>
      </c>
      <c r="D30" s="211"/>
      <c r="E30" s="212">
        <v>0</v>
      </c>
      <c r="F30" s="213"/>
      <c r="G30" s="214"/>
      <c r="M30" s="208" t="s">
        <v>110</v>
      </c>
      <c r="O30" s="195"/>
    </row>
    <row r="31" spans="1:104" x14ac:dyDescent="0.2">
      <c r="A31" s="203"/>
      <c r="B31" s="209"/>
      <c r="C31" s="210" t="s">
        <v>111</v>
      </c>
      <c r="D31" s="211"/>
      <c r="E31" s="212">
        <v>15.5</v>
      </c>
      <c r="F31" s="213"/>
      <c r="G31" s="214"/>
      <c r="M31" s="208" t="s">
        <v>111</v>
      </c>
      <c r="O31" s="195"/>
    </row>
    <row r="32" spans="1:104" x14ac:dyDescent="0.2">
      <c r="A32" s="203"/>
      <c r="B32" s="209"/>
      <c r="C32" s="210" t="s">
        <v>112</v>
      </c>
      <c r="D32" s="211"/>
      <c r="E32" s="212">
        <v>0</v>
      </c>
      <c r="F32" s="213"/>
      <c r="G32" s="214"/>
      <c r="M32" s="208" t="s">
        <v>112</v>
      </c>
      <c r="O32" s="195"/>
    </row>
    <row r="33" spans="1:104" x14ac:dyDescent="0.2">
      <c r="A33" s="203"/>
      <c r="B33" s="209"/>
      <c r="C33" s="210" t="s">
        <v>113</v>
      </c>
      <c r="D33" s="211"/>
      <c r="E33" s="212">
        <v>25</v>
      </c>
      <c r="F33" s="213"/>
      <c r="G33" s="214"/>
      <c r="M33" s="208" t="s">
        <v>113</v>
      </c>
      <c r="O33" s="195"/>
    </row>
    <row r="34" spans="1:104" x14ac:dyDescent="0.2">
      <c r="A34" s="196">
        <v>4</v>
      </c>
      <c r="B34" s="197" t="s">
        <v>114</v>
      </c>
      <c r="C34" s="198" t="s">
        <v>115</v>
      </c>
      <c r="D34" s="199" t="s">
        <v>109</v>
      </c>
      <c r="E34" s="200">
        <v>83.5</v>
      </c>
      <c r="F34" s="200">
        <v>0</v>
      </c>
      <c r="G34" s="201">
        <f>E34*F34</f>
        <v>0</v>
      </c>
      <c r="O34" s="195">
        <v>2</v>
      </c>
      <c r="AA34" s="167">
        <v>1</v>
      </c>
      <c r="AB34" s="167">
        <v>1</v>
      </c>
      <c r="AC34" s="167">
        <v>1</v>
      </c>
      <c r="AZ34" s="167">
        <v>1</v>
      </c>
      <c r="BA34" s="167">
        <f>IF(AZ34=1,G34,0)</f>
        <v>0</v>
      </c>
      <c r="BB34" s="167">
        <f>IF(AZ34=2,G34,0)</f>
        <v>0</v>
      </c>
      <c r="BC34" s="167">
        <f>IF(AZ34=3,G34,0)</f>
        <v>0</v>
      </c>
      <c r="BD34" s="167">
        <f>IF(AZ34=4,G34,0)</f>
        <v>0</v>
      </c>
      <c r="BE34" s="167">
        <f>IF(AZ34=5,G34,0)</f>
        <v>0</v>
      </c>
      <c r="CA34" s="202">
        <v>1</v>
      </c>
      <c r="CB34" s="202">
        <v>1</v>
      </c>
      <c r="CZ34" s="167">
        <v>0</v>
      </c>
    </row>
    <row r="35" spans="1:104" x14ac:dyDescent="0.2">
      <c r="A35" s="203"/>
      <c r="B35" s="209"/>
      <c r="C35" s="210" t="s">
        <v>116</v>
      </c>
      <c r="D35" s="211"/>
      <c r="E35" s="212">
        <v>0</v>
      </c>
      <c r="F35" s="213"/>
      <c r="G35" s="214"/>
      <c r="M35" s="208" t="s">
        <v>116</v>
      </c>
      <c r="O35" s="195"/>
    </row>
    <row r="36" spans="1:104" x14ac:dyDescent="0.2">
      <c r="A36" s="203"/>
      <c r="B36" s="209"/>
      <c r="C36" s="210" t="s">
        <v>117</v>
      </c>
      <c r="D36" s="211"/>
      <c r="E36" s="212">
        <v>20.5</v>
      </c>
      <c r="F36" s="213"/>
      <c r="G36" s="214"/>
      <c r="M36" s="208" t="s">
        <v>117</v>
      </c>
      <c r="O36" s="195"/>
    </row>
    <row r="37" spans="1:104" x14ac:dyDescent="0.2">
      <c r="A37" s="203"/>
      <c r="B37" s="209"/>
      <c r="C37" s="210" t="s">
        <v>118</v>
      </c>
      <c r="D37" s="211"/>
      <c r="E37" s="212">
        <v>0</v>
      </c>
      <c r="F37" s="213"/>
      <c r="G37" s="214"/>
      <c r="M37" s="208" t="s">
        <v>118</v>
      </c>
      <c r="O37" s="195"/>
    </row>
    <row r="38" spans="1:104" x14ac:dyDescent="0.2">
      <c r="A38" s="203"/>
      <c r="B38" s="209"/>
      <c r="C38" s="210" t="s">
        <v>119</v>
      </c>
      <c r="D38" s="211"/>
      <c r="E38" s="212">
        <v>63</v>
      </c>
      <c r="F38" s="213"/>
      <c r="G38" s="214"/>
      <c r="M38" s="208" t="s">
        <v>119</v>
      </c>
      <c r="O38" s="195"/>
    </row>
    <row r="39" spans="1:104" x14ac:dyDescent="0.2">
      <c r="A39" s="196">
        <v>5</v>
      </c>
      <c r="B39" s="197" t="s">
        <v>120</v>
      </c>
      <c r="C39" s="198" t="s">
        <v>121</v>
      </c>
      <c r="D39" s="199" t="s">
        <v>122</v>
      </c>
      <c r="E39" s="200">
        <v>27.3</v>
      </c>
      <c r="F39" s="200">
        <v>0</v>
      </c>
      <c r="G39" s="201">
        <f>E39*F39</f>
        <v>0</v>
      </c>
      <c r="O39" s="195">
        <v>2</v>
      </c>
      <c r="AA39" s="167">
        <v>1</v>
      </c>
      <c r="AB39" s="167">
        <v>1</v>
      </c>
      <c r="AC39" s="167">
        <v>1</v>
      </c>
      <c r="AZ39" s="167">
        <v>1</v>
      </c>
      <c r="BA39" s="167">
        <f>IF(AZ39=1,G39,0)</f>
        <v>0</v>
      </c>
      <c r="BB39" s="167">
        <f>IF(AZ39=2,G39,0)</f>
        <v>0</v>
      </c>
      <c r="BC39" s="167">
        <f>IF(AZ39=3,G39,0)</f>
        <v>0</v>
      </c>
      <c r="BD39" s="167">
        <f>IF(AZ39=4,G39,0)</f>
        <v>0</v>
      </c>
      <c r="BE39" s="167">
        <f>IF(AZ39=5,G39,0)</f>
        <v>0</v>
      </c>
      <c r="CA39" s="202">
        <v>1</v>
      </c>
      <c r="CB39" s="202">
        <v>1</v>
      </c>
      <c r="CZ39" s="167">
        <v>9.8999999999999999E-4</v>
      </c>
    </row>
    <row r="40" spans="1:104" x14ac:dyDescent="0.2">
      <c r="A40" s="203"/>
      <c r="B40" s="209"/>
      <c r="C40" s="210" t="s">
        <v>87</v>
      </c>
      <c r="D40" s="211"/>
      <c r="E40" s="212">
        <v>0</v>
      </c>
      <c r="F40" s="213"/>
      <c r="G40" s="214"/>
      <c r="M40" s="208" t="s">
        <v>87</v>
      </c>
      <c r="O40" s="195"/>
    </row>
    <row r="41" spans="1:104" x14ac:dyDescent="0.2">
      <c r="A41" s="203"/>
      <c r="B41" s="209"/>
      <c r="C41" s="210" t="s">
        <v>123</v>
      </c>
      <c r="D41" s="211"/>
      <c r="E41" s="212">
        <v>14</v>
      </c>
      <c r="F41" s="213"/>
      <c r="G41" s="214"/>
      <c r="M41" s="208" t="s">
        <v>123</v>
      </c>
      <c r="O41" s="195"/>
    </row>
    <row r="42" spans="1:104" x14ac:dyDescent="0.2">
      <c r="A42" s="203"/>
      <c r="B42" s="209"/>
      <c r="C42" s="210" t="s">
        <v>98</v>
      </c>
      <c r="D42" s="211"/>
      <c r="E42" s="212">
        <v>0</v>
      </c>
      <c r="F42" s="213"/>
      <c r="G42" s="214"/>
      <c r="M42" s="208" t="s">
        <v>98</v>
      </c>
      <c r="O42" s="195"/>
    </row>
    <row r="43" spans="1:104" x14ac:dyDescent="0.2">
      <c r="A43" s="203"/>
      <c r="B43" s="209"/>
      <c r="C43" s="210" t="s">
        <v>124</v>
      </c>
      <c r="D43" s="211"/>
      <c r="E43" s="212">
        <v>13.3</v>
      </c>
      <c r="F43" s="213"/>
      <c r="G43" s="214"/>
      <c r="M43" s="208" t="s">
        <v>124</v>
      </c>
      <c r="O43" s="195"/>
    </row>
    <row r="44" spans="1:104" x14ac:dyDescent="0.2">
      <c r="A44" s="196">
        <v>6</v>
      </c>
      <c r="B44" s="197" t="s">
        <v>125</v>
      </c>
      <c r="C44" s="198" t="s">
        <v>126</v>
      </c>
      <c r="D44" s="199" t="s">
        <v>122</v>
      </c>
      <c r="E44" s="200">
        <v>57.08</v>
      </c>
      <c r="F44" s="200">
        <v>0</v>
      </c>
      <c r="G44" s="201">
        <f>E44*F44</f>
        <v>0</v>
      </c>
      <c r="O44" s="195">
        <v>2</v>
      </c>
      <c r="AA44" s="167">
        <v>1</v>
      </c>
      <c r="AB44" s="167">
        <v>1</v>
      </c>
      <c r="AC44" s="167">
        <v>1</v>
      </c>
      <c r="AZ44" s="167">
        <v>1</v>
      </c>
      <c r="BA44" s="167">
        <f>IF(AZ44=1,G44,0)</f>
        <v>0</v>
      </c>
      <c r="BB44" s="167">
        <f>IF(AZ44=2,G44,0)</f>
        <v>0</v>
      </c>
      <c r="BC44" s="167">
        <f>IF(AZ44=3,G44,0)</f>
        <v>0</v>
      </c>
      <c r="BD44" s="167">
        <f>IF(AZ44=4,G44,0)</f>
        <v>0</v>
      </c>
      <c r="BE44" s="167">
        <f>IF(AZ44=5,G44,0)</f>
        <v>0</v>
      </c>
      <c r="CA44" s="202">
        <v>1</v>
      </c>
      <c r="CB44" s="202">
        <v>1</v>
      </c>
      <c r="CZ44" s="167">
        <v>8.5999999999999998E-4</v>
      </c>
    </row>
    <row r="45" spans="1:104" x14ac:dyDescent="0.2">
      <c r="A45" s="203"/>
      <c r="B45" s="209"/>
      <c r="C45" s="210" t="s">
        <v>89</v>
      </c>
      <c r="D45" s="211"/>
      <c r="E45" s="212">
        <v>0</v>
      </c>
      <c r="F45" s="213"/>
      <c r="G45" s="214"/>
      <c r="M45" s="208" t="s">
        <v>89</v>
      </c>
      <c r="O45" s="195"/>
    </row>
    <row r="46" spans="1:104" x14ac:dyDescent="0.2">
      <c r="A46" s="203"/>
      <c r="B46" s="209"/>
      <c r="C46" s="210" t="s">
        <v>127</v>
      </c>
      <c r="D46" s="211"/>
      <c r="E46" s="212">
        <v>17.5</v>
      </c>
      <c r="F46" s="213"/>
      <c r="G46" s="214"/>
      <c r="M46" s="208" t="s">
        <v>127</v>
      </c>
      <c r="O46" s="195"/>
    </row>
    <row r="47" spans="1:104" x14ac:dyDescent="0.2">
      <c r="A47" s="203"/>
      <c r="B47" s="209"/>
      <c r="C47" s="210" t="s">
        <v>91</v>
      </c>
      <c r="D47" s="211"/>
      <c r="E47" s="212">
        <v>0</v>
      </c>
      <c r="F47" s="213"/>
      <c r="G47" s="214"/>
      <c r="M47" s="208" t="s">
        <v>91</v>
      </c>
      <c r="O47" s="195"/>
    </row>
    <row r="48" spans="1:104" x14ac:dyDescent="0.2">
      <c r="A48" s="203"/>
      <c r="B48" s="209"/>
      <c r="C48" s="210" t="s">
        <v>128</v>
      </c>
      <c r="D48" s="211"/>
      <c r="E48" s="212">
        <v>22.08</v>
      </c>
      <c r="F48" s="213"/>
      <c r="G48" s="214"/>
      <c r="M48" s="208" t="s">
        <v>128</v>
      </c>
      <c r="O48" s="195"/>
    </row>
    <row r="49" spans="1:104" x14ac:dyDescent="0.2">
      <c r="A49" s="203"/>
      <c r="B49" s="209"/>
      <c r="C49" s="210" t="s">
        <v>96</v>
      </c>
      <c r="D49" s="211"/>
      <c r="E49" s="212">
        <v>0</v>
      </c>
      <c r="F49" s="213"/>
      <c r="G49" s="214"/>
      <c r="M49" s="208" t="s">
        <v>96</v>
      </c>
      <c r="O49" s="195"/>
    </row>
    <row r="50" spans="1:104" x14ac:dyDescent="0.2">
      <c r="A50" s="203"/>
      <c r="B50" s="209"/>
      <c r="C50" s="210" t="s">
        <v>127</v>
      </c>
      <c r="D50" s="211"/>
      <c r="E50" s="212">
        <v>17.5</v>
      </c>
      <c r="F50" s="213"/>
      <c r="G50" s="214"/>
      <c r="M50" s="208" t="s">
        <v>127</v>
      </c>
      <c r="O50" s="195"/>
    </row>
    <row r="51" spans="1:104" x14ac:dyDescent="0.2">
      <c r="A51" s="196">
        <v>7</v>
      </c>
      <c r="B51" s="197" t="s">
        <v>129</v>
      </c>
      <c r="C51" s="198" t="s">
        <v>130</v>
      </c>
      <c r="D51" s="199" t="s">
        <v>122</v>
      </c>
      <c r="E51" s="200">
        <v>27.3</v>
      </c>
      <c r="F51" s="200">
        <v>0</v>
      </c>
      <c r="G51" s="201">
        <f>E51*F51</f>
        <v>0</v>
      </c>
      <c r="O51" s="195">
        <v>2</v>
      </c>
      <c r="AA51" s="167">
        <v>1</v>
      </c>
      <c r="AB51" s="167">
        <v>1</v>
      </c>
      <c r="AC51" s="167">
        <v>1</v>
      </c>
      <c r="AZ51" s="167">
        <v>1</v>
      </c>
      <c r="BA51" s="167">
        <f>IF(AZ51=1,G51,0)</f>
        <v>0</v>
      </c>
      <c r="BB51" s="167">
        <f>IF(AZ51=2,G51,0)</f>
        <v>0</v>
      </c>
      <c r="BC51" s="167">
        <f>IF(AZ51=3,G51,0)</f>
        <v>0</v>
      </c>
      <c r="BD51" s="167">
        <f>IF(AZ51=4,G51,0)</f>
        <v>0</v>
      </c>
      <c r="BE51" s="167">
        <f>IF(AZ51=5,G51,0)</f>
        <v>0</v>
      </c>
      <c r="CA51" s="202">
        <v>1</v>
      </c>
      <c r="CB51" s="202">
        <v>1</v>
      </c>
      <c r="CZ51" s="167">
        <v>0</v>
      </c>
    </row>
    <row r="52" spans="1:104" x14ac:dyDescent="0.2">
      <c r="A52" s="203"/>
      <c r="B52" s="209"/>
      <c r="C52" s="210" t="s">
        <v>131</v>
      </c>
      <c r="D52" s="211"/>
      <c r="E52" s="212">
        <v>27.3</v>
      </c>
      <c r="F52" s="213"/>
      <c r="G52" s="214"/>
      <c r="M52" s="208" t="s">
        <v>131</v>
      </c>
      <c r="O52" s="195"/>
    </row>
    <row r="53" spans="1:104" x14ac:dyDescent="0.2">
      <c r="A53" s="196">
        <v>8</v>
      </c>
      <c r="B53" s="197" t="s">
        <v>132</v>
      </c>
      <c r="C53" s="198" t="s">
        <v>133</v>
      </c>
      <c r="D53" s="199" t="s">
        <v>122</v>
      </c>
      <c r="E53" s="200">
        <v>57.08</v>
      </c>
      <c r="F53" s="200">
        <v>0</v>
      </c>
      <c r="G53" s="201">
        <f>E53*F53</f>
        <v>0</v>
      </c>
      <c r="O53" s="195">
        <v>2</v>
      </c>
      <c r="AA53" s="167">
        <v>1</v>
      </c>
      <c r="AB53" s="167">
        <v>1</v>
      </c>
      <c r="AC53" s="167">
        <v>1</v>
      </c>
      <c r="AZ53" s="167">
        <v>1</v>
      </c>
      <c r="BA53" s="167">
        <f>IF(AZ53=1,G53,0)</f>
        <v>0</v>
      </c>
      <c r="BB53" s="167">
        <f>IF(AZ53=2,G53,0)</f>
        <v>0</v>
      </c>
      <c r="BC53" s="167">
        <f>IF(AZ53=3,G53,0)</f>
        <v>0</v>
      </c>
      <c r="BD53" s="167">
        <f>IF(AZ53=4,G53,0)</f>
        <v>0</v>
      </c>
      <c r="BE53" s="167">
        <f>IF(AZ53=5,G53,0)</f>
        <v>0</v>
      </c>
      <c r="CA53" s="202">
        <v>1</v>
      </c>
      <c r="CB53" s="202">
        <v>1</v>
      </c>
      <c r="CZ53" s="167">
        <v>0</v>
      </c>
    </row>
    <row r="54" spans="1:104" x14ac:dyDescent="0.2">
      <c r="A54" s="203"/>
      <c r="B54" s="209"/>
      <c r="C54" s="210" t="s">
        <v>134</v>
      </c>
      <c r="D54" s="211"/>
      <c r="E54" s="212">
        <v>57.08</v>
      </c>
      <c r="F54" s="213"/>
      <c r="G54" s="214"/>
      <c r="M54" s="208" t="s">
        <v>134</v>
      </c>
      <c r="O54" s="195"/>
    </row>
    <row r="55" spans="1:104" x14ac:dyDescent="0.2">
      <c r="A55" s="196">
        <v>9</v>
      </c>
      <c r="B55" s="197" t="s">
        <v>135</v>
      </c>
      <c r="C55" s="198" t="s">
        <v>136</v>
      </c>
      <c r="D55" s="199" t="s">
        <v>85</v>
      </c>
      <c r="E55" s="200">
        <v>36.700000000000003</v>
      </c>
      <c r="F55" s="200">
        <v>0</v>
      </c>
      <c r="G55" s="201">
        <f>E55*F55</f>
        <v>0</v>
      </c>
      <c r="O55" s="195">
        <v>2</v>
      </c>
      <c r="AA55" s="167">
        <v>1</v>
      </c>
      <c r="AB55" s="167">
        <v>1</v>
      </c>
      <c r="AC55" s="167">
        <v>1</v>
      </c>
      <c r="AZ55" s="167">
        <v>1</v>
      </c>
      <c r="BA55" s="167">
        <f>IF(AZ55=1,G55,0)</f>
        <v>0</v>
      </c>
      <c r="BB55" s="167">
        <f>IF(AZ55=2,G55,0)</f>
        <v>0</v>
      </c>
      <c r="BC55" s="167">
        <f>IF(AZ55=3,G55,0)</f>
        <v>0</v>
      </c>
      <c r="BD55" s="167">
        <f>IF(AZ55=4,G55,0)</f>
        <v>0</v>
      </c>
      <c r="BE55" s="167">
        <f>IF(AZ55=5,G55,0)</f>
        <v>0</v>
      </c>
      <c r="CA55" s="202">
        <v>1</v>
      </c>
      <c r="CB55" s="202">
        <v>1</v>
      </c>
      <c r="CZ55" s="167">
        <v>0</v>
      </c>
    </row>
    <row r="56" spans="1:104" x14ac:dyDescent="0.2">
      <c r="A56" s="203"/>
      <c r="B56" s="209"/>
      <c r="C56" s="210" t="s">
        <v>137</v>
      </c>
      <c r="D56" s="211"/>
      <c r="E56" s="212">
        <v>0</v>
      </c>
      <c r="F56" s="213"/>
      <c r="G56" s="214"/>
      <c r="M56" s="208" t="s">
        <v>137</v>
      </c>
      <c r="O56" s="195"/>
    </row>
    <row r="57" spans="1:104" x14ac:dyDescent="0.2">
      <c r="A57" s="203"/>
      <c r="B57" s="209"/>
      <c r="C57" s="210" t="s">
        <v>138</v>
      </c>
      <c r="D57" s="211"/>
      <c r="E57" s="212">
        <v>18.350000000000001</v>
      </c>
      <c r="F57" s="213"/>
      <c r="G57" s="214"/>
      <c r="M57" s="208" t="s">
        <v>138</v>
      </c>
      <c r="O57" s="195"/>
    </row>
    <row r="58" spans="1:104" x14ac:dyDescent="0.2">
      <c r="A58" s="203"/>
      <c r="B58" s="209"/>
      <c r="C58" s="210" t="s">
        <v>139</v>
      </c>
      <c r="D58" s="211"/>
      <c r="E58" s="212">
        <v>18.350000000000001</v>
      </c>
      <c r="F58" s="213"/>
      <c r="G58" s="214"/>
      <c r="M58" s="208" t="s">
        <v>139</v>
      </c>
      <c r="O58" s="195"/>
    </row>
    <row r="59" spans="1:104" x14ac:dyDescent="0.2">
      <c r="A59" s="196">
        <v>10</v>
      </c>
      <c r="B59" s="197" t="s">
        <v>140</v>
      </c>
      <c r="C59" s="198" t="s">
        <v>141</v>
      </c>
      <c r="D59" s="199" t="s">
        <v>85</v>
      </c>
      <c r="E59" s="200">
        <v>18.25</v>
      </c>
      <c r="F59" s="200">
        <v>0</v>
      </c>
      <c r="G59" s="201">
        <f>E59*F59</f>
        <v>0</v>
      </c>
      <c r="O59" s="195">
        <v>2</v>
      </c>
      <c r="AA59" s="167">
        <v>1</v>
      </c>
      <c r="AB59" s="167">
        <v>1</v>
      </c>
      <c r="AC59" s="167">
        <v>1</v>
      </c>
      <c r="AZ59" s="167">
        <v>1</v>
      </c>
      <c r="BA59" s="167">
        <f>IF(AZ59=1,G59,0)</f>
        <v>0</v>
      </c>
      <c r="BB59" s="167">
        <f>IF(AZ59=2,G59,0)</f>
        <v>0</v>
      </c>
      <c r="BC59" s="167">
        <f>IF(AZ59=3,G59,0)</f>
        <v>0</v>
      </c>
      <c r="BD59" s="167">
        <f>IF(AZ59=4,G59,0)</f>
        <v>0</v>
      </c>
      <c r="BE59" s="167">
        <f>IF(AZ59=5,G59,0)</f>
        <v>0</v>
      </c>
      <c r="CA59" s="202">
        <v>1</v>
      </c>
      <c r="CB59" s="202">
        <v>1</v>
      </c>
      <c r="CZ59" s="167">
        <v>0</v>
      </c>
    </row>
    <row r="60" spans="1:104" x14ac:dyDescent="0.2">
      <c r="A60" s="203"/>
      <c r="B60" s="204"/>
      <c r="C60" s="205" t="s">
        <v>142</v>
      </c>
      <c r="D60" s="206"/>
      <c r="E60" s="206"/>
      <c r="F60" s="206"/>
      <c r="G60" s="207"/>
      <c r="L60" s="208" t="s">
        <v>142</v>
      </c>
      <c r="O60" s="195">
        <v>3</v>
      </c>
    </row>
    <row r="61" spans="1:104" x14ac:dyDescent="0.2">
      <c r="A61" s="203"/>
      <c r="B61" s="204"/>
      <c r="C61" s="205" t="s">
        <v>143</v>
      </c>
      <c r="D61" s="206"/>
      <c r="E61" s="206"/>
      <c r="F61" s="206"/>
      <c r="G61" s="207"/>
      <c r="L61" s="208" t="s">
        <v>143</v>
      </c>
      <c r="O61" s="195">
        <v>3</v>
      </c>
    </row>
    <row r="62" spans="1:104" x14ac:dyDescent="0.2">
      <c r="A62" s="203"/>
      <c r="B62" s="209"/>
      <c r="C62" s="210" t="s">
        <v>144</v>
      </c>
      <c r="D62" s="211"/>
      <c r="E62" s="212">
        <v>0</v>
      </c>
      <c r="F62" s="213"/>
      <c r="G62" s="214"/>
      <c r="M62" s="208" t="s">
        <v>144</v>
      </c>
      <c r="O62" s="195"/>
    </row>
    <row r="63" spans="1:104" x14ac:dyDescent="0.2">
      <c r="A63" s="203"/>
      <c r="B63" s="209"/>
      <c r="C63" s="210" t="s">
        <v>145</v>
      </c>
      <c r="D63" s="211"/>
      <c r="E63" s="212">
        <v>0</v>
      </c>
      <c r="F63" s="213"/>
      <c r="G63" s="214"/>
      <c r="M63" s="208" t="s">
        <v>145</v>
      </c>
      <c r="O63" s="195"/>
    </row>
    <row r="64" spans="1:104" x14ac:dyDescent="0.2">
      <c r="A64" s="203"/>
      <c r="B64" s="209"/>
      <c r="C64" s="210" t="s">
        <v>146</v>
      </c>
      <c r="D64" s="211"/>
      <c r="E64" s="212">
        <v>1.42</v>
      </c>
      <c r="F64" s="213"/>
      <c r="G64" s="214"/>
      <c r="M64" s="208" t="s">
        <v>146</v>
      </c>
      <c r="O64" s="195"/>
    </row>
    <row r="65" spans="1:104" x14ac:dyDescent="0.2">
      <c r="A65" s="203"/>
      <c r="B65" s="209"/>
      <c r="C65" s="210" t="s">
        <v>147</v>
      </c>
      <c r="D65" s="211"/>
      <c r="E65" s="212">
        <v>0</v>
      </c>
      <c r="F65" s="213"/>
      <c r="G65" s="214"/>
      <c r="M65" s="208" t="s">
        <v>147</v>
      </c>
      <c r="O65" s="195"/>
    </row>
    <row r="66" spans="1:104" x14ac:dyDescent="0.2">
      <c r="A66" s="203"/>
      <c r="B66" s="209"/>
      <c r="C66" s="210" t="s">
        <v>148</v>
      </c>
      <c r="D66" s="211"/>
      <c r="E66" s="212">
        <v>0.26</v>
      </c>
      <c r="F66" s="213"/>
      <c r="G66" s="214"/>
      <c r="M66" s="208" t="s">
        <v>148</v>
      </c>
      <c r="O66" s="195"/>
    </row>
    <row r="67" spans="1:104" x14ac:dyDescent="0.2">
      <c r="A67" s="203"/>
      <c r="B67" s="209"/>
      <c r="C67" s="210" t="s">
        <v>149</v>
      </c>
      <c r="D67" s="211"/>
      <c r="E67" s="212">
        <v>0</v>
      </c>
      <c r="F67" s="213"/>
      <c r="G67" s="214"/>
      <c r="M67" s="208" t="s">
        <v>149</v>
      </c>
      <c r="O67" s="195"/>
    </row>
    <row r="68" spans="1:104" x14ac:dyDescent="0.2">
      <c r="A68" s="203"/>
      <c r="B68" s="209"/>
      <c r="C68" s="210" t="s">
        <v>150</v>
      </c>
      <c r="D68" s="211"/>
      <c r="E68" s="212">
        <v>0</v>
      </c>
      <c r="F68" s="213"/>
      <c r="G68" s="214"/>
      <c r="M68" s="208" t="s">
        <v>150</v>
      </c>
      <c r="O68" s="195"/>
    </row>
    <row r="69" spans="1:104" x14ac:dyDescent="0.2">
      <c r="A69" s="203"/>
      <c r="B69" s="209"/>
      <c r="C69" s="210" t="s">
        <v>151</v>
      </c>
      <c r="D69" s="211"/>
      <c r="E69" s="212">
        <v>7.44</v>
      </c>
      <c r="F69" s="213"/>
      <c r="G69" s="214"/>
      <c r="M69" s="208" t="s">
        <v>151</v>
      </c>
      <c r="O69" s="195"/>
    </row>
    <row r="70" spans="1:104" x14ac:dyDescent="0.2">
      <c r="A70" s="203"/>
      <c r="B70" s="209"/>
      <c r="C70" s="210" t="s">
        <v>152</v>
      </c>
      <c r="D70" s="211"/>
      <c r="E70" s="212">
        <v>0</v>
      </c>
      <c r="F70" s="213"/>
      <c r="G70" s="214"/>
      <c r="M70" s="208" t="s">
        <v>152</v>
      </c>
      <c r="O70" s="195"/>
    </row>
    <row r="71" spans="1:104" x14ac:dyDescent="0.2">
      <c r="A71" s="203"/>
      <c r="B71" s="209"/>
      <c r="C71" s="210" t="s">
        <v>153</v>
      </c>
      <c r="D71" s="211"/>
      <c r="E71" s="212">
        <v>6.23</v>
      </c>
      <c r="F71" s="213"/>
      <c r="G71" s="214"/>
      <c r="M71" s="208" t="s">
        <v>153</v>
      </c>
      <c r="O71" s="195"/>
    </row>
    <row r="72" spans="1:104" x14ac:dyDescent="0.2">
      <c r="A72" s="203"/>
      <c r="B72" s="209"/>
      <c r="C72" s="210" t="s">
        <v>92</v>
      </c>
      <c r="D72" s="211"/>
      <c r="E72" s="212">
        <v>0</v>
      </c>
      <c r="F72" s="213"/>
      <c r="G72" s="214"/>
      <c r="M72" s="208" t="s">
        <v>92</v>
      </c>
      <c r="O72" s="195"/>
    </row>
    <row r="73" spans="1:104" x14ac:dyDescent="0.2">
      <c r="A73" s="203"/>
      <c r="B73" s="209"/>
      <c r="C73" s="210" t="s">
        <v>154</v>
      </c>
      <c r="D73" s="211"/>
      <c r="E73" s="212">
        <v>2.9</v>
      </c>
      <c r="F73" s="213"/>
      <c r="G73" s="214"/>
      <c r="M73" s="208" t="s">
        <v>154</v>
      </c>
      <c r="O73" s="195"/>
    </row>
    <row r="74" spans="1:104" x14ac:dyDescent="0.2">
      <c r="A74" s="196">
        <v>11</v>
      </c>
      <c r="B74" s="197" t="s">
        <v>155</v>
      </c>
      <c r="C74" s="198" t="s">
        <v>156</v>
      </c>
      <c r="D74" s="199" t="s">
        <v>85</v>
      </c>
      <c r="E74" s="200">
        <v>18.25</v>
      </c>
      <c r="F74" s="200">
        <v>0</v>
      </c>
      <c r="G74" s="201">
        <f>E74*F74</f>
        <v>0</v>
      </c>
      <c r="O74" s="195">
        <v>2</v>
      </c>
      <c r="AA74" s="167">
        <v>1</v>
      </c>
      <c r="AB74" s="167">
        <v>1</v>
      </c>
      <c r="AC74" s="167">
        <v>1</v>
      </c>
      <c r="AZ74" s="167">
        <v>1</v>
      </c>
      <c r="BA74" s="167">
        <f>IF(AZ74=1,G74,0)</f>
        <v>0</v>
      </c>
      <c r="BB74" s="167">
        <f>IF(AZ74=2,G74,0)</f>
        <v>0</v>
      </c>
      <c r="BC74" s="167">
        <f>IF(AZ74=3,G74,0)</f>
        <v>0</v>
      </c>
      <c r="BD74" s="167">
        <f>IF(AZ74=4,G74,0)</f>
        <v>0</v>
      </c>
      <c r="BE74" s="167">
        <f>IF(AZ74=5,G74,0)</f>
        <v>0</v>
      </c>
      <c r="CA74" s="202">
        <v>1</v>
      </c>
      <c r="CB74" s="202">
        <v>1</v>
      </c>
      <c r="CZ74" s="167">
        <v>0</v>
      </c>
    </row>
    <row r="75" spans="1:104" x14ac:dyDescent="0.2">
      <c r="A75" s="203"/>
      <c r="B75" s="204"/>
      <c r="C75" s="205" t="s">
        <v>157</v>
      </c>
      <c r="D75" s="206"/>
      <c r="E75" s="206"/>
      <c r="F75" s="206"/>
      <c r="G75" s="207"/>
      <c r="L75" s="208" t="s">
        <v>157</v>
      </c>
      <c r="O75" s="195">
        <v>3</v>
      </c>
    </row>
    <row r="76" spans="1:104" x14ac:dyDescent="0.2">
      <c r="A76" s="203"/>
      <c r="B76" s="209"/>
      <c r="C76" s="210" t="s">
        <v>158</v>
      </c>
      <c r="D76" s="211"/>
      <c r="E76" s="212">
        <v>18.25</v>
      </c>
      <c r="F76" s="213"/>
      <c r="G76" s="214"/>
      <c r="M76" s="208" t="s">
        <v>158</v>
      </c>
      <c r="O76" s="195"/>
    </row>
    <row r="77" spans="1:104" x14ac:dyDescent="0.2">
      <c r="A77" s="196">
        <v>12</v>
      </c>
      <c r="B77" s="197" t="s">
        <v>159</v>
      </c>
      <c r="C77" s="198" t="s">
        <v>160</v>
      </c>
      <c r="D77" s="199" t="s">
        <v>85</v>
      </c>
      <c r="E77" s="200">
        <v>18.25</v>
      </c>
      <c r="F77" s="200">
        <v>0</v>
      </c>
      <c r="G77" s="201">
        <f>E77*F77</f>
        <v>0</v>
      </c>
      <c r="O77" s="195">
        <v>2</v>
      </c>
      <c r="AA77" s="167">
        <v>1</v>
      </c>
      <c r="AB77" s="167">
        <v>1</v>
      </c>
      <c r="AC77" s="167">
        <v>1</v>
      </c>
      <c r="AZ77" s="167">
        <v>1</v>
      </c>
      <c r="BA77" s="167">
        <f>IF(AZ77=1,G77,0)</f>
        <v>0</v>
      </c>
      <c r="BB77" s="167">
        <f>IF(AZ77=2,G77,0)</f>
        <v>0</v>
      </c>
      <c r="BC77" s="167">
        <f>IF(AZ77=3,G77,0)</f>
        <v>0</v>
      </c>
      <c r="BD77" s="167">
        <f>IF(AZ77=4,G77,0)</f>
        <v>0</v>
      </c>
      <c r="BE77" s="167">
        <f>IF(AZ77=5,G77,0)</f>
        <v>0</v>
      </c>
      <c r="CA77" s="202">
        <v>1</v>
      </c>
      <c r="CB77" s="202">
        <v>1</v>
      </c>
      <c r="CZ77" s="167">
        <v>0</v>
      </c>
    </row>
    <row r="78" spans="1:104" x14ac:dyDescent="0.2">
      <c r="A78" s="203"/>
      <c r="B78" s="209"/>
      <c r="C78" s="210" t="s">
        <v>161</v>
      </c>
      <c r="D78" s="211"/>
      <c r="E78" s="212">
        <v>18.25</v>
      </c>
      <c r="F78" s="213"/>
      <c r="G78" s="214"/>
      <c r="M78" s="208" t="s">
        <v>161</v>
      </c>
      <c r="O78" s="195"/>
    </row>
    <row r="79" spans="1:104" x14ac:dyDescent="0.2">
      <c r="A79" s="196">
        <v>13</v>
      </c>
      <c r="B79" s="197" t="s">
        <v>162</v>
      </c>
      <c r="C79" s="198" t="s">
        <v>163</v>
      </c>
      <c r="D79" s="199" t="s">
        <v>85</v>
      </c>
      <c r="E79" s="200">
        <v>26.153199999999998</v>
      </c>
      <c r="F79" s="200">
        <v>0</v>
      </c>
      <c r="G79" s="201">
        <f>E79*F79</f>
        <v>0</v>
      </c>
      <c r="O79" s="195">
        <v>2</v>
      </c>
      <c r="AA79" s="167">
        <v>1</v>
      </c>
      <c r="AB79" s="167">
        <v>1</v>
      </c>
      <c r="AC79" s="167">
        <v>1</v>
      </c>
      <c r="AZ79" s="167">
        <v>1</v>
      </c>
      <c r="BA79" s="167">
        <f>IF(AZ79=1,G79,0)</f>
        <v>0</v>
      </c>
      <c r="BB79" s="167">
        <f>IF(AZ79=2,G79,0)</f>
        <v>0</v>
      </c>
      <c r="BC79" s="167">
        <f>IF(AZ79=3,G79,0)</f>
        <v>0</v>
      </c>
      <c r="BD79" s="167">
        <f>IF(AZ79=4,G79,0)</f>
        <v>0</v>
      </c>
      <c r="BE79" s="167">
        <f>IF(AZ79=5,G79,0)</f>
        <v>0</v>
      </c>
      <c r="CA79" s="202">
        <v>1</v>
      </c>
      <c r="CB79" s="202">
        <v>1</v>
      </c>
      <c r="CZ79" s="167">
        <v>0</v>
      </c>
    </row>
    <row r="80" spans="1:104" x14ac:dyDescent="0.2">
      <c r="A80" s="203"/>
      <c r="B80" s="209"/>
      <c r="C80" s="210" t="s">
        <v>164</v>
      </c>
      <c r="D80" s="211"/>
      <c r="E80" s="212">
        <v>0</v>
      </c>
      <c r="F80" s="213"/>
      <c r="G80" s="214"/>
      <c r="M80" s="208" t="s">
        <v>164</v>
      </c>
      <c r="O80" s="195"/>
    </row>
    <row r="81" spans="1:104" x14ac:dyDescent="0.2">
      <c r="A81" s="203"/>
      <c r="B81" s="209"/>
      <c r="C81" s="210" t="s">
        <v>165</v>
      </c>
      <c r="D81" s="211"/>
      <c r="E81" s="212">
        <v>36.700000000000003</v>
      </c>
      <c r="F81" s="213"/>
      <c r="G81" s="214"/>
      <c r="M81" s="208" t="s">
        <v>165</v>
      </c>
      <c r="O81" s="195"/>
    </row>
    <row r="82" spans="1:104" x14ac:dyDescent="0.2">
      <c r="A82" s="203"/>
      <c r="B82" s="209"/>
      <c r="C82" s="210" t="s">
        <v>166</v>
      </c>
      <c r="D82" s="211"/>
      <c r="E82" s="212">
        <v>0</v>
      </c>
      <c r="F82" s="213"/>
      <c r="G82" s="214"/>
      <c r="M82" s="208" t="s">
        <v>166</v>
      </c>
      <c r="O82" s="195"/>
    </row>
    <row r="83" spans="1:104" x14ac:dyDescent="0.2">
      <c r="A83" s="203"/>
      <c r="B83" s="209"/>
      <c r="C83" s="210" t="s">
        <v>145</v>
      </c>
      <c r="D83" s="211"/>
      <c r="E83" s="212">
        <v>0</v>
      </c>
      <c r="F83" s="213"/>
      <c r="G83" s="214"/>
      <c r="M83" s="208" t="s">
        <v>145</v>
      </c>
      <c r="O83" s="195"/>
    </row>
    <row r="84" spans="1:104" x14ac:dyDescent="0.2">
      <c r="A84" s="203"/>
      <c r="B84" s="209"/>
      <c r="C84" s="210" t="s">
        <v>167</v>
      </c>
      <c r="D84" s="211"/>
      <c r="E84" s="212">
        <v>-1.42</v>
      </c>
      <c r="F84" s="213"/>
      <c r="G84" s="214"/>
      <c r="M84" s="208" t="s">
        <v>167</v>
      </c>
      <c r="O84" s="195"/>
    </row>
    <row r="85" spans="1:104" x14ac:dyDescent="0.2">
      <c r="A85" s="203"/>
      <c r="B85" s="209"/>
      <c r="C85" s="210" t="s">
        <v>168</v>
      </c>
      <c r="D85" s="211"/>
      <c r="E85" s="212">
        <v>0</v>
      </c>
      <c r="F85" s="213"/>
      <c r="G85" s="214"/>
      <c r="M85" s="208" t="s">
        <v>168</v>
      </c>
      <c r="O85" s="195"/>
    </row>
    <row r="86" spans="1:104" x14ac:dyDescent="0.2">
      <c r="A86" s="203"/>
      <c r="B86" s="209"/>
      <c r="C86" s="210" t="s">
        <v>169</v>
      </c>
      <c r="D86" s="211"/>
      <c r="E86" s="212">
        <v>-6.23</v>
      </c>
      <c r="F86" s="213"/>
      <c r="G86" s="214"/>
      <c r="M86" s="208" t="s">
        <v>169</v>
      </c>
      <c r="O86" s="195"/>
    </row>
    <row r="87" spans="1:104" x14ac:dyDescent="0.2">
      <c r="A87" s="203"/>
      <c r="B87" s="209"/>
      <c r="C87" s="210" t="s">
        <v>92</v>
      </c>
      <c r="D87" s="211"/>
      <c r="E87" s="212">
        <v>0</v>
      </c>
      <c r="F87" s="213"/>
      <c r="G87" s="214"/>
      <c r="M87" s="208" t="s">
        <v>92</v>
      </c>
      <c r="O87" s="195"/>
    </row>
    <row r="88" spans="1:104" x14ac:dyDescent="0.2">
      <c r="A88" s="203"/>
      <c r="B88" s="209"/>
      <c r="C88" s="210" t="s">
        <v>170</v>
      </c>
      <c r="D88" s="211"/>
      <c r="E88" s="212">
        <v>-2.8967999999999998</v>
      </c>
      <c r="F88" s="213"/>
      <c r="G88" s="214"/>
      <c r="M88" s="208" t="s">
        <v>170</v>
      </c>
      <c r="O88" s="195"/>
    </row>
    <row r="89" spans="1:104" x14ac:dyDescent="0.2">
      <c r="A89" s="196">
        <v>14</v>
      </c>
      <c r="B89" s="197" t="s">
        <v>171</v>
      </c>
      <c r="C89" s="198" t="s">
        <v>172</v>
      </c>
      <c r="D89" s="199" t="s">
        <v>85</v>
      </c>
      <c r="E89" s="200">
        <v>6.2320000000000002</v>
      </c>
      <c r="F89" s="200">
        <v>0</v>
      </c>
      <c r="G89" s="201">
        <f>E89*F89</f>
        <v>0</v>
      </c>
      <c r="O89" s="195">
        <v>2</v>
      </c>
      <c r="AA89" s="167">
        <v>1</v>
      </c>
      <c r="AB89" s="167">
        <v>1</v>
      </c>
      <c r="AC89" s="167">
        <v>1</v>
      </c>
      <c r="AZ89" s="167">
        <v>1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1</v>
      </c>
      <c r="CB89" s="202">
        <v>1</v>
      </c>
      <c r="CZ89" s="167">
        <v>0</v>
      </c>
    </row>
    <row r="90" spans="1:104" x14ac:dyDescent="0.2">
      <c r="A90" s="203"/>
      <c r="B90" s="209"/>
      <c r="C90" s="210" t="s">
        <v>87</v>
      </c>
      <c r="D90" s="211"/>
      <c r="E90" s="212">
        <v>0</v>
      </c>
      <c r="F90" s="213"/>
      <c r="G90" s="214"/>
      <c r="M90" s="208" t="s">
        <v>87</v>
      </c>
      <c r="O90" s="195"/>
    </row>
    <row r="91" spans="1:104" x14ac:dyDescent="0.2">
      <c r="A91" s="203"/>
      <c r="B91" s="209"/>
      <c r="C91" s="210" t="s">
        <v>173</v>
      </c>
      <c r="D91" s="211"/>
      <c r="E91" s="212">
        <v>1.38</v>
      </c>
      <c r="F91" s="213"/>
      <c r="G91" s="214"/>
      <c r="M91" s="208" t="s">
        <v>173</v>
      </c>
      <c r="O91" s="195"/>
    </row>
    <row r="92" spans="1:104" x14ac:dyDescent="0.2">
      <c r="A92" s="203"/>
      <c r="B92" s="209"/>
      <c r="C92" s="210" t="s">
        <v>89</v>
      </c>
      <c r="D92" s="211"/>
      <c r="E92" s="212">
        <v>0</v>
      </c>
      <c r="F92" s="213"/>
      <c r="G92" s="214"/>
      <c r="M92" s="208" t="s">
        <v>89</v>
      </c>
      <c r="O92" s="195"/>
    </row>
    <row r="93" spans="1:104" x14ac:dyDescent="0.2">
      <c r="A93" s="203"/>
      <c r="B93" s="209"/>
      <c r="C93" s="210" t="s">
        <v>173</v>
      </c>
      <c r="D93" s="211"/>
      <c r="E93" s="212">
        <v>1.38</v>
      </c>
      <c r="F93" s="213"/>
      <c r="G93" s="214"/>
      <c r="M93" s="208" t="s">
        <v>173</v>
      </c>
      <c r="O93" s="195"/>
    </row>
    <row r="94" spans="1:104" x14ac:dyDescent="0.2">
      <c r="A94" s="203"/>
      <c r="B94" s="209"/>
      <c r="C94" s="210" t="s">
        <v>91</v>
      </c>
      <c r="D94" s="211"/>
      <c r="E94" s="212">
        <v>0</v>
      </c>
      <c r="F94" s="213"/>
      <c r="G94" s="214"/>
      <c r="M94" s="208" t="s">
        <v>91</v>
      </c>
      <c r="O94" s="195"/>
    </row>
    <row r="95" spans="1:104" x14ac:dyDescent="0.2">
      <c r="A95" s="203"/>
      <c r="B95" s="209"/>
      <c r="C95" s="210" t="s">
        <v>174</v>
      </c>
      <c r="D95" s="211"/>
      <c r="E95" s="212">
        <v>1.012</v>
      </c>
      <c r="F95" s="213"/>
      <c r="G95" s="214"/>
      <c r="M95" s="208" t="s">
        <v>174</v>
      </c>
      <c r="O95" s="195"/>
    </row>
    <row r="96" spans="1:104" x14ac:dyDescent="0.2">
      <c r="A96" s="203"/>
      <c r="B96" s="209"/>
      <c r="C96" s="210" t="s">
        <v>96</v>
      </c>
      <c r="D96" s="211"/>
      <c r="E96" s="212">
        <v>0</v>
      </c>
      <c r="F96" s="213"/>
      <c r="G96" s="214"/>
      <c r="M96" s="208" t="s">
        <v>96</v>
      </c>
      <c r="O96" s="195"/>
    </row>
    <row r="97" spans="1:104" x14ac:dyDescent="0.2">
      <c r="A97" s="203"/>
      <c r="B97" s="209"/>
      <c r="C97" s="210" t="s">
        <v>173</v>
      </c>
      <c r="D97" s="211"/>
      <c r="E97" s="212">
        <v>1.38</v>
      </c>
      <c r="F97" s="213"/>
      <c r="G97" s="214"/>
      <c r="M97" s="208" t="s">
        <v>173</v>
      </c>
      <c r="O97" s="195"/>
    </row>
    <row r="98" spans="1:104" x14ac:dyDescent="0.2">
      <c r="A98" s="203"/>
      <c r="B98" s="209"/>
      <c r="C98" s="210" t="s">
        <v>98</v>
      </c>
      <c r="D98" s="211"/>
      <c r="E98" s="212">
        <v>0</v>
      </c>
      <c r="F98" s="213"/>
      <c r="G98" s="214"/>
      <c r="M98" s="208" t="s">
        <v>98</v>
      </c>
      <c r="O98" s="195"/>
    </row>
    <row r="99" spans="1:104" x14ac:dyDescent="0.2">
      <c r="A99" s="203"/>
      <c r="B99" s="209"/>
      <c r="C99" s="210" t="s">
        <v>175</v>
      </c>
      <c r="D99" s="211"/>
      <c r="E99" s="212">
        <v>1.08</v>
      </c>
      <c r="F99" s="213"/>
      <c r="G99" s="214"/>
      <c r="M99" s="208" t="s">
        <v>175</v>
      </c>
      <c r="O99" s="195"/>
    </row>
    <row r="100" spans="1:104" x14ac:dyDescent="0.2">
      <c r="A100" s="196">
        <v>15</v>
      </c>
      <c r="B100" s="197" t="s">
        <v>176</v>
      </c>
      <c r="C100" s="198" t="s">
        <v>177</v>
      </c>
      <c r="D100" s="199" t="s">
        <v>122</v>
      </c>
      <c r="E100" s="200">
        <v>54.75</v>
      </c>
      <c r="F100" s="200">
        <v>0</v>
      </c>
      <c r="G100" s="201">
        <f>E100*F100</f>
        <v>0</v>
      </c>
      <c r="O100" s="195">
        <v>2</v>
      </c>
      <c r="AA100" s="167">
        <v>1</v>
      </c>
      <c r="AB100" s="167">
        <v>1</v>
      </c>
      <c r="AC100" s="167">
        <v>1</v>
      </c>
      <c r="AZ100" s="167">
        <v>1</v>
      </c>
      <c r="BA100" s="167">
        <f>IF(AZ100=1,G100,0)</f>
        <v>0</v>
      </c>
      <c r="BB100" s="167">
        <f>IF(AZ100=2,G100,0)</f>
        <v>0</v>
      </c>
      <c r="BC100" s="167">
        <f>IF(AZ100=3,G100,0)</f>
        <v>0</v>
      </c>
      <c r="BD100" s="167">
        <f>IF(AZ100=4,G100,0)</f>
        <v>0</v>
      </c>
      <c r="BE100" s="167">
        <f>IF(AZ100=5,G100,0)</f>
        <v>0</v>
      </c>
      <c r="CA100" s="202">
        <v>1</v>
      </c>
      <c r="CB100" s="202">
        <v>1</v>
      </c>
      <c r="CZ100" s="167">
        <v>0</v>
      </c>
    </row>
    <row r="101" spans="1:104" x14ac:dyDescent="0.2">
      <c r="A101" s="203"/>
      <c r="B101" s="204"/>
      <c r="C101" s="205" t="s">
        <v>178</v>
      </c>
      <c r="D101" s="206"/>
      <c r="E101" s="206"/>
      <c r="F101" s="206"/>
      <c r="G101" s="207"/>
      <c r="L101" s="208" t="s">
        <v>178</v>
      </c>
      <c r="O101" s="195">
        <v>3</v>
      </c>
    </row>
    <row r="102" spans="1:104" x14ac:dyDescent="0.2">
      <c r="A102" s="203"/>
      <c r="B102" s="209"/>
      <c r="C102" s="210" t="s">
        <v>179</v>
      </c>
      <c r="D102" s="211"/>
      <c r="E102" s="212">
        <v>54.75</v>
      </c>
      <c r="F102" s="213"/>
      <c r="G102" s="214"/>
      <c r="M102" s="208" t="s">
        <v>179</v>
      </c>
      <c r="O102" s="195"/>
    </row>
    <row r="103" spans="1:104" x14ac:dyDescent="0.2">
      <c r="A103" s="196">
        <v>16</v>
      </c>
      <c r="B103" s="197" t="s">
        <v>180</v>
      </c>
      <c r="C103" s="198" t="s">
        <v>181</v>
      </c>
      <c r="D103" s="199" t="s">
        <v>182</v>
      </c>
      <c r="E103" s="200">
        <v>11.774699999999999</v>
      </c>
      <c r="F103" s="200">
        <v>0</v>
      </c>
      <c r="G103" s="201">
        <f>E103*F103</f>
        <v>0</v>
      </c>
      <c r="O103" s="195">
        <v>2</v>
      </c>
      <c r="AA103" s="167">
        <v>12</v>
      </c>
      <c r="AB103" s="167">
        <v>0</v>
      </c>
      <c r="AC103" s="167">
        <v>9</v>
      </c>
      <c r="AZ103" s="167">
        <v>1</v>
      </c>
      <c r="BA103" s="167">
        <f>IF(AZ103=1,G103,0)</f>
        <v>0</v>
      </c>
      <c r="BB103" s="167">
        <f>IF(AZ103=2,G103,0)</f>
        <v>0</v>
      </c>
      <c r="BC103" s="167">
        <f>IF(AZ103=3,G103,0)</f>
        <v>0</v>
      </c>
      <c r="BD103" s="167">
        <f>IF(AZ103=4,G103,0)</f>
        <v>0</v>
      </c>
      <c r="BE103" s="167">
        <f>IF(AZ103=5,G103,0)</f>
        <v>0</v>
      </c>
      <c r="CA103" s="202">
        <v>12</v>
      </c>
      <c r="CB103" s="202">
        <v>0</v>
      </c>
      <c r="CZ103" s="167">
        <v>0</v>
      </c>
    </row>
    <row r="104" spans="1:104" x14ac:dyDescent="0.2">
      <c r="A104" s="203"/>
      <c r="B104" s="209"/>
      <c r="C104" s="210" t="s">
        <v>183</v>
      </c>
      <c r="D104" s="211"/>
      <c r="E104" s="212">
        <v>11.774699999999999</v>
      </c>
      <c r="F104" s="213"/>
      <c r="G104" s="214"/>
      <c r="M104" s="208" t="s">
        <v>183</v>
      </c>
      <c r="O104" s="195"/>
    </row>
    <row r="105" spans="1:104" x14ac:dyDescent="0.2">
      <c r="A105" s="196">
        <v>17</v>
      </c>
      <c r="B105" s="197" t="s">
        <v>184</v>
      </c>
      <c r="C105" s="198" t="s">
        <v>185</v>
      </c>
      <c r="D105" s="199" t="s">
        <v>182</v>
      </c>
      <c r="E105" s="200">
        <v>14.0616</v>
      </c>
      <c r="F105" s="200">
        <v>0</v>
      </c>
      <c r="G105" s="201">
        <f>E105*F105</f>
        <v>0</v>
      </c>
      <c r="O105" s="195">
        <v>2</v>
      </c>
      <c r="AA105" s="167">
        <v>12</v>
      </c>
      <c r="AB105" s="167">
        <v>0</v>
      </c>
      <c r="AC105" s="167">
        <v>11</v>
      </c>
      <c r="AZ105" s="167">
        <v>1</v>
      </c>
      <c r="BA105" s="167">
        <f>IF(AZ105=1,G105,0)</f>
        <v>0</v>
      </c>
      <c r="BB105" s="167">
        <f>IF(AZ105=2,G105,0)</f>
        <v>0</v>
      </c>
      <c r="BC105" s="167">
        <f>IF(AZ105=3,G105,0)</f>
        <v>0</v>
      </c>
      <c r="BD105" s="167">
        <f>IF(AZ105=4,G105,0)</f>
        <v>0</v>
      </c>
      <c r="BE105" s="167">
        <f>IF(AZ105=5,G105,0)</f>
        <v>0</v>
      </c>
      <c r="CA105" s="202">
        <v>12</v>
      </c>
      <c r="CB105" s="202">
        <v>0</v>
      </c>
      <c r="CZ105" s="167">
        <v>0</v>
      </c>
    </row>
    <row r="106" spans="1:104" x14ac:dyDescent="0.2">
      <c r="A106" s="203"/>
      <c r="B106" s="209"/>
      <c r="C106" s="236" t="s">
        <v>86</v>
      </c>
      <c r="D106" s="211"/>
      <c r="E106" s="235">
        <v>0</v>
      </c>
      <c r="F106" s="213"/>
      <c r="G106" s="214"/>
      <c r="M106" s="208" t="s">
        <v>86</v>
      </c>
      <c r="O106" s="195"/>
    </row>
    <row r="107" spans="1:104" x14ac:dyDescent="0.2">
      <c r="A107" s="203"/>
      <c r="B107" s="209"/>
      <c r="C107" s="236" t="s">
        <v>96</v>
      </c>
      <c r="D107" s="211"/>
      <c r="E107" s="235">
        <v>0</v>
      </c>
      <c r="F107" s="213"/>
      <c r="G107" s="214"/>
      <c r="M107" s="208" t="s">
        <v>96</v>
      </c>
      <c r="O107" s="195"/>
    </row>
    <row r="108" spans="1:104" x14ac:dyDescent="0.2">
      <c r="A108" s="203"/>
      <c r="B108" s="209"/>
      <c r="C108" s="236" t="s">
        <v>186</v>
      </c>
      <c r="D108" s="211"/>
      <c r="E108" s="235">
        <v>4.47</v>
      </c>
      <c r="F108" s="213"/>
      <c r="G108" s="214"/>
      <c r="M108" s="208" t="s">
        <v>186</v>
      </c>
      <c r="O108" s="195"/>
    </row>
    <row r="109" spans="1:104" x14ac:dyDescent="0.2">
      <c r="A109" s="203"/>
      <c r="B109" s="209"/>
      <c r="C109" s="236" t="s">
        <v>98</v>
      </c>
      <c r="D109" s="211"/>
      <c r="E109" s="235">
        <v>0</v>
      </c>
      <c r="F109" s="213"/>
      <c r="G109" s="214"/>
      <c r="M109" s="208" t="s">
        <v>98</v>
      </c>
      <c r="O109" s="195"/>
    </row>
    <row r="110" spans="1:104" x14ac:dyDescent="0.2">
      <c r="A110" s="203"/>
      <c r="B110" s="209"/>
      <c r="C110" s="236" t="s">
        <v>187</v>
      </c>
      <c r="D110" s="211"/>
      <c r="E110" s="235">
        <v>2.97</v>
      </c>
      <c r="F110" s="213"/>
      <c r="G110" s="214"/>
      <c r="M110" s="208" t="s">
        <v>187</v>
      </c>
      <c r="O110" s="195"/>
    </row>
    <row r="111" spans="1:104" x14ac:dyDescent="0.2">
      <c r="A111" s="203"/>
      <c r="B111" s="209"/>
      <c r="C111" s="236" t="s">
        <v>100</v>
      </c>
      <c r="D111" s="211"/>
      <c r="E111" s="235">
        <v>7.4399999999999995</v>
      </c>
      <c r="F111" s="213"/>
      <c r="G111" s="214"/>
      <c r="M111" s="208" t="s">
        <v>100</v>
      </c>
      <c r="O111" s="195"/>
    </row>
    <row r="112" spans="1:104" x14ac:dyDescent="0.2">
      <c r="A112" s="203"/>
      <c r="B112" s="209"/>
      <c r="C112" s="210" t="s">
        <v>188</v>
      </c>
      <c r="D112" s="211"/>
      <c r="E112" s="212">
        <v>14.0616</v>
      </c>
      <c r="F112" s="213"/>
      <c r="G112" s="214"/>
      <c r="M112" s="208" t="s">
        <v>188</v>
      </c>
      <c r="O112" s="195"/>
    </row>
    <row r="113" spans="1:104" x14ac:dyDescent="0.2">
      <c r="A113" s="196">
        <v>18</v>
      </c>
      <c r="B113" s="197" t="s">
        <v>189</v>
      </c>
      <c r="C113" s="198" t="s">
        <v>190</v>
      </c>
      <c r="D113" s="199" t="s">
        <v>122</v>
      </c>
      <c r="E113" s="200">
        <v>11.29</v>
      </c>
      <c r="F113" s="200">
        <v>0</v>
      </c>
      <c r="G113" s="201">
        <f>E113*F113</f>
        <v>0</v>
      </c>
      <c r="O113" s="195">
        <v>2</v>
      </c>
      <c r="AA113" s="167">
        <v>12</v>
      </c>
      <c r="AB113" s="167">
        <v>0</v>
      </c>
      <c r="AC113" s="167">
        <v>16</v>
      </c>
      <c r="AZ113" s="167">
        <v>1</v>
      </c>
      <c r="BA113" s="167">
        <f>IF(AZ113=1,G113,0)</f>
        <v>0</v>
      </c>
      <c r="BB113" s="167">
        <f>IF(AZ113=2,G113,0)</f>
        <v>0</v>
      </c>
      <c r="BC113" s="167">
        <f>IF(AZ113=3,G113,0)</f>
        <v>0</v>
      </c>
      <c r="BD113" s="167">
        <f>IF(AZ113=4,G113,0)</f>
        <v>0</v>
      </c>
      <c r="BE113" s="167">
        <f>IF(AZ113=5,G113,0)</f>
        <v>0</v>
      </c>
      <c r="CA113" s="202">
        <v>12</v>
      </c>
      <c r="CB113" s="202">
        <v>0</v>
      </c>
      <c r="CZ113" s="167">
        <v>0</v>
      </c>
    </row>
    <row r="114" spans="1:104" x14ac:dyDescent="0.2">
      <c r="A114" s="203"/>
      <c r="B114" s="209"/>
      <c r="C114" s="210" t="s">
        <v>87</v>
      </c>
      <c r="D114" s="211"/>
      <c r="E114" s="212">
        <v>0</v>
      </c>
      <c r="F114" s="213"/>
      <c r="G114" s="214"/>
      <c r="M114" s="208" t="s">
        <v>87</v>
      </c>
      <c r="O114" s="195"/>
    </row>
    <row r="115" spans="1:104" x14ac:dyDescent="0.2">
      <c r="A115" s="203"/>
      <c r="B115" s="209"/>
      <c r="C115" s="210" t="s">
        <v>191</v>
      </c>
      <c r="D115" s="211"/>
      <c r="E115" s="212">
        <v>3</v>
      </c>
      <c r="F115" s="213"/>
      <c r="G115" s="214"/>
      <c r="M115" s="208" t="s">
        <v>191</v>
      </c>
      <c r="O115" s="195"/>
    </row>
    <row r="116" spans="1:104" x14ac:dyDescent="0.2">
      <c r="A116" s="203"/>
      <c r="B116" s="209"/>
      <c r="C116" s="210" t="s">
        <v>89</v>
      </c>
      <c r="D116" s="211"/>
      <c r="E116" s="212">
        <v>0</v>
      </c>
      <c r="F116" s="213"/>
      <c r="G116" s="214"/>
      <c r="M116" s="208" t="s">
        <v>89</v>
      </c>
      <c r="O116" s="195"/>
    </row>
    <row r="117" spans="1:104" x14ac:dyDescent="0.2">
      <c r="A117" s="203"/>
      <c r="B117" s="209"/>
      <c r="C117" s="210" t="s">
        <v>191</v>
      </c>
      <c r="D117" s="211"/>
      <c r="E117" s="212">
        <v>3</v>
      </c>
      <c r="F117" s="213"/>
      <c r="G117" s="214"/>
      <c r="M117" s="208" t="s">
        <v>191</v>
      </c>
      <c r="O117" s="195"/>
    </row>
    <row r="118" spans="1:104" x14ac:dyDescent="0.2">
      <c r="A118" s="203"/>
      <c r="B118" s="209"/>
      <c r="C118" s="210" t="s">
        <v>91</v>
      </c>
      <c r="D118" s="211"/>
      <c r="E118" s="212">
        <v>0</v>
      </c>
      <c r="F118" s="213"/>
      <c r="G118" s="214"/>
      <c r="M118" s="208" t="s">
        <v>91</v>
      </c>
      <c r="O118" s="195"/>
    </row>
    <row r="119" spans="1:104" x14ac:dyDescent="0.2">
      <c r="A119" s="203"/>
      <c r="B119" s="209"/>
      <c r="C119" s="210" t="s">
        <v>192</v>
      </c>
      <c r="D119" s="211"/>
      <c r="E119" s="212">
        <v>5.29</v>
      </c>
      <c r="F119" s="213"/>
      <c r="G119" s="214"/>
      <c r="M119" s="208" t="s">
        <v>192</v>
      </c>
      <c r="O119" s="195"/>
    </row>
    <row r="120" spans="1:104" x14ac:dyDescent="0.2">
      <c r="A120" s="196">
        <v>19</v>
      </c>
      <c r="B120" s="197" t="s">
        <v>193</v>
      </c>
      <c r="C120" s="198" t="s">
        <v>194</v>
      </c>
      <c r="D120" s="199" t="s">
        <v>109</v>
      </c>
      <c r="E120" s="200">
        <v>86.004999999999995</v>
      </c>
      <c r="F120" s="200">
        <v>0</v>
      </c>
      <c r="G120" s="201">
        <f>E120*F120</f>
        <v>0</v>
      </c>
      <c r="O120" s="195">
        <v>2</v>
      </c>
      <c r="AA120" s="167">
        <v>12</v>
      </c>
      <c r="AB120" s="167">
        <v>0</v>
      </c>
      <c r="AC120" s="167">
        <v>19</v>
      </c>
      <c r="AZ120" s="167">
        <v>1</v>
      </c>
      <c r="BA120" s="167">
        <f>IF(AZ120=1,G120,0)</f>
        <v>0</v>
      </c>
      <c r="BB120" s="167">
        <f>IF(AZ120=2,G120,0)</f>
        <v>0</v>
      </c>
      <c r="BC120" s="167">
        <f>IF(AZ120=3,G120,0)</f>
        <v>0</v>
      </c>
      <c r="BD120" s="167">
        <f>IF(AZ120=4,G120,0)</f>
        <v>0</v>
      </c>
      <c r="BE120" s="167">
        <f>IF(AZ120=5,G120,0)</f>
        <v>0</v>
      </c>
      <c r="CA120" s="202">
        <v>12</v>
      </c>
      <c r="CB120" s="202">
        <v>0</v>
      </c>
      <c r="CZ120" s="167">
        <v>8.0000000000000002E-3</v>
      </c>
    </row>
    <row r="121" spans="1:104" x14ac:dyDescent="0.2">
      <c r="A121" s="203"/>
      <c r="B121" s="204"/>
      <c r="C121" s="205" t="s">
        <v>142</v>
      </c>
      <c r="D121" s="206"/>
      <c r="E121" s="206"/>
      <c r="F121" s="206"/>
      <c r="G121" s="207"/>
      <c r="L121" s="208" t="s">
        <v>142</v>
      </c>
      <c r="O121" s="195">
        <v>3</v>
      </c>
    </row>
    <row r="122" spans="1:104" x14ac:dyDescent="0.2">
      <c r="A122" s="203"/>
      <c r="B122" s="204"/>
      <c r="C122" s="205" t="s">
        <v>195</v>
      </c>
      <c r="D122" s="206"/>
      <c r="E122" s="206"/>
      <c r="F122" s="206"/>
      <c r="G122" s="207"/>
      <c r="L122" s="208" t="s">
        <v>195</v>
      </c>
      <c r="O122" s="195">
        <v>3</v>
      </c>
    </row>
    <row r="123" spans="1:104" x14ac:dyDescent="0.2">
      <c r="A123" s="203"/>
      <c r="B123" s="209"/>
      <c r="C123" s="210" t="s">
        <v>196</v>
      </c>
      <c r="D123" s="211"/>
      <c r="E123" s="212">
        <v>86.004999999999995</v>
      </c>
      <c r="F123" s="213"/>
      <c r="G123" s="214"/>
      <c r="M123" s="208" t="s">
        <v>196</v>
      </c>
      <c r="O123" s="195"/>
    </row>
    <row r="124" spans="1:104" x14ac:dyDescent="0.2">
      <c r="A124" s="215"/>
      <c r="B124" s="216" t="s">
        <v>76</v>
      </c>
      <c r="C124" s="217" t="str">
        <f>CONCATENATE(B7," ",C7)</f>
        <v>1 Zemní práce</v>
      </c>
      <c r="D124" s="218"/>
      <c r="E124" s="219"/>
      <c r="F124" s="220"/>
      <c r="G124" s="221">
        <f>SUM(G7:G123)</f>
        <v>0</v>
      </c>
      <c r="O124" s="195">
        <v>4</v>
      </c>
      <c r="BA124" s="222">
        <f>SUM(BA7:BA123)</f>
        <v>0</v>
      </c>
      <c r="BB124" s="222">
        <f>SUM(BB7:BB123)</f>
        <v>0</v>
      </c>
      <c r="BC124" s="222">
        <f>SUM(BC7:BC123)</f>
        <v>0</v>
      </c>
      <c r="BD124" s="222">
        <f>SUM(BD7:BD123)</f>
        <v>0</v>
      </c>
      <c r="BE124" s="222">
        <f>SUM(BE7:BE123)</f>
        <v>0</v>
      </c>
    </row>
    <row r="125" spans="1:104" x14ac:dyDescent="0.2">
      <c r="A125" s="188" t="s">
        <v>72</v>
      </c>
      <c r="B125" s="189" t="s">
        <v>197</v>
      </c>
      <c r="C125" s="190" t="s">
        <v>198</v>
      </c>
      <c r="D125" s="191"/>
      <c r="E125" s="192"/>
      <c r="F125" s="192"/>
      <c r="G125" s="193"/>
      <c r="H125" s="194"/>
      <c r="I125" s="194"/>
      <c r="O125" s="195">
        <v>1</v>
      </c>
    </row>
    <row r="126" spans="1:104" x14ac:dyDescent="0.2">
      <c r="A126" s="196">
        <v>20</v>
      </c>
      <c r="B126" s="197" t="s">
        <v>199</v>
      </c>
      <c r="C126" s="198" t="s">
        <v>200</v>
      </c>
      <c r="D126" s="199" t="s">
        <v>122</v>
      </c>
      <c r="E126" s="200">
        <v>6</v>
      </c>
      <c r="F126" s="200">
        <v>0</v>
      </c>
      <c r="G126" s="201">
        <f>E126*F126</f>
        <v>0</v>
      </c>
      <c r="O126" s="195">
        <v>2</v>
      </c>
      <c r="AA126" s="167">
        <v>1</v>
      </c>
      <c r="AB126" s="167">
        <v>1</v>
      </c>
      <c r="AC126" s="167">
        <v>1</v>
      </c>
      <c r="AZ126" s="167">
        <v>1</v>
      </c>
      <c r="BA126" s="167">
        <f>IF(AZ126=1,G126,0)</f>
        <v>0</v>
      </c>
      <c r="BB126" s="167">
        <f>IF(AZ126=2,G126,0)</f>
        <v>0</v>
      </c>
      <c r="BC126" s="167">
        <f>IF(AZ126=3,G126,0)</f>
        <v>0</v>
      </c>
      <c r="BD126" s="167">
        <f>IF(AZ126=4,G126,0)</f>
        <v>0</v>
      </c>
      <c r="BE126" s="167">
        <f>IF(AZ126=5,G126,0)</f>
        <v>0</v>
      </c>
      <c r="CA126" s="202">
        <v>1</v>
      </c>
      <c r="CB126" s="202">
        <v>1</v>
      </c>
      <c r="CZ126" s="167">
        <v>0</v>
      </c>
    </row>
    <row r="127" spans="1:104" x14ac:dyDescent="0.2">
      <c r="A127" s="203"/>
      <c r="B127" s="209"/>
      <c r="C127" s="210" t="s">
        <v>96</v>
      </c>
      <c r="D127" s="211"/>
      <c r="E127" s="212">
        <v>0</v>
      </c>
      <c r="F127" s="213"/>
      <c r="G127" s="214"/>
      <c r="M127" s="208" t="s">
        <v>96</v>
      </c>
      <c r="O127" s="195"/>
    </row>
    <row r="128" spans="1:104" x14ac:dyDescent="0.2">
      <c r="A128" s="203"/>
      <c r="B128" s="209"/>
      <c r="C128" s="210" t="s">
        <v>191</v>
      </c>
      <c r="D128" s="211"/>
      <c r="E128" s="212">
        <v>3</v>
      </c>
      <c r="F128" s="213"/>
      <c r="G128" s="214"/>
      <c r="M128" s="208" t="s">
        <v>191</v>
      </c>
      <c r="O128" s="195"/>
    </row>
    <row r="129" spans="1:104" x14ac:dyDescent="0.2">
      <c r="A129" s="203"/>
      <c r="B129" s="209"/>
      <c r="C129" s="210" t="s">
        <v>98</v>
      </c>
      <c r="D129" s="211"/>
      <c r="E129" s="212">
        <v>0</v>
      </c>
      <c r="F129" s="213"/>
      <c r="G129" s="214"/>
      <c r="M129" s="208" t="s">
        <v>98</v>
      </c>
      <c r="O129" s="195"/>
    </row>
    <row r="130" spans="1:104" x14ac:dyDescent="0.2">
      <c r="A130" s="203"/>
      <c r="B130" s="209"/>
      <c r="C130" s="210" t="s">
        <v>191</v>
      </c>
      <c r="D130" s="211"/>
      <c r="E130" s="212">
        <v>3</v>
      </c>
      <c r="F130" s="213"/>
      <c r="G130" s="214"/>
      <c r="M130" s="208" t="s">
        <v>191</v>
      </c>
      <c r="O130" s="195"/>
    </row>
    <row r="131" spans="1:104" x14ac:dyDescent="0.2">
      <c r="A131" s="196">
        <v>21</v>
      </c>
      <c r="B131" s="197" t="s">
        <v>201</v>
      </c>
      <c r="C131" s="198" t="s">
        <v>202</v>
      </c>
      <c r="D131" s="199" t="s">
        <v>122</v>
      </c>
      <c r="E131" s="200">
        <v>6</v>
      </c>
      <c r="F131" s="200">
        <v>0</v>
      </c>
      <c r="G131" s="201">
        <f>E131*F131</f>
        <v>0</v>
      </c>
      <c r="O131" s="195">
        <v>2</v>
      </c>
      <c r="AA131" s="167">
        <v>1</v>
      </c>
      <c r="AB131" s="167">
        <v>1</v>
      </c>
      <c r="AC131" s="167">
        <v>1</v>
      </c>
      <c r="AZ131" s="167">
        <v>1</v>
      </c>
      <c r="BA131" s="167">
        <f>IF(AZ131=1,G131,0)</f>
        <v>0</v>
      </c>
      <c r="BB131" s="167">
        <f>IF(AZ131=2,G131,0)</f>
        <v>0</v>
      </c>
      <c r="BC131" s="167">
        <f>IF(AZ131=3,G131,0)</f>
        <v>0</v>
      </c>
      <c r="BD131" s="167">
        <f>IF(AZ131=4,G131,0)</f>
        <v>0</v>
      </c>
      <c r="BE131" s="167">
        <f>IF(AZ131=5,G131,0)</f>
        <v>0</v>
      </c>
      <c r="CA131" s="202">
        <v>1</v>
      </c>
      <c r="CB131" s="202">
        <v>1</v>
      </c>
      <c r="CZ131" s="167">
        <v>0</v>
      </c>
    </row>
    <row r="132" spans="1:104" x14ac:dyDescent="0.2">
      <c r="A132" s="203"/>
      <c r="B132" s="209"/>
      <c r="C132" s="210" t="s">
        <v>203</v>
      </c>
      <c r="D132" s="211"/>
      <c r="E132" s="212">
        <v>0</v>
      </c>
      <c r="F132" s="213"/>
      <c r="G132" s="214"/>
      <c r="M132" s="208" t="s">
        <v>203</v>
      </c>
      <c r="O132" s="195"/>
    </row>
    <row r="133" spans="1:104" x14ac:dyDescent="0.2">
      <c r="A133" s="203"/>
      <c r="B133" s="209"/>
      <c r="C133" s="210" t="s">
        <v>191</v>
      </c>
      <c r="D133" s="211"/>
      <c r="E133" s="212">
        <v>3</v>
      </c>
      <c r="F133" s="213"/>
      <c r="G133" s="214"/>
      <c r="M133" s="208" t="s">
        <v>191</v>
      </c>
      <c r="O133" s="195"/>
    </row>
    <row r="134" spans="1:104" x14ac:dyDescent="0.2">
      <c r="A134" s="203"/>
      <c r="B134" s="209"/>
      <c r="C134" s="210" t="s">
        <v>98</v>
      </c>
      <c r="D134" s="211"/>
      <c r="E134" s="212">
        <v>0</v>
      </c>
      <c r="F134" s="213"/>
      <c r="G134" s="214"/>
      <c r="M134" s="208" t="s">
        <v>98</v>
      </c>
      <c r="O134" s="195"/>
    </row>
    <row r="135" spans="1:104" x14ac:dyDescent="0.2">
      <c r="A135" s="203"/>
      <c r="B135" s="209"/>
      <c r="C135" s="210" t="s">
        <v>191</v>
      </c>
      <c r="D135" s="211"/>
      <c r="E135" s="212">
        <v>3</v>
      </c>
      <c r="F135" s="213"/>
      <c r="G135" s="214"/>
      <c r="M135" s="208" t="s">
        <v>191</v>
      </c>
      <c r="O135" s="195"/>
    </row>
    <row r="136" spans="1:104" x14ac:dyDescent="0.2">
      <c r="A136" s="215"/>
      <c r="B136" s="216" t="s">
        <v>76</v>
      </c>
      <c r="C136" s="217" t="str">
        <f>CONCATENATE(B125," ",C125)</f>
        <v>11 Přípravné a přidružené práce</v>
      </c>
      <c r="D136" s="218"/>
      <c r="E136" s="219"/>
      <c r="F136" s="220"/>
      <c r="G136" s="221">
        <f>SUM(G125:G135)</f>
        <v>0</v>
      </c>
      <c r="O136" s="195">
        <v>4</v>
      </c>
      <c r="BA136" s="222">
        <f>SUM(BA125:BA135)</f>
        <v>0</v>
      </c>
      <c r="BB136" s="222">
        <f>SUM(BB125:BB135)</f>
        <v>0</v>
      </c>
      <c r="BC136" s="222">
        <f>SUM(BC125:BC135)</f>
        <v>0</v>
      </c>
      <c r="BD136" s="222">
        <f>SUM(BD125:BD135)</f>
        <v>0</v>
      </c>
      <c r="BE136" s="222">
        <f>SUM(BE125:BE135)</f>
        <v>0</v>
      </c>
    </row>
    <row r="137" spans="1:104" x14ac:dyDescent="0.2">
      <c r="A137" s="188" t="s">
        <v>72</v>
      </c>
      <c r="B137" s="189" t="s">
        <v>204</v>
      </c>
      <c r="C137" s="190" t="s">
        <v>205</v>
      </c>
      <c r="D137" s="191"/>
      <c r="E137" s="192"/>
      <c r="F137" s="192"/>
      <c r="G137" s="193"/>
      <c r="H137" s="194"/>
      <c r="I137" s="194"/>
      <c r="O137" s="195">
        <v>1</v>
      </c>
    </row>
    <row r="138" spans="1:104" x14ac:dyDescent="0.2">
      <c r="A138" s="196">
        <v>22</v>
      </c>
      <c r="B138" s="197" t="s">
        <v>206</v>
      </c>
      <c r="C138" s="198" t="s">
        <v>207</v>
      </c>
      <c r="D138" s="199" t="s">
        <v>85</v>
      </c>
      <c r="E138" s="200">
        <v>1.42</v>
      </c>
      <c r="F138" s="200">
        <v>0</v>
      </c>
      <c r="G138" s="201">
        <f>E138*F138</f>
        <v>0</v>
      </c>
      <c r="O138" s="195">
        <v>2</v>
      </c>
      <c r="AA138" s="167">
        <v>1</v>
      </c>
      <c r="AB138" s="167">
        <v>1</v>
      </c>
      <c r="AC138" s="167">
        <v>1</v>
      </c>
      <c r="AZ138" s="167">
        <v>1</v>
      </c>
      <c r="BA138" s="167">
        <f>IF(AZ138=1,G138,0)</f>
        <v>0</v>
      </c>
      <c r="BB138" s="167">
        <f>IF(AZ138=2,G138,0)</f>
        <v>0</v>
      </c>
      <c r="BC138" s="167">
        <f>IF(AZ138=3,G138,0)</f>
        <v>0</v>
      </c>
      <c r="BD138" s="167">
        <f>IF(AZ138=4,G138,0)</f>
        <v>0</v>
      </c>
      <c r="BE138" s="167">
        <f>IF(AZ138=5,G138,0)</f>
        <v>0</v>
      </c>
      <c r="CA138" s="202">
        <v>1</v>
      </c>
      <c r="CB138" s="202">
        <v>1</v>
      </c>
      <c r="CZ138" s="167">
        <v>1.8907700000000001</v>
      </c>
    </row>
    <row r="139" spans="1:104" x14ac:dyDescent="0.2">
      <c r="A139" s="203"/>
      <c r="B139" s="209"/>
      <c r="C139" s="210" t="s">
        <v>87</v>
      </c>
      <c r="D139" s="211"/>
      <c r="E139" s="212">
        <v>0</v>
      </c>
      <c r="F139" s="213"/>
      <c r="G139" s="214"/>
      <c r="M139" s="208" t="s">
        <v>87</v>
      </c>
      <c r="O139" s="195"/>
    </row>
    <row r="140" spans="1:104" x14ac:dyDescent="0.2">
      <c r="A140" s="203"/>
      <c r="B140" s="209"/>
      <c r="C140" s="210" t="s">
        <v>208</v>
      </c>
      <c r="D140" s="211"/>
      <c r="E140" s="212">
        <v>0.3</v>
      </c>
      <c r="F140" s="213"/>
      <c r="G140" s="214"/>
      <c r="M140" s="208" t="s">
        <v>208</v>
      </c>
      <c r="O140" s="195"/>
    </row>
    <row r="141" spans="1:104" x14ac:dyDescent="0.2">
      <c r="A141" s="203"/>
      <c r="B141" s="209"/>
      <c r="C141" s="210" t="s">
        <v>89</v>
      </c>
      <c r="D141" s="211"/>
      <c r="E141" s="212">
        <v>0</v>
      </c>
      <c r="F141" s="213"/>
      <c r="G141" s="214"/>
      <c r="M141" s="208" t="s">
        <v>89</v>
      </c>
      <c r="O141" s="195"/>
    </row>
    <row r="142" spans="1:104" x14ac:dyDescent="0.2">
      <c r="A142" s="203"/>
      <c r="B142" s="209"/>
      <c r="C142" s="210" t="s">
        <v>208</v>
      </c>
      <c r="D142" s="211"/>
      <c r="E142" s="212">
        <v>0.3</v>
      </c>
      <c r="F142" s="213"/>
      <c r="G142" s="214"/>
      <c r="M142" s="208" t="s">
        <v>208</v>
      </c>
      <c r="O142" s="195"/>
    </row>
    <row r="143" spans="1:104" x14ac:dyDescent="0.2">
      <c r="A143" s="203"/>
      <c r="B143" s="209"/>
      <c r="C143" s="210" t="s">
        <v>91</v>
      </c>
      <c r="D143" s="211"/>
      <c r="E143" s="212">
        <v>0</v>
      </c>
      <c r="F143" s="213"/>
      <c r="G143" s="214"/>
      <c r="M143" s="208" t="s">
        <v>91</v>
      </c>
      <c r="O143" s="195"/>
    </row>
    <row r="144" spans="1:104" x14ac:dyDescent="0.2">
      <c r="A144" s="203"/>
      <c r="B144" s="209"/>
      <c r="C144" s="210" t="s">
        <v>209</v>
      </c>
      <c r="D144" s="211"/>
      <c r="E144" s="212">
        <v>0.22</v>
      </c>
      <c r="F144" s="213"/>
      <c r="G144" s="214"/>
      <c r="M144" s="208" t="s">
        <v>209</v>
      </c>
      <c r="O144" s="195"/>
    </row>
    <row r="145" spans="1:104" x14ac:dyDescent="0.2">
      <c r="A145" s="203"/>
      <c r="B145" s="209"/>
      <c r="C145" s="210" t="s">
        <v>96</v>
      </c>
      <c r="D145" s="211"/>
      <c r="E145" s="212">
        <v>0</v>
      </c>
      <c r="F145" s="213"/>
      <c r="G145" s="214"/>
      <c r="M145" s="208" t="s">
        <v>96</v>
      </c>
      <c r="O145" s="195"/>
    </row>
    <row r="146" spans="1:104" x14ac:dyDescent="0.2">
      <c r="A146" s="203"/>
      <c r="B146" s="209"/>
      <c r="C146" s="210" t="s">
        <v>208</v>
      </c>
      <c r="D146" s="211"/>
      <c r="E146" s="212">
        <v>0.3</v>
      </c>
      <c r="F146" s="213"/>
      <c r="G146" s="214"/>
      <c r="M146" s="208" t="s">
        <v>208</v>
      </c>
      <c r="O146" s="195"/>
    </row>
    <row r="147" spans="1:104" x14ac:dyDescent="0.2">
      <c r="A147" s="203"/>
      <c r="B147" s="209"/>
      <c r="C147" s="210" t="s">
        <v>98</v>
      </c>
      <c r="D147" s="211"/>
      <c r="E147" s="212">
        <v>0</v>
      </c>
      <c r="F147" s="213"/>
      <c r="G147" s="214"/>
      <c r="M147" s="208" t="s">
        <v>98</v>
      </c>
      <c r="O147" s="195"/>
    </row>
    <row r="148" spans="1:104" x14ac:dyDescent="0.2">
      <c r="A148" s="203"/>
      <c r="B148" s="209"/>
      <c r="C148" s="210" t="s">
        <v>208</v>
      </c>
      <c r="D148" s="211"/>
      <c r="E148" s="212">
        <v>0.3</v>
      </c>
      <c r="F148" s="213"/>
      <c r="G148" s="214"/>
      <c r="M148" s="208" t="s">
        <v>208</v>
      </c>
      <c r="O148" s="195"/>
    </row>
    <row r="149" spans="1:104" x14ac:dyDescent="0.2">
      <c r="A149" s="196">
        <v>23</v>
      </c>
      <c r="B149" s="197" t="s">
        <v>210</v>
      </c>
      <c r="C149" s="198" t="s">
        <v>211</v>
      </c>
      <c r="D149" s="199" t="s">
        <v>212</v>
      </c>
      <c r="E149" s="200">
        <v>2</v>
      </c>
      <c r="F149" s="200">
        <v>0</v>
      </c>
      <c r="G149" s="201">
        <f>E149*F149</f>
        <v>0</v>
      </c>
      <c r="O149" s="195">
        <v>2</v>
      </c>
      <c r="AA149" s="167">
        <v>1</v>
      </c>
      <c r="AB149" s="167">
        <v>1</v>
      </c>
      <c r="AC149" s="167">
        <v>1</v>
      </c>
      <c r="AZ149" s="167">
        <v>1</v>
      </c>
      <c r="BA149" s="167">
        <f>IF(AZ149=1,G149,0)</f>
        <v>0</v>
      </c>
      <c r="BB149" s="167">
        <f>IF(AZ149=2,G149,0)</f>
        <v>0</v>
      </c>
      <c r="BC149" s="167">
        <f>IF(AZ149=3,G149,0)</f>
        <v>0</v>
      </c>
      <c r="BD149" s="167">
        <f>IF(AZ149=4,G149,0)</f>
        <v>0</v>
      </c>
      <c r="BE149" s="167">
        <f>IF(AZ149=5,G149,0)</f>
        <v>0</v>
      </c>
      <c r="CA149" s="202">
        <v>1</v>
      </c>
      <c r="CB149" s="202">
        <v>1</v>
      </c>
      <c r="CZ149" s="167">
        <v>1.65E-3</v>
      </c>
    </row>
    <row r="150" spans="1:104" x14ac:dyDescent="0.2">
      <c r="A150" s="203"/>
      <c r="B150" s="209"/>
      <c r="C150" s="210" t="s">
        <v>213</v>
      </c>
      <c r="D150" s="211"/>
      <c r="E150" s="212">
        <v>2</v>
      </c>
      <c r="F150" s="213"/>
      <c r="G150" s="214"/>
      <c r="M150" s="208" t="s">
        <v>213</v>
      </c>
      <c r="O150" s="195"/>
    </row>
    <row r="151" spans="1:104" x14ac:dyDescent="0.2">
      <c r="A151" s="196">
        <v>24</v>
      </c>
      <c r="B151" s="197" t="s">
        <v>214</v>
      </c>
      <c r="C151" s="198" t="s">
        <v>215</v>
      </c>
      <c r="D151" s="199" t="s">
        <v>85</v>
      </c>
      <c r="E151" s="200">
        <v>0.25600000000000001</v>
      </c>
      <c r="F151" s="200">
        <v>0</v>
      </c>
      <c r="G151" s="201">
        <f>E151*F151</f>
        <v>0</v>
      </c>
      <c r="O151" s="195">
        <v>2</v>
      </c>
      <c r="AA151" s="167">
        <v>1</v>
      </c>
      <c r="AB151" s="167">
        <v>1</v>
      </c>
      <c r="AC151" s="167">
        <v>1</v>
      </c>
      <c r="AZ151" s="167">
        <v>1</v>
      </c>
      <c r="BA151" s="167">
        <f>IF(AZ151=1,G151,0)</f>
        <v>0</v>
      </c>
      <c r="BB151" s="167">
        <f>IF(AZ151=2,G151,0)</f>
        <v>0</v>
      </c>
      <c r="BC151" s="167">
        <f>IF(AZ151=3,G151,0)</f>
        <v>0</v>
      </c>
      <c r="BD151" s="167">
        <f>IF(AZ151=4,G151,0)</f>
        <v>0</v>
      </c>
      <c r="BE151" s="167">
        <f>IF(AZ151=5,G151,0)</f>
        <v>0</v>
      </c>
      <c r="CA151" s="202">
        <v>1</v>
      </c>
      <c r="CB151" s="202">
        <v>1</v>
      </c>
      <c r="CZ151" s="167">
        <v>2.5</v>
      </c>
    </row>
    <row r="152" spans="1:104" x14ac:dyDescent="0.2">
      <c r="A152" s="203"/>
      <c r="B152" s="209"/>
      <c r="C152" s="210" t="s">
        <v>216</v>
      </c>
      <c r="D152" s="211"/>
      <c r="E152" s="212">
        <v>0.25600000000000001</v>
      </c>
      <c r="F152" s="213"/>
      <c r="G152" s="214"/>
      <c r="M152" s="208" t="s">
        <v>216</v>
      </c>
      <c r="O152" s="195"/>
    </row>
    <row r="153" spans="1:104" x14ac:dyDescent="0.2">
      <c r="A153" s="196">
        <v>25</v>
      </c>
      <c r="B153" s="197" t="s">
        <v>217</v>
      </c>
      <c r="C153" s="198" t="s">
        <v>218</v>
      </c>
      <c r="D153" s="199" t="s">
        <v>75</v>
      </c>
      <c r="E153" s="200">
        <v>1</v>
      </c>
      <c r="F153" s="200">
        <v>0</v>
      </c>
      <c r="G153" s="201">
        <f>E153*F153</f>
        <v>0</v>
      </c>
      <c r="O153" s="195">
        <v>2</v>
      </c>
      <c r="AA153" s="167">
        <v>12</v>
      </c>
      <c r="AB153" s="167">
        <v>0</v>
      </c>
      <c r="AC153" s="167">
        <v>28</v>
      </c>
      <c r="AZ153" s="167">
        <v>1</v>
      </c>
      <c r="BA153" s="167">
        <f>IF(AZ153=1,G153,0)</f>
        <v>0</v>
      </c>
      <c r="BB153" s="167">
        <f>IF(AZ153=2,G153,0)</f>
        <v>0</v>
      </c>
      <c r="BC153" s="167">
        <f>IF(AZ153=3,G153,0)</f>
        <v>0</v>
      </c>
      <c r="BD153" s="167">
        <f>IF(AZ153=4,G153,0)</f>
        <v>0</v>
      </c>
      <c r="BE153" s="167">
        <f>IF(AZ153=5,G153,0)</f>
        <v>0</v>
      </c>
      <c r="CA153" s="202">
        <v>12</v>
      </c>
      <c r="CB153" s="202">
        <v>0</v>
      </c>
      <c r="CZ153" s="167">
        <v>2E-3</v>
      </c>
    </row>
    <row r="154" spans="1:104" x14ac:dyDescent="0.2">
      <c r="A154" s="203"/>
      <c r="B154" s="209"/>
      <c r="C154" s="210" t="s">
        <v>219</v>
      </c>
      <c r="D154" s="211"/>
      <c r="E154" s="212">
        <v>1</v>
      </c>
      <c r="F154" s="213"/>
      <c r="G154" s="214"/>
      <c r="M154" s="208" t="s">
        <v>219</v>
      </c>
      <c r="O154" s="195"/>
    </row>
    <row r="155" spans="1:104" x14ac:dyDescent="0.2">
      <c r="A155" s="196">
        <v>26</v>
      </c>
      <c r="B155" s="197" t="s">
        <v>220</v>
      </c>
      <c r="C155" s="198" t="s">
        <v>221</v>
      </c>
      <c r="D155" s="199" t="s">
        <v>75</v>
      </c>
      <c r="E155" s="200">
        <v>1</v>
      </c>
      <c r="F155" s="200">
        <v>0</v>
      </c>
      <c r="G155" s="201">
        <f>E155*F155</f>
        <v>0</v>
      </c>
      <c r="O155" s="195">
        <v>2</v>
      </c>
      <c r="AA155" s="167">
        <v>12</v>
      </c>
      <c r="AB155" s="167">
        <v>0</v>
      </c>
      <c r="AC155" s="167">
        <v>29</v>
      </c>
      <c r="AZ155" s="167">
        <v>1</v>
      </c>
      <c r="BA155" s="167">
        <f>IF(AZ155=1,G155,0)</f>
        <v>0</v>
      </c>
      <c r="BB155" s="167">
        <f>IF(AZ155=2,G155,0)</f>
        <v>0</v>
      </c>
      <c r="BC155" s="167">
        <f>IF(AZ155=3,G155,0)</f>
        <v>0</v>
      </c>
      <c r="BD155" s="167">
        <f>IF(AZ155=4,G155,0)</f>
        <v>0</v>
      </c>
      <c r="BE155" s="167">
        <f>IF(AZ155=5,G155,0)</f>
        <v>0</v>
      </c>
      <c r="CA155" s="202">
        <v>12</v>
      </c>
      <c r="CB155" s="202">
        <v>0</v>
      </c>
      <c r="CZ155" s="167">
        <v>2E-3</v>
      </c>
    </row>
    <row r="156" spans="1:104" x14ac:dyDescent="0.2">
      <c r="A156" s="203"/>
      <c r="B156" s="209"/>
      <c r="C156" s="210" t="s">
        <v>219</v>
      </c>
      <c r="D156" s="211"/>
      <c r="E156" s="212">
        <v>1</v>
      </c>
      <c r="F156" s="213"/>
      <c r="G156" s="214"/>
      <c r="M156" s="208" t="s">
        <v>219</v>
      </c>
      <c r="O156" s="195"/>
    </row>
    <row r="157" spans="1:104" x14ac:dyDescent="0.2">
      <c r="A157" s="215"/>
      <c r="B157" s="216" t="s">
        <v>76</v>
      </c>
      <c r="C157" s="217" t="str">
        <f>CONCATENATE(B137," ",C137)</f>
        <v>45 Podkladní a vedlejší konstrukce</v>
      </c>
      <c r="D157" s="218"/>
      <c r="E157" s="219"/>
      <c r="F157" s="220"/>
      <c r="G157" s="221">
        <f>SUM(G137:G156)</f>
        <v>0</v>
      </c>
      <c r="O157" s="195">
        <v>4</v>
      </c>
      <c r="BA157" s="222">
        <f>SUM(BA137:BA156)</f>
        <v>0</v>
      </c>
      <c r="BB157" s="222">
        <f>SUM(BB137:BB156)</f>
        <v>0</v>
      </c>
      <c r="BC157" s="222">
        <f>SUM(BC137:BC156)</f>
        <v>0</v>
      </c>
      <c r="BD157" s="222">
        <f>SUM(BD137:BD156)</f>
        <v>0</v>
      </c>
      <c r="BE157" s="222">
        <f>SUM(BE137:BE156)</f>
        <v>0</v>
      </c>
    </row>
    <row r="158" spans="1:104" x14ac:dyDescent="0.2">
      <c r="A158" s="188" t="s">
        <v>72</v>
      </c>
      <c r="B158" s="189" t="s">
        <v>222</v>
      </c>
      <c r="C158" s="190" t="s">
        <v>223</v>
      </c>
      <c r="D158" s="191"/>
      <c r="E158" s="192"/>
      <c r="F158" s="192"/>
      <c r="G158" s="193"/>
      <c r="H158" s="194"/>
      <c r="I158" s="194"/>
      <c r="O158" s="195">
        <v>1</v>
      </c>
    </row>
    <row r="159" spans="1:104" x14ac:dyDescent="0.2">
      <c r="A159" s="196">
        <v>27</v>
      </c>
      <c r="B159" s="197" t="s">
        <v>224</v>
      </c>
      <c r="C159" s="198" t="s">
        <v>225</v>
      </c>
      <c r="D159" s="199" t="s">
        <v>182</v>
      </c>
      <c r="E159" s="200">
        <v>2.16</v>
      </c>
      <c r="F159" s="200">
        <v>0</v>
      </c>
      <c r="G159" s="201">
        <f>E159*F159</f>
        <v>0</v>
      </c>
      <c r="O159" s="195">
        <v>2</v>
      </c>
      <c r="AA159" s="167">
        <v>1</v>
      </c>
      <c r="AB159" s="167">
        <v>1</v>
      </c>
      <c r="AC159" s="167">
        <v>1</v>
      </c>
      <c r="AZ159" s="167">
        <v>1</v>
      </c>
      <c r="BA159" s="167">
        <f>IF(AZ159=1,G159,0)</f>
        <v>0</v>
      </c>
      <c r="BB159" s="167">
        <f>IF(AZ159=2,G159,0)</f>
        <v>0</v>
      </c>
      <c r="BC159" s="167">
        <f>IF(AZ159=3,G159,0)</f>
        <v>0</v>
      </c>
      <c r="BD159" s="167">
        <f>IF(AZ159=4,G159,0)</f>
        <v>0</v>
      </c>
      <c r="BE159" s="167">
        <f>IF(AZ159=5,G159,0)</f>
        <v>0</v>
      </c>
      <c r="CA159" s="202">
        <v>1</v>
      </c>
      <c r="CB159" s="202">
        <v>1</v>
      </c>
      <c r="CZ159" s="167">
        <v>1.1000000000000001</v>
      </c>
    </row>
    <row r="160" spans="1:104" x14ac:dyDescent="0.2">
      <c r="A160" s="203"/>
      <c r="B160" s="209"/>
      <c r="C160" s="210" t="s">
        <v>96</v>
      </c>
      <c r="D160" s="211"/>
      <c r="E160" s="212">
        <v>0</v>
      </c>
      <c r="F160" s="213"/>
      <c r="G160" s="214"/>
      <c r="M160" s="208" t="s">
        <v>96</v>
      </c>
      <c r="O160" s="195"/>
    </row>
    <row r="161" spans="1:104" x14ac:dyDescent="0.2">
      <c r="A161" s="203"/>
      <c r="B161" s="209"/>
      <c r="C161" s="210" t="s">
        <v>226</v>
      </c>
      <c r="D161" s="211"/>
      <c r="E161" s="212">
        <v>1.08</v>
      </c>
      <c r="F161" s="213"/>
      <c r="G161" s="214"/>
      <c r="M161" s="208" t="s">
        <v>226</v>
      </c>
      <c r="O161" s="195"/>
    </row>
    <row r="162" spans="1:104" x14ac:dyDescent="0.2">
      <c r="A162" s="203"/>
      <c r="B162" s="209"/>
      <c r="C162" s="210" t="s">
        <v>98</v>
      </c>
      <c r="D162" s="211"/>
      <c r="E162" s="212">
        <v>0</v>
      </c>
      <c r="F162" s="213"/>
      <c r="G162" s="214"/>
      <c r="M162" s="208" t="s">
        <v>98</v>
      </c>
      <c r="O162" s="195"/>
    </row>
    <row r="163" spans="1:104" x14ac:dyDescent="0.2">
      <c r="A163" s="203"/>
      <c r="B163" s="209"/>
      <c r="C163" s="210" t="s">
        <v>226</v>
      </c>
      <c r="D163" s="211"/>
      <c r="E163" s="212">
        <v>1.08</v>
      </c>
      <c r="F163" s="213"/>
      <c r="G163" s="214"/>
      <c r="M163" s="208" t="s">
        <v>226</v>
      </c>
      <c r="O163" s="195"/>
    </row>
    <row r="164" spans="1:104" x14ac:dyDescent="0.2">
      <c r="A164" s="196">
        <v>28</v>
      </c>
      <c r="B164" s="197" t="s">
        <v>227</v>
      </c>
      <c r="C164" s="198" t="s">
        <v>228</v>
      </c>
      <c r="D164" s="199" t="s">
        <v>182</v>
      </c>
      <c r="E164" s="200">
        <v>3.12</v>
      </c>
      <c r="F164" s="200">
        <v>0</v>
      </c>
      <c r="G164" s="201">
        <f>E164*F164</f>
        <v>0</v>
      </c>
      <c r="O164" s="195">
        <v>2</v>
      </c>
      <c r="AA164" s="167">
        <v>1</v>
      </c>
      <c r="AB164" s="167">
        <v>1</v>
      </c>
      <c r="AC164" s="167">
        <v>1</v>
      </c>
      <c r="AZ164" s="167">
        <v>1</v>
      </c>
      <c r="BA164" s="167">
        <f>IF(AZ164=1,G164,0)</f>
        <v>0</v>
      </c>
      <c r="BB164" s="167">
        <f>IF(AZ164=2,G164,0)</f>
        <v>0</v>
      </c>
      <c r="BC164" s="167">
        <f>IF(AZ164=3,G164,0)</f>
        <v>0</v>
      </c>
      <c r="BD164" s="167">
        <f>IF(AZ164=4,G164,0)</f>
        <v>0</v>
      </c>
      <c r="BE164" s="167">
        <f>IF(AZ164=5,G164,0)</f>
        <v>0</v>
      </c>
      <c r="CA164" s="202">
        <v>1</v>
      </c>
      <c r="CB164" s="202">
        <v>1</v>
      </c>
      <c r="CZ164" s="167">
        <v>1</v>
      </c>
    </row>
    <row r="165" spans="1:104" x14ac:dyDescent="0.2">
      <c r="A165" s="203"/>
      <c r="B165" s="209"/>
      <c r="C165" s="210" t="s">
        <v>96</v>
      </c>
      <c r="D165" s="211"/>
      <c r="E165" s="212">
        <v>0</v>
      </c>
      <c r="F165" s="213"/>
      <c r="G165" s="214"/>
      <c r="M165" s="208" t="s">
        <v>96</v>
      </c>
      <c r="O165" s="195"/>
    </row>
    <row r="166" spans="1:104" x14ac:dyDescent="0.2">
      <c r="A166" s="203"/>
      <c r="B166" s="209"/>
      <c r="C166" s="210" t="s">
        <v>229</v>
      </c>
      <c r="D166" s="211"/>
      <c r="E166" s="212">
        <v>1.56</v>
      </c>
      <c r="F166" s="213"/>
      <c r="G166" s="214"/>
      <c r="M166" s="208" t="s">
        <v>229</v>
      </c>
      <c r="O166" s="195"/>
    </row>
    <row r="167" spans="1:104" x14ac:dyDescent="0.2">
      <c r="A167" s="203"/>
      <c r="B167" s="209"/>
      <c r="C167" s="210" t="s">
        <v>98</v>
      </c>
      <c r="D167" s="211"/>
      <c r="E167" s="212">
        <v>0</v>
      </c>
      <c r="F167" s="213"/>
      <c r="G167" s="214"/>
      <c r="M167" s="208" t="s">
        <v>98</v>
      </c>
      <c r="O167" s="195"/>
    </row>
    <row r="168" spans="1:104" x14ac:dyDescent="0.2">
      <c r="A168" s="203"/>
      <c r="B168" s="209"/>
      <c r="C168" s="210" t="s">
        <v>229</v>
      </c>
      <c r="D168" s="211"/>
      <c r="E168" s="212">
        <v>1.56</v>
      </c>
      <c r="F168" s="213"/>
      <c r="G168" s="214"/>
      <c r="M168" s="208" t="s">
        <v>229</v>
      </c>
      <c r="O168" s="195"/>
    </row>
    <row r="169" spans="1:104" ht="22.5" x14ac:dyDescent="0.2">
      <c r="A169" s="196">
        <v>29</v>
      </c>
      <c r="B169" s="197" t="s">
        <v>230</v>
      </c>
      <c r="C169" s="198" t="s">
        <v>231</v>
      </c>
      <c r="D169" s="199" t="s">
        <v>122</v>
      </c>
      <c r="E169" s="200">
        <v>6</v>
      </c>
      <c r="F169" s="200">
        <v>0</v>
      </c>
      <c r="G169" s="201">
        <f>E169*F169</f>
        <v>0</v>
      </c>
      <c r="O169" s="195">
        <v>2</v>
      </c>
      <c r="AA169" s="167">
        <v>12</v>
      </c>
      <c r="AB169" s="167">
        <v>0</v>
      </c>
      <c r="AC169" s="167">
        <v>34</v>
      </c>
      <c r="AZ169" s="167">
        <v>1</v>
      </c>
      <c r="BA169" s="167">
        <f>IF(AZ169=1,G169,0)</f>
        <v>0</v>
      </c>
      <c r="BB169" s="167">
        <f>IF(AZ169=2,G169,0)</f>
        <v>0</v>
      </c>
      <c r="BC169" s="167">
        <f>IF(AZ169=3,G169,0)</f>
        <v>0</v>
      </c>
      <c r="BD169" s="167">
        <f>IF(AZ169=4,G169,0)</f>
        <v>0</v>
      </c>
      <c r="BE169" s="167">
        <f>IF(AZ169=5,G169,0)</f>
        <v>0</v>
      </c>
      <c r="CA169" s="202">
        <v>12</v>
      </c>
      <c r="CB169" s="202">
        <v>0</v>
      </c>
      <c r="CZ169" s="167">
        <v>0.13100000000000001</v>
      </c>
    </row>
    <row r="170" spans="1:104" x14ac:dyDescent="0.2">
      <c r="A170" s="203"/>
      <c r="B170" s="209"/>
      <c r="C170" s="210" t="s">
        <v>96</v>
      </c>
      <c r="D170" s="211"/>
      <c r="E170" s="212">
        <v>0</v>
      </c>
      <c r="F170" s="213"/>
      <c r="G170" s="214"/>
      <c r="M170" s="208" t="s">
        <v>96</v>
      </c>
      <c r="O170" s="195"/>
    </row>
    <row r="171" spans="1:104" x14ac:dyDescent="0.2">
      <c r="A171" s="203"/>
      <c r="B171" s="209"/>
      <c r="C171" s="210" t="s">
        <v>191</v>
      </c>
      <c r="D171" s="211"/>
      <c r="E171" s="212">
        <v>3</v>
      </c>
      <c r="F171" s="213"/>
      <c r="G171" s="214"/>
      <c r="M171" s="208" t="s">
        <v>191</v>
      </c>
      <c r="O171" s="195"/>
    </row>
    <row r="172" spans="1:104" x14ac:dyDescent="0.2">
      <c r="A172" s="203"/>
      <c r="B172" s="209"/>
      <c r="C172" s="210" t="s">
        <v>98</v>
      </c>
      <c r="D172" s="211"/>
      <c r="E172" s="212">
        <v>0</v>
      </c>
      <c r="F172" s="213"/>
      <c r="G172" s="214"/>
      <c r="M172" s="208" t="s">
        <v>98</v>
      </c>
      <c r="O172" s="195"/>
    </row>
    <row r="173" spans="1:104" x14ac:dyDescent="0.2">
      <c r="A173" s="203"/>
      <c r="B173" s="209"/>
      <c r="C173" s="210" t="s">
        <v>191</v>
      </c>
      <c r="D173" s="211"/>
      <c r="E173" s="212">
        <v>3</v>
      </c>
      <c r="F173" s="213"/>
      <c r="G173" s="214"/>
      <c r="M173" s="208" t="s">
        <v>191</v>
      </c>
      <c r="O173" s="195"/>
    </row>
    <row r="174" spans="1:104" x14ac:dyDescent="0.2">
      <c r="A174" s="215"/>
      <c r="B174" s="216" t="s">
        <v>76</v>
      </c>
      <c r="C174" s="217" t="str">
        <f>CONCATENATE(B158," ",C158)</f>
        <v>56 Podkladní vrstvy komunikací a zpevněných ploch</v>
      </c>
      <c r="D174" s="218"/>
      <c r="E174" s="219"/>
      <c r="F174" s="220"/>
      <c r="G174" s="221">
        <f>SUM(G158:G173)</f>
        <v>0</v>
      </c>
      <c r="O174" s="195">
        <v>4</v>
      </c>
      <c r="BA174" s="222">
        <f>SUM(BA158:BA173)</f>
        <v>0</v>
      </c>
      <c r="BB174" s="222">
        <f>SUM(BB158:BB173)</f>
        <v>0</v>
      </c>
      <c r="BC174" s="222">
        <f>SUM(BC158:BC173)</f>
        <v>0</v>
      </c>
      <c r="BD174" s="222">
        <f>SUM(BD158:BD173)</f>
        <v>0</v>
      </c>
      <c r="BE174" s="222">
        <f>SUM(BE158:BE173)</f>
        <v>0</v>
      </c>
    </row>
    <row r="175" spans="1:104" x14ac:dyDescent="0.2">
      <c r="A175" s="188" t="s">
        <v>72</v>
      </c>
      <c r="B175" s="189" t="s">
        <v>232</v>
      </c>
      <c r="C175" s="190" t="s">
        <v>233</v>
      </c>
      <c r="D175" s="191"/>
      <c r="E175" s="192"/>
      <c r="F175" s="192"/>
      <c r="G175" s="193"/>
      <c r="H175" s="194"/>
      <c r="I175" s="194"/>
      <c r="O175" s="195">
        <v>1</v>
      </c>
    </row>
    <row r="176" spans="1:104" x14ac:dyDescent="0.2">
      <c r="A176" s="196">
        <v>30</v>
      </c>
      <c r="B176" s="197" t="s">
        <v>234</v>
      </c>
      <c r="C176" s="198" t="s">
        <v>235</v>
      </c>
      <c r="D176" s="199" t="s">
        <v>109</v>
      </c>
      <c r="E176" s="200">
        <v>83.5</v>
      </c>
      <c r="F176" s="200">
        <v>0</v>
      </c>
      <c r="G176" s="201">
        <f>E176*F176</f>
        <v>0</v>
      </c>
      <c r="O176" s="195">
        <v>2</v>
      </c>
      <c r="AA176" s="167">
        <v>1</v>
      </c>
      <c r="AB176" s="167">
        <v>1</v>
      </c>
      <c r="AC176" s="167">
        <v>1</v>
      </c>
      <c r="AZ176" s="167">
        <v>1</v>
      </c>
      <c r="BA176" s="167">
        <f>IF(AZ176=1,G176,0)</f>
        <v>0</v>
      </c>
      <c r="BB176" s="167">
        <f>IF(AZ176=2,G176,0)</f>
        <v>0</v>
      </c>
      <c r="BC176" s="167">
        <f>IF(AZ176=3,G176,0)</f>
        <v>0</v>
      </c>
      <c r="BD176" s="167">
        <f>IF(AZ176=4,G176,0)</f>
        <v>0</v>
      </c>
      <c r="BE176" s="167">
        <f>IF(AZ176=5,G176,0)</f>
        <v>0</v>
      </c>
      <c r="CA176" s="202">
        <v>1</v>
      </c>
      <c r="CB176" s="202">
        <v>1</v>
      </c>
      <c r="CZ176" s="167">
        <v>0</v>
      </c>
    </row>
    <row r="177" spans="1:104" x14ac:dyDescent="0.2">
      <c r="A177" s="203"/>
      <c r="B177" s="209"/>
      <c r="C177" s="210" t="s">
        <v>236</v>
      </c>
      <c r="D177" s="211"/>
      <c r="E177" s="212">
        <v>0</v>
      </c>
      <c r="F177" s="213"/>
      <c r="G177" s="214"/>
      <c r="M177" s="208" t="s">
        <v>236</v>
      </c>
      <c r="O177" s="195"/>
    </row>
    <row r="178" spans="1:104" x14ac:dyDescent="0.2">
      <c r="A178" s="203"/>
      <c r="B178" s="209"/>
      <c r="C178" s="210" t="s">
        <v>237</v>
      </c>
      <c r="D178" s="211"/>
      <c r="E178" s="212">
        <v>83.5</v>
      </c>
      <c r="F178" s="213"/>
      <c r="G178" s="214"/>
      <c r="M178" s="208" t="s">
        <v>237</v>
      </c>
      <c r="O178" s="195"/>
    </row>
    <row r="179" spans="1:104" x14ac:dyDescent="0.2">
      <c r="A179" s="196">
        <v>31</v>
      </c>
      <c r="B179" s="197" t="s">
        <v>238</v>
      </c>
      <c r="C179" s="198" t="s">
        <v>239</v>
      </c>
      <c r="D179" s="199" t="s">
        <v>212</v>
      </c>
      <c r="E179" s="200">
        <v>4</v>
      </c>
      <c r="F179" s="200">
        <v>0</v>
      </c>
      <c r="G179" s="201">
        <f>E179*F179</f>
        <v>0</v>
      </c>
      <c r="O179" s="195">
        <v>2</v>
      </c>
      <c r="AA179" s="167">
        <v>1</v>
      </c>
      <c r="AB179" s="167">
        <v>1</v>
      </c>
      <c r="AC179" s="167">
        <v>1</v>
      </c>
      <c r="AZ179" s="167">
        <v>1</v>
      </c>
      <c r="BA179" s="167">
        <f>IF(AZ179=1,G179,0)</f>
        <v>0</v>
      </c>
      <c r="BB179" s="167">
        <f>IF(AZ179=2,G179,0)</f>
        <v>0</v>
      </c>
      <c r="BC179" s="167">
        <f>IF(AZ179=3,G179,0)</f>
        <v>0</v>
      </c>
      <c r="BD179" s="167">
        <f>IF(AZ179=4,G179,0)</f>
        <v>0</v>
      </c>
      <c r="BE179" s="167">
        <f>IF(AZ179=5,G179,0)</f>
        <v>0</v>
      </c>
      <c r="CA179" s="202">
        <v>1</v>
      </c>
      <c r="CB179" s="202">
        <v>1</v>
      </c>
      <c r="CZ179" s="167">
        <v>0</v>
      </c>
    </row>
    <row r="180" spans="1:104" x14ac:dyDescent="0.2">
      <c r="A180" s="203"/>
      <c r="B180" s="209"/>
      <c r="C180" s="210" t="s">
        <v>240</v>
      </c>
      <c r="D180" s="211"/>
      <c r="E180" s="212">
        <v>4</v>
      </c>
      <c r="F180" s="213"/>
      <c r="G180" s="214"/>
      <c r="M180" s="208" t="s">
        <v>240</v>
      </c>
      <c r="O180" s="195"/>
    </row>
    <row r="181" spans="1:104" ht="22.5" x14ac:dyDescent="0.2">
      <c r="A181" s="196">
        <v>32</v>
      </c>
      <c r="B181" s="197" t="s">
        <v>241</v>
      </c>
      <c r="C181" s="198" t="s">
        <v>242</v>
      </c>
      <c r="D181" s="199" t="s">
        <v>109</v>
      </c>
      <c r="E181" s="200">
        <v>125.86</v>
      </c>
      <c r="F181" s="200">
        <v>0</v>
      </c>
      <c r="G181" s="201">
        <f>E181*F181</f>
        <v>0</v>
      </c>
      <c r="O181" s="195">
        <v>2</v>
      </c>
      <c r="AA181" s="167">
        <v>12</v>
      </c>
      <c r="AB181" s="167">
        <v>0</v>
      </c>
      <c r="AC181" s="167">
        <v>36</v>
      </c>
      <c r="AZ181" s="167">
        <v>1</v>
      </c>
      <c r="BA181" s="167">
        <f>IF(AZ181=1,G181,0)</f>
        <v>0</v>
      </c>
      <c r="BB181" s="167">
        <f>IF(AZ181=2,G181,0)</f>
        <v>0</v>
      </c>
      <c r="BC181" s="167">
        <f>IF(AZ181=3,G181,0)</f>
        <v>0</v>
      </c>
      <c r="BD181" s="167">
        <f>IF(AZ181=4,G181,0)</f>
        <v>0</v>
      </c>
      <c r="BE181" s="167">
        <f>IF(AZ181=5,G181,0)</f>
        <v>0</v>
      </c>
      <c r="CA181" s="202">
        <v>12</v>
      </c>
      <c r="CB181" s="202">
        <v>0</v>
      </c>
      <c r="CZ181" s="167">
        <v>1.4E-3</v>
      </c>
    </row>
    <row r="182" spans="1:104" x14ac:dyDescent="0.2">
      <c r="A182" s="203"/>
      <c r="B182" s="209"/>
      <c r="C182" s="210" t="s">
        <v>243</v>
      </c>
      <c r="D182" s="211"/>
      <c r="E182" s="212">
        <v>0</v>
      </c>
      <c r="F182" s="213"/>
      <c r="G182" s="214"/>
      <c r="M182" s="208" t="s">
        <v>243</v>
      </c>
      <c r="O182" s="195"/>
    </row>
    <row r="183" spans="1:104" x14ac:dyDescent="0.2">
      <c r="A183" s="203"/>
      <c r="B183" s="209"/>
      <c r="C183" s="210" t="s">
        <v>244</v>
      </c>
      <c r="D183" s="211"/>
      <c r="E183" s="212">
        <v>125.86</v>
      </c>
      <c r="F183" s="213"/>
      <c r="G183" s="214"/>
      <c r="M183" s="208" t="s">
        <v>244</v>
      </c>
      <c r="O183" s="195"/>
    </row>
    <row r="184" spans="1:104" x14ac:dyDescent="0.2">
      <c r="A184" s="196">
        <v>33</v>
      </c>
      <c r="B184" s="197" t="s">
        <v>245</v>
      </c>
      <c r="C184" s="198" t="s">
        <v>246</v>
      </c>
      <c r="D184" s="199" t="s">
        <v>75</v>
      </c>
      <c r="E184" s="200">
        <v>3</v>
      </c>
      <c r="F184" s="200">
        <v>0</v>
      </c>
      <c r="G184" s="201">
        <f>E184*F184</f>
        <v>0</v>
      </c>
      <c r="O184" s="195">
        <v>2</v>
      </c>
      <c r="AA184" s="167">
        <v>12</v>
      </c>
      <c r="AB184" s="167">
        <v>0</v>
      </c>
      <c r="AC184" s="167">
        <v>37</v>
      </c>
      <c r="AZ184" s="167">
        <v>1</v>
      </c>
      <c r="BA184" s="167">
        <f>IF(AZ184=1,G184,0)</f>
        <v>0</v>
      </c>
      <c r="BB184" s="167">
        <f>IF(AZ184=2,G184,0)</f>
        <v>0</v>
      </c>
      <c r="BC184" s="167">
        <f>IF(AZ184=3,G184,0)</f>
        <v>0</v>
      </c>
      <c r="BD184" s="167">
        <f>IF(AZ184=4,G184,0)</f>
        <v>0</v>
      </c>
      <c r="BE184" s="167">
        <f>IF(AZ184=5,G184,0)</f>
        <v>0</v>
      </c>
      <c r="CA184" s="202">
        <v>12</v>
      </c>
      <c r="CB184" s="202">
        <v>0</v>
      </c>
      <c r="CZ184" s="167">
        <v>5.9999999999999995E-4</v>
      </c>
    </row>
    <row r="185" spans="1:104" x14ac:dyDescent="0.2">
      <c r="A185" s="203"/>
      <c r="B185" s="209"/>
      <c r="C185" s="210" t="s">
        <v>247</v>
      </c>
      <c r="D185" s="211"/>
      <c r="E185" s="212">
        <v>3</v>
      </c>
      <c r="F185" s="213"/>
      <c r="G185" s="214"/>
      <c r="M185" s="208">
        <v>3</v>
      </c>
      <c r="O185" s="195"/>
    </row>
    <row r="186" spans="1:104" x14ac:dyDescent="0.2">
      <c r="A186" s="196">
        <v>34</v>
      </c>
      <c r="B186" s="197" t="s">
        <v>248</v>
      </c>
      <c r="C186" s="198" t="s">
        <v>249</v>
      </c>
      <c r="D186" s="199" t="s">
        <v>75</v>
      </c>
      <c r="E186" s="200">
        <v>3</v>
      </c>
      <c r="F186" s="200">
        <v>0</v>
      </c>
      <c r="G186" s="201">
        <f>E186*F186</f>
        <v>0</v>
      </c>
      <c r="O186" s="195">
        <v>2</v>
      </c>
      <c r="AA186" s="167">
        <v>12</v>
      </c>
      <c r="AB186" s="167">
        <v>0</v>
      </c>
      <c r="AC186" s="167">
        <v>38</v>
      </c>
      <c r="AZ186" s="167">
        <v>1</v>
      </c>
      <c r="BA186" s="167">
        <f>IF(AZ186=1,G186,0)</f>
        <v>0</v>
      </c>
      <c r="BB186" s="167">
        <f>IF(AZ186=2,G186,0)</f>
        <v>0</v>
      </c>
      <c r="BC186" s="167">
        <f>IF(AZ186=3,G186,0)</f>
        <v>0</v>
      </c>
      <c r="BD186" s="167">
        <f>IF(AZ186=4,G186,0)</f>
        <v>0</v>
      </c>
      <c r="BE186" s="167">
        <f>IF(AZ186=5,G186,0)</f>
        <v>0</v>
      </c>
      <c r="CA186" s="202">
        <v>12</v>
      </c>
      <c r="CB186" s="202">
        <v>0</v>
      </c>
      <c r="CZ186" s="167">
        <v>5.9999999999999995E-4</v>
      </c>
    </row>
    <row r="187" spans="1:104" x14ac:dyDescent="0.2">
      <c r="A187" s="203"/>
      <c r="B187" s="209"/>
      <c r="C187" s="210" t="s">
        <v>247</v>
      </c>
      <c r="D187" s="211"/>
      <c r="E187" s="212">
        <v>3</v>
      </c>
      <c r="F187" s="213"/>
      <c r="G187" s="214"/>
      <c r="M187" s="208">
        <v>3</v>
      </c>
      <c r="O187" s="195"/>
    </row>
    <row r="188" spans="1:104" x14ac:dyDescent="0.2">
      <c r="A188" s="215"/>
      <c r="B188" s="216" t="s">
        <v>76</v>
      </c>
      <c r="C188" s="217" t="str">
        <f>CONCATENATE(B175," ",C175)</f>
        <v>87 Potrubí z trub z plastických hmot</v>
      </c>
      <c r="D188" s="218"/>
      <c r="E188" s="219"/>
      <c r="F188" s="220"/>
      <c r="G188" s="221">
        <f>SUM(G175:G187)</f>
        <v>0</v>
      </c>
      <c r="O188" s="195">
        <v>4</v>
      </c>
      <c r="BA188" s="222">
        <f>SUM(BA175:BA187)</f>
        <v>0</v>
      </c>
      <c r="BB188" s="222">
        <f>SUM(BB175:BB187)</f>
        <v>0</v>
      </c>
      <c r="BC188" s="222">
        <f>SUM(BC175:BC187)</f>
        <v>0</v>
      </c>
      <c r="BD188" s="222">
        <f>SUM(BD175:BD187)</f>
        <v>0</v>
      </c>
      <c r="BE188" s="222">
        <f>SUM(BE175:BE187)</f>
        <v>0</v>
      </c>
    </row>
    <row r="189" spans="1:104" x14ac:dyDescent="0.2">
      <c r="A189" s="188" t="s">
        <v>72</v>
      </c>
      <c r="B189" s="189" t="s">
        <v>250</v>
      </c>
      <c r="C189" s="190" t="s">
        <v>251</v>
      </c>
      <c r="D189" s="191"/>
      <c r="E189" s="192"/>
      <c r="F189" s="192"/>
      <c r="G189" s="193"/>
      <c r="H189" s="194"/>
      <c r="I189" s="194"/>
      <c r="O189" s="195">
        <v>1</v>
      </c>
    </row>
    <row r="190" spans="1:104" x14ac:dyDescent="0.2">
      <c r="A190" s="196">
        <v>35</v>
      </c>
      <c r="B190" s="197" t="s">
        <v>252</v>
      </c>
      <c r="C190" s="198" t="s">
        <v>253</v>
      </c>
      <c r="D190" s="199" t="s">
        <v>212</v>
      </c>
      <c r="E190" s="200">
        <v>1</v>
      </c>
      <c r="F190" s="200">
        <v>0</v>
      </c>
      <c r="G190" s="201">
        <f>E190*F190</f>
        <v>0</v>
      </c>
      <c r="O190" s="195">
        <v>2</v>
      </c>
      <c r="AA190" s="167">
        <v>1</v>
      </c>
      <c r="AB190" s="167">
        <v>1</v>
      </c>
      <c r="AC190" s="167">
        <v>1</v>
      </c>
      <c r="AZ190" s="167">
        <v>1</v>
      </c>
      <c r="BA190" s="167">
        <f>IF(AZ190=1,G190,0)</f>
        <v>0</v>
      </c>
      <c r="BB190" s="167">
        <f>IF(AZ190=2,G190,0)</f>
        <v>0</v>
      </c>
      <c r="BC190" s="167">
        <f>IF(AZ190=3,G190,0)</f>
        <v>0</v>
      </c>
      <c r="BD190" s="167">
        <f>IF(AZ190=4,G190,0)</f>
        <v>0</v>
      </c>
      <c r="BE190" s="167">
        <f>IF(AZ190=5,G190,0)</f>
        <v>0</v>
      </c>
      <c r="CA190" s="202">
        <v>1</v>
      </c>
      <c r="CB190" s="202">
        <v>1</v>
      </c>
      <c r="CZ190" s="167">
        <v>2.1000000000000001E-4</v>
      </c>
    </row>
    <row r="191" spans="1:104" x14ac:dyDescent="0.2">
      <c r="A191" s="203"/>
      <c r="B191" s="209"/>
      <c r="C191" s="210" t="s">
        <v>219</v>
      </c>
      <c r="D191" s="211"/>
      <c r="E191" s="212">
        <v>1</v>
      </c>
      <c r="F191" s="213"/>
      <c r="G191" s="214"/>
      <c r="M191" s="208" t="s">
        <v>219</v>
      </c>
      <c r="O191" s="195"/>
    </row>
    <row r="192" spans="1:104" x14ac:dyDescent="0.2">
      <c r="A192" s="196">
        <v>36</v>
      </c>
      <c r="B192" s="197" t="s">
        <v>254</v>
      </c>
      <c r="C192" s="198" t="s">
        <v>255</v>
      </c>
      <c r="D192" s="199" t="s">
        <v>212</v>
      </c>
      <c r="E192" s="200">
        <v>1</v>
      </c>
      <c r="F192" s="200">
        <v>0</v>
      </c>
      <c r="G192" s="201">
        <f>E192*F192</f>
        <v>0</v>
      </c>
      <c r="O192" s="195">
        <v>2</v>
      </c>
      <c r="AA192" s="167">
        <v>1</v>
      </c>
      <c r="AB192" s="167">
        <v>1</v>
      </c>
      <c r="AC192" s="167">
        <v>1</v>
      </c>
      <c r="AZ192" s="167">
        <v>1</v>
      </c>
      <c r="BA192" s="167">
        <f>IF(AZ192=1,G192,0)</f>
        <v>0</v>
      </c>
      <c r="BB192" s="167">
        <f>IF(AZ192=2,G192,0)</f>
        <v>0</v>
      </c>
      <c r="BC192" s="167">
        <f>IF(AZ192=3,G192,0)</f>
        <v>0</v>
      </c>
      <c r="BD192" s="167">
        <f>IF(AZ192=4,G192,0)</f>
        <v>0</v>
      </c>
      <c r="BE192" s="167">
        <f>IF(AZ192=5,G192,0)</f>
        <v>0</v>
      </c>
      <c r="CA192" s="202">
        <v>1</v>
      </c>
      <c r="CB192" s="202">
        <v>1</v>
      </c>
      <c r="CZ192" s="167">
        <v>0</v>
      </c>
    </row>
    <row r="193" spans="1:104" x14ac:dyDescent="0.2">
      <c r="A193" s="203"/>
      <c r="B193" s="209"/>
      <c r="C193" s="210" t="s">
        <v>219</v>
      </c>
      <c r="D193" s="211"/>
      <c r="E193" s="212">
        <v>1</v>
      </c>
      <c r="F193" s="213"/>
      <c r="G193" s="214"/>
      <c r="M193" s="208" t="s">
        <v>219</v>
      </c>
      <c r="O193" s="195"/>
    </row>
    <row r="194" spans="1:104" x14ac:dyDescent="0.2">
      <c r="A194" s="196">
        <v>37</v>
      </c>
      <c r="B194" s="197" t="s">
        <v>256</v>
      </c>
      <c r="C194" s="198" t="s">
        <v>257</v>
      </c>
      <c r="D194" s="199" t="s">
        <v>109</v>
      </c>
      <c r="E194" s="200">
        <v>124</v>
      </c>
      <c r="F194" s="200">
        <v>0</v>
      </c>
      <c r="G194" s="201">
        <f>E194*F194</f>
        <v>0</v>
      </c>
      <c r="O194" s="195">
        <v>2</v>
      </c>
      <c r="AA194" s="167">
        <v>1</v>
      </c>
      <c r="AB194" s="167">
        <v>1</v>
      </c>
      <c r="AC194" s="167">
        <v>1</v>
      </c>
      <c r="AZ194" s="167">
        <v>1</v>
      </c>
      <c r="BA194" s="167">
        <f>IF(AZ194=1,G194,0)</f>
        <v>0</v>
      </c>
      <c r="BB194" s="167">
        <f>IF(AZ194=2,G194,0)</f>
        <v>0</v>
      </c>
      <c r="BC194" s="167">
        <f>IF(AZ194=3,G194,0)</f>
        <v>0</v>
      </c>
      <c r="BD194" s="167">
        <f>IF(AZ194=4,G194,0)</f>
        <v>0</v>
      </c>
      <c r="BE194" s="167">
        <f>IF(AZ194=5,G194,0)</f>
        <v>0</v>
      </c>
      <c r="CA194" s="202">
        <v>1</v>
      </c>
      <c r="CB194" s="202">
        <v>1</v>
      </c>
      <c r="CZ194" s="167">
        <v>0</v>
      </c>
    </row>
    <row r="195" spans="1:104" x14ac:dyDescent="0.2">
      <c r="A195" s="203"/>
      <c r="B195" s="209"/>
      <c r="C195" s="210" t="s">
        <v>258</v>
      </c>
      <c r="D195" s="211"/>
      <c r="E195" s="212">
        <v>124</v>
      </c>
      <c r="F195" s="213"/>
      <c r="G195" s="214"/>
      <c r="M195" s="208" t="s">
        <v>258</v>
      </c>
      <c r="O195" s="195"/>
    </row>
    <row r="196" spans="1:104" x14ac:dyDescent="0.2">
      <c r="A196" s="196">
        <v>38</v>
      </c>
      <c r="B196" s="197" t="s">
        <v>259</v>
      </c>
      <c r="C196" s="198" t="s">
        <v>260</v>
      </c>
      <c r="D196" s="199" t="s">
        <v>109</v>
      </c>
      <c r="E196" s="200">
        <v>124</v>
      </c>
      <c r="F196" s="200">
        <v>0</v>
      </c>
      <c r="G196" s="201">
        <f>E196*F196</f>
        <v>0</v>
      </c>
      <c r="O196" s="195">
        <v>2</v>
      </c>
      <c r="AA196" s="167">
        <v>1</v>
      </c>
      <c r="AB196" s="167">
        <v>1</v>
      </c>
      <c r="AC196" s="167">
        <v>1</v>
      </c>
      <c r="AZ196" s="167">
        <v>1</v>
      </c>
      <c r="BA196" s="167">
        <f>IF(AZ196=1,G196,0)</f>
        <v>0</v>
      </c>
      <c r="BB196" s="167">
        <f>IF(AZ196=2,G196,0)</f>
        <v>0</v>
      </c>
      <c r="BC196" s="167">
        <f>IF(AZ196=3,G196,0)</f>
        <v>0</v>
      </c>
      <c r="BD196" s="167">
        <f>IF(AZ196=4,G196,0)</f>
        <v>0</v>
      </c>
      <c r="BE196" s="167">
        <f>IF(AZ196=5,G196,0)</f>
        <v>0</v>
      </c>
      <c r="CA196" s="202">
        <v>1</v>
      </c>
      <c r="CB196" s="202">
        <v>1</v>
      </c>
      <c r="CZ196" s="167">
        <v>0</v>
      </c>
    </row>
    <row r="197" spans="1:104" x14ac:dyDescent="0.2">
      <c r="A197" s="203"/>
      <c r="B197" s="209"/>
      <c r="C197" s="210" t="s">
        <v>261</v>
      </c>
      <c r="D197" s="211"/>
      <c r="E197" s="212">
        <v>124</v>
      </c>
      <c r="F197" s="213"/>
      <c r="G197" s="214"/>
      <c r="M197" s="208" t="s">
        <v>261</v>
      </c>
      <c r="O197" s="195"/>
    </row>
    <row r="198" spans="1:104" x14ac:dyDescent="0.2">
      <c r="A198" s="196">
        <v>39</v>
      </c>
      <c r="B198" s="197" t="s">
        <v>262</v>
      </c>
      <c r="C198" s="198" t="s">
        <v>263</v>
      </c>
      <c r="D198" s="199" t="s">
        <v>264</v>
      </c>
      <c r="E198" s="200">
        <v>2</v>
      </c>
      <c r="F198" s="200">
        <v>0</v>
      </c>
      <c r="G198" s="201">
        <f>E198*F198</f>
        <v>0</v>
      </c>
      <c r="O198" s="195">
        <v>2</v>
      </c>
      <c r="AA198" s="167">
        <v>1</v>
      </c>
      <c r="AB198" s="167">
        <v>1</v>
      </c>
      <c r="AC198" s="167">
        <v>1</v>
      </c>
      <c r="AZ198" s="167">
        <v>1</v>
      </c>
      <c r="BA198" s="167">
        <f>IF(AZ198=1,G198,0)</f>
        <v>0</v>
      </c>
      <c r="BB198" s="167">
        <f>IF(AZ198=2,G198,0)</f>
        <v>0</v>
      </c>
      <c r="BC198" s="167">
        <f>IF(AZ198=3,G198,0)</f>
        <v>0</v>
      </c>
      <c r="BD198" s="167">
        <f>IF(AZ198=4,G198,0)</f>
        <v>0</v>
      </c>
      <c r="BE198" s="167">
        <f>IF(AZ198=5,G198,0)</f>
        <v>0</v>
      </c>
      <c r="CA198" s="202">
        <v>1</v>
      </c>
      <c r="CB198" s="202">
        <v>1</v>
      </c>
      <c r="CZ198" s="167">
        <v>3.5029999999999999E-2</v>
      </c>
    </row>
    <row r="199" spans="1:104" x14ac:dyDescent="0.2">
      <c r="A199" s="203"/>
      <c r="B199" s="209"/>
      <c r="C199" s="210" t="s">
        <v>213</v>
      </c>
      <c r="D199" s="211"/>
      <c r="E199" s="212">
        <v>2</v>
      </c>
      <c r="F199" s="213"/>
      <c r="G199" s="214"/>
      <c r="M199" s="208" t="s">
        <v>213</v>
      </c>
      <c r="O199" s="195"/>
    </row>
    <row r="200" spans="1:104" x14ac:dyDescent="0.2">
      <c r="A200" s="196">
        <v>40</v>
      </c>
      <c r="B200" s="197" t="s">
        <v>265</v>
      </c>
      <c r="C200" s="198" t="s">
        <v>266</v>
      </c>
      <c r="D200" s="199" t="s">
        <v>212</v>
      </c>
      <c r="E200" s="200">
        <v>1</v>
      </c>
      <c r="F200" s="200">
        <v>0</v>
      </c>
      <c r="G200" s="201">
        <f>E200*F200</f>
        <v>0</v>
      </c>
      <c r="O200" s="195">
        <v>2</v>
      </c>
      <c r="AA200" s="167">
        <v>1</v>
      </c>
      <c r="AB200" s="167">
        <v>1</v>
      </c>
      <c r="AC200" s="167">
        <v>1</v>
      </c>
      <c r="AZ200" s="167">
        <v>1</v>
      </c>
      <c r="BA200" s="167">
        <f>IF(AZ200=1,G200,0)</f>
        <v>0</v>
      </c>
      <c r="BB200" s="167">
        <f>IF(AZ200=2,G200,0)</f>
        <v>0</v>
      </c>
      <c r="BC200" s="167">
        <f>IF(AZ200=3,G200,0)</f>
        <v>0</v>
      </c>
      <c r="BD200" s="167">
        <f>IF(AZ200=4,G200,0)</f>
        <v>0</v>
      </c>
      <c r="BE200" s="167">
        <f>IF(AZ200=5,G200,0)</f>
        <v>0</v>
      </c>
      <c r="CA200" s="202">
        <v>1</v>
      </c>
      <c r="CB200" s="202">
        <v>1</v>
      </c>
      <c r="CZ200" s="167">
        <v>0.11178</v>
      </c>
    </row>
    <row r="201" spans="1:104" x14ac:dyDescent="0.2">
      <c r="A201" s="203"/>
      <c r="B201" s="209"/>
      <c r="C201" s="210" t="s">
        <v>219</v>
      </c>
      <c r="D201" s="211"/>
      <c r="E201" s="212">
        <v>1</v>
      </c>
      <c r="F201" s="213"/>
      <c r="G201" s="214"/>
      <c r="M201" s="208" t="s">
        <v>219</v>
      </c>
      <c r="O201" s="195"/>
    </row>
    <row r="202" spans="1:104" x14ac:dyDescent="0.2">
      <c r="A202" s="196">
        <v>41</v>
      </c>
      <c r="B202" s="197" t="s">
        <v>267</v>
      </c>
      <c r="C202" s="198" t="s">
        <v>268</v>
      </c>
      <c r="D202" s="199" t="s">
        <v>212</v>
      </c>
      <c r="E202" s="200">
        <v>1</v>
      </c>
      <c r="F202" s="200">
        <v>0</v>
      </c>
      <c r="G202" s="201">
        <f>E202*F202</f>
        <v>0</v>
      </c>
      <c r="O202" s="195">
        <v>2</v>
      </c>
      <c r="AA202" s="167">
        <v>1</v>
      </c>
      <c r="AB202" s="167">
        <v>1</v>
      </c>
      <c r="AC202" s="167">
        <v>1</v>
      </c>
      <c r="AZ202" s="167">
        <v>1</v>
      </c>
      <c r="BA202" s="167">
        <f>IF(AZ202=1,G202,0)</f>
        <v>0</v>
      </c>
      <c r="BB202" s="167">
        <f>IF(AZ202=2,G202,0)</f>
        <v>0</v>
      </c>
      <c r="BC202" s="167">
        <f>IF(AZ202=3,G202,0)</f>
        <v>0</v>
      </c>
      <c r="BD202" s="167">
        <f>IF(AZ202=4,G202,0)</f>
        <v>0</v>
      </c>
      <c r="BE202" s="167">
        <f>IF(AZ202=5,G202,0)</f>
        <v>0</v>
      </c>
      <c r="CA202" s="202">
        <v>1</v>
      </c>
      <c r="CB202" s="202">
        <v>1</v>
      </c>
      <c r="CZ202" s="167">
        <v>0.29823</v>
      </c>
    </row>
    <row r="203" spans="1:104" x14ac:dyDescent="0.2">
      <c r="A203" s="203"/>
      <c r="B203" s="209"/>
      <c r="C203" s="210" t="s">
        <v>219</v>
      </c>
      <c r="D203" s="211"/>
      <c r="E203" s="212">
        <v>1</v>
      </c>
      <c r="F203" s="213"/>
      <c r="G203" s="214"/>
      <c r="M203" s="208" t="s">
        <v>219</v>
      </c>
      <c r="O203" s="195"/>
    </row>
    <row r="204" spans="1:104" ht="22.5" x14ac:dyDescent="0.2">
      <c r="A204" s="196">
        <v>42</v>
      </c>
      <c r="B204" s="197" t="s">
        <v>269</v>
      </c>
      <c r="C204" s="198" t="s">
        <v>270</v>
      </c>
      <c r="D204" s="199" t="s">
        <v>75</v>
      </c>
      <c r="E204" s="200">
        <v>1</v>
      </c>
      <c r="F204" s="200">
        <v>0</v>
      </c>
      <c r="G204" s="201">
        <f>E204*F204</f>
        <v>0</v>
      </c>
      <c r="O204" s="195">
        <v>2</v>
      </c>
      <c r="AA204" s="167">
        <v>12</v>
      </c>
      <c r="AB204" s="167">
        <v>0</v>
      </c>
      <c r="AC204" s="167">
        <v>43</v>
      </c>
      <c r="AZ204" s="167">
        <v>1</v>
      </c>
      <c r="BA204" s="167">
        <f>IF(AZ204=1,G204,0)</f>
        <v>0</v>
      </c>
      <c r="BB204" s="167">
        <f>IF(AZ204=2,G204,0)</f>
        <v>0</v>
      </c>
      <c r="BC204" s="167">
        <f>IF(AZ204=3,G204,0)</f>
        <v>0</v>
      </c>
      <c r="BD204" s="167">
        <f>IF(AZ204=4,G204,0)</f>
        <v>0</v>
      </c>
      <c r="BE204" s="167">
        <f>IF(AZ204=5,G204,0)</f>
        <v>0</v>
      </c>
      <c r="CA204" s="202">
        <v>12</v>
      </c>
      <c r="CB204" s="202">
        <v>0</v>
      </c>
      <c r="CZ204" s="167">
        <v>5.0000000000000001E-3</v>
      </c>
    </row>
    <row r="205" spans="1:104" x14ac:dyDescent="0.2">
      <c r="A205" s="203"/>
      <c r="B205" s="209"/>
      <c r="C205" s="210" t="s">
        <v>219</v>
      </c>
      <c r="D205" s="211"/>
      <c r="E205" s="212">
        <v>1</v>
      </c>
      <c r="F205" s="213"/>
      <c r="G205" s="214"/>
      <c r="M205" s="208" t="s">
        <v>219</v>
      </c>
      <c r="O205" s="195"/>
    </row>
    <row r="206" spans="1:104" x14ac:dyDescent="0.2">
      <c r="A206" s="196">
        <v>43</v>
      </c>
      <c r="B206" s="197" t="s">
        <v>271</v>
      </c>
      <c r="C206" s="198" t="s">
        <v>272</v>
      </c>
      <c r="D206" s="199" t="s">
        <v>75</v>
      </c>
      <c r="E206" s="200">
        <v>1</v>
      </c>
      <c r="F206" s="200">
        <v>0</v>
      </c>
      <c r="G206" s="201">
        <f>E206*F206</f>
        <v>0</v>
      </c>
      <c r="O206" s="195">
        <v>2</v>
      </c>
      <c r="AA206" s="167">
        <v>12</v>
      </c>
      <c r="AB206" s="167">
        <v>0</v>
      </c>
      <c r="AC206" s="167">
        <v>44</v>
      </c>
      <c r="AZ206" s="167">
        <v>1</v>
      </c>
      <c r="BA206" s="167">
        <f>IF(AZ206=1,G206,0)</f>
        <v>0</v>
      </c>
      <c r="BB206" s="167">
        <f>IF(AZ206=2,G206,0)</f>
        <v>0</v>
      </c>
      <c r="BC206" s="167">
        <f>IF(AZ206=3,G206,0)</f>
        <v>0</v>
      </c>
      <c r="BD206" s="167">
        <f>IF(AZ206=4,G206,0)</f>
        <v>0</v>
      </c>
      <c r="BE206" s="167">
        <f>IF(AZ206=5,G206,0)</f>
        <v>0</v>
      </c>
      <c r="CA206" s="202">
        <v>12</v>
      </c>
      <c r="CB206" s="202">
        <v>0</v>
      </c>
      <c r="CZ206" s="167">
        <v>7.0000000000000001E-3</v>
      </c>
    </row>
    <row r="207" spans="1:104" x14ac:dyDescent="0.2">
      <c r="A207" s="203"/>
      <c r="B207" s="209"/>
      <c r="C207" s="210" t="s">
        <v>219</v>
      </c>
      <c r="D207" s="211"/>
      <c r="E207" s="212">
        <v>1</v>
      </c>
      <c r="F207" s="213"/>
      <c r="G207" s="214"/>
      <c r="M207" s="208" t="s">
        <v>219</v>
      </c>
      <c r="O207" s="195"/>
    </row>
    <row r="208" spans="1:104" x14ac:dyDescent="0.2">
      <c r="A208" s="196">
        <v>44</v>
      </c>
      <c r="B208" s="197" t="s">
        <v>273</v>
      </c>
      <c r="C208" s="198" t="s">
        <v>274</v>
      </c>
      <c r="D208" s="199" t="s">
        <v>75</v>
      </c>
      <c r="E208" s="200">
        <v>1</v>
      </c>
      <c r="F208" s="200">
        <v>0</v>
      </c>
      <c r="G208" s="201">
        <f>E208*F208</f>
        <v>0</v>
      </c>
      <c r="O208" s="195">
        <v>2</v>
      </c>
      <c r="AA208" s="167">
        <v>12</v>
      </c>
      <c r="AB208" s="167">
        <v>0</v>
      </c>
      <c r="AC208" s="167">
        <v>45</v>
      </c>
      <c r="AZ208" s="167">
        <v>1</v>
      </c>
      <c r="BA208" s="167">
        <f>IF(AZ208=1,G208,0)</f>
        <v>0</v>
      </c>
      <c r="BB208" s="167">
        <f>IF(AZ208=2,G208,0)</f>
        <v>0</v>
      </c>
      <c r="BC208" s="167">
        <f>IF(AZ208=3,G208,0)</f>
        <v>0</v>
      </c>
      <c r="BD208" s="167">
        <f>IF(AZ208=4,G208,0)</f>
        <v>0</v>
      </c>
      <c r="BE208" s="167">
        <f>IF(AZ208=5,G208,0)</f>
        <v>0</v>
      </c>
      <c r="CA208" s="202">
        <v>12</v>
      </c>
      <c r="CB208" s="202">
        <v>0</v>
      </c>
      <c r="CZ208" s="167">
        <v>8.0000000000000002E-3</v>
      </c>
    </row>
    <row r="209" spans="1:104" x14ac:dyDescent="0.2">
      <c r="A209" s="203"/>
      <c r="B209" s="209"/>
      <c r="C209" s="210" t="s">
        <v>219</v>
      </c>
      <c r="D209" s="211"/>
      <c r="E209" s="212">
        <v>1</v>
      </c>
      <c r="F209" s="213"/>
      <c r="G209" s="214"/>
      <c r="M209" s="208" t="s">
        <v>219</v>
      </c>
      <c r="O209" s="195"/>
    </row>
    <row r="210" spans="1:104" x14ac:dyDescent="0.2">
      <c r="A210" s="196">
        <v>45</v>
      </c>
      <c r="B210" s="197" t="s">
        <v>275</v>
      </c>
      <c r="C210" s="198" t="s">
        <v>276</v>
      </c>
      <c r="D210" s="199" t="s">
        <v>75</v>
      </c>
      <c r="E210" s="200">
        <v>1</v>
      </c>
      <c r="F210" s="200">
        <v>0</v>
      </c>
      <c r="G210" s="201">
        <f>E210*F210</f>
        <v>0</v>
      </c>
      <c r="O210" s="195">
        <v>2</v>
      </c>
      <c r="AA210" s="167">
        <v>12</v>
      </c>
      <c r="AB210" s="167">
        <v>0</v>
      </c>
      <c r="AC210" s="167">
        <v>46</v>
      </c>
      <c r="AZ210" s="167">
        <v>1</v>
      </c>
      <c r="BA210" s="167">
        <f>IF(AZ210=1,G210,0)</f>
        <v>0</v>
      </c>
      <c r="BB210" s="167">
        <f>IF(AZ210=2,G210,0)</f>
        <v>0</v>
      </c>
      <c r="BC210" s="167">
        <f>IF(AZ210=3,G210,0)</f>
        <v>0</v>
      </c>
      <c r="BD210" s="167">
        <f>IF(AZ210=4,G210,0)</f>
        <v>0</v>
      </c>
      <c r="BE210" s="167">
        <f>IF(AZ210=5,G210,0)</f>
        <v>0</v>
      </c>
      <c r="CA210" s="202">
        <v>12</v>
      </c>
      <c r="CB210" s="202">
        <v>0</v>
      </c>
      <c r="CZ210" s="167">
        <v>2E-3</v>
      </c>
    </row>
    <row r="211" spans="1:104" x14ac:dyDescent="0.2">
      <c r="A211" s="203"/>
      <c r="B211" s="209"/>
      <c r="C211" s="210" t="s">
        <v>219</v>
      </c>
      <c r="D211" s="211"/>
      <c r="E211" s="212">
        <v>1</v>
      </c>
      <c r="F211" s="213"/>
      <c r="G211" s="214"/>
      <c r="M211" s="208" t="s">
        <v>219</v>
      </c>
      <c r="O211" s="195"/>
    </row>
    <row r="212" spans="1:104" x14ac:dyDescent="0.2">
      <c r="A212" s="196">
        <v>46</v>
      </c>
      <c r="B212" s="197" t="s">
        <v>277</v>
      </c>
      <c r="C212" s="198" t="s">
        <v>278</v>
      </c>
      <c r="D212" s="199" t="s">
        <v>75</v>
      </c>
      <c r="E212" s="200">
        <v>1</v>
      </c>
      <c r="F212" s="200">
        <v>0</v>
      </c>
      <c r="G212" s="201">
        <f>E212*F212</f>
        <v>0</v>
      </c>
      <c r="O212" s="195">
        <v>2</v>
      </c>
      <c r="AA212" s="167">
        <v>12</v>
      </c>
      <c r="AB212" s="167">
        <v>0</v>
      </c>
      <c r="AC212" s="167">
        <v>48</v>
      </c>
      <c r="AZ212" s="167">
        <v>1</v>
      </c>
      <c r="BA212" s="167">
        <f>IF(AZ212=1,G212,0)</f>
        <v>0</v>
      </c>
      <c r="BB212" s="167">
        <f>IF(AZ212=2,G212,0)</f>
        <v>0</v>
      </c>
      <c r="BC212" s="167">
        <f>IF(AZ212=3,G212,0)</f>
        <v>0</v>
      </c>
      <c r="BD212" s="167">
        <f>IF(AZ212=4,G212,0)</f>
        <v>0</v>
      </c>
      <c r="BE212" s="167">
        <f>IF(AZ212=5,G212,0)</f>
        <v>0</v>
      </c>
      <c r="CA212" s="202">
        <v>12</v>
      </c>
      <c r="CB212" s="202">
        <v>0</v>
      </c>
      <c r="CZ212" s="167">
        <v>3.1E-2</v>
      </c>
    </row>
    <row r="213" spans="1:104" x14ac:dyDescent="0.2">
      <c r="A213" s="203"/>
      <c r="B213" s="209"/>
      <c r="C213" s="210" t="s">
        <v>219</v>
      </c>
      <c r="D213" s="211"/>
      <c r="E213" s="212">
        <v>1</v>
      </c>
      <c r="F213" s="213"/>
      <c r="G213" s="214"/>
      <c r="M213" s="208" t="s">
        <v>219</v>
      </c>
      <c r="O213" s="195"/>
    </row>
    <row r="214" spans="1:104" ht="22.5" x14ac:dyDescent="0.2">
      <c r="A214" s="196">
        <v>47</v>
      </c>
      <c r="B214" s="197" t="s">
        <v>279</v>
      </c>
      <c r="C214" s="198" t="s">
        <v>280</v>
      </c>
      <c r="D214" s="199" t="s">
        <v>109</v>
      </c>
      <c r="E214" s="200">
        <v>56</v>
      </c>
      <c r="F214" s="200">
        <v>0</v>
      </c>
      <c r="G214" s="201">
        <f>E214*F214</f>
        <v>0</v>
      </c>
      <c r="O214" s="195">
        <v>2</v>
      </c>
      <c r="AA214" s="167">
        <v>12</v>
      </c>
      <c r="AB214" s="167">
        <v>0</v>
      </c>
      <c r="AC214" s="167">
        <v>49</v>
      </c>
      <c r="AZ214" s="167">
        <v>1</v>
      </c>
      <c r="BA214" s="167">
        <f>IF(AZ214=1,G214,0)</f>
        <v>0</v>
      </c>
      <c r="BB214" s="167">
        <f>IF(AZ214=2,G214,0)</f>
        <v>0</v>
      </c>
      <c r="BC214" s="167">
        <f>IF(AZ214=3,G214,0)</f>
        <v>0</v>
      </c>
      <c r="BD214" s="167">
        <f>IF(AZ214=4,G214,0)</f>
        <v>0</v>
      </c>
      <c r="BE214" s="167">
        <f>IF(AZ214=5,G214,0)</f>
        <v>0</v>
      </c>
      <c r="CA214" s="202">
        <v>12</v>
      </c>
      <c r="CB214" s="202">
        <v>0</v>
      </c>
      <c r="CZ214" s="167">
        <v>1E-4</v>
      </c>
    </row>
    <row r="215" spans="1:104" x14ac:dyDescent="0.2">
      <c r="A215" s="203"/>
      <c r="B215" s="204"/>
      <c r="C215" s="205" t="s">
        <v>281</v>
      </c>
      <c r="D215" s="206"/>
      <c r="E215" s="206"/>
      <c r="F215" s="206"/>
      <c r="G215" s="207"/>
      <c r="L215" s="208" t="s">
        <v>281</v>
      </c>
      <c r="O215" s="195">
        <v>3</v>
      </c>
    </row>
    <row r="216" spans="1:104" x14ac:dyDescent="0.2">
      <c r="A216" s="203"/>
      <c r="B216" s="209"/>
      <c r="C216" s="210" t="s">
        <v>282</v>
      </c>
      <c r="D216" s="211"/>
      <c r="E216" s="212">
        <v>56</v>
      </c>
      <c r="F216" s="213"/>
      <c r="G216" s="214"/>
      <c r="M216" s="208" t="s">
        <v>282</v>
      </c>
      <c r="O216" s="195"/>
    </row>
    <row r="217" spans="1:104" x14ac:dyDescent="0.2">
      <c r="A217" s="196">
        <v>48</v>
      </c>
      <c r="B217" s="197" t="s">
        <v>283</v>
      </c>
      <c r="C217" s="198" t="s">
        <v>284</v>
      </c>
      <c r="D217" s="199" t="s">
        <v>75</v>
      </c>
      <c r="E217" s="200">
        <v>4</v>
      </c>
      <c r="F217" s="200">
        <v>0</v>
      </c>
      <c r="G217" s="201">
        <f>E217*F217</f>
        <v>0</v>
      </c>
      <c r="O217" s="195">
        <v>2</v>
      </c>
      <c r="AA217" s="167">
        <v>12</v>
      </c>
      <c r="AB217" s="167">
        <v>0</v>
      </c>
      <c r="AC217" s="167">
        <v>50</v>
      </c>
      <c r="AZ217" s="167">
        <v>1</v>
      </c>
      <c r="BA217" s="167">
        <f>IF(AZ217=1,G217,0)</f>
        <v>0</v>
      </c>
      <c r="BB217" s="167">
        <f>IF(AZ217=2,G217,0)</f>
        <v>0</v>
      </c>
      <c r="BC217" s="167">
        <f>IF(AZ217=3,G217,0)</f>
        <v>0</v>
      </c>
      <c r="BD217" s="167">
        <f>IF(AZ217=4,G217,0)</f>
        <v>0</v>
      </c>
      <c r="BE217" s="167">
        <f>IF(AZ217=5,G217,0)</f>
        <v>0</v>
      </c>
      <c r="CA217" s="202">
        <v>12</v>
      </c>
      <c r="CB217" s="202">
        <v>0</v>
      </c>
      <c r="CZ217" s="167">
        <v>5.0000000000000001E-3</v>
      </c>
    </row>
    <row r="218" spans="1:104" x14ac:dyDescent="0.2">
      <c r="A218" s="203"/>
      <c r="B218" s="209"/>
      <c r="C218" s="210" t="s">
        <v>285</v>
      </c>
      <c r="D218" s="211"/>
      <c r="E218" s="212">
        <v>4</v>
      </c>
      <c r="F218" s="213"/>
      <c r="G218" s="214"/>
      <c r="M218" s="208" t="s">
        <v>285</v>
      </c>
      <c r="O218" s="195"/>
    </row>
    <row r="219" spans="1:104" ht="22.5" x14ac:dyDescent="0.2">
      <c r="A219" s="196">
        <v>49</v>
      </c>
      <c r="B219" s="197" t="s">
        <v>286</v>
      </c>
      <c r="C219" s="198" t="s">
        <v>287</v>
      </c>
      <c r="D219" s="199" t="s">
        <v>288</v>
      </c>
      <c r="E219" s="200">
        <v>1</v>
      </c>
      <c r="F219" s="200">
        <v>0</v>
      </c>
      <c r="G219" s="201">
        <f>E219*F219</f>
        <v>0</v>
      </c>
      <c r="O219" s="195">
        <v>2</v>
      </c>
      <c r="AA219" s="167">
        <v>12</v>
      </c>
      <c r="AB219" s="167">
        <v>0</v>
      </c>
      <c r="AC219" s="167">
        <v>51</v>
      </c>
      <c r="AZ219" s="167">
        <v>1</v>
      </c>
      <c r="BA219" s="167">
        <f>IF(AZ219=1,G219,0)</f>
        <v>0</v>
      </c>
      <c r="BB219" s="167">
        <f>IF(AZ219=2,G219,0)</f>
        <v>0</v>
      </c>
      <c r="BC219" s="167">
        <f>IF(AZ219=3,G219,0)</f>
        <v>0</v>
      </c>
      <c r="BD219" s="167">
        <f>IF(AZ219=4,G219,0)</f>
        <v>0</v>
      </c>
      <c r="BE219" s="167">
        <f>IF(AZ219=5,G219,0)</f>
        <v>0</v>
      </c>
      <c r="CA219" s="202">
        <v>12</v>
      </c>
      <c r="CB219" s="202">
        <v>0</v>
      </c>
      <c r="CZ219" s="167">
        <v>4.5</v>
      </c>
    </row>
    <row r="220" spans="1:104" x14ac:dyDescent="0.2">
      <c r="A220" s="203"/>
      <c r="B220" s="204"/>
      <c r="C220" s="205" t="s">
        <v>289</v>
      </c>
      <c r="D220" s="206"/>
      <c r="E220" s="206"/>
      <c r="F220" s="206"/>
      <c r="G220" s="207"/>
      <c r="L220" s="208" t="s">
        <v>289</v>
      </c>
      <c r="O220" s="195">
        <v>3</v>
      </c>
    </row>
    <row r="221" spans="1:104" x14ac:dyDescent="0.2">
      <c r="A221" s="203"/>
      <c r="B221" s="209"/>
      <c r="C221" s="210" t="s">
        <v>219</v>
      </c>
      <c r="D221" s="211"/>
      <c r="E221" s="212">
        <v>1</v>
      </c>
      <c r="F221" s="213"/>
      <c r="G221" s="214"/>
      <c r="M221" s="208" t="s">
        <v>219</v>
      </c>
      <c r="O221" s="195"/>
    </row>
    <row r="222" spans="1:104" x14ac:dyDescent="0.2">
      <c r="A222" s="196">
        <v>50</v>
      </c>
      <c r="B222" s="197" t="s">
        <v>290</v>
      </c>
      <c r="C222" s="198" t="s">
        <v>291</v>
      </c>
      <c r="D222" s="199" t="s">
        <v>288</v>
      </c>
      <c r="E222" s="200">
        <v>1</v>
      </c>
      <c r="F222" s="200">
        <v>0</v>
      </c>
      <c r="G222" s="201">
        <f>E222*F222</f>
        <v>0</v>
      </c>
      <c r="O222" s="195">
        <v>2</v>
      </c>
      <c r="AA222" s="167">
        <v>12</v>
      </c>
      <c r="AB222" s="167">
        <v>0</v>
      </c>
      <c r="AC222" s="167">
        <v>52</v>
      </c>
      <c r="AZ222" s="167">
        <v>1</v>
      </c>
      <c r="BA222" s="167">
        <f>IF(AZ222=1,G222,0)</f>
        <v>0</v>
      </c>
      <c r="BB222" s="167">
        <f>IF(AZ222=2,G222,0)</f>
        <v>0</v>
      </c>
      <c r="BC222" s="167">
        <f>IF(AZ222=3,G222,0)</f>
        <v>0</v>
      </c>
      <c r="BD222" s="167">
        <f>IF(AZ222=4,G222,0)</f>
        <v>0</v>
      </c>
      <c r="BE222" s="167">
        <f>IF(AZ222=5,G222,0)</f>
        <v>0</v>
      </c>
      <c r="CA222" s="202">
        <v>12</v>
      </c>
      <c r="CB222" s="202">
        <v>0</v>
      </c>
      <c r="CZ222" s="167">
        <v>2.1999999999999999E-2</v>
      </c>
    </row>
    <row r="223" spans="1:104" x14ac:dyDescent="0.2">
      <c r="A223" s="203"/>
      <c r="B223" s="204"/>
      <c r="C223" s="205" t="s">
        <v>292</v>
      </c>
      <c r="D223" s="206"/>
      <c r="E223" s="206"/>
      <c r="F223" s="206"/>
      <c r="G223" s="207"/>
      <c r="L223" s="208" t="s">
        <v>292</v>
      </c>
      <c r="O223" s="195">
        <v>3</v>
      </c>
    </row>
    <row r="224" spans="1:104" x14ac:dyDescent="0.2">
      <c r="A224" s="203"/>
      <c r="B224" s="204"/>
      <c r="C224" s="205" t="s">
        <v>293</v>
      </c>
      <c r="D224" s="206"/>
      <c r="E224" s="206"/>
      <c r="F224" s="206"/>
      <c r="G224" s="207"/>
      <c r="L224" s="208" t="s">
        <v>293</v>
      </c>
      <c r="O224" s="195">
        <v>3</v>
      </c>
    </row>
    <row r="225" spans="1:104" x14ac:dyDescent="0.2">
      <c r="A225" s="203"/>
      <c r="B225" s="204"/>
      <c r="C225" s="205" t="s">
        <v>294</v>
      </c>
      <c r="D225" s="206"/>
      <c r="E225" s="206"/>
      <c r="F225" s="206"/>
      <c r="G225" s="207"/>
      <c r="L225" s="208" t="s">
        <v>294</v>
      </c>
      <c r="O225" s="195">
        <v>3</v>
      </c>
    </row>
    <row r="226" spans="1:104" x14ac:dyDescent="0.2">
      <c r="A226" s="203"/>
      <c r="B226" s="204"/>
      <c r="C226" s="205" t="s">
        <v>295</v>
      </c>
      <c r="D226" s="206"/>
      <c r="E226" s="206"/>
      <c r="F226" s="206"/>
      <c r="G226" s="207"/>
      <c r="L226" s="208" t="s">
        <v>295</v>
      </c>
      <c r="O226" s="195">
        <v>3</v>
      </c>
    </row>
    <row r="227" spans="1:104" x14ac:dyDescent="0.2">
      <c r="A227" s="203"/>
      <c r="B227" s="204"/>
      <c r="C227" s="205" t="s">
        <v>296</v>
      </c>
      <c r="D227" s="206"/>
      <c r="E227" s="206"/>
      <c r="F227" s="206"/>
      <c r="G227" s="207"/>
      <c r="L227" s="208" t="s">
        <v>296</v>
      </c>
      <c r="O227" s="195">
        <v>3</v>
      </c>
    </row>
    <row r="228" spans="1:104" x14ac:dyDescent="0.2">
      <c r="A228" s="203"/>
      <c r="B228" s="204"/>
      <c r="C228" s="205" t="s">
        <v>297</v>
      </c>
      <c r="D228" s="206"/>
      <c r="E228" s="206"/>
      <c r="F228" s="206"/>
      <c r="G228" s="207"/>
      <c r="L228" s="208" t="s">
        <v>297</v>
      </c>
      <c r="O228" s="195">
        <v>3</v>
      </c>
    </row>
    <row r="229" spans="1:104" x14ac:dyDescent="0.2">
      <c r="A229" s="203"/>
      <c r="B229" s="204"/>
      <c r="C229" s="205" t="s">
        <v>298</v>
      </c>
      <c r="D229" s="206"/>
      <c r="E229" s="206"/>
      <c r="F229" s="206"/>
      <c r="G229" s="207"/>
      <c r="L229" s="208" t="s">
        <v>298</v>
      </c>
      <c r="O229" s="195">
        <v>3</v>
      </c>
    </row>
    <row r="230" spans="1:104" x14ac:dyDescent="0.2">
      <c r="A230" s="203"/>
      <c r="B230" s="209"/>
      <c r="C230" s="210" t="s">
        <v>219</v>
      </c>
      <c r="D230" s="211"/>
      <c r="E230" s="212">
        <v>1</v>
      </c>
      <c r="F230" s="213"/>
      <c r="G230" s="214"/>
      <c r="M230" s="208" t="s">
        <v>219</v>
      </c>
      <c r="O230" s="195"/>
    </row>
    <row r="231" spans="1:104" x14ac:dyDescent="0.2">
      <c r="A231" s="196">
        <v>51</v>
      </c>
      <c r="B231" s="197" t="s">
        <v>299</v>
      </c>
      <c r="C231" s="198" t="s">
        <v>300</v>
      </c>
      <c r="D231" s="199" t="s">
        <v>75</v>
      </c>
      <c r="E231" s="200">
        <v>1</v>
      </c>
      <c r="F231" s="200">
        <v>0</v>
      </c>
      <c r="G231" s="201">
        <f>E231*F231</f>
        <v>0</v>
      </c>
      <c r="O231" s="195">
        <v>2</v>
      </c>
      <c r="AA231" s="167">
        <v>12</v>
      </c>
      <c r="AB231" s="167">
        <v>0</v>
      </c>
      <c r="AC231" s="167">
        <v>54</v>
      </c>
      <c r="AZ231" s="167">
        <v>1</v>
      </c>
      <c r="BA231" s="167">
        <f>IF(AZ231=1,G231,0)</f>
        <v>0</v>
      </c>
      <c r="BB231" s="167">
        <f>IF(AZ231=2,G231,0)</f>
        <v>0</v>
      </c>
      <c r="BC231" s="167">
        <f>IF(AZ231=3,G231,0)</f>
        <v>0</v>
      </c>
      <c r="BD231" s="167">
        <f>IF(AZ231=4,G231,0)</f>
        <v>0</v>
      </c>
      <c r="BE231" s="167">
        <f>IF(AZ231=5,G231,0)</f>
        <v>0</v>
      </c>
      <c r="CA231" s="202">
        <v>12</v>
      </c>
      <c r="CB231" s="202">
        <v>0</v>
      </c>
      <c r="CZ231" s="167">
        <v>6.0000000000000001E-3</v>
      </c>
    </row>
    <row r="232" spans="1:104" x14ac:dyDescent="0.2">
      <c r="A232" s="203"/>
      <c r="B232" s="209"/>
      <c r="C232" s="210" t="s">
        <v>219</v>
      </c>
      <c r="D232" s="211"/>
      <c r="E232" s="212">
        <v>1</v>
      </c>
      <c r="F232" s="213"/>
      <c r="G232" s="214"/>
      <c r="M232" s="208" t="s">
        <v>219</v>
      </c>
      <c r="O232" s="195"/>
    </row>
    <row r="233" spans="1:104" ht="22.5" x14ac:dyDescent="0.2">
      <c r="A233" s="196">
        <v>52</v>
      </c>
      <c r="B233" s="197" t="s">
        <v>301</v>
      </c>
      <c r="C233" s="198" t="s">
        <v>302</v>
      </c>
      <c r="D233" s="199" t="s">
        <v>75</v>
      </c>
      <c r="E233" s="200">
        <v>1</v>
      </c>
      <c r="F233" s="200">
        <v>0</v>
      </c>
      <c r="G233" s="201">
        <f>E233*F233</f>
        <v>0</v>
      </c>
      <c r="O233" s="195">
        <v>2</v>
      </c>
      <c r="AA233" s="167">
        <v>12</v>
      </c>
      <c r="AB233" s="167">
        <v>0</v>
      </c>
      <c r="AC233" s="167">
        <v>55</v>
      </c>
      <c r="AZ233" s="167">
        <v>1</v>
      </c>
      <c r="BA233" s="167">
        <f>IF(AZ233=1,G233,0)</f>
        <v>0</v>
      </c>
      <c r="BB233" s="167">
        <f>IF(AZ233=2,G233,0)</f>
        <v>0</v>
      </c>
      <c r="BC233" s="167">
        <f>IF(AZ233=3,G233,0)</f>
        <v>0</v>
      </c>
      <c r="BD233" s="167">
        <f>IF(AZ233=4,G233,0)</f>
        <v>0</v>
      </c>
      <c r="BE233" s="167">
        <f>IF(AZ233=5,G233,0)</f>
        <v>0</v>
      </c>
      <c r="CA233" s="202">
        <v>12</v>
      </c>
      <c r="CB233" s="202">
        <v>0</v>
      </c>
      <c r="CZ233" s="167">
        <v>1.0999999999999999E-2</v>
      </c>
    </row>
    <row r="234" spans="1:104" x14ac:dyDescent="0.2">
      <c r="A234" s="203"/>
      <c r="B234" s="209"/>
      <c r="C234" s="210" t="s">
        <v>219</v>
      </c>
      <c r="D234" s="211"/>
      <c r="E234" s="212">
        <v>1</v>
      </c>
      <c r="F234" s="213"/>
      <c r="G234" s="214"/>
      <c r="M234" s="208" t="s">
        <v>219</v>
      </c>
      <c r="O234" s="195"/>
    </row>
    <row r="235" spans="1:104" x14ac:dyDescent="0.2">
      <c r="A235" s="196">
        <v>53</v>
      </c>
      <c r="B235" s="197" t="s">
        <v>303</v>
      </c>
      <c r="C235" s="198" t="s">
        <v>304</v>
      </c>
      <c r="D235" s="199" t="s">
        <v>75</v>
      </c>
      <c r="E235" s="200">
        <v>1</v>
      </c>
      <c r="F235" s="200">
        <v>0</v>
      </c>
      <c r="G235" s="201">
        <f>E235*F235</f>
        <v>0</v>
      </c>
      <c r="O235" s="195">
        <v>2</v>
      </c>
      <c r="AA235" s="167">
        <v>12</v>
      </c>
      <c r="AB235" s="167">
        <v>0</v>
      </c>
      <c r="AC235" s="167">
        <v>56</v>
      </c>
      <c r="AZ235" s="167">
        <v>1</v>
      </c>
      <c r="BA235" s="167">
        <f>IF(AZ235=1,G235,0)</f>
        <v>0</v>
      </c>
      <c r="BB235" s="167">
        <f>IF(AZ235=2,G235,0)</f>
        <v>0</v>
      </c>
      <c r="BC235" s="167">
        <f>IF(AZ235=3,G235,0)</f>
        <v>0</v>
      </c>
      <c r="BD235" s="167">
        <f>IF(AZ235=4,G235,0)</f>
        <v>0</v>
      </c>
      <c r="BE235" s="167">
        <f>IF(AZ235=5,G235,0)</f>
        <v>0</v>
      </c>
      <c r="CA235" s="202">
        <v>12</v>
      </c>
      <c r="CB235" s="202">
        <v>0</v>
      </c>
      <c r="CZ235" s="167">
        <v>0</v>
      </c>
    </row>
    <row r="236" spans="1:104" x14ac:dyDescent="0.2">
      <c r="A236" s="203"/>
      <c r="B236" s="209"/>
      <c r="C236" s="210" t="s">
        <v>219</v>
      </c>
      <c r="D236" s="211"/>
      <c r="E236" s="212">
        <v>1</v>
      </c>
      <c r="F236" s="213"/>
      <c r="G236" s="214"/>
      <c r="M236" s="208" t="s">
        <v>219</v>
      </c>
      <c r="O236" s="195"/>
    </row>
    <row r="237" spans="1:104" x14ac:dyDescent="0.2">
      <c r="A237" s="196">
        <v>54</v>
      </c>
      <c r="B237" s="197" t="s">
        <v>305</v>
      </c>
      <c r="C237" s="198" t="s">
        <v>306</v>
      </c>
      <c r="D237" s="199" t="s">
        <v>109</v>
      </c>
      <c r="E237" s="200">
        <v>9.1</v>
      </c>
      <c r="F237" s="200">
        <v>0</v>
      </c>
      <c r="G237" s="201">
        <f>E237*F237</f>
        <v>0</v>
      </c>
      <c r="O237" s="195">
        <v>2</v>
      </c>
      <c r="AA237" s="167">
        <v>12</v>
      </c>
      <c r="AB237" s="167">
        <v>0</v>
      </c>
      <c r="AC237" s="167">
        <v>60</v>
      </c>
      <c r="AZ237" s="167">
        <v>1</v>
      </c>
      <c r="BA237" s="167">
        <f>IF(AZ237=1,G237,0)</f>
        <v>0</v>
      </c>
      <c r="BB237" s="167">
        <f>IF(AZ237=2,G237,0)</f>
        <v>0</v>
      </c>
      <c r="BC237" s="167">
        <f>IF(AZ237=3,G237,0)</f>
        <v>0</v>
      </c>
      <c r="BD237" s="167">
        <f>IF(AZ237=4,G237,0)</f>
        <v>0</v>
      </c>
      <c r="BE237" s="167">
        <f>IF(AZ237=5,G237,0)</f>
        <v>0</v>
      </c>
      <c r="CA237" s="202">
        <v>12</v>
      </c>
      <c r="CB237" s="202">
        <v>0</v>
      </c>
      <c r="CZ237" s="167">
        <v>0</v>
      </c>
    </row>
    <row r="238" spans="1:104" x14ac:dyDescent="0.2">
      <c r="A238" s="203"/>
      <c r="B238" s="209"/>
      <c r="C238" s="210" t="s">
        <v>307</v>
      </c>
      <c r="D238" s="211"/>
      <c r="E238" s="212">
        <v>2</v>
      </c>
      <c r="F238" s="213"/>
      <c r="G238" s="214"/>
      <c r="M238" s="208" t="s">
        <v>307</v>
      </c>
      <c r="O238" s="195"/>
    </row>
    <row r="239" spans="1:104" x14ac:dyDescent="0.2">
      <c r="A239" s="203"/>
      <c r="B239" s="209"/>
      <c r="C239" s="210" t="s">
        <v>308</v>
      </c>
      <c r="D239" s="211"/>
      <c r="E239" s="212">
        <v>2</v>
      </c>
      <c r="F239" s="213"/>
      <c r="G239" s="214"/>
      <c r="M239" s="208" t="s">
        <v>308</v>
      </c>
      <c r="O239" s="195"/>
    </row>
    <row r="240" spans="1:104" x14ac:dyDescent="0.2">
      <c r="A240" s="203"/>
      <c r="B240" s="209"/>
      <c r="C240" s="210" t="s">
        <v>309</v>
      </c>
      <c r="D240" s="211"/>
      <c r="E240" s="212">
        <v>1.1000000000000001</v>
      </c>
      <c r="F240" s="213"/>
      <c r="G240" s="214"/>
      <c r="M240" s="208" t="s">
        <v>309</v>
      </c>
      <c r="O240" s="195"/>
    </row>
    <row r="241" spans="1:104" x14ac:dyDescent="0.2">
      <c r="A241" s="203"/>
      <c r="B241" s="209"/>
      <c r="C241" s="210" t="s">
        <v>310</v>
      </c>
      <c r="D241" s="211"/>
      <c r="E241" s="212">
        <v>2</v>
      </c>
      <c r="F241" s="213"/>
      <c r="G241" s="214"/>
      <c r="M241" s="208" t="s">
        <v>310</v>
      </c>
      <c r="O241" s="195"/>
    </row>
    <row r="242" spans="1:104" x14ac:dyDescent="0.2">
      <c r="A242" s="203"/>
      <c r="B242" s="209"/>
      <c r="C242" s="210" t="s">
        <v>311</v>
      </c>
      <c r="D242" s="211"/>
      <c r="E242" s="212">
        <v>2</v>
      </c>
      <c r="F242" s="213"/>
      <c r="G242" s="214"/>
      <c r="M242" s="208" t="s">
        <v>311</v>
      </c>
      <c r="O242" s="195"/>
    </row>
    <row r="243" spans="1:104" x14ac:dyDescent="0.2">
      <c r="A243" s="215"/>
      <c r="B243" s="216" t="s">
        <v>76</v>
      </c>
      <c r="C243" s="217" t="str">
        <f>CONCATENATE(B189," ",C189)</f>
        <v>89 Ostatní konstrukce na trubním vedení</v>
      </c>
      <c r="D243" s="218"/>
      <c r="E243" s="219"/>
      <c r="F243" s="220"/>
      <c r="G243" s="221">
        <f>SUM(G189:G242)</f>
        <v>0</v>
      </c>
      <c r="O243" s="195">
        <v>4</v>
      </c>
      <c r="BA243" s="222">
        <f>SUM(BA189:BA242)</f>
        <v>0</v>
      </c>
      <c r="BB243" s="222">
        <f>SUM(BB189:BB242)</f>
        <v>0</v>
      </c>
      <c r="BC243" s="222">
        <f>SUM(BC189:BC242)</f>
        <v>0</v>
      </c>
      <c r="BD243" s="222">
        <f>SUM(BD189:BD242)</f>
        <v>0</v>
      </c>
      <c r="BE243" s="222">
        <f>SUM(BE189:BE242)</f>
        <v>0</v>
      </c>
    </row>
    <row r="244" spans="1:104" x14ac:dyDescent="0.2">
      <c r="A244" s="188" t="s">
        <v>72</v>
      </c>
      <c r="B244" s="189" t="s">
        <v>312</v>
      </c>
      <c r="C244" s="190" t="s">
        <v>313</v>
      </c>
      <c r="D244" s="191"/>
      <c r="E244" s="192"/>
      <c r="F244" s="192"/>
      <c r="G244" s="193"/>
      <c r="H244" s="194"/>
      <c r="I244" s="194"/>
      <c r="O244" s="195">
        <v>1</v>
      </c>
    </row>
    <row r="245" spans="1:104" x14ac:dyDescent="0.2">
      <c r="A245" s="196">
        <v>55</v>
      </c>
      <c r="B245" s="197" t="s">
        <v>314</v>
      </c>
      <c r="C245" s="198" t="s">
        <v>315</v>
      </c>
      <c r="D245" s="199" t="s">
        <v>109</v>
      </c>
      <c r="E245" s="200">
        <v>14</v>
      </c>
      <c r="F245" s="200">
        <v>0</v>
      </c>
      <c r="G245" s="201">
        <f>E245*F245</f>
        <v>0</v>
      </c>
      <c r="O245" s="195">
        <v>2</v>
      </c>
      <c r="AA245" s="167">
        <v>1</v>
      </c>
      <c r="AB245" s="167">
        <v>1</v>
      </c>
      <c r="AC245" s="167">
        <v>1</v>
      </c>
      <c r="AZ245" s="167">
        <v>1</v>
      </c>
      <c r="BA245" s="167">
        <f>IF(AZ245=1,G245,0)</f>
        <v>0</v>
      </c>
      <c r="BB245" s="167">
        <f>IF(AZ245=2,G245,0)</f>
        <v>0</v>
      </c>
      <c r="BC245" s="167">
        <f>IF(AZ245=3,G245,0)</f>
        <v>0</v>
      </c>
      <c r="BD245" s="167">
        <f>IF(AZ245=4,G245,0)</f>
        <v>0</v>
      </c>
      <c r="BE245" s="167">
        <f>IF(AZ245=5,G245,0)</f>
        <v>0</v>
      </c>
      <c r="CA245" s="202">
        <v>1</v>
      </c>
      <c r="CB245" s="202">
        <v>1</v>
      </c>
      <c r="CZ245" s="167">
        <v>0</v>
      </c>
    </row>
    <row r="246" spans="1:104" x14ac:dyDescent="0.2">
      <c r="A246" s="203"/>
      <c r="B246" s="209"/>
      <c r="C246" s="210" t="s">
        <v>96</v>
      </c>
      <c r="D246" s="211"/>
      <c r="E246" s="212">
        <v>0</v>
      </c>
      <c r="F246" s="213"/>
      <c r="G246" s="214"/>
      <c r="M246" s="208" t="s">
        <v>96</v>
      </c>
      <c r="O246" s="195"/>
    </row>
    <row r="247" spans="1:104" x14ac:dyDescent="0.2">
      <c r="A247" s="203"/>
      <c r="B247" s="209"/>
      <c r="C247" s="210" t="s">
        <v>316</v>
      </c>
      <c r="D247" s="211"/>
      <c r="E247" s="212">
        <v>7</v>
      </c>
      <c r="F247" s="213"/>
      <c r="G247" s="214"/>
      <c r="M247" s="208" t="s">
        <v>316</v>
      </c>
      <c r="O247" s="195"/>
    </row>
    <row r="248" spans="1:104" x14ac:dyDescent="0.2">
      <c r="A248" s="203"/>
      <c r="B248" s="209"/>
      <c r="C248" s="210" t="s">
        <v>98</v>
      </c>
      <c r="D248" s="211"/>
      <c r="E248" s="212">
        <v>0</v>
      </c>
      <c r="F248" s="213"/>
      <c r="G248" s="214"/>
      <c r="M248" s="208" t="s">
        <v>98</v>
      </c>
      <c r="O248" s="195"/>
    </row>
    <row r="249" spans="1:104" x14ac:dyDescent="0.2">
      <c r="A249" s="203"/>
      <c r="B249" s="209"/>
      <c r="C249" s="210" t="s">
        <v>316</v>
      </c>
      <c r="D249" s="211"/>
      <c r="E249" s="212">
        <v>7</v>
      </c>
      <c r="F249" s="213"/>
      <c r="G249" s="214"/>
      <c r="M249" s="208" t="s">
        <v>316</v>
      </c>
      <c r="O249" s="195"/>
    </row>
    <row r="250" spans="1:104" x14ac:dyDescent="0.2">
      <c r="A250" s="215"/>
      <c r="B250" s="216" t="s">
        <v>76</v>
      </c>
      <c r="C250" s="217" t="str">
        <f>CONCATENATE(B244," ",C244)</f>
        <v>91 Doplňující práce na komunikaci</v>
      </c>
      <c r="D250" s="218"/>
      <c r="E250" s="219"/>
      <c r="F250" s="220"/>
      <c r="G250" s="221">
        <f>SUM(G244:G249)</f>
        <v>0</v>
      </c>
      <c r="O250" s="195">
        <v>4</v>
      </c>
      <c r="BA250" s="222">
        <f>SUM(BA244:BA249)</f>
        <v>0</v>
      </c>
      <c r="BB250" s="222">
        <f>SUM(BB244:BB249)</f>
        <v>0</v>
      </c>
      <c r="BC250" s="222">
        <f>SUM(BC244:BC249)</f>
        <v>0</v>
      </c>
      <c r="BD250" s="222">
        <f>SUM(BD244:BD249)</f>
        <v>0</v>
      </c>
      <c r="BE250" s="222">
        <f>SUM(BE244:BE249)</f>
        <v>0</v>
      </c>
    </row>
    <row r="251" spans="1:104" x14ac:dyDescent="0.2">
      <c r="A251" s="188" t="s">
        <v>72</v>
      </c>
      <c r="B251" s="189" t="s">
        <v>317</v>
      </c>
      <c r="C251" s="190" t="s">
        <v>318</v>
      </c>
      <c r="D251" s="191"/>
      <c r="E251" s="192"/>
      <c r="F251" s="192"/>
      <c r="G251" s="193"/>
      <c r="H251" s="194"/>
      <c r="I251" s="194"/>
      <c r="O251" s="195">
        <v>1</v>
      </c>
    </row>
    <row r="252" spans="1:104" x14ac:dyDescent="0.2">
      <c r="A252" s="196">
        <v>56</v>
      </c>
      <c r="B252" s="197" t="s">
        <v>319</v>
      </c>
      <c r="C252" s="198" t="s">
        <v>320</v>
      </c>
      <c r="D252" s="199" t="s">
        <v>182</v>
      </c>
      <c r="E252" s="200">
        <v>15.6560332</v>
      </c>
      <c r="F252" s="200">
        <v>0</v>
      </c>
      <c r="G252" s="201">
        <f>E252*F252</f>
        <v>0</v>
      </c>
      <c r="O252" s="195">
        <v>2</v>
      </c>
      <c r="AA252" s="167">
        <v>7</v>
      </c>
      <c r="AB252" s="167">
        <v>1</v>
      </c>
      <c r="AC252" s="167">
        <v>2</v>
      </c>
      <c r="AZ252" s="167">
        <v>1</v>
      </c>
      <c r="BA252" s="167">
        <f>IF(AZ252=1,G252,0)</f>
        <v>0</v>
      </c>
      <c r="BB252" s="167">
        <f>IF(AZ252=2,G252,0)</f>
        <v>0</v>
      </c>
      <c r="BC252" s="167">
        <f>IF(AZ252=3,G252,0)</f>
        <v>0</v>
      </c>
      <c r="BD252" s="167">
        <f>IF(AZ252=4,G252,0)</f>
        <v>0</v>
      </c>
      <c r="BE252" s="167">
        <f>IF(AZ252=5,G252,0)</f>
        <v>0</v>
      </c>
      <c r="CA252" s="202">
        <v>7</v>
      </c>
      <c r="CB252" s="202">
        <v>1</v>
      </c>
      <c r="CZ252" s="167">
        <v>0</v>
      </c>
    </row>
    <row r="253" spans="1:104" x14ac:dyDescent="0.2">
      <c r="A253" s="215"/>
      <c r="B253" s="216" t="s">
        <v>76</v>
      </c>
      <c r="C253" s="217" t="str">
        <f>CONCATENATE(B251," ",C251)</f>
        <v>99 Staveništní přesun hmot</v>
      </c>
      <c r="D253" s="218"/>
      <c r="E253" s="219"/>
      <c r="F253" s="220"/>
      <c r="G253" s="221">
        <f>SUM(G251:G252)</f>
        <v>0</v>
      </c>
      <c r="O253" s="195">
        <v>4</v>
      </c>
      <c r="BA253" s="222">
        <f>SUM(BA251:BA252)</f>
        <v>0</v>
      </c>
      <c r="BB253" s="222">
        <f>SUM(BB251:BB252)</f>
        <v>0</v>
      </c>
      <c r="BC253" s="222">
        <f>SUM(BC251:BC252)</f>
        <v>0</v>
      </c>
      <c r="BD253" s="222">
        <f>SUM(BD251:BD252)</f>
        <v>0</v>
      </c>
      <c r="BE253" s="222">
        <f>SUM(BE251:BE252)</f>
        <v>0</v>
      </c>
    </row>
    <row r="254" spans="1:104" x14ac:dyDescent="0.2">
      <c r="A254" s="188" t="s">
        <v>72</v>
      </c>
      <c r="B254" s="189" t="s">
        <v>321</v>
      </c>
      <c r="C254" s="190" t="s">
        <v>322</v>
      </c>
      <c r="D254" s="191"/>
      <c r="E254" s="192"/>
      <c r="F254" s="192"/>
      <c r="G254" s="193"/>
      <c r="H254" s="194"/>
      <c r="I254" s="194"/>
      <c r="O254" s="195">
        <v>1</v>
      </c>
    </row>
    <row r="255" spans="1:104" x14ac:dyDescent="0.2">
      <c r="A255" s="196">
        <v>57</v>
      </c>
      <c r="B255" s="197" t="s">
        <v>323</v>
      </c>
      <c r="C255" s="198" t="s">
        <v>324</v>
      </c>
      <c r="D255" s="199" t="s">
        <v>182</v>
      </c>
      <c r="E255" s="200">
        <v>3.95</v>
      </c>
      <c r="F255" s="200">
        <v>0</v>
      </c>
      <c r="G255" s="201">
        <f>E255*F255</f>
        <v>0</v>
      </c>
      <c r="O255" s="195">
        <v>2</v>
      </c>
      <c r="AA255" s="167">
        <v>12</v>
      </c>
      <c r="AB255" s="167">
        <v>0</v>
      </c>
      <c r="AC255" s="167">
        <v>26</v>
      </c>
      <c r="AZ255" s="167">
        <v>1</v>
      </c>
      <c r="BA255" s="167">
        <f>IF(AZ255=1,G255,0)</f>
        <v>0</v>
      </c>
      <c r="BB255" s="167">
        <f>IF(AZ255=2,G255,0)</f>
        <v>0</v>
      </c>
      <c r="BC255" s="167">
        <f>IF(AZ255=3,G255,0)</f>
        <v>0</v>
      </c>
      <c r="BD255" s="167">
        <f>IF(AZ255=4,G255,0)</f>
        <v>0</v>
      </c>
      <c r="BE255" s="167">
        <f>IF(AZ255=5,G255,0)</f>
        <v>0</v>
      </c>
      <c r="CA255" s="202">
        <v>12</v>
      </c>
      <c r="CB255" s="202">
        <v>0</v>
      </c>
      <c r="CZ255" s="167">
        <v>0</v>
      </c>
    </row>
    <row r="256" spans="1:104" x14ac:dyDescent="0.2">
      <c r="A256" s="203"/>
      <c r="B256" s="209"/>
      <c r="C256" s="210" t="s">
        <v>325</v>
      </c>
      <c r="D256" s="211"/>
      <c r="E256" s="212">
        <v>3.95</v>
      </c>
      <c r="F256" s="213"/>
      <c r="G256" s="214"/>
      <c r="M256" s="208" t="s">
        <v>325</v>
      </c>
      <c r="O256" s="195"/>
    </row>
    <row r="257" spans="1:104" x14ac:dyDescent="0.2">
      <c r="A257" s="196">
        <v>58</v>
      </c>
      <c r="B257" s="197" t="s">
        <v>326</v>
      </c>
      <c r="C257" s="198" t="s">
        <v>327</v>
      </c>
      <c r="D257" s="199" t="s">
        <v>182</v>
      </c>
      <c r="E257" s="200">
        <v>3.948</v>
      </c>
      <c r="F257" s="200">
        <v>0</v>
      </c>
      <c r="G257" s="201">
        <f>E257*F257</f>
        <v>0</v>
      </c>
      <c r="O257" s="195">
        <v>2</v>
      </c>
      <c r="AA257" s="167">
        <v>8</v>
      </c>
      <c r="AB257" s="167">
        <v>0</v>
      </c>
      <c r="AC257" s="167">
        <v>3</v>
      </c>
      <c r="AZ257" s="167">
        <v>1</v>
      </c>
      <c r="BA257" s="167">
        <f>IF(AZ257=1,G257,0)</f>
        <v>0</v>
      </c>
      <c r="BB257" s="167">
        <f>IF(AZ257=2,G257,0)</f>
        <v>0</v>
      </c>
      <c r="BC257" s="167">
        <f>IF(AZ257=3,G257,0)</f>
        <v>0</v>
      </c>
      <c r="BD257" s="167">
        <f>IF(AZ257=4,G257,0)</f>
        <v>0</v>
      </c>
      <c r="BE257" s="167">
        <f>IF(AZ257=5,G257,0)</f>
        <v>0</v>
      </c>
      <c r="CA257" s="202">
        <v>8</v>
      </c>
      <c r="CB257" s="202">
        <v>0</v>
      </c>
      <c r="CZ257" s="167">
        <v>0</v>
      </c>
    </row>
    <row r="258" spans="1:104" x14ac:dyDescent="0.2">
      <c r="A258" s="196">
        <v>59</v>
      </c>
      <c r="B258" s="197" t="s">
        <v>328</v>
      </c>
      <c r="C258" s="198" t="s">
        <v>329</v>
      </c>
      <c r="D258" s="199" t="s">
        <v>182</v>
      </c>
      <c r="E258" s="200">
        <v>3.948</v>
      </c>
      <c r="F258" s="200">
        <v>0</v>
      </c>
      <c r="G258" s="201">
        <f>E258*F258</f>
        <v>0</v>
      </c>
      <c r="O258" s="195">
        <v>2</v>
      </c>
      <c r="AA258" s="167">
        <v>8</v>
      </c>
      <c r="AB258" s="167">
        <v>0</v>
      </c>
      <c r="AC258" s="167">
        <v>3</v>
      </c>
      <c r="AZ258" s="167">
        <v>1</v>
      </c>
      <c r="BA258" s="167">
        <f>IF(AZ258=1,G258,0)</f>
        <v>0</v>
      </c>
      <c r="BB258" s="167">
        <f>IF(AZ258=2,G258,0)</f>
        <v>0</v>
      </c>
      <c r="BC258" s="167">
        <f>IF(AZ258=3,G258,0)</f>
        <v>0</v>
      </c>
      <c r="BD258" s="167">
        <f>IF(AZ258=4,G258,0)</f>
        <v>0</v>
      </c>
      <c r="BE258" s="167">
        <f>IF(AZ258=5,G258,0)</f>
        <v>0</v>
      </c>
      <c r="CA258" s="202">
        <v>8</v>
      </c>
      <c r="CB258" s="202">
        <v>0</v>
      </c>
      <c r="CZ258" s="167">
        <v>0</v>
      </c>
    </row>
    <row r="259" spans="1:104" x14ac:dyDescent="0.2">
      <c r="A259" s="196">
        <v>60</v>
      </c>
      <c r="B259" s="197" t="s">
        <v>330</v>
      </c>
      <c r="C259" s="198" t="s">
        <v>331</v>
      </c>
      <c r="D259" s="199" t="s">
        <v>182</v>
      </c>
      <c r="E259" s="200">
        <v>3.948</v>
      </c>
      <c r="F259" s="200">
        <v>0</v>
      </c>
      <c r="G259" s="201">
        <f>E259*F259</f>
        <v>0</v>
      </c>
      <c r="O259" s="195">
        <v>2</v>
      </c>
      <c r="AA259" s="167">
        <v>8</v>
      </c>
      <c r="AB259" s="167">
        <v>0</v>
      </c>
      <c r="AC259" s="167">
        <v>3</v>
      </c>
      <c r="AZ259" s="167">
        <v>1</v>
      </c>
      <c r="BA259" s="167">
        <f>IF(AZ259=1,G259,0)</f>
        <v>0</v>
      </c>
      <c r="BB259" s="167">
        <f>IF(AZ259=2,G259,0)</f>
        <v>0</v>
      </c>
      <c r="BC259" s="167">
        <f>IF(AZ259=3,G259,0)</f>
        <v>0</v>
      </c>
      <c r="BD259" s="167">
        <f>IF(AZ259=4,G259,0)</f>
        <v>0</v>
      </c>
      <c r="BE259" s="167">
        <f>IF(AZ259=5,G259,0)</f>
        <v>0</v>
      </c>
      <c r="CA259" s="202">
        <v>8</v>
      </c>
      <c r="CB259" s="202">
        <v>0</v>
      </c>
      <c r="CZ259" s="167">
        <v>0</v>
      </c>
    </row>
    <row r="260" spans="1:104" x14ac:dyDescent="0.2">
      <c r="A260" s="215"/>
      <c r="B260" s="216" t="s">
        <v>76</v>
      </c>
      <c r="C260" s="217" t="str">
        <f>CONCATENATE(B254," ",C254)</f>
        <v>D96 Přesuny suti a vybouraných hmot</v>
      </c>
      <c r="D260" s="218"/>
      <c r="E260" s="219"/>
      <c r="F260" s="220"/>
      <c r="G260" s="221">
        <f>SUM(G254:G259)</f>
        <v>0</v>
      </c>
      <c r="O260" s="195">
        <v>4</v>
      </c>
      <c r="BA260" s="222">
        <f>SUM(BA254:BA259)</f>
        <v>0</v>
      </c>
      <c r="BB260" s="222">
        <f>SUM(BB254:BB259)</f>
        <v>0</v>
      </c>
      <c r="BC260" s="222">
        <f>SUM(BC254:BC259)</f>
        <v>0</v>
      </c>
      <c r="BD260" s="222">
        <f>SUM(BD254:BD259)</f>
        <v>0</v>
      </c>
      <c r="BE260" s="222">
        <f>SUM(BE254:BE259)</f>
        <v>0</v>
      </c>
    </row>
    <row r="261" spans="1:104" x14ac:dyDescent="0.2">
      <c r="E261" s="167"/>
    </row>
    <row r="262" spans="1:104" x14ac:dyDescent="0.2">
      <c r="E262" s="167"/>
    </row>
    <row r="263" spans="1:104" x14ac:dyDescent="0.2">
      <c r="E263" s="167"/>
    </row>
    <row r="264" spans="1:104" x14ac:dyDescent="0.2">
      <c r="E264" s="167"/>
    </row>
    <row r="265" spans="1:104" x14ac:dyDescent="0.2">
      <c r="E265" s="167"/>
    </row>
    <row r="266" spans="1:104" x14ac:dyDescent="0.2">
      <c r="E266" s="167"/>
    </row>
    <row r="267" spans="1:104" x14ac:dyDescent="0.2">
      <c r="E267" s="167"/>
    </row>
    <row r="268" spans="1:104" x14ac:dyDescent="0.2">
      <c r="E268" s="167"/>
    </row>
    <row r="269" spans="1:104" x14ac:dyDescent="0.2">
      <c r="E269" s="167"/>
    </row>
    <row r="270" spans="1:104" x14ac:dyDescent="0.2">
      <c r="E270" s="167"/>
    </row>
    <row r="271" spans="1:104" x14ac:dyDescent="0.2">
      <c r="E271" s="167"/>
    </row>
    <row r="272" spans="1:104" x14ac:dyDescent="0.2">
      <c r="E272" s="167"/>
    </row>
    <row r="273" spans="1:7" x14ac:dyDescent="0.2">
      <c r="E273" s="167"/>
    </row>
    <row r="274" spans="1:7" x14ac:dyDescent="0.2">
      <c r="E274" s="167"/>
    </row>
    <row r="275" spans="1:7" x14ac:dyDescent="0.2">
      <c r="E275" s="167"/>
    </row>
    <row r="276" spans="1:7" x14ac:dyDescent="0.2">
      <c r="E276" s="167"/>
    </row>
    <row r="277" spans="1:7" x14ac:dyDescent="0.2">
      <c r="E277" s="167"/>
    </row>
    <row r="278" spans="1:7" x14ac:dyDescent="0.2">
      <c r="E278" s="167"/>
    </row>
    <row r="279" spans="1:7" x14ac:dyDescent="0.2">
      <c r="E279" s="167"/>
    </row>
    <row r="280" spans="1:7" x14ac:dyDescent="0.2">
      <c r="E280" s="167"/>
    </row>
    <row r="281" spans="1:7" x14ac:dyDescent="0.2">
      <c r="E281" s="167"/>
    </row>
    <row r="282" spans="1:7" x14ac:dyDescent="0.2">
      <c r="E282" s="167"/>
    </row>
    <row r="283" spans="1:7" x14ac:dyDescent="0.2">
      <c r="E283" s="167"/>
    </row>
    <row r="284" spans="1:7" x14ac:dyDescent="0.2">
      <c r="A284" s="223"/>
      <c r="B284" s="223"/>
      <c r="C284" s="223"/>
      <c r="D284" s="223"/>
      <c r="E284" s="223"/>
      <c r="F284" s="223"/>
      <c r="G284" s="223"/>
    </row>
    <row r="285" spans="1:7" x14ac:dyDescent="0.2">
      <c r="A285" s="223"/>
      <c r="B285" s="223"/>
      <c r="C285" s="223"/>
      <c r="D285" s="223"/>
      <c r="E285" s="223"/>
      <c r="F285" s="223"/>
      <c r="G285" s="223"/>
    </row>
    <row r="286" spans="1:7" x14ac:dyDescent="0.2">
      <c r="A286" s="223"/>
      <c r="B286" s="223"/>
      <c r="C286" s="223"/>
      <c r="D286" s="223"/>
      <c r="E286" s="223"/>
      <c r="F286" s="223"/>
      <c r="G286" s="223"/>
    </row>
    <row r="287" spans="1:7" x14ac:dyDescent="0.2">
      <c r="A287" s="223"/>
      <c r="B287" s="223"/>
      <c r="C287" s="223"/>
      <c r="D287" s="223"/>
      <c r="E287" s="223"/>
      <c r="F287" s="223"/>
      <c r="G287" s="223"/>
    </row>
    <row r="288" spans="1:7" x14ac:dyDescent="0.2">
      <c r="E288" s="167"/>
    </row>
    <row r="289" spans="5:5" x14ac:dyDescent="0.2">
      <c r="E289" s="167"/>
    </row>
    <row r="290" spans="5:5" x14ac:dyDescent="0.2">
      <c r="E290" s="167"/>
    </row>
    <row r="291" spans="5:5" x14ac:dyDescent="0.2">
      <c r="E291" s="167"/>
    </row>
    <row r="292" spans="5:5" x14ac:dyDescent="0.2">
      <c r="E292" s="167"/>
    </row>
    <row r="293" spans="5:5" x14ac:dyDescent="0.2">
      <c r="E293" s="167"/>
    </row>
    <row r="294" spans="5:5" x14ac:dyDescent="0.2">
      <c r="E294" s="167"/>
    </row>
    <row r="295" spans="5:5" x14ac:dyDescent="0.2">
      <c r="E295" s="167"/>
    </row>
    <row r="296" spans="5:5" x14ac:dyDescent="0.2">
      <c r="E296" s="167"/>
    </row>
    <row r="297" spans="5:5" x14ac:dyDescent="0.2">
      <c r="E297" s="167"/>
    </row>
    <row r="298" spans="5:5" x14ac:dyDescent="0.2">
      <c r="E298" s="167"/>
    </row>
    <row r="299" spans="5:5" x14ac:dyDescent="0.2">
      <c r="E299" s="167"/>
    </row>
    <row r="300" spans="5:5" x14ac:dyDescent="0.2">
      <c r="E300" s="167"/>
    </row>
    <row r="301" spans="5:5" x14ac:dyDescent="0.2">
      <c r="E301" s="167"/>
    </row>
    <row r="302" spans="5:5" x14ac:dyDescent="0.2">
      <c r="E302" s="167"/>
    </row>
    <row r="303" spans="5:5" x14ac:dyDescent="0.2">
      <c r="E303" s="167"/>
    </row>
    <row r="304" spans="5:5" x14ac:dyDescent="0.2">
      <c r="E304" s="167"/>
    </row>
    <row r="305" spans="1:7" x14ac:dyDescent="0.2">
      <c r="E305" s="167"/>
    </row>
    <row r="306" spans="1:7" x14ac:dyDescent="0.2">
      <c r="E306" s="167"/>
    </row>
    <row r="307" spans="1:7" x14ac:dyDescent="0.2">
      <c r="E307" s="167"/>
    </row>
    <row r="308" spans="1:7" x14ac:dyDescent="0.2">
      <c r="E308" s="167"/>
    </row>
    <row r="309" spans="1:7" x14ac:dyDescent="0.2">
      <c r="E309" s="167"/>
    </row>
    <row r="310" spans="1:7" x14ac:dyDescent="0.2">
      <c r="E310" s="167"/>
    </row>
    <row r="311" spans="1:7" x14ac:dyDescent="0.2">
      <c r="E311" s="167"/>
    </row>
    <row r="312" spans="1:7" x14ac:dyDescent="0.2">
      <c r="E312" s="167"/>
    </row>
    <row r="313" spans="1:7" x14ac:dyDescent="0.2">
      <c r="E313" s="167"/>
    </row>
    <row r="314" spans="1:7" x14ac:dyDescent="0.2">
      <c r="E314" s="167"/>
    </row>
    <row r="315" spans="1:7" x14ac:dyDescent="0.2">
      <c r="E315" s="167"/>
    </row>
    <row r="316" spans="1:7" x14ac:dyDescent="0.2">
      <c r="E316" s="167"/>
    </row>
    <row r="317" spans="1:7" x14ac:dyDescent="0.2">
      <c r="E317" s="167"/>
    </row>
    <row r="318" spans="1:7" x14ac:dyDescent="0.2">
      <c r="E318" s="167"/>
    </row>
    <row r="319" spans="1:7" x14ac:dyDescent="0.2">
      <c r="A319" s="224"/>
      <c r="B319" s="224"/>
    </row>
    <row r="320" spans="1:7" x14ac:dyDescent="0.2">
      <c r="A320" s="223"/>
      <c r="B320" s="223"/>
      <c r="C320" s="226"/>
      <c r="D320" s="226"/>
      <c r="E320" s="227"/>
      <c r="F320" s="226"/>
      <c r="G320" s="228"/>
    </row>
    <row r="321" spans="1:7" x14ac:dyDescent="0.2">
      <c r="A321" s="229"/>
      <c r="B321" s="229"/>
      <c r="C321" s="223"/>
      <c r="D321" s="223"/>
      <c r="E321" s="230"/>
      <c r="F321" s="223"/>
      <c r="G321" s="223"/>
    </row>
    <row r="322" spans="1:7" x14ac:dyDescent="0.2">
      <c r="A322" s="223"/>
      <c r="B322" s="223"/>
      <c r="C322" s="223"/>
      <c r="D322" s="223"/>
      <c r="E322" s="230"/>
      <c r="F322" s="223"/>
      <c r="G322" s="223"/>
    </row>
    <row r="323" spans="1:7" x14ac:dyDescent="0.2">
      <c r="A323" s="223"/>
      <c r="B323" s="223"/>
      <c r="C323" s="223"/>
      <c r="D323" s="223"/>
      <c r="E323" s="230"/>
      <c r="F323" s="223"/>
      <c r="G323" s="223"/>
    </row>
    <row r="324" spans="1:7" x14ac:dyDescent="0.2">
      <c r="A324" s="223"/>
      <c r="B324" s="223"/>
      <c r="C324" s="223"/>
      <c r="D324" s="223"/>
      <c r="E324" s="230"/>
      <c r="F324" s="223"/>
      <c r="G324" s="223"/>
    </row>
    <row r="325" spans="1:7" x14ac:dyDescent="0.2">
      <c r="A325" s="223"/>
      <c r="B325" s="223"/>
      <c r="C325" s="223"/>
      <c r="D325" s="223"/>
      <c r="E325" s="230"/>
      <c r="F325" s="223"/>
      <c r="G325" s="223"/>
    </row>
    <row r="326" spans="1:7" x14ac:dyDescent="0.2">
      <c r="A326" s="223"/>
      <c r="B326" s="223"/>
      <c r="C326" s="223"/>
      <c r="D326" s="223"/>
      <c r="E326" s="230"/>
      <c r="F326" s="223"/>
      <c r="G326" s="223"/>
    </row>
    <row r="327" spans="1:7" x14ac:dyDescent="0.2">
      <c r="A327" s="223"/>
      <c r="B327" s="223"/>
      <c r="C327" s="223"/>
      <c r="D327" s="223"/>
      <c r="E327" s="230"/>
      <c r="F327" s="223"/>
      <c r="G327" s="223"/>
    </row>
    <row r="328" spans="1:7" x14ac:dyDescent="0.2">
      <c r="A328" s="223"/>
      <c r="B328" s="223"/>
      <c r="C328" s="223"/>
      <c r="D328" s="223"/>
      <c r="E328" s="230"/>
      <c r="F328" s="223"/>
      <c r="G328" s="223"/>
    </row>
    <row r="329" spans="1:7" x14ac:dyDescent="0.2">
      <c r="A329" s="223"/>
      <c r="B329" s="223"/>
      <c r="C329" s="223"/>
      <c r="D329" s="223"/>
      <c r="E329" s="230"/>
      <c r="F329" s="223"/>
      <c r="G329" s="223"/>
    </row>
    <row r="330" spans="1:7" x14ac:dyDescent="0.2">
      <c r="A330" s="223"/>
      <c r="B330" s="223"/>
      <c r="C330" s="223"/>
      <c r="D330" s="223"/>
      <c r="E330" s="230"/>
      <c r="F330" s="223"/>
      <c r="G330" s="223"/>
    </row>
    <row r="331" spans="1:7" x14ac:dyDescent="0.2">
      <c r="A331" s="223"/>
      <c r="B331" s="223"/>
      <c r="C331" s="223"/>
      <c r="D331" s="223"/>
      <c r="E331" s="230"/>
      <c r="F331" s="223"/>
      <c r="G331" s="223"/>
    </row>
    <row r="332" spans="1:7" x14ac:dyDescent="0.2">
      <c r="A332" s="223"/>
      <c r="B332" s="223"/>
      <c r="C332" s="223"/>
      <c r="D332" s="223"/>
      <c r="E332" s="230"/>
      <c r="F332" s="223"/>
      <c r="G332" s="223"/>
    </row>
    <row r="333" spans="1:7" x14ac:dyDescent="0.2">
      <c r="A333" s="223"/>
      <c r="B333" s="223"/>
      <c r="C333" s="223"/>
      <c r="D333" s="223"/>
      <c r="E333" s="230"/>
      <c r="F333" s="223"/>
      <c r="G333" s="223"/>
    </row>
  </sheetData>
  <mergeCells count="180">
    <mergeCell ref="C256:D256"/>
    <mergeCell ref="C242:D242"/>
    <mergeCell ref="C246:D246"/>
    <mergeCell ref="C247:D247"/>
    <mergeCell ref="C248:D248"/>
    <mergeCell ref="C249:D249"/>
    <mergeCell ref="C234:D234"/>
    <mergeCell ref="C236:D236"/>
    <mergeCell ref="C238:D238"/>
    <mergeCell ref="C239:D239"/>
    <mergeCell ref="C240:D240"/>
    <mergeCell ref="C241:D241"/>
    <mergeCell ref="C226:G226"/>
    <mergeCell ref="C227:G227"/>
    <mergeCell ref="C228:G228"/>
    <mergeCell ref="C229:G229"/>
    <mergeCell ref="C230:D230"/>
    <mergeCell ref="C232:D232"/>
    <mergeCell ref="C218:D218"/>
    <mergeCell ref="C220:G220"/>
    <mergeCell ref="C221:D221"/>
    <mergeCell ref="C223:G223"/>
    <mergeCell ref="C224:G224"/>
    <mergeCell ref="C225:G225"/>
    <mergeCell ref="C207:D207"/>
    <mergeCell ref="C209:D209"/>
    <mergeCell ref="C211:D211"/>
    <mergeCell ref="C213:D213"/>
    <mergeCell ref="C215:G215"/>
    <mergeCell ref="C216:D216"/>
    <mergeCell ref="C191:D191"/>
    <mergeCell ref="C193:D193"/>
    <mergeCell ref="C195:D195"/>
    <mergeCell ref="C197:D197"/>
    <mergeCell ref="C199:D199"/>
    <mergeCell ref="C201:D201"/>
    <mergeCell ref="C203:D203"/>
    <mergeCell ref="C205:D205"/>
    <mergeCell ref="C173:D173"/>
    <mergeCell ref="C177:D177"/>
    <mergeCell ref="C178:D178"/>
    <mergeCell ref="C180:D180"/>
    <mergeCell ref="C182:D182"/>
    <mergeCell ref="C183:D183"/>
    <mergeCell ref="C185:D185"/>
    <mergeCell ref="C187:D187"/>
    <mergeCell ref="C166:D166"/>
    <mergeCell ref="C167:D167"/>
    <mergeCell ref="C168:D168"/>
    <mergeCell ref="C170:D170"/>
    <mergeCell ref="C171:D171"/>
    <mergeCell ref="C172:D172"/>
    <mergeCell ref="C152:D152"/>
    <mergeCell ref="C154:D154"/>
    <mergeCell ref="C156:D156"/>
    <mergeCell ref="C160:D160"/>
    <mergeCell ref="C161:D161"/>
    <mergeCell ref="C162:D162"/>
    <mergeCell ref="C163:D163"/>
    <mergeCell ref="C165:D165"/>
    <mergeCell ref="C144:D144"/>
    <mergeCell ref="C145:D145"/>
    <mergeCell ref="C146:D146"/>
    <mergeCell ref="C147:D147"/>
    <mergeCell ref="C148:D148"/>
    <mergeCell ref="C150:D150"/>
    <mergeCell ref="C133:D133"/>
    <mergeCell ref="C134:D134"/>
    <mergeCell ref="C135:D135"/>
    <mergeCell ref="C139:D139"/>
    <mergeCell ref="C140:D140"/>
    <mergeCell ref="C141:D141"/>
    <mergeCell ref="C142:D142"/>
    <mergeCell ref="C143:D143"/>
    <mergeCell ref="C121:G121"/>
    <mergeCell ref="C122:G122"/>
    <mergeCell ref="C123:D123"/>
    <mergeCell ref="C127:D127"/>
    <mergeCell ref="C128:D128"/>
    <mergeCell ref="C129:D129"/>
    <mergeCell ref="C130:D130"/>
    <mergeCell ref="C132:D132"/>
    <mergeCell ref="C114:D114"/>
    <mergeCell ref="C115:D115"/>
    <mergeCell ref="C116:D116"/>
    <mergeCell ref="C117:D117"/>
    <mergeCell ref="C118:D118"/>
    <mergeCell ref="C119:D119"/>
    <mergeCell ref="C107:D107"/>
    <mergeCell ref="C108:D108"/>
    <mergeCell ref="C109:D109"/>
    <mergeCell ref="C110:D110"/>
    <mergeCell ref="C111:D111"/>
    <mergeCell ref="C112:D112"/>
    <mergeCell ref="C98:D98"/>
    <mergeCell ref="C99:D99"/>
    <mergeCell ref="C101:G101"/>
    <mergeCell ref="C102:D102"/>
    <mergeCell ref="C104:D104"/>
    <mergeCell ref="C106:D106"/>
    <mergeCell ref="C92:D92"/>
    <mergeCell ref="C93:D93"/>
    <mergeCell ref="C94:D94"/>
    <mergeCell ref="C95:D95"/>
    <mergeCell ref="C96:D96"/>
    <mergeCell ref="C97:D97"/>
    <mergeCell ref="C85:D85"/>
    <mergeCell ref="C86:D86"/>
    <mergeCell ref="C87:D87"/>
    <mergeCell ref="C88:D88"/>
    <mergeCell ref="C90:D90"/>
    <mergeCell ref="C91:D91"/>
    <mergeCell ref="C78:D78"/>
    <mergeCell ref="C80:D80"/>
    <mergeCell ref="C81:D81"/>
    <mergeCell ref="C82:D82"/>
    <mergeCell ref="C83:D83"/>
    <mergeCell ref="C84:D84"/>
    <mergeCell ref="C70:D70"/>
    <mergeCell ref="C71:D71"/>
    <mergeCell ref="C72:D72"/>
    <mergeCell ref="C73:D73"/>
    <mergeCell ref="C75:G75"/>
    <mergeCell ref="C76:D76"/>
    <mergeCell ref="C64:D64"/>
    <mergeCell ref="C65:D65"/>
    <mergeCell ref="C66:D66"/>
    <mergeCell ref="C67:D67"/>
    <mergeCell ref="C68:D68"/>
    <mergeCell ref="C69:D69"/>
    <mergeCell ref="C57:D57"/>
    <mergeCell ref="C58:D58"/>
    <mergeCell ref="C60:G60"/>
    <mergeCell ref="C61:G61"/>
    <mergeCell ref="C62:D62"/>
    <mergeCell ref="C63:D63"/>
    <mergeCell ref="C48:D48"/>
    <mergeCell ref="C49:D49"/>
    <mergeCell ref="C50:D50"/>
    <mergeCell ref="C52:D52"/>
    <mergeCell ref="C54:D54"/>
    <mergeCell ref="C56:D56"/>
    <mergeCell ref="C41:D41"/>
    <mergeCell ref="C42:D42"/>
    <mergeCell ref="C43:D43"/>
    <mergeCell ref="C45:D45"/>
    <mergeCell ref="C46:D46"/>
    <mergeCell ref="C47:D47"/>
    <mergeCell ref="C33:D33"/>
    <mergeCell ref="C35:D35"/>
    <mergeCell ref="C36:D36"/>
    <mergeCell ref="C37:D37"/>
    <mergeCell ref="C38:D38"/>
    <mergeCell ref="C40:D40"/>
    <mergeCell ref="C25:D25"/>
    <mergeCell ref="C27:D27"/>
    <mergeCell ref="C28:D28"/>
    <mergeCell ref="C30:D30"/>
    <mergeCell ref="C31:D31"/>
    <mergeCell ref="C32:D32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1:G1"/>
    <mergeCell ref="A3:B3"/>
    <mergeCell ref="A4:B4"/>
    <mergeCell ref="E4:G4"/>
    <mergeCell ref="C9:D9"/>
    <mergeCell ref="C10:D10"/>
    <mergeCell ref="C11:D11"/>
    <mergeCell ref="C12:D12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2018-03-06T13:23:43Z</dcterms:created>
  <dcterms:modified xsi:type="dcterms:W3CDTF">2018-03-06T13:25:23Z</dcterms:modified>
</cp:coreProperties>
</file>