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fie.4service.cz\domozaprojekt\03 NSA\KABINA 2021 - 2025\2024\Žihle\ZŘ\01 ZADÁNÍ\Přílohy ZD\"/>
    </mc:Choice>
  </mc:AlternateContent>
  <xr:revisionPtr revIDLastSave="0" documentId="13_ncr:1_{FA00D309-E10C-4DD0-A1DA-E1C6C02AEE4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Krycí list" sheetId="4" r:id="rId1"/>
    <sheet name="Položky" sheetId="3" r:id="rId2"/>
  </sheets>
  <definedNames>
    <definedName name="cisloobjektu" localSheetId="0">'Krycí list'!$A$5</definedName>
    <definedName name="cisloobjektu">#REF!</definedName>
    <definedName name="cislostavby" localSheetId="0">'Krycí list'!$A$7</definedName>
    <definedName name="cislostavby">#REF!</definedName>
    <definedName name="Datum" localSheetId="0">'Krycí list'!$B$27</definedName>
    <definedName name="Datum">#REF!</definedName>
    <definedName name="Dil" localSheetId="0">#REF!</definedName>
    <definedName name="Dil">#REF!</definedName>
    <definedName name="Dodavka" localSheetId="0">#REF!</definedName>
    <definedName name="Dodavka">#REF!</definedName>
    <definedName name="Dodavka0" localSheetId="0">#REF!</definedName>
    <definedName name="Dodavka0">Položky!#REF!</definedName>
    <definedName name="HSV" localSheetId="0">#REF!</definedName>
    <definedName name="HSV">#REF!</definedName>
    <definedName name="HSV0" localSheetId="0">#REF!</definedName>
    <definedName name="HSV0">Položky!#REF!</definedName>
    <definedName name="HZS" localSheetId="0">#REF!</definedName>
    <definedName name="HZS">#REF!</definedName>
    <definedName name="HZS0" localSheetId="0">#REF!</definedName>
    <definedName name="HZS0">Položky!#REF!</definedName>
    <definedName name="JKSO" localSheetId="0">'Krycí list'!$G$2</definedName>
    <definedName name="JKSO">#REF!</definedName>
    <definedName name="MJ" localSheetId="0">'Krycí list'!$G$5</definedName>
    <definedName name="MJ">#REF!</definedName>
    <definedName name="Mont" localSheetId="0">#REF!</definedName>
    <definedName name="Mont">#REF!</definedName>
    <definedName name="Montaz0" localSheetId="0">#REF!</definedName>
    <definedName name="Montaz0">Položky!#REF!</definedName>
    <definedName name="NazevDilu" localSheetId="0">#REF!</definedName>
    <definedName name="NazevDilu">#REF!</definedName>
    <definedName name="nazevobjektu" localSheetId="0">'Krycí list'!$C$5</definedName>
    <definedName name="nazevobjektu">#REF!</definedName>
    <definedName name="nazevstavby" localSheetId="0">'Krycí list'!$C$7</definedName>
    <definedName name="nazevstavby">#REF!</definedName>
    <definedName name="_xlnm.Print_Titles" localSheetId="1">Položky!$1:$6</definedName>
    <definedName name="Objednatel" localSheetId="0">'Krycí list'!$C$10</definedName>
    <definedName name="Objednatel">#REF!</definedName>
    <definedName name="_xlnm.Print_Area" localSheetId="0">'Krycí list'!$A$1:$G$45</definedName>
    <definedName name="_xlnm.Print_Area" localSheetId="1">Položky!$A$1:$G$26</definedName>
    <definedName name="PocetMJ" localSheetId="0">'Krycí list'!$G$6</definedName>
    <definedName name="PocetMJ">#REF!</definedName>
    <definedName name="Poznamka" localSheetId="0">'Krycí list'!$B$37</definedName>
    <definedName name="Poznamka">#REF!</definedName>
    <definedName name="Projektant" localSheetId="0">'Krycí list'!$C$8</definedName>
    <definedName name="Projektant">#REF!</definedName>
    <definedName name="PSV" localSheetId="0">#REF!</definedName>
    <definedName name="PSV">#REF!</definedName>
    <definedName name="PSV0" localSheetId="0">#REF!</definedName>
    <definedName name="PSV0">Položky!#REF!</definedName>
    <definedName name="SazbaDPH1" localSheetId="0">'Krycí list'!$C$30</definedName>
    <definedName name="SazbaDPH1">#REF!</definedName>
    <definedName name="SazbaDPH2" localSheetId="0">'Krycí list'!$C$32</definedName>
    <definedName name="SazbaDPH2">#REF!</definedName>
    <definedName name="SloupecCC" localSheetId="0">#REF!</definedName>
    <definedName name="SloupecCC">Položky!$G$6</definedName>
    <definedName name="SloupecCisloPol" localSheetId="0">#REF!</definedName>
    <definedName name="SloupecCisloPol">Položky!$B$6</definedName>
    <definedName name="SloupecJC" localSheetId="0">#REF!</definedName>
    <definedName name="SloupecJC">Položky!$F$6</definedName>
    <definedName name="SloupecMJ" localSheetId="0">#REF!</definedName>
    <definedName name="SloupecMJ">Položky!$D$6</definedName>
    <definedName name="SloupecMnozstvi" localSheetId="0">#REF!</definedName>
    <definedName name="SloupecMnozstvi">Položky!$E$6</definedName>
    <definedName name="SloupecNazPol" localSheetId="0">#REF!</definedName>
    <definedName name="SloupecNazPol">Položky!$C$6</definedName>
    <definedName name="SloupecPC" localSheetId="0">#REF!</definedName>
    <definedName name="SloupecPC">Položky!$A$6</definedName>
    <definedName name="solver_lin" localSheetId="1" hidden="1">0</definedName>
    <definedName name="solver_num" localSheetId="1" hidden="1">0</definedName>
    <definedName name="solver_opt" localSheetId="1" hidden="1">Položky!#REF!</definedName>
    <definedName name="solver_typ" localSheetId="1" hidden="1">1</definedName>
    <definedName name="solver_val" localSheetId="1" hidden="1">0</definedName>
    <definedName name="Typ" localSheetId="0">#REF!</definedName>
    <definedName name="Typ">Položky!#REF!</definedName>
    <definedName name="VRN" localSheetId="0">#REF!</definedName>
    <definedName name="VRN">#REF!</definedName>
    <definedName name="VRNKc" localSheetId="0">#REF!</definedName>
    <definedName name="VRNKc">#REF!</definedName>
    <definedName name="VRNnazev" localSheetId="0">#REF!</definedName>
    <definedName name="VRNnazev">#REF!</definedName>
    <definedName name="VRNproc" localSheetId="0">#REF!</definedName>
    <definedName name="VRNproc">#REF!</definedName>
    <definedName name="VRNzakl" localSheetId="0">#REF!</definedName>
    <definedName name="VRNzakl">#REF!</definedName>
    <definedName name="Zakazka" localSheetId="0">'Krycí list'!$G$11</definedName>
    <definedName name="Zakazka">#REF!</definedName>
    <definedName name="Zaklad22" localSheetId="0">'Krycí list'!$F$32</definedName>
    <definedName name="Zaklad22">#REF!</definedName>
    <definedName name="Zaklad5" localSheetId="0">'Krycí list'!$F$30</definedName>
    <definedName name="Zaklad5">#REF!</definedName>
    <definedName name="Zhotovitel" localSheetId="0">'Krycí list'!$C$11:$E$11</definedName>
    <definedName name="Zhotovit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G7" i="4" l="1"/>
  <c r="C31" i="4"/>
  <c r="C33" i="4"/>
  <c r="F33" i="4" s="1"/>
  <c r="BB39" i="3" l="1"/>
  <c r="BB37" i="3"/>
  <c r="BB35" i="3"/>
  <c r="BB32" i="3"/>
  <c r="G23" i="3"/>
  <c r="BA23" i="3" s="1"/>
  <c r="G22" i="3"/>
  <c r="BA22" i="3" s="1"/>
  <c r="G20" i="3"/>
  <c r="G12" i="3"/>
  <c r="BA12" i="3" s="1"/>
  <c r="BE47" i="3"/>
  <c r="BD47" i="3"/>
  <c r="BC47" i="3"/>
  <c r="BA47" i="3"/>
  <c r="BE45" i="3"/>
  <c r="BD45" i="3"/>
  <c r="BC45" i="3"/>
  <c r="BA45" i="3"/>
  <c r="BB45" i="3"/>
  <c r="BE41" i="3"/>
  <c r="BD41" i="3"/>
  <c r="BC41" i="3"/>
  <c r="BA41" i="3"/>
  <c r="BE39" i="3"/>
  <c r="BD39" i="3"/>
  <c r="BC39" i="3"/>
  <c r="BA39" i="3"/>
  <c r="BE37" i="3"/>
  <c r="BD37" i="3"/>
  <c r="BC37" i="3"/>
  <c r="BA37" i="3"/>
  <c r="BE35" i="3"/>
  <c r="BD35" i="3"/>
  <c r="BC35" i="3"/>
  <c r="BA35" i="3"/>
  <c r="BE32" i="3"/>
  <c r="BD32" i="3"/>
  <c r="BC32" i="3"/>
  <c r="BA32" i="3"/>
  <c r="BE31" i="3"/>
  <c r="BD31" i="3"/>
  <c r="BC31" i="3"/>
  <c r="BA31" i="3"/>
  <c r="BE28" i="3"/>
  <c r="BD28" i="3"/>
  <c r="BC28" i="3"/>
  <c r="BB28" i="3"/>
  <c r="BA28" i="3"/>
  <c r="BE27" i="3"/>
  <c r="BD27" i="3"/>
  <c r="BC27" i="3"/>
  <c r="BB27" i="3"/>
  <c r="C24" i="3"/>
  <c r="BE23" i="3"/>
  <c r="BD23" i="3"/>
  <c r="BC23" i="3"/>
  <c r="BB23" i="3"/>
  <c r="BE22" i="3"/>
  <c r="BD22" i="3"/>
  <c r="BC22" i="3"/>
  <c r="BB22" i="3"/>
  <c r="BE20" i="3"/>
  <c r="BD20" i="3"/>
  <c r="BC20" i="3"/>
  <c r="BB20" i="3"/>
  <c r="BE12" i="3"/>
  <c r="BD12" i="3"/>
  <c r="BC12" i="3"/>
  <c r="BB12" i="3"/>
  <c r="BE10" i="3"/>
  <c r="BD10" i="3"/>
  <c r="BC10" i="3"/>
  <c r="BB10" i="3"/>
  <c r="G10" i="3"/>
  <c r="BE8" i="3"/>
  <c r="BD8" i="3"/>
  <c r="BC8" i="3"/>
  <c r="BB8" i="3"/>
  <c r="G8" i="3"/>
  <c r="BA8" i="3" s="1"/>
  <c r="C18" i="3"/>
  <c r="BA10" i="3" l="1"/>
  <c r="BA18" i="3" s="1"/>
  <c r="G18" i="3"/>
  <c r="BB41" i="3"/>
  <c r="BB31" i="3"/>
  <c r="BA20" i="3"/>
  <c r="BA24" i="3" s="1"/>
  <c r="G24" i="3"/>
  <c r="BB47" i="3"/>
  <c r="BB49" i="3" s="1"/>
  <c r="BD49" i="3"/>
  <c r="BA49" i="3"/>
  <c r="BE49" i="3"/>
  <c r="BA27" i="3"/>
  <c r="BA29" i="3" s="1"/>
  <c r="BE29" i="3"/>
  <c r="BD29" i="3"/>
  <c r="BA43" i="3"/>
  <c r="BC29" i="3"/>
  <c r="BE24" i="3"/>
  <c r="BE43" i="3"/>
  <c r="BC18" i="3"/>
  <c r="BD18" i="3"/>
  <c r="BB18" i="3"/>
  <c r="BD24" i="3"/>
  <c r="BD43" i="3"/>
  <c r="BE18" i="3"/>
  <c r="BC24" i="3"/>
  <c r="BB29" i="3"/>
  <c r="BC49" i="3"/>
  <c r="BB24" i="3"/>
  <c r="BC43" i="3"/>
  <c r="G26" i="3" l="1"/>
  <c r="BB43" i="3"/>
  <c r="F30" i="4" l="1"/>
  <c r="C15" i="4"/>
  <c r="F31" i="4" l="1"/>
  <c r="F34" i="4" s="1"/>
</calcChain>
</file>

<file path=xl/sharedStrings.xml><?xml version="1.0" encoding="utf-8"?>
<sst xmlns="http://schemas.openxmlformats.org/spreadsheetml/2006/main" count="122" uniqueCount="95">
  <si>
    <t xml:space="preserve"> </t>
  </si>
  <si>
    <t>Stavba :</t>
  </si>
  <si>
    <t>Objekt :</t>
  </si>
  <si>
    <t xml:space="preserve">Položkový rozpočet </t>
  </si>
  <si>
    <t>Rozpočet:</t>
  </si>
  <si>
    <t>P.č.</t>
  </si>
  <si>
    <t>Název položky</t>
  </si>
  <si>
    <t>MJ</t>
  </si>
  <si>
    <t>množství</t>
  </si>
  <si>
    <t>cena / MJ</t>
  </si>
  <si>
    <t>celkem (Kč)</t>
  </si>
  <si>
    <t>Díl:</t>
  </si>
  <si>
    <t>1</t>
  </si>
  <si>
    <t>Celkem za</t>
  </si>
  <si>
    <t>m2</t>
  </si>
  <si>
    <t>18</t>
  </si>
  <si>
    <t>Povrchové úpravy terénu</t>
  </si>
  <si>
    <t>plocha kolem hřiště:38*2*2+18*2*2</t>
  </si>
  <si>
    <t>plocha kolem hřiště:32*2*2+18*2*2</t>
  </si>
  <si>
    <t>133*0,05</t>
  </si>
  <si>
    <t>m</t>
  </si>
  <si>
    <t>36+36+18+8+1,3*4</t>
  </si>
  <si>
    <t>t</t>
  </si>
  <si>
    <t>F1</t>
  </si>
  <si>
    <t>Umělé povrchy</t>
  </si>
  <si>
    <t xml:space="preserve">Ostatní náklady na přesun a manipulaci s mater. </t>
  </si>
  <si>
    <t>kpl</t>
  </si>
  <si>
    <t>PP záchytná síť:3*36*2</t>
  </si>
  <si>
    <t>5*18*2</t>
  </si>
  <si>
    <t>38*2</t>
  </si>
  <si>
    <t>0,16*,04*6*103,2</t>
  </si>
  <si>
    <t>Poznámka :</t>
  </si>
  <si>
    <t>CENA ZA OBJEKT CELKEM</t>
  </si>
  <si>
    <t xml:space="preserve">% </t>
  </si>
  <si>
    <t>DPH</t>
  </si>
  <si>
    <t>Základ pro DPH</t>
  </si>
  <si>
    <t xml:space="preserve">%  </t>
  </si>
  <si>
    <t>Podpis:</t>
  </si>
  <si>
    <t>Podpis :</t>
  </si>
  <si>
    <t>Datum :</t>
  </si>
  <si>
    <t>Jméno :</t>
  </si>
  <si>
    <t>Za objednatele</t>
  </si>
  <si>
    <t>Za zhotovitele</t>
  </si>
  <si>
    <t>Vypracoval</t>
  </si>
  <si>
    <t>Ostatní náklady celkem</t>
  </si>
  <si>
    <t>ZRN+ost.náklady+HZS</t>
  </si>
  <si>
    <t>Ostatní náklady neuvedené</t>
  </si>
  <si>
    <t>ZRN+HZS</t>
  </si>
  <si>
    <t>HZS</t>
  </si>
  <si>
    <t>ZRN celkem</t>
  </si>
  <si>
    <t>M dodávky celkem</t>
  </si>
  <si>
    <t>N</t>
  </si>
  <si>
    <t>M práce celkem</t>
  </si>
  <si>
    <t>R</t>
  </si>
  <si>
    <t>PSV celkem</t>
  </si>
  <si>
    <t>Z</t>
  </si>
  <si>
    <t>HSV celkem</t>
  </si>
  <si>
    <t>Ostatní rozpočtové náklady</t>
  </si>
  <si>
    <t>Základní rozpočtové náklady</t>
  </si>
  <si>
    <t>ROZPOČTOVÉ NÁKLADY</t>
  </si>
  <si>
    <t>Počet listů</t>
  </si>
  <si>
    <t>Rozpočtoval</t>
  </si>
  <si>
    <t xml:space="preserve">Zakázkové číslo </t>
  </si>
  <si>
    <t>Dodavatel</t>
  </si>
  <si>
    <t>Objednatel</t>
  </si>
  <si>
    <t>Zpracovatel projektu</t>
  </si>
  <si>
    <t>Typ rozpočtu</t>
  </si>
  <si>
    <t>Projektant</t>
  </si>
  <si>
    <t>Náklady na m.j.</t>
  </si>
  <si>
    <t>Počet jednotek</t>
  </si>
  <si>
    <t>Název stavby</t>
  </si>
  <si>
    <t>Stavba</t>
  </si>
  <si>
    <t>Měrná jednotka</t>
  </si>
  <si>
    <t xml:space="preserve">SKP </t>
  </si>
  <si>
    <t>Název objektu</t>
  </si>
  <si>
    <t>Objekt</t>
  </si>
  <si>
    <t xml:space="preserve">JKSO </t>
  </si>
  <si>
    <t>Rozpočet</t>
  </si>
  <si>
    <t>POLOŽKOVÝ ROZPOČET</t>
  </si>
  <si>
    <t>Fotbalové hřiště</t>
  </si>
  <si>
    <t>TJ Slavoj Žihle</t>
  </si>
  <si>
    <t>Demontáž stávajícího UMT</t>
  </si>
  <si>
    <t>100*66</t>
  </si>
  <si>
    <t>Likvidace stávající UMT - uložení na skládku</t>
  </si>
  <si>
    <t>Lajnování šířky 70mm - fotbal</t>
  </si>
  <si>
    <t>100*66*0,22</t>
  </si>
  <si>
    <t>Obec Žihle</t>
  </si>
  <si>
    <t>Doprava staré UMT na skládku</t>
  </si>
  <si>
    <t>hřiště:100*66</t>
  </si>
  <si>
    <t>Lokální úpravy stávajících štěrkových vrstev</t>
  </si>
  <si>
    <t>Úprava obrubníků stávajícího hřiště pro ukotvení nového UMT</t>
  </si>
  <si>
    <t>Rekostrukce UMT v obci Žihle</t>
  </si>
  <si>
    <t xml:space="preserve">Jméno :   </t>
  </si>
  <si>
    <t xml:space="preserve">Datum :   </t>
  </si>
  <si>
    <t>Umělý bezzásypový trávník o výšce stébla min. 30 mm a včetně EPP pružné podložky tl. 20 mm. Umělý trávník tvořený kombinací dvou druhů PE vláken. Minimální hmotnost trávníku 4.700 g/m2. Dodávka včetně montáže.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</si>
</sst>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"/>
  </numFmts>
  <fonts count="23" x14ac:knownFonts="1">
    <font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  <fill>
      <patternFill patternType="solid">
        <fgColor indexed="45"/>
        <bgColor indexed="64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2">
    <xf numFmtId="0" fontId="0" fillId="0" borderId="0" xfId="0"/>
    <xf numFmtId="49" fontId="3" fillId="0" borderId="1" xfId="1" applyNumberFormat="1" applyFont="1" applyBorder="1"/>
    <xf numFmtId="49" fontId="3" fillId="0" borderId="2" xfId="1" applyNumberFormat="1" applyFont="1" applyBorder="1"/>
    <xf numFmtId="0" fontId="1" fillId="0" borderId="0" xfId="1"/>
    <xf numFmtId="0" fontId="2" fillId="0" borderId="0" xfId="1" applyFont="1"/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2" fillId="0" borderId="1" xfId="1" applyFont="1" applyBorder="1"/>
    <xf numFmtId="0" fontId="4" fillId="0" borderId="3" xfId="1" applyFont="1" applyBorder="1" applyAlignment="1">
      <alignment horizontal="right"/>
    </xf>
    <xf numFmtId="49" fontId="2" fillId="0" borderId="1" xfId="1" applyNumberFormat="1" applyFont="1" applyBorder="1" applyAlignment="1">
      <alignment horizontal="left"/>
    </xf>
    <xf numFmtId="0" fontId="2" fillId="0" borderId="4" xfId="1" applyFont="1" applyBorder="1"/>
    <xf numFmtId="0" fontId="2" fillId="0" borderId="2" xfId="1" applyFont="1" applyBorder="1"/>
    <xf numFmtId="0" fontId="4" fillId="0" borderId="0" xfId="1" applyFont="1"/>
    <xf numFmtId="0" fontId="2" fillId="0" borderId="0" xfId="1" applyFont="1" applyAlignment="1">
      <alignment horizontal="right"/>
    </xf>
    <xf numFmtId="49" fontId="4" fillId="2" borderId="5" xfId="1" applyNumberFormat="1" applyFont="1" applyFill="1" applyBorder="1"/>
    <xf numFmtId="0" fontId="4" fillId="2" borderId="6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3" fillId="0" borderId="7" xfId="1" applyFont="1" applyBorder="1" applyAlignment="1">
      <alignment horizontal="center"/>
    </xf>
    <xf numFmtId="49" fontId="3" fillId="0" borderId="7" xfId="1" applyNumberFormat="1" applyFont="1" applyBorder="1" applyAlignment="1">
      <alignment horizontal="left"/>
    </xf>
    <xf numFmtId="0" fontId="3" fillId="0" borderId="8" xfId="1" applyFont="1" applyBorder="1"/>
    <xf numFmtId="0" fontId="2" fillId="0" borderId="9" xfId="1" applyFont="1" applyBorder="1" applyAlignment="1">
      <alignment horizontal="center"/>
    </xf>
    <xf numFmtId="0" fontId="2" fillId="0" borderId="9" xfId="1" applyFont="1" applyBorder="1" applyAlignment="1">
      <alignment horizontal="right"/>
    </xf>
    <xf numFmtId="0" fontId="2" fillId="0" borderId="6" xfId="1" applyFont="1" applyBorder="1"/>
    <xf numFmtId="0" fontId="9" fillId="0" borderId="0" xfId="1" applyFont="1"/>
    <xf numFmtId="0" fontId="10" fillId="0" borderId="10" xfId="1" applyFont="1" applyBorder="1" applyAlignment="1">
      <alignment horizontal="center" vertical="top"/>
    </xf>
    <xf numFmtId="49" fontId="10" fillId="0" borderId="10" xfId="1" applyNumberFormat="1" applyFont="1" applyBorder="1" applyAlignment="1">
      <alignment horizontal="left" vertical="top"/>
    </xf>
    <xf numFmtId="0" fontId="10" fillId="0" borderId="10" xfId="1" applyFont="1" applyBorder="1" applyAlignment="1">
      <alignment vertical="top" wrapText="1"/>
    </xf>
    <xf numFmtId="49" fontId="10" fillId="0" borderId="10" xfId="1" applyNumberFormat="1" applyFont="1" applyBorder="1" applyAlignment="1">
      <alignment horizontal="center" shrinkToFit="1"/>
    </xf>
    <xf numFmtId="4" fontId="10" fillId="0" borderId="10" xfId="1" applyNumberFormat="1" applyFont="1" applyBorder="1" applyAlignment="1">
      <alignment horizontal="right"/>
    </xf>
    <xf numFmtId="4" fontId="10" fillId="0" borderId="10" xfId="1" applyNumberFormat="1" applyFont="1" applyBorder="1"/>
    <xf numFmtId="0" fontId="4" fillId="0" borderId="7" xfId="1" applyFont="1" applyBorder="1" applyAlignment="1">
      <alignment horizontal="center"/>
    </xf>
    <xf numFmtId="0" fontId="11" fillId="0" borderId="0" xfId="1" applyFont="1" applyAlignment="1">
      <alignment wrapText="1"/>
    </xf>
    <xf numFmtId="49" fontId="4" fillId="0" borderId="7" xfId="1" applyNumberFormat="1" applyFont="1" applyBorder="1" applyAlignment="1">
      <alignment horizontal="right"/>
    </xf>
    <xf numFmtId="4" fontId="12" fillId="3" borderId="11" xfId="1" applyNumberFormat="1" applyFont="1" applyFill="1" applyBorder="1" applyAlignment="1">
      <alignment horizontal="right" wrapText="1"/>
    </xf>
    <xf numFmtId="0" fontId="12" fillId="3" borderId="12" xfId="1" applyFont="1" applyFill="1" applyBorder="1" applyAlignment="1">
      <alignment horizontal="left" wrapText="1"/>
    </xf>
    <xf numFmtId="0" fontId="12" fillId="0" borderId="13" xfId="0" applyFont="1" applyBorder="1" applyAlignment="1">
      <alignment horizontal="right"/>
    </xf>
    <xf numFmtId="0" fontId="2" fillId="2" borderId="5" xfId="1" applyFont="1" applyFill="1" applyBorder="1" applyAlignment="1">
      <alignment horizontal="center"/>
    </xf>
    <xf numFmtId="49" fontId="14" fillId="2" borderId="5" xfId="1" applyNumberFormat="1" applyFont="1" applyFill="1" applyBorder="1" applyAlignment="1">
      <alignment horizontal="left"/>
    </xf>
    <xf numFmtId="0" fontId="14" fillId="2" borderId="8" xfId="1" applyFont="1" applyFill="1" applyBorder="1"/>
    <xf numFmtId="0" fontId="2" fillId="2" borderId="9" xfId="1" applyFont="1" applyFill="1" applyBorder="1" applyAlignment="1">
      <alignment horizontal="center"/>
    </xf>
    <xf numFmtId="4" fontId="2" fillId="2" borderId="9" xfId="1" applyNumberFormat="1" applyFont="1" applyFill="1" applyBorder="1" applyAlignment="1">
      <alignment horizontal="right"/>
    </xf>
    <xf numFmtId="4" fontId="2" fillId="2" borderId="6" xfId="1" applyNumberFormat="1" applyFont="1" applyFill="1" applyBorder="1" applyAlignment="1">
      <alignment horizontal="right"/>
    </xf>
    <xf numFmtId="4" fontId="3" fillId="2" borderId="5" xfId="1" applyNumberFormat="1" applyFont="1" applyFill="1" applyBorder="1"/>
    <xf numFmtId="3" fontId="1" fillId="0" borderId="0" xfId="1" applyNumberFormat="1"/>
    <xf numFmtId="0" fontId="15" fillId="0" borderId="0" xfId="1" applyFont="1"/>
    <xf numFmtId="0" fontId="1" fillId="0" borderId="0" xfId="1" applyAlignment="1">
      <alignment horizontal="right"/>
    </xf>
    <xf numFmtId="0" fontId="16" fillId="0" borderId="0" xfId="1" applyFont="1"/>
    <xf numFmtId="3" fontId="16" fillId="0" borderId="0" xfId="1" applyNumberFormat="1" applyFont="1" applyAlignment="1">
      <alignment horizontal="right"/>
    </xf>
    <xf numFmtId="4" fontId="16" fillId="0" borderId="0" xfId="1" applyNumberFormat="1" applyFont="1"/>
    <xf numFmtId="4" fontId="10" fillId="4" borderId="10" xfId="1" applyNumberFormat="1" applyFont="1" applyFill="1" applyBorder="1" applyAlignment="1">
      <alignment horizontal="right"/>
    </xf>
    <xf numFmtId="0" fontId="12" fillId="0" borderId="12" xfId="1" applyFont="1" applyBorder="1" applyAlignment="1">
      <alignment horizontal="left" wrapText="1"/>
    </xf>
    <xf numFmtId="0" fontId="0" fillId="0" borderId="0" xfId="1" applyFont="1"/>
    <xf numFmtId="49" fontId="10" fillId="0" borderId="7" xfId="1" applyNumberFormat="1" applyFont="1" applyBorder="1" applyAlignment="1">
      <alignment horizontal="left" vertical="top"/>
    </xf>
    <xf numFmtId="0" fontId="2" fillId="0" borderId="5" xfId="1" applyFont="1" applyBorder="1" applyAlignment="1">
      <alignment horizontal="center"/>
    </xf>
    <xf numFmtId="0" fontId="10" fillId="0" borderId="7" xfId="1" applyFont="1" applyBorder="1" applyAlignment="1">
      <alignment horizontal="center" vertical="top"/>
    </xf>
    <xf numFmtId="0" fontId="17" fillId="0" borderId="0" xfId="1" applyFont="1"/>
    <xf numFmtId="0" fontId="0" fillId="0" borderId="0" xfId="0" applyAlignment="1">
      <alignment vertical="justify"/>
    </xf>
    <xf numFmtId="0" fontId="18" fillId="0" borderId="0" xfId="0" applyFont="1"/>
    <xf numFmtId="0" fontId="19" fillId="2" borderId="28" xfId="0" applyFont="1" applyFill="1" applyBorder="1"/>
    <xf numFmtId="0" fontId="19" fillId="2" borderId="29" xfId="0" applyFont="1" applyFill="1" applyBorder="1"/>
    <xf numFmtId="0" fontId="19" fillId="2" borderId="30" xfId="0" applyFont="1" applyFill="1" applyBorder="1"/>
    <xf numFmtId="0" fontId="2" fillId="0" borderId="6" xfId="0" applyFont="1" applyBorder="1"/>
    <xf numFmtId="0" fontId="2" fillId="0" borderId="32" xfId="0" applyFont="1" applyBorder="1"/>
    <xf numFmtId="165" fontId="2" fillId="0" borderId="6" xfId="0" applyNumberFormat="1" applyFont="1" applyBorder="1" applyAlignment="1">
      <alignment horizontal="right"/>
    </xf>
    <xf numFmtId="0" fontId="2" fillId="0" borderId="9" xfId="0" applyFont="1" applyBorder="1"/>
    <xf numFmtId="0" fontId="2" fillId="0" borderId="33" xfId="0" applyFont="1" applyBorder="1"/>
    <xf numFmtId="0" fontId="2" fillId="0" borderId="25" xfId="0" applyFont="1" applyBorder="1"/>
    <xf numFmtId="165" fontId="2" fillId="0" borderId="25" xfId="0" applyNumberFormat="1" applyFont="1" applyBorder="1" applyAlignment="1">
      <alignment horizontal="right"/>
    </xf>
    <xf numFmtId="0" fontId="2" fillId="0" borderId="34" xfId="0" applyFont="1" applyBorder="1"/>
    <xf numFmtId="0" fontId="2" fillId="0" borderId="0" xfId="0" applyFont="1"/>
    <xf numFmtId="0" fontId="2" fillId="0" borderId="14" xfId="0" applyFont="1" applyBorder="1"/>
    <xf numFmtId="0" fontId="2" fillId="0" borderId="18" xfId="0" applyFont="1" applyBorder="1"/>
    <xf numFmtId="0" fontId="2" fillId="0" borderId="35" xfId="0" applyFont="1" applyBorder="1"/>
    <xf numFmtId="0" fontId="2" fillId="0" borderId="13" xfId="0" applyFont="1" applyBorder="1"/>
    <xf numFmtId="0" fontId="2" fillId="0" borderId="12" xfId="0" applyFont="1" applyBorder="1"/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3" fillId="2" borderId="36" xfId="0" applyFont="1" applyFill="1" applyBorder="1"/>
    <xf numFmtId="0" fontId="3" fillId="2" borderId="37" xfId="0" applyFont="1" applyFill="1" applyBorder="1"/>
    <xf numFmtId="0" fontId="3" fillId="2" borderId="38" xfId="0" applyFont="1" applyFill="1" applyBorder="1"/>
    <xf numFmtId="0" fontId="3" fillId="2" borderId="39" xfId="0" applyFont="1" applyFill="1" applyBorder="1"/>
    <xf numFmtId="0" fontId="3" fillId="2" borderId="40" xfId="0" applyFont="1" applyFill="1" applyBorder="1"/>
    <xf numFmtId="3" fontId="2" fillId="0" borderId="41" xfId="0" applyNumberFormat="1" applyFont="1" applyBorder="1"/>
    <xf numFmtId="0" fontId="2" fillId="0" borderId="28" xfId="0" applyFont="1" applyBorder="1"/>
    <xf numFmtId="3" fontId="2" fillId="0" borderId="29" xfId="0" applyNumberFormat="1" applyFont="1" applyBorder="1"/>
    <xf numFmtId="0" fontId="2" fillId="0" borderId="30" xfId="0" applyFont="1" applyBorder="1"/>
    <xf numFmtId="3" fontId="2" fillId="0" borderId="42" xfId="0" applyNumberFormat="1" applyFont="1" applyBorder="1"/>
    <xf numFmtId="3" fontId="2" fillId="0" borderId="9" xfId="0" applyNumberFormat="1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45" xfId="0" applyFont="1" applyBorder="1"/>
    <xf numFmtId="0" fontId="2" fillId="0" borderId="44" xfId="0" applyFont="1" applyBorder="1" applyAlignment="1">
      <alignment shrinkToFit="1"/>
    </xf>
    <xf numFmtId="0" fontId="2" fillId="0" borderId="46" xfId="0" applyFont="1" applyBorder="1"/>
    <xf numFmtId="4" fontId="1" fillId="0" borderId="0" xfId="1" applyNumberFormat="1"/>
    <xf numFmtId="0" fontId="2" fillId="0" borderId="47" xfId="0" applyFont="1" applyBorder="1"/>
    <xf numFmtId="0" fontId="2" fillId="0" borderId="39" xfId="0" applyFont="1" applyBorder="1"/>
    <xf numFmtId="3" fontId="2" fillId="0" borderId="38" xfId="0" applyNumberFormat="1" applyFont="1" applyBorder="1"/>
    <xf numFmtId="0" fontId="2" fillId="0" borderId="40" xfId="0" applyFont="1" applyBorder="1"/>
    <xf numFmtId="0" fontId="2" fillId="2" borderId="48" xfId="0" applyFont="1" applyFill="1" applyBorder="1" applyAlignment="1">
      <alignment horizontal="centerContinuous"/>
    </xf>
    <xf numFmtId="0" fontId="2" fillId="2" borderId="49" xfId="0" applyFont="1" applyFill="1" applyBorder="1" applyAlignment="1">
      <alignment horizontal="centerContinuous"/>
    </xf>
    <xf numFmtId="0" fontId="3" fillId="2" borderId="49" xfId="0" applyFont="1" applyFill="1" applyBorder="1" applyAlignment="1">
      <alignment horizontal="centerContinuous"/>
    </xf>
    <xf numFmtId="0" fontId="2" fillId="2" borderId="49" xfId="0" applyFont="1" applyFill="1" applyBorder="1" applyAlignment="1">
      <alignment horizontal="left"/>
    </xf>
    <xf numFmtId="0" fontId="3" fillId="2" borderId="50" xfId="0" applyFont="1" applyFill="1" applyBorder="1" applyAlignment="1">
      <alignment horizontal="left"/>
    </xf>
    <xf numFmtId="0" fontId="2" fillId="0" borderId="51" xfId="0" applyFont="1" applyBorder="1" applyAlignment="1">
      <alignment horizontal="centerContinuous" vertical="center"/>
    </xf>
    <xf numFmtId="0" fontId="2" fillId="0" borderId="52" xfId="0" applyFont="1" applyBorder="1" applyAlignment="1">
      <alignment horizontal="centerContinuous" vertical="center"/>
    </xf>
    <xf numFmtId="0" fontId="19" fillId="0" borderId="52" xfId="0" applyFont="1" applyBorder="1" applyAlignment="1">
      <alignment horizontal="centerContinuous" vertical="center"/>
    </xf>
    <xf numFmtId="0" fontId="20" fillId="0" borderId="53" xfId="0" applyFont="1" applyBorder="1" applyAlignment="1">
      <alignment horizontal="centerContinuous" vertical="center"/>
    </xf>
    <xf numFmtId="0" fontId="4" fillId="0" borderId="54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6" xfId="0" applyFont="1" applyBorder="1"/>
    <xf numFmtId="0" fontId="4" fillId="0" borderId="43" xfId="0" applyFont="1" applyBorder="1"/>
    <xf numFmtId="3" fontId="0" fillId="0" borderId="0" xfId="0" applyNumberFormat="1"/>
    <xf numFmtId="17" fontId="4" fillId="0" borderId="31" xfId="0" applyNumberFormat="1" applyFont="1" applyBorder="1"/>
    <xf numFmtId="0" fontId="4" fillId="0" borderId="5" xfId="0" applyFont="1" applyBorder="1"/>
    <xf numFmtId="0" fontId="4" fillId="0" borderId="55" xfId="0" applyFont="1" applyBorder="1"/>
    <xf numFmtId="0" fontId="1" fillId="0" borderId="0" xfId="0" applyFont="1"/>
    <xf numFmtId="0" fontId="4" fillId="0" borderId="31" xfId="0" applyFont="1" applyBorder="1"/>
    <xf numFmtId="0" fontId="4" fillId="0" borderId="31" xfId="0" applyFont="1" applyBorder="1" applyAlignment="1">
      <alignment horizontal="left"/>
    </xf>
    <xf numFmtId="3" fontId="4" fillId="0" borderId="56" xfId="0" applyNumberFormat="1" applyFont="1" applyBorder="1" applyAlignment="1">
      <alignment horizontal="left"/>
    </xf>
    <xf numFmtId="49" fontId="4" fillId="0" borderId="5" xfId="0" applyNumberFormat="1" applyFont="1" applyBorder="1" applyAlignment="1">
      <alignment horizontal="left"/>
    </xf>
    <xf numFmtId="49" fontId="2" fillId="2" borderId="0" xfId="0" applyNumberFormat="1" applyFont="1" applyFill="1"/>
    <xf numFmtId="49" fontId="21" fillId="2" borderId="38" xfId="0" applyNumberFormat="1" applyFont="1" applyFill="1" applyBorder="1" applyAlignment="1">
      <alignment horizontal="left"/>
    </xf>
    <xf numFmtId="49" fontId="2" fillId="2" borderId="13" xfId="0" applyNumberFormat="1" applyFont="1" applyFill="1" applyBorder="1"/>
    <xf numFmtId="49" fontId="3" fillId="2" borderId="35" xfId="0" applyNumberFormat="1" applyFont="1" applyFill="1" applyBorder="1"/>
    <xf numFmtId="49" fontId="4" fillId="0" borderId="6" xfId="0" applyNumberFormat="1" applyFont="1" applyBorder="1"/>
    <xf numFmtId="49" fontId="4" fillId="0" borderId="9" xfId="0" applyNumberFormat="1" applyFont="1" applyBorder="1"/>
    <xf numFmtId="0" fontId="3" fillId="0" borderId="43" xfId="0" applyFont="1" applyBorder="1"/>
    <xf numFmtId="0" fontId="4" fillId="0" borderId="56" xfId="0" applyFont="1" applyBorder="1" applyAlignment="1">
      <alignment horizontal="left"/>
    </xf>
    <xf numFmtId="49" fontId="2" fillId="2" borderId="6" xfId="0" applyNumberFormat="1" applyFont="1" applyFill="1" applyBorder="1"/>
    <xf numFmtId="49" fontId="2" fillId="2" borderId="9" xfId="0" applyNumberFormat="1" applyFont="1" applyFill="1" applyBorder="1"/>
    <xf numFmtId="49" fontId="3" fillId="2" borderId="43" xfId="0" applyNumberFormat="1" applyFont="1" applyFill="1" applyBorder="1"/>
    <xf numFmtId="49" fontId="4" fillId="0" borderId="56" xfId="0" applyNumberFormat="1" applyFont="1" applyBorder="1" applyAlignment="1">
      <alignment horizontal="left"/>
    </xf>
    <xf numFmtId="49" fontId="4" fillId="0" borderId="41" xfId="0" applyNumberFormat="1" applyFont="1" applyBorder="1" applyAlignment="1">
      <alignment horizontal="left"/>
    </xf>
    <xf numFmtId="0" fontId="4" fillId="0" borderId="17" xfId="0" applyFont="1" applyBorder="1"/>
    <xf numFmtId="49" fontId="4" fillId="2" borderId="39" xfId="0" applyNumberFormat="1" applyFont="1" applyFill="1" applyBorder="1" applyAlignment="1">
      <alignment horizontal="centerContinuous"/>
    </xf>
    <xf numFmtId="0" fontId="4" fillId="2" borderId="39" xfId="0" applyFont="1" applyFill="1" applyBorder="1" applyAlignment="1">
      <alignment horizontal="centerContinuous"/>
    </xf>
    <xf numFmtId="0" fontId="3" fillId="2" borderId="40" xfId="0" applyFont="1" applyFill="1" applyBorder="1" applyAlignment="1">
      <alignment horizontal="left"/>
    </xf>
    <xf numFmtId="0" fontId="2" fillId="0" borderId="57" xfId="0" applyFont="1" applyBorder="1" applyAlignment="1">
      <alignment horizontal="centerContinuous"/>
    </xf>
    <xf numFmtId="0" fontId="20" fillId="0" borderId="57" xfId="0" applyFont="1" applyBorder="1" applyAlignment="1">
      <alignment horizontal="centerContinuous" vertical="top"/>
    </xf>
    <xf numFmtId="2" fontId="17" fillId="0" borderId="0" xfId="1" applyNumberFormat="1" applyFont="1"/>
    <xf numFmtId="0" fontId="10" fillId="0" borderId="12" xfId="1" applyFont="1" applyBorder="1" applyAlignment="1">
      <alignment vertical="top" wrapText="1"/>
    </xf>
    <xf numFmtId="4" fontId="10" fillId="0" borderId="7" xfId="1" applyNumberFormat="1" applyFont="1" applyBorder="1" applyAlignment="1">
      <alignment horizontal="right"/>
    </xf>
    <xf numFmtId="4" fontId="10" fillId="4" borderId="12" xfId="1" applyNumberFormat="1" applyFont="1" applyFill="1" applyBorder="1" applyAlignment="1">
      <alignment horizontal="right"/>
    </xf>
    <xf numFmtId="4" fontId="10" fillId="0" borderId="13" xfId="1" applyNumberFormat="1" applyFont="1" applyBorder="1"/>
    <xf numFmtId="0" fontId="10" fillId="0" borderId="17" xfId="1" applyFont="1" applyBorder="1" applyAlignment="1">
      <alignment horizontal="center" vertical="top"/>
    </xf>
    <xf numFmtId="49" fontId="10" fillId="0" borderId="17" xfId="1" applyNumberFormat="1" applyFont="1" applyBorder="1" applyAlignment="1">
      <alignment horizontal="left" vertical="top"/>
    </xf>
    <xf numFmtId="0" fontId="10" fillId="0" borderId="18" xfId="1" applyFont="1" applyBorder="1" applyAlignment="1">
      <alignment vertical="top" wrapText="1"/>
    </xf>
    <xf numFmtId="49" fontId="10" fillId="0" borderId="14" xfId="1" applyNumberFormat="1" applyFont="1" applyBorder="1" applyAlignment="1">
      <alignment horizontal="center" shrinkToFit="1"/>
    </xf>
    <xf numFmtId="4" fontId="10" fillId="0" borderId="17" xfId="1" applyNumberFormat="1" applyFont="1" applyBorder="1" applyAlignment="1">
      <alignment horizontal="right"/>
    </xf>
    <xf numFmtId="4" fontId="10" fillId="4" borderId="18" xfId="1" applyNumberFormat="1" applyFont="1" applyFill="1" applyBorder="1" applyAlignment="1">
      <alignment horizontal="right"/>
    </xf>
    <xf numFmtId="4" fontId="10" fillId="0" borderId="14" xfId="1" applyNumberFormat="1" applyFont="1" applyBorder="1"/>
    <xf numFmtId="0" fontId="22" fillId="0" borderId="0" xfId="0" applyFont="1" applyAlignment="1">
      <alignment horizontal="justify"/>
    </xf>
    <xf numFmtId="164" fontId="2" fillId="0" borderId="8" xfId="0" applyNumberFormat="1" applyFont="1" applyBorder="1" applyAlignment="1">
      <alignment horizontal="right" indent="2"/>
    </xf>
    <xf numFmtId="164" fontId="2" fillId="0" borderId="31" xfId="0" applyNumberFormat="1" applyFont="1" applyBorder="1" applyAlignment="1">
      <alignment horizontal="right" indent="2"/>
    </xf>
    <xf numFmtId="164" fontId="19" fillId="2" borderId="27" xfId="0" applyNumberFormat="1" applyFont="1" applyFill="1" applyBorder="1" applyAlignment="1">
      <alignment horizontal="right" indent="2"/>
    </xf>
    <xf numFmtId="164" fontId="19" fillId="2" borderId="26" xfId="0" applyNumberFormat="1" applyFont="1" applyFill="1" applyBorder="1" applyAlignment="1">
      <alignment horizontal="right" indent="2"/>
    </xf>
    <xf numFmtId="0" fontId="5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30" xfId="0" applyFont="1" applyBorder="1" applyAlignment="1">
      <alignment horizontal="center" shrinkToFit="1"/>
    </xf>
    <xf numFmtId="0" fontId="2" fillId="0" borderId="28" xfId="0" applyFont="1" applyBorder="1" applyAlignment="1">
      <alignment horizontal="center" shrinkToFit="1"/>
    </xf>
    <xf numFmtId="0" fontId="0" fillId="0" borderId="0" xfId="0" applyAlignment="1">
      <alignment horizontal="left" wrapText="1"/>
    </xf>
    <xf numFmtId="49" fontId="12" fillId="3" borderId="15" xfId="1" applyNumberFormat="1" applyFont="1" applyFill="1" applyBorder="1" applyAlignment="1">
      <alignment horizontal="left" wrapText="1"/>
    </xf>
    <xf numFmtId="49" fontId="13" fillId="0" borderId="16" xfId="0" applyNumberFormat="1" applyFont="1" applyBorder="1" applyAlignment="1">
      <alignment horizontal="left" wrapText="1"/>
    </xf>
    <xf numFmtId="0" fontId="6" fillId="0" borderId="0" xfId="1" applyFont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49" fontId="2" fillId="0" borderId="21" xfId="1" applyNumberFormat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0" fontId="2" fillId="0" borderId="23" xfId="1" applyFont="1" applyBorder="1" applyAlignment="1">
      <alignment horizontal="center" shrinkToFit="1"/>
    </xf>
    <xf numFmtId="0" fontId="2" fillId="0" borderId="2" xfId="1" applyFont="1" applyBorder="1" applyAlignment="1">
      <alignment horizontal="center" shrinkToFit="1"/>
    </xf>
    <xf numFmtId="0" fontId="2" fillId="0" borderId="24" xfId="1" applyFont="1" applyBorder="1" applyAlignment="1">
      <alignment horizontal="center" shrinkToFit="1"/>
    </xf>
    <xf numFmtId="49" fontId="10" fillId="0" borderId="58" xfId="1" applyNumberFormat="1" applyFont="1" applyBorder="1" applyAlignment="1">
      <alignment horizontal="center" shrinkToFit="1"/>
    </xf>
    <xf numFmtId="0" fontId="10" fillId="0" borderId="59" xfId="1" applyFont="1" applyBorder="1" applyAlignment="1">
      <alignment vertical="top" wrapText="1"/>
    </xf>
    <xf numFmtId="4" fontId="10" fillId="4" borderId="59" xfId="1" applyNumberFormat="1" applyFont="1" applyFill="1" applyBorder="1" applyAlignment="1">
      <alignment horizontal="right"/>
    </xf>
    <xf numFmtId="4" fontId="10" fillId="0" borderId="25" xfId="1" applyNumberFormat="1" applyFont="1" applyBorder="1"/>
    <xf numFmtId="0" fontId="10" fillId="0" borderId="10" xfId="1" applyFont="1" applyBorder="1" applyAlignment="1">
      <alignment horizontal="center" vertical="top"/>
    </xf>
    <xf numFmtId="0" fontId="10" fillId="0" borderId="17" xfId="1" applyFont="1" applyBorder="1" applyAlignment="1">
      <alignment horizontal="center" vertical="top"/>
    </xf>
    <xf numFmtId="4" fontId="10" fillId="0" borderId="10" xfId="1" applyNumberFormat="1" applyFont="1" applyBorder="1" applyAlignment="1">
      <alignment horizontal="right" vertical="top"/>
    </xf>
  </cellXfs>
  <cellStyles count="2">
    <cellStyle name="Normální" xfId="0" builtinId="0"/>
    <cellStyle name="normální_POL.XLS" xfId="1" xr:uid="{00000000-0005-0000-0000-000001000000}"/>
  </cellStyles>
  <dxfs count="0"/>
  <tableStyles count="0" defaultTableStyle="TableStyleMedium9" defaultPivotStyle="PivotStyleLight16"/>
  <colors>
    <mruColors>
      <color rgb="FFFF99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55"/>
  <sheetViews>
    <sheetView topLeftCell="A20" workbookViewId="0">
      <selection activeCell="G26" sqref="G26"/>
    </sheetView>
  </sheetViews>
  <sheetFormatPr defaultColWidth="8.88671875" defaultRowHeight="13.2" x14ac:dyDescent="0.25"/>
  <cols>
    <col min="1" max="1" width="2" customWidth="1"/>
    <col min="2" max="2" width="15" customWidth="1"/>
    <col min="3" max="3" width="15.88671875" customWidth="1"/>
    <col min="4" max="4" width="14.44140625" customWidth="1"/>
    <col min="5" max="5" width="13.44140625" customWidth="1"/>
    <col min="6" max="6" width="16.44140625" customWidth="1"/>
    <col min="7" max="7" width="15.33203125" customWidth="1"/>
    <col min="10" max="10" width="20.6640625" customWidth="1"/>
    <col min="12" max="12" width="10.109375" bestFit="1" customWidth="1"/>
  </cols>
  <sheetData>
    <row r="1" spans="1:57" ht="24.75" customHeight="1" thickBot="1" x14ac:dyDescent="0.3">
      <c r="A1" s="139" t="s">
        <v>78</v>
      </c>
      <c r="B1" s="138"/>
      <c r="C1" s="138"/>
      <c r="D1" s="138"/>
      <c r="E1" s="138"/>
      <c r="F1" s="138"/>
      <c r="G1" s="138"/>
    </row>
    <row r="2" spans="1:57" ht="12.75" customHeight="1" x14ac:dyDescent="0.25">
      <c r="A2" s="137" t="s">
        <v>77</v>
      </c>
      <c r="B2" s="136"/>
      <c r="C2" s="122" t="s">
        <v>91</v>
      </c>
      <c r="D2" s="122"/>
      <c r="E2" s="135"/>
      <c r="F2" s="134" t="s">
        <v>76</v>
      </c>
      <c r="G2" s="133"/>
    </row>
    <row r="3" spans="1:57" ht="3" hidden="1" customHeight="1" x14ac:dyDescent="0.25">
      <c r="A3" s="89"/>
      <c r="B3" s="110"/>
      <c r="C3" s="126"/>
      <c r="D3" s="126"/>
      <c r="E3" s="125"/>
      <c r="F3" s="114"/>
      <c r="G3" s="128"/>
    </row>
    <row r="4" spans="1:57" ht="12" customHeight="1" thickBot="1" x14ac:dyDescent="0.3">
      <c r="A4" s="127" t="s">
        <v>75</v>
      </c>
      <c r="B4" s="110"/>
      <c r="C4" s="126" t="s">
        <v>74</v>
      </c>
      <c r="D4" s="126"/>
      <c r="E4" s="125"/>
      <c r="F4" s="114" t="s">
        <v>73</v>
      </c>
      <c r="G4" s="132"/>
    </row>
    <row r="5" spans="1:57" ht="12.9" customHeight="1" x14ac:dyDescent="0.25">
      <c r="A5" s="131" t="s">
        <v>12</v>
      </c>
      <c r="B5" s="129"/>
      <c r="C5" s="122" t="s">
        <v>91</v>
      </c>
      <c r="D5" s="130"/>
      <c r="E5" s="129"/>
      <c r="F5" s="114" t="s">
        <v>72</v>
      </c>
      <c r="G5" s="128"/>
    </row>
    <row r="6" spans="1:57" ht="12.9" customHeight="1" thickBot="1" x14ac:dyDescent="0.3">
      <c r="A6" s="127" t="s">
        <v>71</v>
      </c>
      <c r="B6" s="110"/>
      <c r="C6" s="126" t="s">
        <v>70</v>
      </c>
      <c r="D6" s="126"/>
      <c r="E6" s="125"/>
      <c r="F6" s="114" t="s">
        <v>69</v>
      </c>
      <c r="G6" s="119">
        <v>0</v>
      </c>
    </row>
    <row r="7" spans="1:57" ht="12.9" customHeight="1" x14ac:dyDescent="0.25">
      <c r="A7" s="124"/>
      <c r="B7" s="123"/>
      <c r="C7" s="122" t="s">
        <v>91</v>
      </c>
      <c r="D7" s="121"/>
      <c r="E7" s="121"/>
      <c r="F7" s="120" t="s">
        <v>68</v>
      </c>
      <c r="G7" s="119">
        <f>IF(PocetMJ=0,,ROUND((F30+F32)/PocetMJ,1))</f>
        <v>0</v>
      </c>
    </row>
    <row r="8" spans="1:57" x14ac:dyDescent="0.25">
      <c r="A8" s="115" t="s">
        <v>67</v>
      </c>
      <c r="B8" s="114"/>
      <c r="C8" s="158"/>
      <c r="D8" s="158"/>
      <c r="E8" s="159"/>
      <c r="F8" s="114" t="s">
        <v>66</v>
      </c>
      <c r="G8" s="118"/>
    </row>
    <row r="9" spans="1:57" x14ac:dyDescent="0.25">
      <c r="A9" s="115" t="s">
        <v>65</v>
      </c>
      <c r="B9" s="114"/>
      <c r="C9" s="158"/>
      <c r="D9" s="158"/>
      <c r="E9" s="159"/>
      <c r="F9" s="114"/>
      <c r="G9" s="118"/>
    </row>
    <row r="10" spans="1:57" x14ac:dyDescent="0.25">
      <c r="A10" s="115" t="s">
        <v>64</v>
      </c>
      <c r="B10" s="114"/>
      <c r="C10" s="158" t="s">
        <v>86</v>
      </c>
      <c r="D10" s="158"/>
      <c r="E10" s="158"/>
      <c r="F10" s="114"/>
      <c r="G10" s="117"/>
      <c r="H10" s="116"/>
    </row>
    <row r="11" spans="1:57" ht="13.5" customHeight="1" x14ac:dyDescent="0.25">
      <c r="A11" s="115" t="s">
        <v>63</v>
      </c>
      <c r="B11" s="114"/>
      <c r="C11" s="158"/>
      <c r="D11" s="158"/>
      <c r="E11" s="158"/>
      <c r="F11" s="114" t="s">
        <v>62</v>
      </c>
      <c r="G11" s="113"/>
      <c r="BA11" s="112"/>
      <c r="BB11" s="112"/>
      <c r="BC11" s="112"/>
      <c r="BD11" s="112"/>
      <c r="BE11" s="112"/>
    </row>
    <row r="12" spans="1:57" ht="12.75" customHeight="1" x14ac:dyDescent="0.25">
      <c r="A12" s="111" t="s">
        <v>61</v>
      </c>
      <c r="B12" s="110"/>
      <c r="C12" s="159"/>
      <c r="D12" s="160"/>
      <c r="E12" s="161"/>
      <c r="F12" s="109" t="s">
        <v>60</v>
      </c>
      <c r="G12" s="108"/>
    </row>
    <row r="13" spans="1:57" ht="28.5" customHeight="1" thickBot="1" x14ac:dyDescent="0.3">
      <c r="A13" s="107" t="s">
        <v>59</v>
      </c>
      <c r="B13" s="106"/>
      <c r="C13" s="106"/>
      <c r="D13" s="106"/>
      <c r="E13" s="105"/>
      <c r="F13" s="105"/>
      <c r="G13" s="104"/>
    </row>
    <row r="14" spans="1:57" ht="17.25" customHeight="1" thickBot="1" x14ac:dyDescent="0.3">
      <c r="A14" s="103" t="s">
        <v>58</v>
      </c>
      <c r="B14" s="102"/>
      <c r="C14" s="99"/>
      <c r="D14" s="101" t="s">
        <v>57</v>
      </c>
      <c r="E14" s="100"/>
      <c r="F14" s="100"/>
      <c r="G14" s="99"/>
    </row>
    <row r="15" spans="1:57" ht="15.9" customHeight="1" x14ac:dyDescent="0.25">
      <c r="A15" s="95"/>
      <c r="B15" s="90" t="s">
        <v>56</v>
      </c>
      <c r="C15" s="83">
        <f>Položky!G26</f>
        <v>0</v>
      </c>
      <c r="D15" s="98"/>
      <c r="E15" s="97"/>
      <c r="F15" s="96"/>
      <c r="G15" s="83"/>
    </row>
    <row r="16" spans="1:57" ht="15.9" customHeight="1" x14ac:dyDescent="0.25">
      <c r="A16" s="95" t="s">
        <v>55</v>
      </c>
      <c r="B16" s="90" t="s">
        <v>54</v>
      </c>
      <c r="C16" s="83"/>
      <c r="D16" s="89"/>
      <c r="E16" s="88"/>
      <c r="F16" s="62"/>
      <c r="G16" s="83"/>
    </row>
    <row r="17" spans="1:12" ht="15.9" customHeight="1" x14ac:dyDescent="0.25">
      <c r="A17" s="95" t="s">
        <v>53</v>
      </c>
      <c r="B17" s="90" t="s">
        <v>52</v>
      </c>
      <c r="C17" s="83"/>
      <c r="D17" s="89"/>
      <c r="E17" s="88"/>
      <c r="F17" s="62"/>
      <c r="G17" s="83"/>
      <c r="L17" s="94"/>
    </row>
    <row r="18" spans="1:12" ht="15.9" customHeight="1" x14ac:dyDescent="0.25">
      <c r="A18" s="93" t="s">
        <v>51</v>
      </c>
      <c r="B18" s="92" t="s">
        <v>50</v>
      </c>
      <c r="C18" s="83"/>
      <c r="D18" s="89"/>
      <c r="E18" s="88"/>
      <c r="F18" s="62"/>
      <c r="G18" s="83"/>
    </row>
    <row r="19" spans="1:12" ht="15.9" customHeight="1" x14ac:dyDescent="0.25">
      <c r="A19" s="91" t="s">
        <v>49</v>
      </c>
      <c r="B19" s="90"/>
      <c r="C19" s="83"/>
      <c r="D19" s="89"/>
      <c r="E19" s="88"/>
      <c r="F19" s="62"/>
      <c r="G19" s="83"/>
    </row>
    <row r="20" spans="1:12" ht="15.9" customHeight="1" x14ac:dyDescent="0.25">
      <c r="A20" s="91"/>
      <c r="B20" s="90"/>
      <c r="C20" s="83"/>
      <c r="D20" s="89"/>
      <c r="E20" s="88"/>
      <c r="F20" s="62"/>
      <c r="G20" s="83"/>
    </row>
    <row r="21" spans="1:12" ht="15.9" customHeight="1" x14ac:dyDescent="0.25">
      <c r="A21" s="91" t="s">
        <v>48</v>
      </c>
      <c r="B21" s="90"/>
      <c r="C21" s="83"/>
      <c r="D21" s="89"/>
      <c r="E21" s="88"/>
      <c r="F21" s="62"/>
      <c r="G21" s="83"/>
      <c r="J21" s="3"/>
    </row>
    <row r="22" spans="1:12" ht="15.9" customHeight="1" x14ac:dyDescent="0.25">
      <c r="A22" s="73" t="s">
        <v>47</v>
      </c>
      <c r="B22" s="70"/>
      <c r="C22" s="83"/>
      <c r="D22" s="89" t="s">
        <v>46</v>
      </c>
      <c r="E22" s="88"/>
      <c r="F22" s="62"/>
      <c r="G22" s="83"/>
    </row>
    <row r="23" spans="1:12" ht="15.9" customHeight="1" thickBot="1" x14ac:dyDescent="0.3">
      <c r="A23" s="162" t="s">
        <v>45</v>
      </c>
      <c r="B23" s="163"/>
      <c r="C23" s="87"/>
      <c r="D23" s="86" t="s">
        <v>44</v>
      </c>
      <c r="E23" s="85"/>
      <c r="F23" s="84"/>
      <c r="G23" s="83"/>
    </row>
    <row r="24" spans="1:12" x14ac:dyDescent="0.25">
      <c r="A24" s="82" t="s">
        <v>43</v>
      </c>
      <c r="B24" s="80"/>
      <c r="C24" s="81"/>
      <c r="D24" s="80" t="s">
        <v>42</v>
      </c>
      <c r="E24" s="80"/>
      <c r="F24" s="79" t="s">
        <v>41</v>
      </c>
      <c r="G24" s="78"/>
    </row>
    <row r="25" spans="1:12" ht="20.25" customHeight="1" x14ac:dyDescent="0.25">
      <c r="A25" s="73" t="s">
        <v>92</v>
      </c>
      <c r="B25" s="70"/>
      <c r="C25" s="74"/>
      <c r="D25" s="70" t="s">
        <v>40</v>
      </c>
      <c r="E25" s="70"/>
      <c r="F25" s="75" t="s">
        <v>40</v>
      </c>
      <c r="G25" s="69"/>
    </row>
    <row r="26" spans="1:12" ht="37.5" customHeight="1" x14ac:dyDescent="0.25">
      <c r="A26" s="73" t="s">
        <v>93</v>
      </c>
      <c r="B26" s="77"/>
      <c r="C26" s="74"/>
      <c r="D26" s="70" t="s">
        <v>39</v>
      </c>
      <c r="E26" s="76"/>
      <c r="F26" s="75" t="s">
        <v>39</v>
      </c>
      <c r="G26" s="69"/>
    </row>
    <row r="27" spans="1:12" x14ac:dyDescent="0.25">
      <c r="A27" s="73"/>
      <c r="B27" s="76"/>
      <c r="C27" s="74"/>
      <c r="D27" s="70"/>
      <c r="E27" s="70"/>
      <c r="F27" s="75"/>
      <c r="G27" s="69"/>
    </row>
    <row r="28" spans="1:12" x14ac:dyDescent="0.25">
      <c r="A28" s="73" t="s">
        <v>38</v>
      </c>
      <c r="B28" s="70"/>
      <c r="C28" s="74"/>
      <c r="D28" s="75" t="s">
        <v>37</v>
      </c>
      <c r="E28" s="74"/>
      <c r="F28" s="70" t="s">
        <v>37</v>
      </c>
      <c r="G28" s="69"/>
    </row>
    <row r="29" spans="1:12" ht="69" customHeight="1" x14ac:dyDescent="0.25">
      <c r="A29" s="73"/>
      <c r="B29" s="70"/>
      <c r="C29" s="71"/>
      <c r="D29" s="72"/>
      <c r="E29" s="71"/>
      <c r="F29" s="70"/>
      <c r="G29" s="69"/>
    </row>
    <row r="30" spans="1:12" x14ac:dyDescent="0.25">
      <c r="A30" s="66" t="s">
        <v>35</v>
      </c>
      <c r="B30" s="63"/>
      <c r="C30" s="68">
        <v>21</v>
      </c>
      <c r="D30" s="63" t="s">
        <v>36</v>
      </c>
      <c r="E30" s="67"/>
      <c r="F30" s="153">
        <f>Položky!G26</f>
        <v>0</v>
      </c>
      <c r="G30" s="154"/>
    </row>
    <row r="31" spans="1:12" x14ac:dyDescent="0.25">
      <c r="A31" s="66" t="s">
        <v>34</v>
      </c>
      <c r="B31" s="63"/>
      <c r="C31" s="68">
        <f>SazbaDPH1</f>
        <v>21</v>
      </c>
      <c r="D31" s="63" t="s">
        <v>33</v>
      </c>
      <c r="E31" s="67"/>
      <c r="F31" s="153">
        <f>Zaklad5*21%</f>
        <v>0</v>
      </c>
      <c r="G31" s="154"/>
    </row>
    <row r="32" spans="1:12" x14ac:dyDescent="0.25">
      <c r="A32" s="66" t="s">
        <v>35</v>
      </c>
      <c r="B32" s="63"/>
      <c r="C32" s="68">
        <v>0</v>
      </c>
      <c r="D32" s="63" t="s">
        <v>33</v>
      </c>
      <c r="E32" s="67"/>
      <c r="F32" s="153">
        <v>0</v>
      </c>
      <c r="G32" s="154"/>
    </row>
    <row r="33" spans="1:8" x14ac:dyDescent="0.25">
      <c r="A33" s="66" t="s">
        <v>34</v>
      </c>
      <c r="B33" s="65"/>
      <c r="C33" s="64">
        <f>SazbaDPH2</f>
        <v>0</v>
      </c>
      <c r="D33" s="63" t="s">
        <v>33</v>
      </c>
      <c r="E33" s="62"/>
      <c r="F33" s="153">
        <f>ROUND(PRODUCT(F32,C33/100),0)</f>
        <v>0</v>
      </c>
      <c r="G33" s="154"/>
    </row>
    <row r="34" spans="1:8" s="58" customFormat="1" ht="19.5" customHeight="1" thickBot="1" x14ac:dyDescent="0.35">
      <c r="A34" s="61" t="s">
        <v>32</v>
      </c>
      <c r="B34" s="60"/>
      <c r="C34" s="60"/>
      <c r="D34" s="60"/>
      <c r="E34" s="59"/>
      <c r="F34" s="155">
        <f>ROUND(SUM(F30:F33),0)</f>
        <v>0</v>
      </c>
      <c r="G34" s="156"/>
    </row>
    <row r="36" spans="1:8" x14ac:dyDescent="0.25">
      <c r="A36" t="s">
        <v>31</v>
      </c>
      <c r="H36" t="s">
        <v>0</v>
      </c>
    </row>
    <row r="37" spans="1:8" ht="14.25" customHeight="1" x14ac:dyDescent="0.25">
      <c r="B37" s="157"/>
      <c r="C37" s="157"/>
      <c r="D37" s="157"/>
      <c r="E37" s="157"/>
      <c r="F37" s="157"/>
      <c r="G37" s="157"/>
      <c r="H37" t="s">
        <v>0</v>
      </c>
    </row>
    <row r="38" spans="1:8" ht="12.75" customHeight="1" x14ac:dyDescent="0.25">
      <c r="A38" s="57"/>
      <c r="B38" s="157"/>
      <c r="C38" s="157"/>
      <c r="D38" s="157"/>
      <c r="E38" s="157"/>
      <c r="F38" s="157"/>
      <c r="G38" s="157"/>
      <c r="H38" t="s">
        <v>0</v>
      </c>
    </row>
    <row r="39" spans="1:8" x14ac:dyDescent="0.25">
      <c r="A39" s="57"/>
      <c r="B39" s="157"/>
      <c r="C39" s="157"/>
      <c r="D39" s="157"/>
      <c r="E39" s="157"/>
      <c r="F39" s="157"/>
      <c r="G39" s="157"/>
      <c r="H39" t="s">
        <v>0</v>
      </c>
    </row>
    <row r="40" spans="1:8" x14ac:dyDescent="0.25">
      <c r="A40" s="57"/>
      <c r="B40" s="157"/>
      <c r="C40" s="157"/>
      <c r="D40" s="157"/>
      <c r="E40" s="157"/>
      <c r="F40" s="157"/>
      <c r="G40" s="157"/>
      <c r="H40" t="s">
        <v>0</v>
      </c>
    </row>
    <row r="41" spans="1:8" x14ac:dyDescent="0.25">
      <c r="A41" s="57"/>
      <c r="B41" s="157"/>
      <c r="C41" s="157"/>
      <c r="D41" s="157"/>
      <c r="E41" s="157"/>
      <c r="F41" s="157"/>
      <c r="G41" s="157"/>
      <c r="H41" t="s">
        <v>0</v>
      </c>
    </row>
    <row r="42" spans="1:8" x14ac:dyDescent="0.25">
      <c r="A42" s="57"/>
      <c r="B42" s="157"/>
      <c r="C42" s="157"/>
      <c r="D42" s="157"/>
      <c r="E42" s="157"/>
      <c r="F42" s="157"/>
      <c r="G42" s="157"/>
      <c r="H42" t="s">
        <v>0</v>
      </c>
    </row>
    <row r="43" spans="1:8" x14ac:dyDescent="0.25">
      <c r="A43" s="57"/>
      <c r="B43" s="157"/>
      <c r="C43" s="157"/>
      <c r="D43" s="157"/>
      <c r="E43" s="157"/>
      <c r="F43" s="157"/>
      <c r="G43" s="157"/>
      <c r="H43" t="s">
        <v>0</v>
      </c>
    </row>
    <row r="44" spans="1:8" x14ac:dyDescent="0.25">
      <c r="A44" s="57"/>
      <c r="B44" s="157"/>
      <c r="C44" s="157"/>
      <c r="D44" s="157"/>
      <c r="E44" s="157"/>
      <c r="F44" s="157"/>
      <c r="G44" s="157"/>
      <c r="H44" t="s">
        <v>0</v>
      </c>
    </row>
    <row r="45" spans="1:8" ht="0.75" customHeight="1" x14ac:dyDescent="0.25">
      <c r="A45" s="57"/>
      <c r="B45" s="157"/>
      <c r="C45" s="157"/>
      <c r="D45" s="157"/>
      <c r="E45" s="157"/>
      <c r="F45" s="157"/>
      <c r="G45" s="157"/>
      <c r="H45" t="s">
        <v>0</v>
      </c>
    </row>
    <row r="46" spans="1:8" x14ac:dyDescent="0.25">
      <c r="B46" s="164"/>
      <c r="C46" s="164"/>
      <c r="D46" s="164"/>
      <c r="E46" s="164"/>
      <c r="F46" s="164"/>
      <c r="G46" s="164"/>
    </row>
    <row r="47" spans="1:8" x14ac:dyDescent="0.25">
      <c r="B47" s="164"/>
      <c r="C47" s="164"/>
      <c r="D47" s="164"/>
      <c r="E47" s="164"/>
      <c r="F47" s="164"/>
      <c r="G47" s="164"/>
    </row>
    <row r="48" spans="1:8" x14ac:dyDescent="0.25">
      <c r="B48" s="164"/>
      <c r="C48" s="164"/>
      <c r="D48" s="164"/>
      <c r="E48" s="164"/>
      <c r="F48" s="164"/>
      <c r="G48" s="164"/>
    </row>
    <row r="49" spans="2:7" x14ac:dyDescent="0.25">
      <c r="B49" s="164"/>
      <c r="C49" s="164"/>
      <c r="D49" s="164"/>
      <c r="E49" s="164"/>
      <c r="F49" s="164"/>
      <c r="G49" s="164"/>
    </row>
    <row r="50" spans="2:7" x14ac:dyDescent="0.25">
      <c r="B50" s="164"/>
      <c r="C50" s="164"/>
      <c r="D50" s="164"/>
      <c r="E50" s="164"/>
      <c r="F50" s="164"/>
      <c r="G50" s="164"/>
    </row>
    <row r="51" spans="2:7" x14ac:dyDescent="0.25">
      <c r="B51" s="164"/>
      <c r="C51" s="164"/>
      <c r="D51" s="164"/>
      <c r="E51" s="164"/>
      <c r="F51" s="164"/>
      <c r="G51" s="164"/>
    </row>
    <row r="52" spans="2:7" x14ac:dyDescent="0.25">
      <c r="B52" s="164"/>
      <c r="C52" s="164"/>
      <c r="D52" s="164"/>
      <c r="E52" s="164"/>
      <c r="F52" s="164"/>
      <c r="G52" s="164"/>
    </row>
    <row r="53" spans="2:7" x14ac:dyDescent="0.25">
      <c r="B53" s="164"/>
      <c r="C53" s="164"/>
      <c r="D53" s="164"/>
      <c r="E53" s="164"/>
      <c r="F53" s="164"/>
      <c r="G53" s="164"/>
    </row>
    <row r="54" spans="2:7" x14ac:dyDescent="0.25">
      <c r="B54" s="164"/>
      <c r="C54" s="164"/>
      <c r="D54" s="164"/>
      <c r="E54" s="164"/>
      <c r="F54" s="164"/>
      <c r="G54" s="164"/>
    </row>
    <row r="55" spans="2:7" x14ac:dyDescent="0.25">
      <c r="B55" s="164"/>
      <c r="C55" s="164"/>
      <c r="D55" s="164"/>
      <c r="E55" s="164"/>
      <c r="F55" s="164"/>
      <c r="G55" s="164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F33:G33"/>
    <mergeCell ref="F34:G34"/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CZ72"/>
  <sheetViews>
    <sheetView showGridLines="0" showZeros="0" tabSelected="1" topLeftCell="A9" zoomScale="130" zoomScaleNormal="130" workbookViewId="0">
      <selection activeCell="C20" sqref="C20"/>
    </sheetView>
  </sheetViews>
  <sheetFormatPr defaultColWidth="9.109375" defaultRowHeight="13.2" x14ac:dyDescent="0.25"/>
  <cols>
    <col min="1" max="1" width="4.44140625" style="3" customWidth="1"/>
    <col min="2" max="2" width="11.44140625" style="3" customWidth="1"/>
    <col min="3" max="3" width="40.44140625" style="3" customWidth="1"/>
    <col min="4" max="4" width="4.44140625" style="3" customWidth="1"/>
    <col min="5" max="5" width="8.44140625" style="46" customWidth="1"/>
    <col min="6" max="6" width="9.109375" style="3" customWidth="1"/>
    <col min="7" max="7" width="15.44140625" style="3" customWidth="1"/>
    <col min="8" max="8" width="9.109375" style="3"/>
    <col min="9" max="9" width="10.109375" style="3" bestFit="1" customWidth="1"/>
    <col min="10" max="11" width="9.109375" style="3"/>
    <col min="12" max="12" width="75.44140625" style="3" customWidth="1"/>
    <col min="13" max="13" width="45.33203125" style="3" customWidth="1"/>
    <col min="14" max="16384" width="9.109375" style="3"/>
  </cols>
  <sheetData>
    <row r="1" spans="1:104" ht="15.6" x14ac:dyDescent="0.3">
      <c r="A1" s="167" t="s">
        <v>3</v>
      </c>
      <c r="B1" s="167"/>
      <c r="C1" s="167"/>
      <c r="D1" s="167"/>
      <c r="E1" s="167"/>
      <c r="F1" s="167"/>
      <c r="G1" s="167"/>
    </row>
    <row r="2" spans="1:104" ht="14.25" customHeight="1" thickBot="1" x14ac:dyDescent="0.3">
      <c r="A2" s="4"/>
      <c r="B2" s="5"/>
      <c r="C2" s="6"/>
      <c r="D2" s="6"/>
      <c r="E2" s="7"/>
      <c r="F2" s="6"/>
      <c r="G2" s="6"/>
    </row>
    <row r="3" spans="1:104" ht="13.8" thickTop="1" x14ac:dyDescent="0.25">
      <c r="A3" s="168" t="s">
        <v>1</v>
      </c>
      <c r="B3" s="169"/>
      <c r="C3" s="1" t="s">
        <v>80</v>
      </c>
      <c r="D3" s="8"/>
      <c r="E3" s="9" t="s">
        <v>4</v>
      </c>
      <c r="F3" s="10"/>
      <c r="G3" s="11" t="s">
        <v>0</v>
      </c>
    </row>
    <row r="4" spans="1:104" ht="13.8" thickBot="1" x14ac:dyDescent="0.3">
      <c r="A4" s="170" t="s">
        <v>2</v>
      </c>
      <c r="B4" s="171"/>
      <c r="C4" s="2" t="s">
        <v>79</v>
      </c>
      <c r="D4" s="12"/>
      <c r="E4" s="172"/>
      <c r="F4" s="173"/>
      <c r="G4" s="174"/>
    </row>
    <row r="5" spans="1:104" ht="13.8" thickTop="1" x14ac:dyDescent="0.25">
      <c r="A5" s="13"/>
      <c r="B5" s="4"/>
      <c r="C5" s="4"/>
      <c r="D5" s="4"/>
      <c r="E5" s="14"/>
      <c r="F5" s="4"/>
      <c r="G5" s="4"/>
    </row>
    <row r="6" spans="1:104" x14ac:dyDescent="0.25">
      <c r="A6" s="15" t="s">
        <v>5</v>
      </c>
      <c r="B6" s="16"/>
      <c r="C6" s="16" t="s">
        <v>6</v>
      </c>
      <c r="D6" s="16" t="s">
        <v>7</v>
      </c>
      <c r="E6" s="16" t="s">
        <v>8</v>
      </c>
      <c r="F6" s="16" t="s">
        <v>9</v>
      </c>
      <c r="G6" s="17" t="s">
        <v>10</v>
      </c>
    </row>
    <row r="7" spans="1:104" x14ac:dyDescent="0.25">
      <c r="A7" s="18" t="s">
        <v>11</v>
      </c>
      <c r="B7" s="19" t="s">
        <v>15</v>
      </c>
      <c r="C7" s="20" t="s">
        <v>16</v>
      </c>
      <c r="D7" s="21"/>
      <c r="E7" s="22"/>
      <c r="F7" s="22"/>
      <c r="G7" s="23"/>
      <c r="O7" s="24">
        <v>1</v>
      </c>
    </row>
    <row r="8" spans="1:104" x14ac:dyDescent="0.25">
      <c r="A8" s="25">
        <v>1</v>
      </c>
      <c r="B8" s="26"/>
      <c r="C8" s="27" t="s">
        <v>81</v>
      </c>
      <c r="D8" s="28" t="s">
        <v>14</v>
      </c>
      <c r="E8" s="29">
        <v>6600</v>
      </c>
      <c r="F8" s="50"/>
      <c r="G8" s="30">
        <f>E8*F8</f>
        <v>0</v>
      </c>
      <c r="O8" s="24">
        <v>2</v>
      </c>
      <c r="AA8" s="3">
        <v>1</v>
      </c>
      <c r="AB8" s="3">
        <v>1</v>
      </c>
      <c r="AC8" s="3">
        <v>1</v>
      </c>
      <c r="AZ8" s="3">
        <v>1</v>
      </c>
      <c r="BA8" s="3">
        <f>IF(AZ8=1,G8,0)</f>
        <v>0</v>
      </c>
      <c r="BB8" s="3">
        <f>IF(AZ8=2,G8,0)</f>
        <v>0</v>
      </c>
      <c r="BC8" s="3">
        <f>IF(AZ8=3,G8,0)</f>
        <v>0</v>
      </c>
      <c r="BD8" s="3">
        <f>IF(AZ8=4,G8,0)</f>
        <v>0</v>
      </c>
      <c r="BE8" s="3">
        <f>IF(AZ8=5,G8,0)</f>
        <v>0</v>
      </c>
      <c r="CA8" s="24">
        <v>1</v>
      </c>
      <c r="CB8" s="24">
        <v>1</v>
      </c>
      <c r="CZ8" s="3">
        <v>0</v>
      </c>
    </row>
    <row r="9" spans="1:104" x14ac:dyDescent="0.25">
      <c r="A9" s="31"/>
      <c r="B9" s="33"/>
      <c r="C9" s="165" t="s">
        <v>82</v>
      </c>
      <c r="D9" s="166"/>
      <c r="E9" s="34">
        <v>660</v>
      </c>
      <c r="F9" s="51"/>
      <c r="G9" s="36"/>
      <c r="M9" s="32" t="s">
        <v>17</v>
      </c>
      <c r="O9" s="24"/>
    </row>
    <row r="10" spans="1:104" x14ac:dyDescent="0.25">
      <c r="A10" s="25">
        <v>2</v>
      </c>
      <c r="B10" s="26"/>
      <c r="C10" s="27" t="s">
        <v>83</v>
      </c>
      <c r="D10" s="28" t="s">
        <v>22</v>
      </c>
      <c r="E10" s="29">
        <v>145.19999999999999</v>
      </c>
      <c r="F10" s="50"/>
      <c r="G10" s="30">
        <f>E10*F10</f>
        <v>0</v>
      </c>
      <c r="O10" s="24">
        <v>2</v>
      </c>
      <c r="AA10" s="3">
        <v>1</v>
      </c>
      <c r="AB10" s="3">
        <v>1</v>
      </c>
      <c r="AC10" s="3">
        <v>1</v>
      </c>
      <c r="AZ10" s="3">
        <v>1</v>
      </c>
      <c r="BA10" s="3">
        <f>IF(AZ10=1,G10,0)</f>
        <v>0</v>
      </c>
      <c r="BB10" s="3">
        <f>IF(AZ10=2,G10,0)</f>
        <v>0</v>
      </c>
      <c r="BC10" s="3">
        <f>IF(AZ10=3,G10,0)</f>
        <v>0</v>
      </c>
      <c r="BD10" s="3">
        <f>IF(AZ10=4,G10,0)</f>
        <v>0</v>
      </c>
      <c r="BE10" s="3">
        <f>IF(AZ10=5,G10,0)</f>
        <v>0</v>
      </c>
      <c r="CA10" s="24">
        <v>1</v>
      </c>
      <c r="CB10" s="24">
        <v>1</v>
      </c>
      <c r="CZ10" s="3">
        <v>0</v>
      </c>
    </row>
    <row r="11" spans="1:104" x14ac:dyDescent="0.25">
      <c r="A11" s="31"/>
      <c r="B11" s="33"/>
      <c r="C11" s="165" t="s">
        <v>85</v>
      </c>
      <c r="D11" s="166"/>
      <c r="E11" s="34">
        <v>145.19999999999999</v>
      </c>
      <c r="F11" s="51"/>
      <c r="G11" s="36"/>
      <c r="M11" s="32" t="s">
        <v>18</v>
      </c>
      <c r="O11" s="24"/>
    </row>
    <row r="12" spans="1:104" x14ac:dyDescent="0.25">
      <c r="A12" s="25">
        <v>3</v>
      </c>
      <c r="B12" s="26"/>
      <c r="C12" s="27" t="s">
        <v>89</v>
      </c>
      <c r="D12" s="28" t="s">
        <v>14</v>
      </c>
      <c r="E12" s="29">
        <v>65</v>
      </c>
      <c r="F12" s="50"/>
      <c r="G12" s="30">
        <f>E12*F12</f>
        <v>0</v>
      </c>
      <c r="O12" s="24">
        <v>2</v>
      </c>
      <c r="AA12" s="3">
        <v>3</v>
      </c>
      <c r="AB12" s="3">
        <v>1</v>
      </c>
      <c r="AC12" s="3">
        <v>572400</v>
      </c>
      <c r="AZ12" s="3">
        <v>1</v>
      </c>
      <c r="BA12" s="3">
        <f>IF(AZ12=1,G12,0)</f>
        <v>0</v>
      </c>
      <c r="BB12" s="3">
        <f>IF(AZ12=2,G12,0)</f>
        <v>0</v>
      </c>
      <c r="BC12" s="3">
        <f>IF(AZ12=3,G12,0)</f>
        <v>0</v>
      </c>
      <c r="BD12" s="3">
        <f>IF(AZ12=4,G12,0)</f>
        <v>0</v>
      </c>
      <c r="BE12" s="3">
        <f>IF(AZ12=5,G12,0)</f>
        <v>0</v>
      </c>
      <c r="CA12" s="24">
        <v>3</v>
      </c>
      <c r="CB12" s="24">
        <v>1</v>
      </c>
      <c r="CZ12" s="3">
        <v>0</v>
      </c>
    </row>
    <row r="13" spans="1:104" x14ac:dyDescent="0.25">
      <c r="A13" s="145"/>
      <c r="B13" s="146"/>
      <c r="C13" s="147"/>
      <c r="D13" s="148"/>
      <c r="E13" s="149"/>
      <c r="F13" s="150"/>
      <c r="G13" s="151"/>
      <c r="O13" s="24"/>
      <c r="CA13" s="24"/>
      <c r="CB13" s="24"/>
    </row>
    <row r="14" spans="1:104" x14ac:dyDescent="0.25">
      <c r="A14" s="179">
        <v>4</v>
      </c>
      <c r="B14" s="26"/>
      <c r="C14" s="176" t="s">
        <v>90</v>
      </c>
      <c r="D14" s="28" t="s">
        <v>20</v>
      </c>
      <c r="E14" s="29">
        <v>332</v>
      </c>
      <c r="F14" s="177"/>
      <c r="G14" s="178"/>
      <c r="O14" s="24"/>
      <c r="CA14" s="24"/>
      <c r="CB14" s="24"/>
    </row>
    <row r="15" spans="1:104" x14ac:dyDescent="0.25">
      <c r="A15" s="180"/>
      <c r="B15" s="146"/>
      <c r="C15" s="147"/>
      <c r="D15" s="148"/>
      <c r="E15" s="149"/>
      <c r="F15" s="150"/>
      <c r="G15" s="151"/>
      <c r="O15" s="24"/>
      <c r="CA15" s="24"/>
      <c r="CB15" s="24"/>
    </row>
    <row r="16" spans="1:104" x14ac:dyDescent="0.25">
      <c r="A16" s="55">
        <v>5</v>
      </c>
      <c r="B16" s="53"/>
      <c r="C16" s="141" t="s">
        <v>87</v>
      </c>
      <c r="D16" s="175" t="s">
        <v>22</v>
      </c>
      <c r="E16" s="142">
        <v>145.19999999999999</v>
      </c>
      <c r="F16" s="143"/>
      <c r="G16" s="144">
        <f>E16*F16</f>
        <v>0</v>
      </c>
      <c r="O16" s="24"/>
      <c r="CA16" s="24"/>
      <c r="CB16" s="24"/>
    </row>
    <row r="17" spans="1:104" x14ac:dyDescent="0.25">
      <c r="A17" s="31"/>
      <c r="B17" s="33"/>
      <c r="C17" s="165"/>
      <c r="D17" s="166"/>
      <c r="E17" s="34"/>
      <c r="F17" s="51"/>
      <c r="G17" s="36"/>
      <c r="M17" s="32" t="s">
        <v>19</v>
      </c>
      <c r="O17" s="24"/>
    </row>
    <row r="18" spans="1:104" x14ac:dyDescent="0.25">
      <c r="A18" s="37"/>
      <c r="B18" s="38" t="s">
        <v>13</v>
      </c>
      <c r="C18" s="39" t="str">
        <f>CONCATENATE(B7," ",C7)</f>
        <v>18 Povrchové úpravy terénu</v>
      </c>
      <c r="D18" s="40"/>
      <c r="E18" s="41"/>
      <c r="F18" s="42"/>
      <c r="G18" s="43">
        <f>SUM(G8:G16)</f>
        <v>0</v>
      </c>
      <c r="O18" s="24">
        <v>4</v>
      </c>
      <c r="BA18" s="44">
        <f>SUM(BA7:BA17)</f>
        <v>0</v>
      </c>
      <c r="BB18" s="44">
        <f>SUM(BB7:BB17)</f>
        <v>0</v>
      </c>
      <c r="BC18" s="44">
        <f>SUM(BC7:BC17)</f>
        <v>0</v>
      </c>
      <c r="BD18" s="44">
        <f>SUM(BD7:BD17)</f>
        <v>0</v>
      </c>
      <c r="BE18" s="44">
        <f>SUM(BE7:BE17)</f>
        <v>0</v>
      </c>
    </row>
    <row r="19" spans="1:104" x14ac:dyDescent="0.25">
      <c r="A19" s="18" t="s">
        <v>11</v>
      </c>
      <c r="B19" s="19" t="s">
        <v>23</v>
      </c>
      <c r="C19" s="20" t="s">
        <v>24</v>
      </c>
      <c r="D19" s="21"/>
      <c r="E19" s="22"/>
      <c r="F19" s="22"/>
      <c r="G19" s="23"/>
    </row>
    <row r="20" spans="1:104" ht="46.5" customHeight="1" x14ac:dyDescent="0.25">
      <c r="A20" s="25">
        <v>6</v>
      </c>
      <c r="B20" s="26"/>
      <c r="C20" s="27" t="s">
        <v>94</v>
      </c>
      <c r="D20" s="28" t="s">
        <v>14</v>
      </c>
      <c r="E20" s="181">
        <v>6600</v>
      </c>
      <c r="F20" s="50"/>
      <c r="G20" s="30">
        <f>E20*F20</f>
        <v>0</v>
      </c>
      <c r="AA20" s="3">
        <v>12</v>
      </c>
      <c r="AB20" s="3">
        <v>0</v>
      </c>
      <c r="AC20" s="3">
        <v>41</v>
      </c>
      <c r="AZ20" s="3">
        <v>1</v>
      </c>
      <c r="BA20" s="3">
        <f>IF(AZ20=1,G20,0)</f>
        <v>0</v>
      </c>
      <c r="BB20" s="3">
        <f>IF(AZ20=2,G20,0)</f>
        <v>0</v>
      </c>
      <c r="BC20" s="3">
        <f>IF(AZ20=3,G20,0)</f>
        <v>0</v>
      </c>
      <c r="BD20" s="3">
        <f>IF(AZ20=4,G20,0)</f>
        <v>0</v>
      </c>
      <c r="BE20" s="3">
        <f>IF(AZ20=5,G20,0)</f>
        <v>0</v>
      </c>
      <c r="CA20" s="24">
        <v>12</v>
      </c>
      <c r="CB20" s="24">
        <v>0</v>
      </c>
      <c r="CZ20" s="3">
        <v>0</v>
      </c>
    </row>
    <row r="21" spans="1:104" x14ac:dyDescent="0.25">
      <c r="A21" s="31"/>
      <c r="B21" s="33"/>
      <c r="C21" s="165" t="s">
        <v>88</v>
      </c>
      <c r="D21" s="166"/>
      <c r="E21" s="34">
        <v>6600</v>
      </c>
      <c r="F21" s="35"/>
      <c r="G21" s="36"/>
    </row>
    <row r="22" spans="1:104" x14ac:dyDescent="0.25">
      <c r="A22" s="25">
        <v>7</v>
      </c>
      <c r="B22" s="26"/>
      <c r="C22" s="27" t="s">
        <v>25</v>
      </c>
      <c r="D22" s="28" t="s">
        <v>26</v>
      </c>
      <c r="E22" s="29">
        <v>1</v>
      </c>
      <c r="F22" s="50"/>
      <c r="G22" s="30">
        <f>E22*F22</f>
        <v>0</v>
      </c>
      <c r="AA22" s="3">
        <v>12</v>
      </c>
      <c r="AB22" s="3">
        <v>0</v>
      </c>
      <c r="AC22" s="3">
        <v>42</v>
      </c>
      <c r="AZ22" s="3">
        <v>1</v>
      </c>
      <c r="BA22" s="3">
        <f>IF(AZ22=1,G22,0)</f>
        <v>0</v>
      </c>
      <c r="BB22" s="3">
        <f>IF(AZ22=2,G22,0)</f>
        <v>0</v>
      </c>
      <c r="BC22" s="3">
        <f>IF(AZ22=3,G22,0)</f>
        <v>0</v>
      </c>
      <c r="BD22" s="3">
        <f>IF(AZ22=4,G22,0)</f>
        <v>0</v>
      </c>
      <c r="BE22" s="3">
        <f>IF(AZ22=5,G22,0)</f>
        <v>0</v>
      </c>
      <c r="CA22" s="24">
        <v>12</v>
      </c>
      <c r="CB22" s="24">
        <v>0</v>
      </c>
      <c r="CZ22" s="3">
        <v>0</v>
      </c>
    </row>
    <row r="23" spans="1:104" x14ac:dyDescent="0.25">
      <c r="A23" s="25">
        <v>8</v>
      </c>
      <c r="B23" s="26"/>
      <c r="C23" s="27" t="s">
        <v>84</v>
      </c>
      <c r="D23" s="28" t="s">
        <v>20</v>
      </c>
      <c r="E23" s="29">
        <v>656</v>
      </c>
      <c r="F23" s="50"/>
      <c r="G23" s="30">
        <f>E23*F23</f>
        <v>0</v>
      </c>
      <c r="AA23" s="3">
        <v>12</v>
      </c>
      <c r="AB23" s="3">
        <v>0</v>
      </c>
      <c r="AC23" s="3">
        <v>43</v>
      </c>
      <c r="AZ23" s="3">
        <v>1</v>
      </c>
      <c r="BA23" s="3">
        <f>IF(AZ23=1,G23,0)</f>
        <v>0</v>
      </c>
      <c r="BB23" s="3">
        <f>IF(AZ23=2,G23,0)</f>
        <v>0</v>
      </c>
      <c r="BC23" s="3">
        <f>IF(AZ23=3,G23,0)</f>
        <v>0</v>
      </c>
      <c r="BD23" s="3">
        <f>IF(AZ23=4,G23,0)</f>
        <v>0</v>
      </c>
      <c r="BE23" s="3">
        <f>IF(AZ23=5,G23,0)</f>
        <v>0</v>
      </c>
      <c r="CA23" s="24">
        <v>12</v>
      </c>
      <c r="CB23" s="24">
        <v>0</v>
      </c>
      <c r="CZ23" s="3">
        <v>0</v>
      </c>
    </row>
    <row r="24" spans="1:104" x14ac:dyDescent="0.25">
      <c r="A24" s="54"/>
      <c r="B24" s="38" t="s">
        <v>13</v>
      </c>
      <c r="C24" s="39" t="str">
        <f>CONCATENATE(B19," ",C19)</f>
        <v>F1 Umělé povrchy</v>
      </c>
      <c r="D24" s="40"/>
      <c r="E24" s="41"/>
      <c r="F24" s="42"/>
      <c r="G24" s="43">
        <f>SUM(G20:G23)</f>
        <v>0</v>
      </c>
      <c r="BA24" s="44">
        <f>SUM(BA19:BA23)</f>
        <v>0</v>
      </c>
      <c r="BB24" s="44">
        <f>SUM(BB19:BB23)</f>
        <v>0</v>
      </c>
      <c r="BC24" s="44">
        <f>SUM(BC19:BC23)</f>
        <v>0</v>
      </c>
      <c r="BD24" s="44">
        <f>SUM(BD19:BD23)</f>
        <v>0</v>
      </c>
      <c r="BE24" s="44">
        <f>SUM(BE19:BE23)</f>
        <v>0</v>
      </c>
    </row>
    <row r="25" spans="1:104" x14ac:dyDescent="0.25">
      <c r="E25" s="3"/>
      <c r="BA25" s="44"/>
      <c r="BB25" s="44"/>
      <c r="BC25" s="44"/>
      <c r="BD25" s="44"/>
      <c r="BE25" s="44"/>
    </row>
    <row r="26" spans="1:104" x14ac:dyDescent="0.25">
      <c r="C26" s="56"/>
      <c r="E26" s="3"/>
      <c r="G26" s="140">
        <f>SUM(G24,G18)</f>
        <v>0</v>
      </c>
      <c r="BA26" s="44"/>
      <c r="BB26" s="44"/>
      <c r="BC26" s="44"/>
      <c r="BD26" s="44"/>
      <c r="BE26" s="44"/>
    </row>
    <row r="27" spans="1:104" x14ac:dyDescent="0.25">
      <c r="C27" s="152"/>
      <c r="E27" s="3"/>
      <c r="O27" s="24">
        <v>2</v>
      </c>
      <c r="AA27" s="3">
        <v>12</v>
      </c>
      <c r="AB27" s="3">
        <v>0</v>
      </c>
      <c r="AC27" s="3">
        <v>44</v>
      </c>
      <c r="AZ27" s="3">
        <v>1</v>
      </c>
      <c r="BA27" s="3" t="e">
        <f>IF(AZ27=1,#REF!,0)</f>
        <v>#REF!</v>
      </c>
      <c r="BB27" s="3">
        <f>IF(AZ27=2,#REF!,0)</f>
        <v>0</v>
      </c>
      <c r="BC27" s="3">
        <f>IF(AZ27=3,#REF!,0)</f>
        <v>0</v>
      </c>
      <c r="BD27" s="3">
        <f>IF(AZ27=4,#REF!,0)</f>
        <v>0</v>
      </c>
      <c r="BE27" s="3">
        <f>IF(AZ27=5,#REF!,0)</f>
        <v>0</v>
      </c>
      <c r="CA27" s="24">
        <v>12</v>
      </c>
      <c r="CB27" s="24">
        <v>0</v>
      </c>
      <c r="CZ27" s="3">
        <v>0</v>
      </c>
    </row>
    <row r="28" spans="1:104" x14ac:dyDescent="0.25">
      <c r="C28" s="152"/>
      <c r="E28" s="3"/>
      <c r="O28" s="24">
        <v>2</v>
      </c>
      <c r="AA28" s="3">
        <v>12</v>
      </c>
      <c r="AB28" s="3">
        <v>0</v>
      </c>
      <c r="AC28" s="3">
        <v>46</v>
      </c>
      <c r="AZ28" s="3">
        <v>1</v>
      </c>
      <c r="BA28" s="3" t="e">
        <f>IF(AZ28=1,#REF!,0)</f>
        <v>#REF!</v>
      </c>
      <c r="BB28" s="3">
        <f>IF(AZ28=2,#REF!,0)</f>
        <v>0</v>
      </c>
      <c r="BC28" s="3">
        <f>IF(AZ28=3,#REF!,0)</f>
        <v>0</v>
      </c>
      <c r="BD28" s="3">
        <f>IF(AZ28=4,#REF!,0)</f>
        <v>0</v>
      </c>
      <c r="BE28" s="3">
        <f>IF(AZ28=5,#REF!,0)</f>
        <v>0</v>
      </c>
      <c r="CA28" s="24">
        <v>12</v>
      </c>
      <c r="CB28" s="24">
        <v>0</v>
      </c>
      <c r="CZ28" s="3">
        <v>0</v>
      </c>
    </row>
    <row r="29" spans="1:104" x14ac:dyDescent="0.25">
      <c r="E29" s="3"/>
      <c r="O29" s="24">
        <v>4</v>
      </c>
      <c r="BA29" s="44" t="e">
        <f>SUM(BA27:BA28)</f>
        <v>#REF!</v>
      </c>
      <c r="BB29" s="44">
        <f>SUM(BB27:BB28)</f>
        <v>0</v>
      </c>
      <c r="BC29" s="44">
        <f>SUM(BC27:BC28)</f>
        <v>0</v>
      </c>
      <c r="BD29" s="44">
        <f>SUM(BD27:BD28)</f>
        <v>0</v>
      </c>
      <c r="BE29" s="44">
        <f>SUM(BE27:BE28)</f>
        <v>0</v>
      </c>
    </row>
    <row r="30" spans="1:104" x14ac:dyDescent="0.25">
      <c r="E30" s="3"/>
      <c r="O30" s="24">
        <v>1</v>
      </c>
    </row>
    <row r="31" spans="1:104" x14ac:dyDescent="0.25">
      <c r="E31" s="3"/>
      <c r="O31" s="24">
        <v>2</v>
      </c>
      <c r="AA31" s="3">
        <v>1</v>
      </c>
      <c r="AB31" s="3">
        <v>7</v>
      </c>
      <c r="AC31" s="3">
        <v>7</v>
      </c>
      <c r="AZ31" s="3">
        <v>2</v>
      </c>
      <c r="BA31" s="3">
        <f>IF(AZ31=1,#REF!,0)</f>
        <v>0</v>
      </c>
      <c r="BB31" s="3" t="e">
        <f>IF(AZ31=2,#REF!,0)</f>
        <v>#REF!</v>
      </c>
      <c r="BC31" s="3">
        <f>IF(AZ31=3,#REF!,0)</f>
        <v>0</v>
      </c>
      <c r="BD31" s="3">
        <f>IF(AZ31=4,#REF!,0)</f>
        <v>0</v>
      </c>
      <c r="BE31" s="3">
        <f>IF(AZ31=5,#REF!,0)</f>
        <v>0</v>
      </c>
      <c r="CA31" s="24">
        <v>1</v>
      </c>
      <c r="CB31" s="24">
        <v>7</v>
      </c>
      <c r="CZ31" s="3">
        <v>0</v>
      </c>
    </row>
    <row r="32" spans="1:104" x14ac:dyDescent="0.25">
      <c r="E32" s="3"/>
      <c r="O32" s="24">
        <v>2</v>
      </c>
      <c r="AA32" s="3">
        <v>1</v>
      </c>
      <c r="AB32" s="3">
        <v>7</v>
      </c>
      <c r="AC32" s="3">
        <v>7</v>
      </c>
      <c r="AZ32" s="3">
        <v>2</v>
      </c>
      <c r="BA32" s="3">
        <f>IF(AZ32=1,#REF!,0)</f>
        <v>0</v>
      </c>
      <c r="BB32" s="3" t="e">
        <f>IF(AZ32=2,#REF!,0)</f>
        <v>#REF!</v>
      </c>
      <c r="BC32" s="3">
        <f>IF(AZ32=3,#REF!,0)</f>
        <v>0</v>
      </c>
      <c r="BD32" s="3">
        <f>IF(AZ32=4,#REF!,0)</f>
        <v>0</v>
      </c>
      <c r="BE32" s="3">
        <f>IF(AZ32=5,#REF!,0)</f>
        <v>0</v>
      </c>
      <c r="CA32" s="24">
        <v>1</v>
      </c>
      <c r="CB32" s="24">
        <v>7</v>
      </c>
      <c r="CZ32" s="3">
        <v>0</v>
      </c>
    </row>
    <row r="33" spans="5:104" x14ac:dyDescent="0.25">
      <c r="E33" s="3"/>
      <c r="M33" s="32" t="s">
        <v>27</v>
      </c>
      <c r="O33" s="24"/>
    </row>
    <row r="34" spans="5:104" x14ac:dyDescent="0.25">
      <c r="E34" s="3"/>
      <c r="M34" s="32" t="s">
        <v>28</v>
      </c>
      <c r="O34" s="24"/>
    </row>
    <row r="35" spans="5:104" x14ac:dyDescent="0.25">
      <c r="E35" s="3"/>
      <c r="H35" s="52"/>
      <c r="O35" s="24">
        <v>2</v>
      </c>
      <c r="AA35" s="3">
        <v>1</v>
      </c>
      <c r="AB35" s="3">
        <v>0</v>
      </c>
      <c r="AC35" s="3">
        <v>0</v>
      </c>
      <c r="AZ35" s="3">
        <v>2</v>
      </c>
      <c r="BA35" s="3">
        <f>IF(AZ35=1,#REF!,0)</f>
        <v>0</v>
      </c>
      <c r="BB35" s="3" t="e">
        <f>IF(AZ35=2,#REF!,0)</f>
        <v>#REF!</v>
      </c>
      <c r="BC35" s="3">
        <f>IF(AZ35=3,#REF!,0)</f>
        <v>0</v>
      </c>
      <c r="BD35" s="3">
        <f>IF(AZ35=4,#REF!,0)</f>
        <v>0</v>
      </c>
      <c r="BE35" s="3">
        <f>IF(AZ35=5,#REF!,0)</f>
        <v>0</v>
      </c>
      <c r="CA35" s="24">
        <v>1</v>
      </c>
      <c r="CB35" s="24">
        <v>0</v>
      </c>
      <c r="CZ35" s="3">
        <v>0</v>
      </c>
    </row>
    <row r="36" spans="5:104" x14ac:dyDescent="0.25">
      <c r="E36" s="3"/>
      <c r="M36" s="32" t="s">
        <v>29</v>
      </c>
      <c r="O36" s="24"/>
    </row>
    <row r="37" spans="5:104" x14ac:dyDescent="0.25">
      <c r="E37" s="3"/>
      <c r="K37" s="52" t="s">
        <v>0</v>
      </c>
      <c r="O37" s="24">
        <v>2</v>
      </c>
      <c r="AA37" s="3">
        <v>1</v>
      </c>
      <c r="AB37" s="3">
        <v>7</v>
      </c>
      <c r="AC37" s="3">
        <v>7</v>
      </c>
      <c r="AZ37" s="3">
        <v>2</v>
      </c>
      <c r="BA37" s="3">
        <f>IF(AZ37=1,#REF!,0)</f>
        <v>0</v>
      </c>
      <c r="BB37" s="3" t="e">
        <f>IF(AZ37=2,#REF!,0)</f>
        <v>#REF!</v>
      </c>
      <c r="BC37" s="3">
        <f>IF(AZ37=3,#REF!,0)</f>
        <v>0</v>
      </c>
      <c r="BD37" s="3">
        <f>IF(AZ37=4,#REF!,0)</f>
        <v>0</v>
      </c>
      <c r="BE37" s="3">
        <f>IF(AZ37=5,#REF!,0)</f>
        <v>0</v>
      </c>
      <c r="CA37" s="24">
        <v>1</v>
      </c>
      <c r="CB37" s="24">
        <v>7</v>
      </c>
      <c r="CZ37" s="3">
        <v>0</v>
      </c>
    </row>
    <row r="38" spans="5:104" x14ac:dyDescent="0.25">
      <c r="E38" s="3"/>
      <c r="H38" s="52"/>
      <c r="O38" s="24"/>
      <c r="CA38" s="24"/>
      <c r="CB38" s="24"/>
    </row>
    <row r="39" spans="5:104" x14ac:dyDescent="0.25">
      <c r="E39" s="3"/>
      <c r="O39" s="24">
        <v>2</v>
      </c>
      <c r="AA39" s="3">
        <v>12</v>
      </c>
      <c r="AB39" s="3">
        <v>1</v>
      </c>
      <c r="AC39" s="3">
        <v>62</v>
      </c>
      <c r="AZ39" s="3">
        <v>2</v>
      </c>
      <c r="BA39" s="3">
        <f>IF(AZ39=1,#REF!,0)</f>
        <v>0</v>
      </c>
      <c r="BB39" s="3" t="e">
        <f>IF(AZ39=2,#REF!,0)</f>
        <v>#REF!</v>
      </c>
      <c r="BC39" s="3">
        <f>IF(AZ39=3,#REF!,0)</f>
        <v>0</v>
      </c>
      <c r="BD39" s="3">
        <f>IF(AZ39=4,#REF!,0)</f>
        <v>0</v>
      </c>
      <c r="BE39" s="3">
        <f>IF(AZ39=5,#REF!,0)</f>
        <v>0</v>
      </c>
      <c r="CA39" s="24">
        <v>12</v>
      </c>
      <c r="CB39" s="24">
        <v>1</v>
      </c>
      <c r="CZ39" s="3">
        <v>0</v>
      </c>
    </row>
    <row r="40" spans="5:104" x14ac:dyDescent="0.25">
      <c r="E40" s="3"/>
      <c r="M40" s="32">
        <v>8</v>
      </c>
      <c r="O40" s="24"/>
    </row>
    <row r="41" spans="5:104" x14ac:dyDescent="0.25">
      <c r="E41" s="3"/>
      <c r="O41" s="24">
        <v>2</v>
      </c>
      <c r="AA41" s="3">
        <v>1</v>
      </c>
      <c r="AB41" s="3">
        <v>7</v>
      </c>
      <c r="AC41" s="3">
        <v>7</v>
      </c>
      <c r="AZ41" s="3">
        <v>2</v>
      </c>
      <c r="BA41" s="3">
        <f>IF(AZ41=1,#REF!,0)</f>
        <v>0</v>
      </c>
      <c r="BB41" s="3" t="e">
        <f>IF(AZ41=2,#REF!,0)</f>
        <v>#REF!</v>
      </c>
      <c r="BC41" s="3">
        <f>IF(AZ41=3,#REF!,0)</f>
        <v>0</v>
      </c>
      <c r="BD41" s="3">
        <f>IF(AZ41=4,#REF!,0)</f>
        <v>0</v>
      </c>
      <c r="BE41" s="3">
        <f>IF(AZ41=5,#REF!,0)</f>
        <v>0</v>
      </c>
      <c r="CA41" s="24">
        <v>1</v>
      </c>
      <c r="CB41" s="24">
        <v>7</v>
      </c>
      <c r="CZ41" s="3">
        <v>0</v>
      </c>
    </row>
    <row r="42" spans="5:104" x14ac:dyDescent="0.25">
      <c r="E42" s="3"/>
      <c r="M42" s="32" t="s">
        <v>21</v>
      </c>
      <c r="O42" s="24"/>
    </row>
    <row r="43" spans="5:104" x14ac:dyDescent="0.25">
      <c r="E43" s="3"/>
      <c r="O43" s="24">
        <v>4</v>
      </c>
      <c r="BA43" s="44">
        <f>SUM(BA30:BA42)</f>
        <v>0</v>
      </c>
      <c r="BB43" s="44" t="e">
        <f>SUM(BB30:BB42)</f>
        <v>#REF!</v>
      </c>
      <c r="BC43" s="44">
        <f>SUM(BC30:BC42)</f>
        <v>0</v>
      </c>
      <c r="BD43" s="44">
        <f>SUM(BD30:BD42)</f>
        <v>0</v>
      </c>
      <c r="BE43" s="44">
        <f>SUM(BE30:BE42)</f>
        <v>0</v>
      </c>
    </row>
    <row r="44" spans="5:104" x14ac:dyDescent="0.25">
      <c r="E44" s="3"/>
      <c r="O44" s="24">
        <v>1</v>
      </c>
    </row>
    <row r="45" spans="5:104" x14ac:dyDescent="0.25">
      <c r="E45" s="3"/>
      <c r="O45" s="24">
        <v>2</v>
      </c>
      <c r="AA45" s="3">
        <v>1</v>
      </c>
      <c r="AB45" s="3">
        <v>7</v>
      </c>
      <c r="AC45" s="3">
        <v>7</v>
      </c>
      <c r="AZ45" s="3">
        <v>2</v>
      </c>
      <c r="BA45" s="3">
        <f>IF(AZ45=1,#REF!,0)</f>
        <v>0</v>
      </c>
      <c r="BB45" s="3" t="e">
        <f>IF(AZ45=2,#REF!,0)</f>
        <v>#REF!</v>
      </c>
      <c r="BC45" s="3">
        <f>IF(AZ45=3,#REF!,0)</f>
        <v>0</v>
      </c>
      <c r="BD45" s="3">
        <f>IF(AZ45=4,#REF!,0)</f>
        <v>0</v>
      </c>
      <c r="BE45" s="3">
        <f>IF(AZ45=5,#REF!,0)</f>
        <v>0</v>
      </c>
      <c r="CA45" s="24">
        <v>1</v>
      </c>
      <c r="CB45" s="24">
        <v>7</v>
      </c>
      <c r="CZ45" s="3">
        <v>8.2500000000000004E-3</v>
      </c>
    </row>
    <row r="46" spans="5:104" x14ac:dyDescent="0.25">
      <c r="E46" s="3"/>
      <c r="M46" s="32" t="s">
        <v>21</v>
      </c>
      <c r="O46" s="24"/>
    </row>
    <row r="47" spans="5:104" x14ac:dyDescent="0.25">
      <c r="E47" s="3"/>
      <c r="O47" s="24">
        <v>2</v>
      </c>
      <c r="AA47" s="3">
        <v>12</v>
      </c>
      <c r="AB47" s="3">
        <v>1</v>
      </c>
      <c r="AC47" s="3">
        <v>66</v>
      </c>
      <c r="AZ47" s="3">
        <v>2</v>
      </c>
      <c r="BA47" s="3">
        <f>IF(AZ47=1,#REF!,0)</f>
        <v>0</v>
      </c>
      <c r="BB47" s="3" t="e">
        <f>IF(AZ47=2,#REF!,0)</f>
        <v>#REF!</v>
      </c>
      <c r="BC47" s="3">
        <f>IF(AZ47=3,#REF!,0)</f>
        <v>0</v>
      </c>
      <c r="BD47" s="3">
        <f>IF(AZ47=4,#REF!,0)</f>
        <v>0</v>
      </c>
      <c r="BE47" s="3">
        <f>IF(AZ47=5,#REF!,0)</f>
        <v>0</v>
      </c>
      <c r="CA47" s="24">
        <v>12</v>
      </c>
      <c r="CB47" s="24">
        <v>1</v>
      </c>
      <c r="CZ47" s="3">
        <v>0</v>
      </c>
    </row>
    <row r="48" spans="5:104" x14ac:dyDescent="0.25">
      <c r="E48" s="3"/>
      <c r="M48" s="32" t="s">
        <v>30</v>
      </c>
      <c r="O48" s="24"/>
    </row>
    <row r="49" spans="5:57" x14ac:dyDescent="0.25">
      <c r="E49" s="3"/>
      <c r="O49" s="24">
        <v>4</v>
      </c>
      <c r="BA49" s="44">
        <f>SUM(BA44:BA48)</f>
        <v>0</v>
      </c>
      <c r="BB49" s="44" t="e">
        <f>SUM(BB44:BB48)</f>
        <v>#REF!</v>
      </c>
      <c r="BC49" s="44">
        <f>SUM(BC44:BC48)</f>
        <v>0</v>
      </c>
      <c r="BD49" s="44">
        <f>SUM(BD44:BD48)</f>
        <v>0</v>
      </c>
      <c r="BE49" s="44">
        <f>SUM(BE44:BE48)</f>
        <v>0</v>
      </c>
    </row>
    <row r="50" spans="5:57" x14ac:dyDescent="0.25">
      <c r="E50" s="3"/>
    </row>
    <row r="51" spans="5:57" x14ac:dyDescent="0.25">
      <c r="E51" s="3"/>
    </row>
    <row r="52" spans="5:57" x14ac:dyDescent="0.25">
      <c r="E52" s="3"/>
    </row>
    <row r="53" spans="5:57" x14ac:dyDescent="0.25">
      <c r="E53" s="3"/>
    </row>
    <row r="54" spans="5:57" x14ac:dyDescent="0.25">
      <c r="E54" s="3"/>
    </row>
    <row r="55" spans="5:57" x14ac:dyDescent="0.25">
      <c r="E55" s="3"/>
    </row>
    <row r="56" spans="5:57" x14ac:dyDescent="0.25">
      <c r="E56" s="3"/>
    </row>
    <row r="57" spans="5:57" x14ac:dyDescent="0.25">
      <c r="E57" s="3"/>
    </row>
    <row r="58" spans="5:57" x14ac:dyDescent="0.25">
      <c r="E58" s="3"/>
    </row>
    <row r="59" spans="5:57" x14ac:dyDescent="0.25">
      <c r="E59" s="3"/>
    </row>
    <row r="60" spans="5:57" x14ac:dyDescent="0.25">
      <c r="E60" s="3"/>
    </row>
    <row r="61" spans="5:57" x14ac:dyDescent="0.25">
      <c r="E61" s="3"/>
    </row>
    <row r="62" spans="5:57" x14ac:dyDescent="0.25">
      <c r="E62" s="3"/>
    </row>
    <row r="63" spans="5:57" x14ac:dyDescent="0.25">
      <c r="E63" s="3"/>
    </row>
    <row r="64" spans="5:57" x14ac:dyDescent="0.25">
      <c r="E64" s="3"/>
    </row>
    <row r="65" spans="1:7" x14ac:dyDescent="0.25">
      <c r="E65" s="3"/>
    </row>
    <row r="66" spans="1:7" x14ac:dyDescent="0.25">
      <c r="E66" s="3"/>
    </row>
    <row r="67" spans="1:7" x14ac:dyDescent="0.25">
      <c r="E67" s="3"/>
    </row>
    <row r="68" spans="1:7" x14ac:dyDescent="0.25">
      <c r="E68" s="3"/>
    </row>
    <row r="69" spans="1:7" x14ac:dyDescent="0.25">
      <c r="E69" s="3"/>
    </row>
    <row r="70" spans="1:7" x14ac:dyDescent="0.25">
      <c r="A70" s="45"/>
      <c r="B70" s="45"/>
    </row>
    <row r="71" spans="1:7" x14ac:dyDescent="0.25">
      <c r="C71" s="47"/>
      <c r="D71" s="47"/>
      <c r="E71" s="48"/>
      <c r="F71" s="47"/>
      <c r="G71" s="49"/>
    </row>
    <row r="72" spans="1:7" x14ac:dyDescent="0.25">
      <c r="A72" s="45"/>
      <c r="B72" s="45"/>
    </row>
  </sheetData>
  <mergeCells count="9">
    <mergeCell ref="C17:D17"/>
    <mergeCell ref="C9:D9"/>
    <mergeCell ref="C21:D21"/>
    <mergeCell ref="A1:G1"/>
    <mergeCell ref="A3:B3"/>
    <mergeCell ref="A4:B4"/>
    <mergeCell ref="E4:G4"/>
    <mergeCell ref="C11:D11"/>
    <mergeCell ref="A14:A15"/>
  </mergeCells>
  <phoneticPr fontId="5" type="noConversion"/>
  <printOptions gridLinesSet="0"/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27</vt:i4>
      </vt:variant>
    </vt:vector>
  </HeadingPairs>
  <TitlesOfParts>
    <vt:vector size="29" baseType="lpstr">
      <vt:lpstr>Krycí list</vt:lpstr>
      <vt:lpstr>Položky</vt:lpstr>
      <vt:lpstr>'Krycí list'!cisloobjektu</vt:lpstr>
      <vt:lpstr>'Krycí list'!cislostavby</vt:lpstr>
      <vt:lpstr>'Krycí list'!Datum</vt:lpstr>
      <vt:lpstr>'Krycí list'!JKSO</vt:lpstr>
      <vt:lpstr>'Krycí list'!MJ</vt:lpstr>
      <vt:lpstr>'Krycí list'!nazevobjektu</vt:lpstr>
      <vt:lpstr>'Krycí list'!nazevstavby</vt:lpstr>
      <vt:lpstr>Položky!Názvy_tisku</vt:lpstr>
      <vt:lpstr>'Krycí list'!Objednatel</vt:lpstr>
      <vt:lpstr>'Krycí list'!Oblast_tisku</vt:lpstr>
      <vt:lpstr>Položky!Oblast_tisku</vt:lpstr>
      <vt:lpstr>'Krycí list'!PocetMJ</vt:lpstr>
      <vt:lpstr>'Krycí list'!Poznamka</vt:lpstr>
      <vt:lpstr>'Krycí list'!Projektant</vt:lpstr>
      <vt:lpstr>'Krycí list'!SazbaDPH1</vt:lpstr>
      <vt:lpstr>'Krycí list'!SazbaDPH2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'Krycí list'!Zakazka</vt:lpstr>
      <vt:lpstr>'Krycí list'!Zaklad22</vt:lpstr>
      <vt:lpstr>'Krycí list'!Zaklad5</vt:lpstr>
      <vt:lpstr>'Krycí list'!Zhotovitel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Barbora Matějková</cp:lastModifiedBy>
  <cp:lastPrinted>2020-09-17T12:54:03Z</cp:lastPrinted>
  <dcterms:created xsi:type="dcterms:W3CDTF">2013-01-29T12:44:31Z</dcterms:created>
  <dcterms:modified xsi:type="dcterms:W3CDTF">2024-10-25T09:02:10Z</dcterms:modified>
</cp:coreProperties>
</file>