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V:\2025\2-VO\"/>
    </mc:Choice>
  </mc:AlternateContent>
  <xr:revisionPtr revIDLastSave="0" documentId="13_ncr:1_{6972B773-11A3-4875-8C84-67E4DDEEE7D1}" xr6:coauthVersionLast="47" xr6:coauthVersionMax="47" xr10:uidLastSave="{00000000-0000-0000-0000-000000000000}"/>
  <bookViews>
    <workbookView xWindow="-120" yWindow="-120" windowWidth="29040" windowHeight="15840" xr2:uid="{680D0F67-B8F2-44F8-81F9-2B9AD88C032C}"/>
  </bookViews>
  <sheets>
    <sheet name="9.2" sheetId="2" r:id="rId1"/>
  </sheets>
  <externalReferences>
    <externalReference r:id="rId2"/>
  </externalReferences>
  <definedNames>
    <definedName name="CenaCelkem">#REF!</definedName>
    <definedName name="CenaCelkemBezDPH">#REF!</definedName>
    <definedName name="cisloobjektu">#REF!</definedName>
    <definedName name="CisloStavebnihoRozpoctu">#REF!</definedName>
    <definedName name="dadresa">#REF!</definedName>
    <definedName name="dmisto">#REF!</definedName>
    <definedName name="DPHSni">#REF!</definedName>
    <definedName name="DPHZakl">#REF!</definedName>
    <definedName name="Mena">#REF!</definedName>
    <definedName name="MistoStavby">#REF!</definedName>
    <definedName name="nádrže" localSheetId="0">'[1]Vzorcování PO'!$R$1:$AB$8</definedName>
    <definedName name="nádrže">#REF!</definedName>
    <definedName name="nazevobjektu">#REF!</definedName>
    <definedName name="NazevStavebnihoRozpoctu">#REF!</definedName>
    <definedName name="oadresa">#REF!</definedName>
    <definedName name="_xlnm.Print_Area" localSheetId="0">'9.2'!$A$1:$AG$98</definedName>
    <definedName name="okresy" localSheetId="0">'[1]Vzorcování PO'!$A$1:$N$14</definedName>
    <definedName name="okresy">#REF!</definedName>
    <definedName name="padresa">#REF!</definedName>
    <definedName name="pdic">#REF!</definedName>
    <definedName name="pico">#REF!</definedName>
    <definedName name="pmisto">#REF!</definedName>
    <definedName name="PocetMJ">#REF!</definedName>
    <definedName name="PoptavkaID">#REF!</definedName>
    <definedName name="pPSC">#REF!</definedName>
    <definedName name="Projektant">#REF!</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#REF!</definedName>
    <definedName name="ZakladDPHSni">#REF!</definedName>
    <definedName name="ZakladDPHZakl">#REF!</definedName>
    <definedName name="Zaokrouhleni">#REF!</definedName>
    <definedName name="Zhotovite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7" i="2" l="1"/>
  <c r="AD87" i="2" s="1"/>
  <c r="Z89" i="2"/>
  <c r="AD89" i="2" s="1"/>
  <c r="Z90" i="2"/>
  <c r="AD90" i="2"/>
  <c r="Z91" i="2"/>
  <c r="AD91" i="2"/>
  <c r="Z92" i="2"/>
  <c r="AD92" i="2"/>
  <c r="Z93" i="2"/>
  <c r="AD93" i="2"/>
  <c r="Z86" i="2"/>
  <c r="AD86" i="2" s="1"/>
  <c r="Z79" i="2"/>
  <c r="AD79" i="2"/>
  <c r="Z82" i="2"/>
  <c r="AD82" i="2" s="1"/>
  <c r="Z83" i="2"/>
  <c r="AD83" i="2" s="1"/>
  <c r="Z63" i="2"/>
  <c r="AD63" i="2"/>
  <c r="Z64" i="2"/>
  <c r="AD64" i="2"/>
  <c r="Z65" i="2"/>
  <c r="AD65" i="2"/>
  <c r="AD66" i="2"/>
  <c r="Z67" i="2"/>
  <c r="AD67" i="2"/>
  <c r="Z68" i="2"/>
  <c r="AD68" i="2"/>
  <c r="Z69" i="2"/>
  <c r="AD69" i="2"/>
  <c r="Z70" i="2"/>
  <c r="AD70" i="2"/>
  <c r="AD71" i="2"/>
  <c r="AD72" i="2"/>
  <c r="Z50" i="2"/>
  <c r="AD50" i="2"/>
  <c r="Z51" i="2"/>
  <c r="AD51" i="2"/>
  <c r="Z52" i="2"/>
  <c r="AD52" i="2"/>
  <c r="Z53" i="2"/>
  <c r="AD53" i="2"/>
  <c r="Z54" i="2"/>
  <c r="AD54" i="2"/>
  <c r="Z55" i="2"/>
  <c r="AD55" i="2"/>
  <c r="Z56" i="2"/>
  <c r="AD56" i="2"/>
  <c r="Z57" i="2"/>
  <c r="AD57" i="2"/>
  <c r="Z58" i="2"/>
  <c r="AD58" i="2"/>
  <c r="Z59" i="2"/>
  <c r="AD59" i="2"/>
  <c r="Z60" i="2"/>
  <c r="AD60" i="2"/>
  <c r="Z61" i="2"/>
  <c r="AD61" i="2"/>
  <c r="Z62" i="2"/>
  <c r="AD62" i="2"/>
  <c r="AD49" i="2"/>
  <c r="R74" i="2"/>
  <c r="R66" i="2"/>
  <c r="R78" i="2" s="1"/>
  <c r="Z78" i="2" s="1"/>
  <c r="AD78" i="2" s="1"/>
  <c r="R80" i="2"/>
  <c r="Z80" i="2" s="1"/>
  <c r="AD80" i="2" s="1"/>
  <c r="R81" i="2"/>
  <c r="Z81" i="2" s="1"/>
  <c r="AD81" i="2" s="1"/>
  <c r="R88" i="2"/>
  <c r="Z88" i="2" s="1"/>
  <c r="AD88" i="2" s="1"/>
  <c r="R77" i="2"/>
  <c r="Z77" i="2" s="1"/>
  <c r="AD77" i="2" s="1"/>
  <c r="Z66" i="2" l="1"/>
  <c r="R75" i="2"/>
  <c r="Z75" i="2" s="1"/>
  <c r="AD75" i="2" s="1"/>
  <c r="R76" i="2" l="1"/>
  <c r="R72" i="2"/>
  <c r="Z19" i="2"/>
  <c r="AD19" i="2" s="1"/>
  <c r="R71" i="2" l="1"/>
  <c r="Z71" i="2" s="1"/>
  <c r="Z72" i="2"/>
  <c r="R84" i="2"/>
  <c r="Z84" i="2" s="1"/>
  <c r="AD84" i="2" s="1"/>
  <c r="Z76" i="2"/>
  <c r="AD76" i="2" s="1"/>
  <c r="Z46" i="2"/>
  <c r="AD46" i="2" s="1"/>
  <c r="Z47" i="2"/>
  <c r="AD47" i="2" s="1"/>
  <c r="Z48" i="2"/>
  <c r="AD48" i="2" s="1"/>
  <c r="Z49" i="2"/>
  <c r="Z42" i="2"/>
  <c r="AD42" i="2" s="1"/>
  <c r="Z43" i="2"/>
  <c r="AD43" i="2" s="1"/>
  <c r="Z44" i="2"/>
  <c r="AD44" i="2" s="1"/>
  <c r="Z45" i="2"/>
  <c r="AD45" i="2" s="1"/>
  <c r="Z37" i="2"/>
  <c r="AD37" i="2" s="1"/>
  <c r="Z38" i="2"/>
  <c r="AD38" i="2" s="1"/>
  <c r="Z39" i="2"/>
  <c r="AD39" i="2" s="1"/>
  <c r="Z40" i="2"/>
  <c r="AD40" i="2" s="1"/>
  <c r="Z41" i="2"/>
  <c r="AD41" i="2" s="1"/>
  <c r="Z32" i="2"/>
  <c r="AD32" i="2" s="1"/>
  <c r="Z33" i="2"/>
  <c r="AD33" i="2" s="1"/>
  <c r="Z34" i="2"/>
  <c r="AD34" i="2" s="1"/>
  <c r="Z35" i="2"/>
  <c r="AD35" i="2" s="1"/>
  <c r="Z36" i="2"/>
  <c r="AD36" i="2" s="1"/>
  <c r="Z30" i="2"/>
  <c r="AD30" i="2" s="1"/>
  <c r="Z31" i="2"/>
  <c r="AD31" i="2" s="1"/>
  <c r="Z26" i="2"/>
  <c r="AD26" i="2" s="1"/>
  <c r="Z27" i="2"/>
  <c r="AD27" i="2" s="1"/>
  <c r="Z28" i="2"/>
  <c r="AD28" i="2" s="1"/>
  <c r="Z29" i="2"/>
  <c r="AD29" i="2" s="1"/>
  <c r="Z23" i="2"/>
  <c r="AD23" i="2" s="1"/>
  <c r="Z24" i="2"/>
  <c r="AD24" i="2" s="1"/>
  <c r="Z25" i="2"/>
  <c r="AD25" i="2" s="1"/>
  <c r="Z22" i="2"/>
  <c r="AD22" i="2" s="1"/>
  <c r="Z21" i="2"/>
  <c r="AD21" i="2" s="1"/>
  <c r="Z18" i="2"/>
  <c r="AD18" i="2" s="1"/>
  <c r="Z20" i="2"/>
  <c r="AD20" i="2" s="1"/>
  <c r="Z16" i="2"/>
  <c r="AD16" i="2" s="1"/>
  <c r="Z17" i="2"/>
  <c r="AD17" i="2" s="1"/>
  <c r="Z15" i="2"/>
  <c r="AD15" i="2" s="1"/>
  <c r="Z13" i="2"/>
  <c r="AD13" i="2" s="1"/>
  <c r="Z14" i="2"/>
  <c r="AD14" i="2" s="1"/>
  <c r="Z85" i="2" l="1"/>
  <c r="Z12" i="2" l="1"/>
  <c r="AD12" i="2" s="1"/>
  <c r="Z11" i="2"/>
  <c r="AD11" i="2" s="1"/>
  <c r="Z10" i="2"/>
  <c r="AD10" i="2" s="1"/>
  <c r="Z9" i="2"/>
  <c r="AD9" i="2" s="1"/>
  <c r="Z8" i="2"/>
  <c r="AD8" i="2" s="1"/>
  <c r="Z7" i="2"/>
  <c r="AD7" i="2" s="1"/>
  <c r="Z6" i="2"/>
  <c r="AD6" i="2" l="1"/>
  <c r="Z5" i="2"/>
  <c r="Z74" i="2"/>
  <c r="Z73" i="2" s="1"/>
  <c r="AD5" i="2" l="1"/>
  <c r="AD85" i="2"/>
  <c r="AD74" i="2"/>
  <c r="AD73" i="2" s="1"/>
  <c r="AD95" i="2" l="1"/>
  <c r="AG98" i="2" s="1"/>
  <c r="Z95" i="2"/>
  <c r="Z98" i="2" s="1"/>
</calcChain>
</file>

<file path=xl/sharedStrings.xml><?xml version="1.0" encoding="utf-8"?>
<sst xmlns="http://schemas.openxmlformats.org/spreadsheetml/2006/main" count="292" uniqueCount="199">
  <si>
    <t>POLOŽKOVÝ ROZPOČET STAVBY</t>
  </si>
  <si>
    <t>Kč</t>
  </si>
  <si>
    <t>Celkem</t>
  </si>
  <si>
    <t>Číslo</t>
  </si>
  <si>
    <t>Položka</t>
  </si>
  <si>
    <t>Množství</t>
  </si>
  <si>
    <t>MJ</t>
  </si>
  <si>
    <t>Náklady v Kč bez DPH</t>
  </si>
  <si>
    <t>Náklady v Kč s DPH</t>
  </si>
  <si>
    <t>Kč/MJ</t>
  </si>
  <si>
    <t>1.</t>
  </si>
  <si>
    <t>Materiál</t>
  </si>
  <si>
    <t>x</t>
  </si>
  <si>
    <t>1.1</t>
  </si>
  <si>
    <t>kus</t>
  </si>
  <si>
    <t>1.2</t>
  </si>
  <si>
    <t>1.3</t>
  </si>
  <si>
    <t>1.4</t>
  </si>
  <si>
    <t>1.5</t>
  </si>
  <si>
    <t>1.6</t>
  </si>
  <si>
    <t>1.7</t>
  </si>
  <si>
    <t>1.8</t>
  </si>
  <si>
    <t>1.9</t>
  </si>
  <si>
    <t>1.10</t>
  </si>
  <si>
    <t>1.11</t>
  </si>
  <si>
    <t>1.12</t>
  </si>
  <si>
    <t>1.13</t>
  </si>
  <si>
    <t>1.14</t>
  </si>
  <si>
    <t>m</t>
  </si>
  <si>
    <t>1.15</t>
  </si>
  <si>
    <t>1.16</t>
  </si>
  <si>
    <t>Hybridní stykač 20A pro rozvaděč</t>
  </si>
  <si>
    <t>1.17</t>
  </si>
  <si>
    <t>Podružný elektromateriál pro zapojení svítidel</t>
  </si>
  <si>
    <t>2.</t>
  </si>
  <si>
    <t>Montážní práce</t>
  </si>
  <si>
    <t>2.1</t>
  </si>
  <si>
    <t>2.4</t>
  </si>
  <si>
    <t>2.5</t>
  </si>
  <si>
    <t>h</t>
  </si>
  <si>
    <t>2.9</t>
  </si>
  <si>
    <t>2.10</t>
  </si>
  <si>
    <t>2.11</t>
  </si>
  <si>
    <t>3.</t>
  </si>
  <si>
    <t>Ostatní</t>
  </si>
  <si>
    <t>3.1</t>
  </si>
  <si>
    <t>Vybudování zařízení staveniště</t>
  </si>
  <si>
    <t>kpl</t>
  </si>
  <si>
    <t>3.2</t>
  </si>
  <si>
    <t>Ekologická likvidace svítidel a zdrojů</t>
  </si>
  <si>
    <t>3.4</t>
  </si>
  <si>
    <t>Vyhotovení protokolu o ověření osvětlenosti</t>
  </si>
  <si>
    <t>3.5</t>
  </si>
  <si>
    <t>Ubytování a doprava</t>
  </si>
  <si>
    <t>3.7</t>
  </si>
  <si>
    <t>3.8</t>
  </si>
  <si>
    <t>Doprava a manipulace s materiálem</t>
  </si>
  <si>
    <t>Podíl</t>
  </si>
  <si>
    <t>Bez DPH</t>
  </si>
  <si>
    <t>Včetně DPH</t>
  </si>
  <si>
    <t>Celkové výdaje</t>
  </si>
  <si>
    <t>100%</t>
  </si>
  <si>
    <t>1.18</t>
  </si>
  <si>
    <t>Demontáž stávající výzbroje RVO</t>
  </si>
  <si>
    <t>2.12</t>
  </si>
  <si>
    <t>2.13</t>
  </si>
  <si>
    <t>2.14</t>
  </si>
  <si>
    <t>Aktualizace pasportu VO</t>
  </si>
  <si>
    <t>Montáž výložníku - ocelový jednoramenný do 35 kg</t>
  </si>
  <si>
    <t>Rekonstrukce RVO - přezbojení jističů a stykačů</t>
  </si>
  <si>
    <t>DIO, lávky, zajištění stavby, vytyčení inženýrských sítí, zajištění dopravní bezpečnosti v místě montážních prací</t>
  </si>
  <si>
    <t>3.10</t>
  </si>
  <si>
    <t>1.19</t>
  </si>
  <si>
    <t>HZS, elektromontér v tarifní třídě 7</t>
  </si>
  <si>
    <t>Svítidlo LED - úsek 201, max. příkon 40 W, třída C3</t>
  </si>
  <si>
    <t>Svítidlo LED - úsek 301, max. příkon 45 W, třída C4</t>
  </si>
  <si>
    <t>1.40</t>
  </si>
  <si>
    <t>Svítidlo LED - úsek 701, max. příkon 90 W, třída M3</t>
  </si>
  <si>
    <t>Svítidlo LED - úsek 2051, max. příkon 12,5 W, třída P2</t>
  </si>
  <si>
    <t>Svítidlo LED - úsek 2081, max. příkon 25 W, třída P3</t>
  </si>
  <si>
    <t>Svítidlo LED - úsek 6021, max. příkon 26 W, třída M5</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</si>
  <si>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</si>
  <si>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</si>
  <si>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</si>
  <si>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</si>
  <si>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</si>
  <si>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</si>
  <si>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</si>
  <si>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</si>
  <si>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</si>
  <si>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</si>
  <si>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</si>
  <si>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</si>
  <si>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</si>
  <si>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</si>
  <si>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</si>
  <si>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</si>
  <si>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</si>
  <si>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</si>
  <si>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</si>
  <si>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</si>
  <si>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</si>
  <si>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</si>
  <si>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</si>
  <si>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</si>
  <si>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</si>
  <si>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</si>
  <si>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</si>
  <si>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</si>
  <si>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</si>
  <si>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</si>
  <si>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</si>
  <si>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</si>
  <si>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</si>
  <si>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</si>
  <si>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</si>
  <si>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</si>
  <si>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</si>
  <si>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</si>
  <si>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1.60</t>
  </si>
  <si>
    <t>1.68</t>
  </si>
  <si>
    <t>1.69</t>
  </si>
  <si>
    <t>1.70</t>
  </si>
  <si>
    <t>1.72</t>
  </si>
  <si>
    <t>1.73</t>
  </si>
  <si>
    <t>Vyvýšení na ocelový stožár v = 2000 mm, 0/60 mm</t>
  </si>
  <si>
    <t>Výložník na ocelový stožár, SK 1/60 - 300, sklon 0°</t>
  </si>
  <si>
    <t>Výložník na ocelový stožár, SK 2/60 - 300/180, sklon 0°</t>
  </si>
  <si>
    <t>Ocelový stožár pro VO výšky 10 m vč. Podružného instalačního materiálu</t>
  </si>
  <si>
    <t>Ocelový stožár pro VO výšky 8 m vč. Podružného instalačního materiálu</t>
  </si>
  <si>
    <t>Ocelový stožár pro VO výšky 6 m vč. Podružného instalačního materiálu</t>
  </si>
  <si>
    <t>Instalace stožáru VO , vč. Podružného materiálu. Umístění upřesní investor akce při samotné realizaci dle přiložené mapy**</t>
  </si>
  <si>
    <t>3.11</t>
  </si>
  <si>
    <t>2.3</t>
  </si>
  <si>
    <t>2.7</t>
  </si>
  <si>
    <t>1.63</t>
  </si>
  <si>
    <t>1.64</t>
  </si>
  <si>
    <t>1.71</t>
  </si>
  <si>
    <t>Výchozí zkoušky a revize elektroinstalace včetně vyhotovení revizní zprávy</t>
  </si>
  <si>
    <t>Montážní plošina, montáž svítidel</t>
  </si>
  <si>
    <t xml:space="preserve">Demontáž svítidel a výložníků </t>
  </si>
  <si>
    <t>Demontáž svítidel a výložníků</t>
  </si>
  <si>
    <t xml:space="preserve">Elektrovýzbroj stožáru pro 1 okruh vč. montáže </t>
  </si>
  <si>
    <r>
      <t>Montáž kabelu 750 V CYKY 5 C x 1,5 mm</t>
    </r>
    <r>
      <rPr>
        <vertAlign val="superscript"/>
        <sz val="11"/>
        <color theme="1"/>
        <rFont val="Calibri"/>
        <family val="2"/>
        <charset val="238"/>
        <scheme val="minor"/>
      </rPr>
      <t>2</t>
    </r>
    <r>
      <rPr>
        <sz val="11"/>
        <color theme="1"/>
        <rFont val="Calibri"/>
        <family val="2"/>
        <scheme val="minor"/>
      </rPr>
      <t xml:space="preserve"> </t>
    </r>
  </si>
  <si>
    <r>
      <t>Kabel silový 750 V CYKY 5 C x 1,5 mm</t>
    </r>
    <r>
      <rPr>
        <vertAlign val="superscript"/>
        <sz val="11"/>
        <color theme="1"/>
        <rFont val="Calibri"/>
        <family val="2"/>
        <charset val="238"/>
        <scheme val="minor"/>
      </rPr>
      <t>2</t>
    </r>
  </si>
  <si>
    <t>Svítidlo LED - úsek 6001, max. příkon 92 W, třída M3</t>
  </si>
  <si>
    <t>Svítidlo LED - úsek 2061, max. příkon 25 W, třída P2</t>
  </si>
  <si>
    <t>Svítidlo LED - úsek 2091, max. příkon 20 W, třída P3</t>
  </si>
  <si>
    <t>Svítidlo LED - úsek 6011, max. příkon 50 W, třída M4</t>
  </si>
  <si>
    <t>Svítidlo LED - úsek 801, max. příkon 92 W, třída M3</t>
  </si>
  <si>
    <t>Svítidlo LED -  úsek 101, max. příkon 47 W, třída C3</t>
  </si>
  <si>
    <t>Svítidlo LED - úsek 401, max. příkon 46 W, třída C3</t>
  </si>
  <si>
    <t>Svítidlo LED - úsek 501, max. příkon 92 W, třída M3</t>
  </si>
  <si>
    <t>Svítidlo LED - úsek 601, max. příkon 110 W, třída M3</t>
  </si>
  <si>
    <t>Svítidlo LED - úsek 901, max. příkon 58 W, třída M4</t>
  </si>
  <si>
    <t>Svítidlo LED - úsek 1001, max. příkon 150 W, třída M4</t>
  </si>
  <si>
    <t>Svítidlo LED - úsek 1011, max. příkon 58 W, třída M4</t>
  </si>
  <si>
    <t>Svítidlo LED - úsek 1031, max. příkon 45 W, třída M5</t>
  </si>
  <si>
    <t>Svítidlo LED - úsek 1081, max. příkon 31 W, třída M5</t>
  </si>
  <si>
    <t>Svítidlo LED - úsek 1021, max. příkon 66 W, třída M5</t>
  </si>
  <si>
    <t>Svítidlo LED - úsek 1061, max. příkon 29 W, třída M5</t>
  </si>
  <si>
    <t>Svítidlo LED - úsek 1071, max. příkon 36 W, třída M5</t>
  </si>
  <si>
    <t>Svítidlo LED - úsek 2001, max. příkon 27 W, třída M6</t>
  </si>
  <si>
    <t>Svítidlo LED - úsek 2011, max. příkon 20 W, třída M6</t>
  </si>
  <si>
    <t>Svítidlo LED - úsek 2041, max. příkon 52 W, třída P2</t>
  </si>
  <si>
    <t>Svítidlo LED - úsek 2071, max. příkon 52 W, třída P3</t>
  </si>
  <si>
    <t>Svítidlo LED - úsek 3001, max. příkon 48 W, třída P4</t>
  </si>
  <si>
    <t>Svítidlo LED - úsek 3011, max. příkon 36 W, třída P4</t>
  </si>
  <si>
    <t>Svítidlo LED - úsek 3021, max. příkon 45 W, třída P4</t>
  </si>
  <si>
    <t>Svítidlo LED - úsek 3041, max. příkon 20 W, třída P4</t>
  </si>
  <si>
    <t>Svítidlo LED - úsek 3051, max. příkon 29 W, třída P4</t>
  </si>
  <si>
    <t>Svítidlo LED - úsek 3061, max. příkon 27 W, třída P4</t>
  </si>
  <si>
    <t>Svítidlo LED - úsek 3071, max. příkon 20 W, třída P4</t>
  </si>
  <si>
    <t>Svítidlo LED - úsek 3081, max. příkon 36 W, třída P4</t>
  </si>
  <si>
    <t>Svítidlo LED - úsek 3091, max. příkon 29 W, třída P4</t>
  </si>
  <si>
    <t>Svítidlo LED - úsek 4001, max. příkon 22 W, třída C5</t>
  </si>
  <si>
    <t>Svítidlo LED - úsek 4011, max. příkon 25 W, třída P4</t>
  </si>
  <si>
    <t>Svítidlo LED - úsek 4031, max. příkon 19 W, třída P4</t>
  </si>
  <si>
    <t>Svítidlo LED - úsek 4041, max. příkon 14 W, třída P5</t>
  </si>
  <si>
    <t>Svítidlo LED - úsek 4051, max. příkon 12 W, třída P5</t>
  </si>
  <si>
    <t>Svítidlo LED - úsek 4061, max. příkon 14 W, třída P5</t>
  </si>
  <si>
    <t>Svítidlo LED - úsek 4081, max. příkon 16 W, třída P5</t>
  </si>
  <si>
    <t>Svítidlo LED - úsek 4082, max. příkon 12 W, třída P5</t>
  </si>
  <si>
    <t>Svítidlo LED - úsek 4083, max. příkon 16 W, třída P5</t>
  </si>
  <si>
    <t>Svítidlo LED - úsek 4084, max. příkon 14 W, třída P5</t>
  </si>
  <si>
    <t>Svítidlo LED - úsek 4091, max. příkon 16 W, třída P5</t>
  </si>
  <si>
    <t>Svítidlo LED - úsek 6041, max. příkon 150 W, třída M3</t>
  </si>
  <si>
    <t>Svítidlo LED - úsek 2021, max. příkon 18 W, třída M6</t>
  </si>
  <si>
    <t>Svítidlo LED - úsek 1051, max. příkon 36 W, třída M5</t>
  </si>
  <si>
    <t>Svítidlo LED - úsek 1041, max. příkon 31 W, třída M5</t>
  </si>
  <si>
    <t>Svítidlo LED - úsek 2031, max. příkon 48 W, třída M6</t>
  </si>
  <si>
    <t>Svítidlo LED - úsek 3031, max. příkon 15 W, třída P4</t>
  </si>
  <si>
    <t>Svítidlo LED - úsek 4021, max. příkon 19 W, třída P4</t>
  </si>
  <si>
    <t>Svítidlo LED - úsek 4071, max. příkon 20 W, třída P5</t>
  </si>
  <si>
    <t>Svítidlo LED - úsek 5001, max. příkon 20 W, třída P5</t>
  </si>
  <si>
    <t>Svítidlo LED - úsek 6031, max. příkon 32 W, třída M6</t>
  </si>
  <si>
    <t>Montáž svítidla veřejného osvětlení</t>
  </si>
  <si>
    <t>** Demontáž stávajícího stožáru, ruční výkop jámy v hornině 3 pro stožár o objemu do 2 m3, včetně odstranění mozaiky nebo rozrušení živičného povrchu, zakrytí jámy deskou a zajištění proti posunutí, základ z prostého betonu včetně dopravy směsi k základu a betonáže, zhotovení azbestocementového pouzdra mimo osu kabelu, uložení podkladového plechu na vybetonované dno, uložení, vyrovnání a zabetonování pouzdra, vytvoření kabelových prostupů, zabezpečení pouzdra proti zasypání a úrazu osob, osvětlovací stožár ocelový, stožárová patice litinová pro stožáry, elektro výzbroj stožárů pro jeden okruh, úprava terénu, odkopání terénních nerovností až do hloubky 10 cm, zásyp materiálem získaným odkopávkou, koncovky eprosinové, uzemňovací vedení v zemi včetně svorek, propojení a izolace spojů, silový kabel do 1 kV volně uložený CYKY-J 5 x 1,5 a 4 x 10, upravení povrchu pouzdrového základu včetně zhotovení spádové betonové desky.</t>
  </si>
  <si>
    <t>Obchodní název nabízeného plnění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</si>
</sst>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sz val="14"/>
      <color theme="1"/>
      <name val="Calibri"/>
      <family val="2"/>
      <scheme val="minor"/>
    </font>
    <font>
      <b/>
      <sz val="12"/>
      <color theme="1"/>
      <name val="Calibri"/>
      <family val="2"/>
      <charset val="238"/>
      <scheme val="minor"/>
    </font>
    <font>
      <b/>
      <sz val="14"/>
      <color theme="1"/>
      <name val="Calibri"/>
      <family val="2"/>
      <charset val="238"/>
      <scheme val="minor"/>
    </font>
    <font>
      <sz val="11"/>
      <color theme="1"/>
      <name val="Arial"/>
      <family val="2"/>
      <charset val="238"/>
    </font>
    <font>
      <sz val="11"/>
      <color theme="1"/>
      <name val="Calibri"/>
      <family val="2"/>
      <charset val="238"/>
    </font>
    <font>
      <sz val="11"/>
      <name val="Arial"/>
      <family val="2"/>
      <charset val="238"/>
    </font>
    <font>
      <vertAlign val="superscript"/>
      <sz val="11"/>
      <color theme="1"/>
      <name val="Calibri"/>
      <family val="2"/>
      <charset val="238"/>
      <scheme val="minor"/>
    </font>
    <font>
      <b/>
      <sz val="11"/>
      <name val="Calibri"/>
      <family val="2"/>
      <charset val="238"/>
      <scheme val="minor"/>
    </font>
    <font>
      <b/>
      <sz val="11"/>
      <color rgb="FFFF0000"/>
      <name val="Calibri"/>
      <family val="2"/>
      <scheme val="minor"/>
    </font>
    <font>
      <sz val="14"/>
      <color theme="1"/>
      <name val="Calibri"/>
      <family val="2"/>
      <scheme val="minor"/>
    </font>
    <font>
      <sz val="11"/>
      <color rgb="FFFF0000"/>
      <name val="Calibri"/>
      <family val="2"/>
      <scheme val="minor"/>
    </font>
    <font>
      <i/>
      <sz val="11"/>
      <color theme="1"/>
      <name val="Calibri"/>
      <family val="2"/>
      <charset val="238"/>
      <scheme val="minor"/>
    </font>
    <font>
      <u/>
      <sz val="11"/>
      <color theme="10"/>
      <name val="Calibri"/>
      <family val="2"/>
      <scheme val="minor"/>
    </font>
    <font>
      <sz val="8"/>
      <name val="Calibri"/>
      <family val="2"/>
      <charset val="238"/>
      <scheme val="minor"/>
    </font>
    <font>
      <sz val="11"/>
      <name val="Calibri"/>
      <family val="2"/>
      <charset val="238"/>
    </font>
    <font>
      <sz val="11"/>
      <color rgb="FF000000"/>
      <name val="Calibri"/>
      <family val="2"/>
      <charset val="238"/>
      <scheme val="minor"/>
    </font>
    <font>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5B9BD5"/>
        <bgColor indexed="64"/>
      </patternFill>
    </fill>
    <fill>
      <patternFill patternType="solid">
        <fgColor theme="0"/>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indexed="64"/>
      </left>
      <right/>
      <top style="thin">
        <color rgb="FF000000"/>
      </top>
      <bottom style="thin">
        <color indexed="64"/>
      </bottom>
      <diagonal/>
    </border>
  </borders>
  <cellStyleXfs count="4">
    <xf numFmtId="0" fontId="0" fillId="0" borderId="0"/>
    <xf numFmtId="0" fontId="3" fillId="0" borderId="0"/>
    <xf numFmtId="0" fontId="7" fillId="0" borderId="0"/>
    <xf numFmtId="0" fontId="16" fillId="0" borderId="0" applyNumberFormat="0" applyFill="0" applyBorder="0" applyAlignment="0" applyProtection="0"/>
  </cellStyleXfs>
  <cellXfs count="145">
    <xf numFmtId="0" fontId="0" fillId="0" borderId="0" xfId="0"/>
    <xf numFmtId="49" fontId="3" fillId="0" borderId="0" xfId="1" applyNumberFormat="1" applyAlignment="1">
      <alignment vertical="center"/>
    </xf>
    <xf numFmtId="0" fontId="3" fillId="0" borderId="0" xfId="1" applyAlignment="1">
      <alignment vertical="center"/>
    </xf>
    <xf numFmtId="0" fontId="6" fillId="0" borderId="0" xfId="1" applyFont="1" applyAlignment="1">
      <alignment horizontal="center" vertical="center"/>
    </xf>
    <xf numFmtId="0" fontId="2" fillId="0" borderId="0" xfId="1" applyFont="1" applyAlignment="1">
      <alignment vertical="center"/>
    </xf>
    <xf numFmtId="49" fontId="3" fillId="0" borderId="0" xfId="1" applyNumberFormat="1" applyAlignment="1">
      <alignment horizontal="center" vertical="center"/>
    </xf>
    <xf numFmtId="0" fontId="3" fillId="0" borderId="0" xfId="1" applyAlignment="1">
      <alignment horizontal="left" vertical="center"/>
    </xf>
    <xf numFmtId="0" fontId="2" fillId="0" borderId="0" xfId="1" applyFont="1" applyAlignment="1">
      <alignment horizontal="center" vertical="center"/>
    </xf>
    <xf numFmtId="4" fontId="8" fillId="0" borderId="0" xfId="2" applyNumberFormat="1" applyFont="1" applyAlignment="1">
      <alignment horizontal="right" vertical="center"/>
    </xf>
    <xf numFmtId="0" fontId="9" fillId="0" borderId="0" xfId="2" applyFont="1"/>
    <xf numFmtId="4" fontId="2" fillId="0" borderId="0" xfId="1" applyNumberFormat="1" applyFont="1" applyAlignment="1">
      <alignment horizontal="center" vertical="center"/>
    </xf>
    <xf numFmtId="4" fontId="3" fillId="0" borderId="0" xfId="1" applyNumberFormat="1" applyAlignment="1">
      <alignment horizontal="right" vertical="center"/>
    </xf>
    <xf numFmtId="2" fontId="3" fillId="0" borderId="0" xfId="1" applyNumberFormat="1" applyAlignment="1">
      <alignment vertical="center"/>
    </xf>
    <xf numFmtId="49" fontId="1" fillId="0" borderId="3" xfId="1" applyNumberFormat="1" applyFont="1" applyBorder="1" applyAlignment="1">
      <alignment vertical="center"/>
    </xf>
    <xf numFmtId="49" fontId="1" fillId="0" borderId="1" xfId="1" applyNumberFormat="1" applyFont="1" applyBorder="1" applyAlignment="1">
      <alignment vertical="center"/>
    </xf>
    <xf numFmtId="0" fontId="1" fillId="0" borderId="1" xfId="1" applyFont="1" applyBorder="1" applyAlignment="1">
      <alignment vertical="center"/>
    </xf>
    <xf numFmtId="2" fontId="1" fillId="0" borderId="8" xfId="1" applyNumberFormat="1" applyFont="1" applyBorder="1" applyAlignment="1">
      <alignment vertical="center"/>
    </xf>
    <xf numFmtId="2" fontId="1" fillId="0" borderId="3" xfId="1" applyNumberFormat="1" applyFont="1" applyBorder="1" applyAlignment="1">
      <alignment vertical="center"/>
    </xf>
    <xf numFmtId="0" fontId="3" fillId="0" borderId="0" xfId="1" applyAlignment="1">
      <alignment vertical="center" wrapText="1"/>
    </xf>
    <xf numFmtId="0" fontId="2" fillId="0" borderId="0" xfId="1" applyFont="1" applyAlignment="1">
      <alignment vertical="center" wrapText="1"/>
    </xf>
    <xf numFmtId="0" fontId="6" fillId="0" borderId="0" xfId="1" applyFont="1" applyAlignment="1">
      <alignment vertical="center"/>
    </xf>
    <xf numFmtId="0" fontId="13" fillId="0" borderId="0" xfId="1" applyFont="1" applyAlignment="1">
      <alignment vertical="center"/>
    </xf>
    <xf numFmtId="0" fontId="3" fillId="0" borderId="0" xfId="1" applyAlignment="1">
      <alignment vertical="top" wrapText="1"/>
    </xf>
    <xf numFmtId="0" fontId="3" fillId="0" borderId="0" xfId="1" applyAlignment="1">
      <alignment horizontal="left" vertical="center" wrapText="1"/>
    </xf>
    <xf numFmtId="0" fontId="5" fillId="0" borderId="0" xfId="1" applyFont="1" applyAlignment="1">
      <alignment vertical="center"/>
    </xf>
    <xf numFmtId="0" fontId="4" fillId="0" borderId="0" xfId="1" applyFont="1" applyAlignment="1">
      <alignment vertical="center"/>
    </xf>
    <xf numFmtId="0" fontId="4"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left" vertical="center" wrapText="1"/>
    </xf>
    <xf numFmtId="0" fontId="3" fillId="0" borderId="0" xfId="1" applyAlignment="1">
      <alignment horizontal="justify" vertical="center" wrapText="1"/>
    </xf>
    <xf numFmtId="0" fontId="14" fillId="0" borderId="0" xfId="1" applyFont="1" applyAlignment="1">
      <alignment vertical="top" wrapText="1"/>
    </xf>
    <xf numFmtId="0" fontId="2" fillId="0" borderId="0" xfId="1" applyFont="1" applyAlignment="1">
      <alignment vertical="top" wrapText="1"/>
    </xf>
    <xf numFmtId="0" fontId="2" fillId="0" borderId="0" xfId="1" applyFont="1" applyAlignment="1">
      <alignment horizontal="justify" vertical="center" wrapText="1"/>
    </xf>
    <xf numFmtId="0" fontId="12" fillId="0" borderId="0" xfId="1" applyFont="1" applyAlignment="1">
      <alignment vertical="center" wrapText="1"/>
    </xf>
    <xf numFmtId="0" fontId="14" fillId="0" borderId="0" xfId="1" applyFont="1" applyAlignment="1">
      <alignment vertical="center" wrapText="1"/>
    </xf>
    <xf numFmtId="0" fontId="14" fillId="0" borderId="0" xfId="1" applyFont="1" applyAlignment="1">
      <alignment horizontal="left" vertical="center" wrapText="1"/>
    </xf>
    <xf numFmtId="0" fontId="15" fillId="0" borderId="0" xfId="1" applyFont="1" applyAlignment="1">
      <alignment vertical="top" wrapText="1"/>
    </xf>
    <xf numFmtId="0" fontId="2" fillId="0" borderId="0" xfId="1" applyFont="1" applyAlignment="1">
      <alignment horizontal="left" vertical="center" wrapText="1"/>
    </xf>
    <xf numFmtId="0" fontId="1" fillId="0" borderId="0" xfId="1" applyFont="1" applyAlignment="1">
      <alignment vertical="top" wrapText="1"/>
    </xf>
    <xf numFmtId="0" fontId="1" fillId="0" borderId="0" xfId="1" applyFont="1" applyAlignment="1">
      <alignment horizontal="left" vertical="center" wrapText="1"/>
    </xf>
    <xf numFmtId="0" fontId="1" fillId="0" borderId="0" xfId="1" applyFont="1" applyAlignment="1">
      <alignment vertical="top"/>
    </xf>
    <xf numFmtId="0" fontId="1" fillId="0" borderId="0" xfId="1" applyFont="1" applyAlignment="1">
      <alignment horizontal="left" vertical="center"/>
    </xf>
    <xf numFmtId="0" fontId="3" fillId="0" borderId="0" xfId="1" applyAlignment="1">
      <alignment horizontal="justify" vertical="center"/>
    </xf>
    <xf numFmtId="0" fontId="3" fillId="0" borderId="0" xfId="1" applyAlignment="1">
      <alignment horizontal="center" vertical="center"/>
    </xf>
    <xf numFmtId="0" fontId="19" fillId="0" borderId="0" xfId="0" applyFont="1" applyAlignment="1">
      <alignment vertical="top" wrapText="1"/>
    </xf>
    <xf numFmtId="2" fontId="2" fillId="3" borderId="2" xfId="1" applyNumberFormat="1" applyFont="1" applyFill="1" applyBorder="1" applyAlignment="1">
      <alignment horizontal="center" vertical="center"/>
    </xf>
    <xf numFmtId="4" fontId="1" fillId="0" borderId="2" xfId="1" applyNumberFormat="1" applyFont="1" applyBorder="1" applyAlignment="1">
      <alignment horizontal="center" vertical="center"/>
    </xf>
    <xf numFmtId="4" fontId="3" fillId="0" borderId="0" xfId="1" applyNumberFormat="1" applyAlignment="1">
      <alignment horizontal="right" vertical="center"/>
    </xf>
    <xf numFmtId="4" fontId="1" fillId="0" borderId="3" xfId="1" applyNumberFormat="1" applyFont="1" applyBorder="1" applyAlignment="1">
      <alignment horizontal="right" vertical="center"/>
    </xf>
    <xf numFmtId="4" fontId="1" fillId="0" borderId="1" xfId="1" applyNumberFormat="1" applyFont="1" applyBorder="1" applyAlignment="1">
      <alignment horizontal="right" vertical="center"/>
    </xf>
    <xf numFmtId="4" fontId="1" fillId="0" borderId="8" xfId="1" applyNumberFormat="1" applyFont="1" applyBorder="1" applyAlignment="1">
      <alignment horizontal="right" vertical="center"/>
    </xf>
    <xf numFmtId="4" fontId="3" fillId="0" borderId="2" xfId="1" applyNumberFormat="1" applyBorder="1" applyAlignment="1">
      <alignment horizontal="right" vertical="center"/>
    </xf>
    <xf numFmtId="4" fontId="2" fillId="3" borderId="3" xfId="1" applyNumberFormat="1" applyFont="1" applyFill="1" applyBorder="1" applyAlignment="1">
      <alignment horizontal="right" vertical="center"/>
    </xf>
    <xf numFmtId="4" fontId="2" fillId="3" borderId="1" xfId="1" applyNumberFormat="1" applyFont="1" applyFill="1" applyBorder="1" applyAlignment="1">
      <alignment horizontal="right" vertical="center"/>
    </xf>
    <xf numFmtId="4" fontId="2" fillId="3" borderId="8" xfId="1" applyNumberFormat="1" applyFont="1" applyFill="1" applyBorder="1" applyAlignment="1">
      <alignment horizontal="right" vertical="center"/>
    </xf>
    <xf numFmtId="49" fontId="3" fillId="0" borderId="2" xfId="1" applyNumberFormat="1" applyBorder="1" applyAlignment="1">
      <alignment horizontal="center" vertical="center"/>
    </xf>
    <xf numFmtId="0" fontId="3" fillId="4" borderId="2" xfId="1" applyFill="1" applyBorder="1" applyAlignment="1">
      <alignment horizontal="left" vertical="center" wrapText="1"/>
    </xf>
    <xf numFmtId="0" fontId="1" fillId="4" borderId="3" xfId="1" applyFont="1" applyFill="1" applyBorder="1" applyAlignment="1">
      <alignment horizontal="center" vertical="center"/>
    </xf>
    <xf numFmtId="0" fontId="1" fillId="4" borderId="1" xfId="1" applyFont="1" applyFill="1" applyBorder="1" applyAlignment="1">
      <alignment horizontal="center" vertical="center"/>
    </xf>
    <xf numFmtId="0" fontId="1" fillId="0" borderId="3" xfId="1" applyFont="1" applyBorder="1" applyAlignment="1">
      <alignment horizontal="center" vertical="center"/>
    </xf>
    <xf numFmtId="0" fontId="1" fillId="0" borderId="8" xfId="1" applyFont="1" applyBorder="1" applyAlignment="1">
      <alignment horizontal="center" vertical="center"/>
    </xf>
    <xf numFmtId="4" fontId="8" fillId="0" borderId="13" xfId="2" applyNumberFormat="1" applyFont="1" applyBorder="1" applyAlignment="1">
      <alignment horizontal="right" vertical="center"/>
    </xf>
    <xf numFmtId="0" fontId="9" fillId="0" borderId="14" xfId="2" applyFont="1" applyBorder="1"/>
    <xf numFmtId="0" fontId="9" fillId="0" borderId="15" xfId="2" applyFont="1" applyBorder="1"/>
    <xf numFmtId="0" fontId="1" fillId="0" borderId="1" xfId="1" applyFont="1" applyBorder="1" applyAlignment="1">
      <alignment horizontal="center" vertical="center"/>
    </xf>
    <xf numFmtId="4" fontId="8" fillId="0" borderId="13" xfId="0" applyNumberFormat="1" applyFont="1" applyBorder="1" applyAlignment="1">
      <alignment horizontal="right" vertical="center"/>
    </xf>
    <xf numFmtId="0" fontId="18" fillId="0" borderId="14" xfId="0" applyFont="1" applyBorder="1"/>
    <xf numFmtId="0" fontId="18" fillId="0" borderId="15" xfId="0" applyFont="1" applyBorder="1"/>
    <xf numFmtId="0" fontId="8" fillId="0" borderId="19" xfId="2" applyFont="1" applyBorder="1" applyAlignment="1">
      <alignment horizontal="left" vertical="center"/>
    </xf>
    <xf numFmtId="0" fontId="9" fillId="0" borderId="20" xfId="2" applyFont="1" applyBorder="1"/>
    <xf numFmtId="49" fontId="20" fillId="0" borderId="2" xfId="1" applyNumberFormat="1" applyFont="1" applyBorder="1" applyAlignment="1">
      <alignment horizontal="center" vertical="center"/>
    </xf>
    <xf numFmtId="0" fontId="8" fillId="0" borderId="13" xfId="2" applyFont="1" applyBorder="1" applyAlignment="1">
      <alignment horizontal="left" vertical="center"/>
    </xf>
    <xf numFmtId="0" fontId="8" fillId="0" borderId="13" xfId="2" applyFont="1" applyBorder="1" applyAlignment="1">
      <alignment horizontal="left" vertical="center" wrapText="1"/>
    </xf>
    <xf numFmtId="0" fontId="9" fillId="0" borderId="14" xfId="2" applyFont="1" applyBorder="1" applyAlignment="1">
      <alignment wrapText="1"/>
    </xf>
    <xf numFmtId="0" fontId="0" fillId="0" borderId="3" xfId="1" applyFont="1" applyBorder="1" applyAlignment="1">
      <alignment horizontal="center" vertical="center"/>
    </xf>
    <xf numFmtId="0" fontId="8" fillId="4" borderId="13" xfId="2" applyFont="1" applyFill="1" applyBorder="1" applyAlignment="1">
      <alignment horizontal="left" vertical="center"/>
    </xf>
    <xf numFmtId="0" fontId="9" fillId="4" borderId="14" xfId="2" applyFont="1" applyFill="1" applyBorder="1"/>
    <xf numFmtId="0" fontId="1" fillId="0" borderId="2"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8" fillId="4" borderId="13" xfId="2" applyFont="1" applyFill="1" applyBorder="1" applyAlignment="1">
      <alignment horizontal="left" vertical="center"/>
    </xf>
    <xf numFmtId="4" fontId="1" fillId="0" borderId="17" xfId="1" applyNumberFormat="1" applyFont="1" applyBorder="1" applyAlignment="1">
      <alignment horizontal="right" vertical="center"/>
    </xf>
    <xf numFmtId="4" fontId="3" fillId="0" borderId="3" xfId="1" applyNumberFormat="1" applyBorder="1" applyAlignment="1">
      <alignment horizontal="right" vertical="center"/>
    </xf>
    <xf numFmtId="4" fontId="3" fillId="0" borderId="1" xfId="1" applyNumberFormat="1" applyBorder="1" applyAlignment="1">
      <alignment horizontal="right" vertical="center"/>
    </xf>
    <xf numFmtId="4" fontId="3" fillId="0" borderId="8" xfId="1" applyNumberFormat="1" applyBorder="1" applyAlignment="1">
      <alignment horizontal="right" vertical="center"/>
    </xf>
    <xf numFmtId="4" fontId="11" fillId="3" borderId="2" xfId="1" applyNumberFormat="1" applyFont="1" applyFill="1" applyBorder="1" applyAlignment="1">
      <alignment horizontal="right" vertical="center"/>
    </xf>
    <xf numFmtId="2" fontId="2" fillId="3" borderId="2" xfId="1" applyNumberFormat="1" applyFont="1" applyFill="1" applyBorder="1" applyAlignment="1">
      <alignment horizontal="center" vertical="center"/>
    </xf>
    <xf numFmtId="0" fontId="1" fillId="0" borderId="12" xfId="1" applyFont="1" applyBorder="1" applyAlignment="1">
      <alignment horizontal="left" vertical="center"/>
    </xf>
    <xf numFmtId="49" fontId="1" fillId="0" borderId="2" xfId="1" applyNumberFormat="1" applyFont="1" applyBorder="1" applyAlignment="1">
      <alignment horizontal="center" vertical="center"/>
    </xf>
    <xf numFmtId="2" fontId="1" fillId="0" borderId="2" xfId="1" applyNumberFormat="1" applyFont="1" applyBorder="1" applyAlignment="1">
      <alignment horizontal="center" vertical="center"/>
    </xf>
    <xf numFmtId="4" fontId="1" fillId="0" borderId="2" xfId="1" applyNumberFormat="1" applyFont="1" applyBorder="1" applyAlignment="1">
      <alignment horizontal="center" vertical="center"/>
    </xf>
    <xf numFmtId="4" fontId="2" fillId="2" borderId="23" xfId="1" applyNumberFormat="1" applyFont="1" applyFill="1" applyBorder="1" applyAlignment="1">
      <alignment horizontal="center" vertical="center"/>
    </xf>
    <xf numFmtId="0" fontId="3" fillId="0" borderId="2" xfId="1" applyBorder="1" applyAlignment="1">
      <alignment horizontal="left" vertical="center"/>
    </xf>
    <xf numFmtId="0" fontId="3" fillId="0" borderId="2" xfId="1" applyBorder="1" applyAlignment="1">
      <alignment horizontal="center" vertical="center"/>
    </xf>
    <xf numFmtId="4" fontId="8" fillId="0" borderId="2" xfId="2" applyNumberFormat="1" applyFont="1" applyBorder="1" applyAlignment="1">
      <alignment horizontal="right" vertical="center"/>
    </xf>
    <xf numFmtId="0" fontId="9" fillId="0" borderId="2" xfId="2" applyFont="1" applyBorder="1"/>
    <xf numFmtId="0" fontId="3" fillId="0" borderId="7" xfId="1" applyBorder="1" applyAlignment="1">
      <alignment horizontal="left" vertical="center" wrapText="1"/>
    </xf>
    <xf numFmtId="0" fontId="1" fillId="0" borderId="6" xfId="1" applyFont="1" applyBorder="1" applyAlignment="1">
      <alignment horizontal="center" vertical="center"/>
    </xf>
    <xf numFmtId="4" fontId="8" fillId="0" borderId="19" xfId="2" applyNumberFormat="1" applyFont="1" applyBorder="1" applyAlignment="1">
      <alignment horizontal="right" vertical="center"/>
    </xf>
    <xf numFmtId="0" fontId="9" fillId="0" borderId="21" xfId="2" applyFont="1" applyBorder="1"/>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3" fillId="0" borderId="2" xfId="1" applyBorder="1" applyAlignment="1">
      <alignment horizontal="left" vertical="center" wrapText="1"/>
    </xf>
    <xf numFmtId="0" fontId="11" fillId="3" borderId="2" xfId="1" applyFont="1" applyFill="1" applyBorder="1" applyAlignment="1">
      <alignment horizontal="left" vertical="center"/>
    </xf>
    <xf numFmtId="0" fontId="2" fillId="3" borderId="3"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8" xfId="1" applyFont="1" applyFill="1" applyBorder="1" applyAlignment="1">
      <alignment horizontal="center" vertical="center"/>
    </xf>
    <xf numFmtId="4" fontId="2" fillId="3" borderId="9" xfId="1" applyNumberFormat="1" applyFont="1" applyFill="1" applyBorder="1" applyAlignment="1">
      <alignment horizontal="center" vertical="center"/>
    </xf>
    <xf numFmtId="4" fontId="2" fillId="3" borderId="10" xfId="1" applyNumberFormat="1" applyFont="1" applyFill="1" applyBorder="1" applyAlignment="1">
      <alignment horizontal="center" vertical="center"/>
    </xf>
    <xf numFmtId="4" fontId="2" fillId="3" borderId="11" xfId="1" applyNumberFormat="1" applyFont="1" applyFill="1" applyBorder="1" applyAlignment="1">
      <alignment horizontal="center" vertical="center"/>
    </xf>
    <xf numFmtId="0" fontId="3" fillId="0" borderId="3" xfId="1" applyBorder="1" applyAlignment="1">
      <alignment horizontal="left" vertical="center"/>
    </xf>
    <xf numFmtId="0" fontId="3" fillId="0" borderId="1" xfId="1" applyBorder="1" applyAlignment="1">
      <alignment horizontal="left" vertical="center"/>
    </xf>
    <xf numFmtId="0" fontId="3" fillId="0" borderId="8" xfId="1" applyBorder="1" applyAlignment="1">
      <alignment horizontal="left" vertical="center"/>
    </xf>
    <xf numFmtId="4" fontId="8" fillId="0" borderId="14" xfId="2" applyNumberFormat="1" applyFont="1" applyBorder="1" applyAlignment="1">
      <alignment horizontal="right" vertical="center"/>
    </xf>
    <xf numFmtId="4" fontId="8" fillId="0" borderId="15" xfId="2" applyNumberFormat="1" applyFont="1" applyBorder="1" applyAlignment="1">
      <alignment horizontal="right" vertical="center"/>
    </xf>
    <xf numFmtId="49" fontId="3" fillId="0" borderId="3" xfId="1" applyNumberFormat="1" applyBorder="1" applyAlignment="1">
      <alignment horizontal="center" vertical="center"/>
    </xf>
    <xf numFmtId="49" fontId="3" fillId="0" borderId="8" xfId="1" applyNumberFormat="1" applyBorder="1" applyAlignment="1">
      <alignment horizontal="center" vertical="center"/>
    </xf>
    <xf numFmtId="4" fontId="8" fillId="0" borderId="16" xfId="2" applyNumberFormat="1" applyFont="1" applyBorder="1" applyAlignment="1">
      <alignment horizontal="right" vertical="center"/>
    </xf>
    <xf numFmtId="1" fontId="1" fillId="0" borderId="3" xfId="1" applyNumberFormat="1" applyFont="1" applyBorder="1" applyAlignment="1">
      <alignment horizontal="center" vertical="center"/>
    </xf>
    <xf numFmtId="1" fontId="1" fillId="0" borderId="1" xfId="1" applyNumberFormat="1" applyFont="1" applyBorder="1" applyAlignment="1">
      <alignment horizontal="center" vertical="center"/>
    </xf>
    <xf numFmtId="4" fontId="8" fillId="0" borderId="18" xfId="2" applyNumberFormat="1" applyFont="1" applyBorder="1" applyAlignment="1">
      <alignment horizontal="right" vertical="center"/>
    </xf>
    <xf numFmtId="49" fontId="2" fillId="3" borderId="2" xfId="1" applyNumberFormat="1" applyFont="1" applyFill="1" applyBorder="1" applyAlignment="1">
      <alignment horizontal="center" vertical="center"/>
    </xf>
    <xf numFmtId="0" fontId="2" fillId="3" borderId="2" xfId="1" applyFont="1" applyFill="1" applyBorder="1" applyAlignment="1">
      <alignment horizontal="left" vertical="center"/>
    </xf>
    <xf numFmtId="4" fontId="2" fillId="3" borderId="2" xfId="1" applyNumberFormat="1" applyFont="1" applyFill="1" applyBorder="1" applyAlignment="1">
      <alignment horizontal="right" vertical="center"/>
    </xf>
    <xf numFmtId="0" fontId="3" fillId="4" borderId="2" xfId="1" applyFill="1" applyBorder="1" applyAlignment="1">
      <alignment horizontal="left" vertical="center"/>
    </xf>
    <xf numFmtId="0" fontId="1" fillId="0" borderId="24" xfId="1" applyFont="1" applyBorder="1" applyAlignment="1">
      <alignment horizontal="center" vertical="center"/>
    </xf>
    <xf numFmtId="49" fontId="2" fillId="0" borderId="2" xfId="1" applyNumberFormat="1" applyFont="1" applyBorder="1" applyAlignment="1">
      <alignment horizontal="center" vertical="center"/>
    </xf>
    <xf numFmtId="0" fontId="2" fillId="0" borderId="2" xfId="1" applyFont="1" applyBorder="1" applyAlignment="1">
      <alignment horizontal="center" vertical="center"/>
    </xf>
    <xf numFmtId="4" fontId="2" fillId="0" borderId="2" xfId="1" applyNumberFormat="1" applyFont="1" applyBorder="1" applyAlignment="1">
      <alignment horizontal="center" vertical="center"/>
    </xf>
    <xf numFmtId="49" fontId="2" fillId="3" borderId="3" xfId="1" applyNumberFormat="1" applyFont="1" applyFill="1" applyBorder="1" applyAlignment="1">
      <alignment horizontal="center" vertical="center"/>
    </xf>
    <xf numFmtId="49" fontId="2" fillId="3" borderId="1" xfId="1" applyNumberFormat="1" applyFont="1" applyFill="1" applyBorder="1" applyAlignment="1">
      <alignment horizontal="center" vertical="center"/>
    </xf>
    <xf numFmtId="0" fontId="2" fillId="3" borderId="9" xfId="1" applyFont="1" applyFill="1" applyBorder="1" applyAlignment="1">
      <alignment horizontal="left" vertical="center"/>
    </xf>
    <xf numFmtId="0" fontId="2" fillId="3" borderId="10" xfId="1" applyFont="1" applyFill="1" applyBorder="1" applyAlignment="1">
      <alignment horizontal="left" vertical="center"/>
    </xf>
    <xf numFmtId="49" fontId="3" fillId="0" borderId="2" xfId="1" applyNumberFormat="1" applyBorder="1" applyAlignment="1">
      <alignment horizontal="center" vertical="center" wrapText="1"/>
    </xf>
    <xf numFmtId="0" fontId="19" fillId="0" borderId="0" xfId="0" applyFont="1" applyAlignment="1">
      <alignment horizontal="left" vertical="top" wrapText="1"/>
    </xf>
    <xf numFmtId="0" fontId="1" fillId="0" borderId="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8" xfId="1" applyFont="1" applyBorder="1" applyAlignment="1">
      <alignment horizontal="center" vertical="center" wrapText="1"/>
    </xf>
    <xf numFmtId="4" fontId="8" fillId="0" borderId="16" xfId="2" applyNumberFormat="1" applyFont="1" applyBorder="1" applyAlignment="1">
      <alignment horizontal="center" vertical="center" wrapText="1"/>
    </xf>
    <xf numFmtId="4" fontId="8" fillId="0" borderId="14" xfId="2" applyNumberFormat="1" applyFont="1" applyBorder="1" applyAlignment="1">
      <alignment horizontal="center" vertical="center" wrapText="1"/>
    </xf>
    <xf numFmtId="4" fontId="8" fillId="0" borderId="15" xfId="2" applyNumberFormat="1" applyFont="1" applyBorder="1" applyAlignment="1">
      <alignment horizontal="center" vertical="center" wrapText="1"/>
    </xf>
    <xf numFmtId="4" fontId="8" fillId="0" borderId="25" xfId="2" applyNumberFormat="1" applyFont="1" applyBorder="1" applyAlignment="1">
      <alignment horizontal="right" vertical="center"/>
    </xf>
    <xf numFmtId="49" fontId="11" fillId="3" borderId="2" xfId="1" applyNumberFormat="1" applyFont="1" applyFill="1" applyBorder="1" applyAlignment="1">
      <alignment horizontal="center" vertical="center"/>
    </xf>
    <xf numFmtId="0" fontId="2" fillId="0" borderId="2" xfId="1" applyFont="1" applyBorder="1" applyAlignment="1">
      <alignment horizontal="center" vertical="center" wrapText="1"/>
    </xf>
    <xf numFmtId="4" fontId="1" fillId="0" borderId="2" xfId="1" applyNumberFormat="1" applyFont="1" applyBorder="1" applyAlignment="1">
      <alignment horizontal="right" vertical="center"/>
    </xf>
  </cellXfs>
  <cellStyles count="4">
    <cellStyle name="Hypertextový odkaz 2" xfId="3" xr:uid="{F5032DA3-9B5E-41EC-BCCD-BF29D9B5CD88}"/>
    <cellStyle name="Normální" xfId="0" builtinId="0"/>
    <cellStyle name="Normální 2" xfId="1" xr:uid="{6A387325-C35E-4F15-B5D1-B3A923BA7DFB}"/>
    <cellStyle name="Normální 3" xfId="2" xr:uid="{25CEBBB0-E1FF-4794-BEE1-342CB5847ECC}"/>
  </cellStyles>
  <dxfs count="1">
    <dxf>
      <font>
        <b/>
        <i val="0"/>
        <color theme="5" tint="-0.24994659260841701"/>
      </font>
      <fill>
        <patternFill>
          <bgColor theme="5" tint="0.59996337778862885"/>
        </patternFill>
      </fill>
    </dxf>
  </dxfs>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spol\Users\stavt\Downloads\2275_Divi&#353;\Vz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cování PO"/>
      <sheetName val="Vzorcování TP"/>
      <sheetName val="Doplň"/>
      <sheetName val="PřípravaTZ"/>
      <sheetName val="škrtacObjednávkaOP+ADMINISTRACE"/>
      <sheetName val="TZ"/>
      <sheetName val="Cenová nabídka"/>
      <sheetName val="OP Zálivka"/>
      <sheetName val="OP WC+Zálivka"/>
      <sheetName val="OP Šedé vody"/>
      <sheetName val="SoD_New"/>
      <sheetName val="Příloha k SoD"/>
      <sheetName val="Předávací protokol"/>
      <sheetName val="SoD"/>
      <sheetName val="List1"/>
    </sheetNames>
    <sheetDataSet>
      <sheetData sheetId="0">
        <row r="1">
          <cell r="A1" t="str">
            <v>Hlavní město Praha</v>
          </cell>
          <cell r="B1" t="str">
            <v>Jihočeský</v>
          </cell>
          <cell r="C1" t="str">
            <v>Jihomoravský</v>
          </cell>
          <cell r="D1" t="str">
            <v>Karlovarský</v>
          </cell>
          <cell r="E1" t="str">
            <v>Vysočina</v>
          </cell>
          <cell r="F1" t="str">
            <v>Královéhradecký</v>
          </cell>
          <cell r="G1" t="str">
            <v>Liberecký</v>
          </cell>
          <cell r="H1" t="str">
            <v>Moravskoslezský</v>
          </cell>
          <cell r="I1" t="str">
            <v>Olomoucký</v>
          </cell>
          <cell r="J1" t="str">
            <v>Pardubický</v>
          </cell>
          <cell r="K1" t="str">
            <v>Plzeňský</v>
          </cell>
          <cell r="L1" t="str">
            <v>Středočeský</v>
          </cell>
          <cell r="M1" t="str">
            <v>Ústecký</v>
          </cell>
          <cell r="N1" t="str">
            <v>Zlínský</v>
          </cell>
          <cell r="R1" t="str">
            <v>SINEKO s.r.o.</v>
          </cell>
          <cell r="S1" t="str">
            <v>IRRIGA s.ro.</v>
          </cell>
          <cell r="T1" t="str">
            <v>Gluc PBS s.r.o.</v>
          </cell>
          <cell r="U1" t="str">
            <v>Špaček plast s.r.o.</v>
          </cell>
          <cell r="V1" t="str">
            <v>ELKOPLAST CZ, s.r.o.</v>
          </cell>
          <cell r="W1" t="str">
            <v>Pagáč Plasty</v>
          </cell>
          <cell r="X1" t="str">
            <v>MRAVEC PLAST s.r.o.</v>
          </cell>
          <cell r="Y1" t="str">
            <v>NAŠE JÍMKY s.r.o.</v>
          </cell>
          <cell r="Z1" t="str">
            <v>Vybere žadatel</v>
          </cell>
        </row>
        <row r="2">
          <cell r="A2" t="str">
            <v>-</v>
          </cell>
          <cell r="B2" t="str">
            <v>České Budějovice</v>
          </cell>
          <cell r="C2" t="str">
            <v>Blansko</v>
          </cell>
          <cell r="D2" t="str">
            <v>Cheb</v>
          </cell>
          <cell r="E2" t="str">
            <v>Havlíčkův Brod</v>
          </cell>
          <cell r="F2" t="str">
            <v>Hradec Králové</v>
          </cell>
          <cell r="G2" t="str">
            <v>Česká Lípa</v>
          </cell>
          <cell r="H2" t="str">
            <v>Bruntál</v>
          </cell>
          <cell r="I2" t="str">
            <v>Jeseník</v>
          </cell>
          <cell r="J2" t="str">
            <v>Chrudim</v>
          </cell>
          <cell r="K2" t="str">
            <v>Domažlice</v>
          </cell>
          <cell r="L2" t="str">
            <v>Benešov</v>
          </cell>
          <cell r="M2" t="str">
            <v>Děčín</v>
          </cell>
          <cell r="N2" t="str">
            <v>Kroměříž</v>
          </cell>
          <cell r="R2" t="str">
            <v>1x akumulační nádrž NAUTILUS o celkovém objemu 3 m3</v>
          </cell>
          <cell r="S2" t="str">
            <v>dopsat ručně dle typu</v>
          </cell>
          <cell r="T2" t="str">
            <v>dopsat ručně dle typu</v>
          </cell>
          <cell r="U2" t="str">
            <v>dopsat ručně dle typu</v>
          </cell>
          <cell r="V2" t="str">
            <v>dopsat ručně dle typu</v>
          </cell>
          <cell r="W2" t="str">
            <v>dopsat ručně dle typu</v>
          </cell>
          <cell r="X2" t="str">
            <v>dopsat ručně dle typu</v>
          </cell>
          <cell r="Y2" t="str">
            <v>dopsat ručně dle typu</v>
          </cell>
          <cell r="Z2" t="str">
            <v>1x akumulační nádrž o minimálním objemu XYZ m3</v>
          </cell>
        </row>
        <row r="3">
          <cell r="B3" t="str">
            <v>Český Krumlov</v>
          </cell>
          <cell r="C3" t="str">
            <v>Brno-město</v>
          </cell>
          <cell r="D3" t="str">
            <v>Karlovy Vary</v>
          </cell>
          <cell r="E3" t="str">
            <v>Jihlava</v>
          </cell>
          <cell r="F3" t="str">
            <v>Jičín</v>
          </cell>
          <cell r="G3" t="str">
            <v>Jablonec nad Nisou</v>
          </cell>
          <cell r="H3" t="str">
            <v>Frýdek-Místek</v>
          </cell>
          <cell r="I3" t="str">
            <v>Olomouc</v>
          </cell>
          <cell r="J3" t="str">
            <v>Pardubice</v>
          </cell>
          <cell r="K3" t="str">
            <v>Klatovy</v>
          </cell>
          <cell r="L3" t="str">
            <v>Beroun</v>
          </cell>
          <cell r="M3" t="str">
            <v>Chomutov</v>
          </cell>
          <cell r="N3" t="str">
            <v>Uherské Hradiště</v>
          </cell>
          <cell r="R3" t="str">
            <v>1x akumulační nádrž NAUTILUS o celkovém objemu 5 m3</v>
          </cell>
        </row>
        <row r="4">
          <cell r="B4" t="str">
            <v>Jindřichův Hradec</v>
          </cell>
          <cell r="C4" t="str">
            <v>Brno-venkov</v>
          </cell>
          <cell r="D4" t="str">
            <v>Sokolov</v>
          </cell>
          <cell r="E4" t="str">
            <v>Pelhřimov</v>
          </cell>
          <cell r="F4" t="str">
            <v>Náchod</v>
          </cell>
          <cell r="G4" t="str">
            <v>Liberec</v>
          </cell>
          <cell r="H4" t="str">
            <v>Karviná</v>
          </cell>
          <cell r="I4" t="str">
            <v>Prostějov</v>
          </cell>
          <cell r="J4" t="str">
            <v>Svitavy</v>
          </cell>
          <cell r="K4" t="str">
            <v>Plzeň-jih</v>
          </cell>
          <cell r="L4" t="str">
            <v>Kladno</v>
          </cell>
          <cell r="M4" t="str">
            <v>Litoměřice</v>
          </cell>
          <cell r="N4" t="str">
            <v>Vsetín</v>
          </cell>
          <cell r="R4" t="str">
            <v>1x akumulační nádrž NAUTILUS o celkovém objemu 6 m3</v>
          </cell>
        </row>
        <row r="5">
          <cell r="B5" t="str">
            <v>Písek</v>
          </cell>
          <cell r="C5" t="str">
            <v>Břeclav</v>
          </cell>
          <cell r="E5" t="str">
            <v>Třebíč</v>
          </cell>
          <cell r="F5" t="str">
            <v>Rychnov nad Kněžnou</v>
          </cell>
          <cell r="G5" t="str">
            <v>Semily</v>
          </cell>
          <cell r="H5" t="str">
            <v>Nový Jičín</v>
          </cell>
          <cell r="I5" t="str">
            <v>Přerov</v>
          </cell>
          <cell r="J5" t="str">
            <v>Ústí nad Orlicí</v>
          </cell>
          <cell r="K5" t="str">
            <v>Plzeň-město</v>
          </cell>
          <cell r="L5" t="str">
            <v>Kolín</v>
          </cell>
          <cell r="M5" t="str">
            <v>Louny</v>
          </cell>
          <cell r="N5" t="str">
            <v>Zlín</v>
          </cell>
          <cell r="R5" t="str">
            <v>1x akumulační nádrž NAUTILUS o celkovém objemu 7 m3</v>
          </cell>
        </row>
        <row r="6">
          <cell r="B6" t="str">
            <v>Prachatice</v>
          </cell>
          <cell r="C6" t="str">
            <v>Hodonín</v>
          </cell>
          <cell r="E6" t="str">
            <v>Žďár nad Sázavou</v>
          </cell>
          <cell r="F6" t="str">
            <v>Trutnov</v>
          </cell>
          <cell r="H6" t="str">
            <v>Opava</v>
          </cell>
          <cell r="I6" t="str">
            <v>Šumperk</v>
          </cell>
          <cell r="K6" t="str">
            <v>Plzeň-sever</v>
          </cell>
          <cell r="L6" t="str">
            <v>Kutná Hora</v>
          </cell>
          <cell r="M6" t="str">
            <v>Most</v>
          </cell>
          <cell r="R6" t="str">
            <v>1x akumulační nádrž NAUTILUS o celkovém objemu 9 m3</v>
          </cell>
        </row>
        <row r="7">
          <cell r="B7" t="str">
            <v>Strakonice</v>
          </cell>
          <cell r="C7" t="str">
            <v>Vyškov</v>
          </cell>
          <cell r="H7" t="str">
            <v>Ostrava-město</v>
          </cell>
          <cell r="K7" t="str">
            <v>Rokycany</v>
          </cell>
          <cell r="L7" t="str">
            <v>Mělník</v>
          </cell>
          <cell r="M7" t="str">
            <v>Teplice</v>
          </cell>
          <cell r="R7" t="str">
            <v>1x akumulační nádrž NAUTILUS o celkovém objemu12 m3</v>
          </cell>
        </row>
        <row r="8">
          <cell r="B8" t="str">
            <v>Tábor</v>
          </cell>
          <cell r="C8" t="str">
            <v>Znojmo</v>
          </cell>
          <cell r="K8" t="str">
            <v>Tachov</v>
          </cell>
          <cell r="L8" t="str">
            <v>Mladá Boleslav</v>
          </cell>
          <cell r="M8" t="str">
            <v>Ústí nad Labem</v>
          </cell>
        </row>
        <row r="9">
          <cell r="L9" t="str">
            <v>Nymburk</v>
          </cell>
        </row>
        <row r="10">
          <cell r="L10" t="str">
            <v>Praha-východ</v>
          </cell>
        </row>
        <row r="11">
          <cell r="L11" t="str">
            <v>Praha-západ</v>
          </cell>
        </row>
        <row r="12">
          <cell r="L12" t="str">
            <v>Příbram</v>
          </cell>
        </row>
        <row r="13">
          <cell r="L13" t="str">
            <v>Rakovník</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3155-13B9-4CA1-8CB2-B9C0AE8FBF03}">
  <sheetPr>
    <tabColor rgb="FFFFFF00"/>
    <pageSetUpPr fitToPage="1"/>
  </sheetPr>
  <dimension ref="A1:AK441"/>
  <sheetViews>
    <sheetView tabSelected="1" zoomScale="115" zoomScaleNormal="115" zoomScalePageLayoutView="115" workbookViewId="0">
      <selection activeCell="AN15" sqref="AN15"/>
    </sheetView>
  </sheetViews>
  <sheetFormatPr defaultColWidth="9.85546875" defaultRowHeight="15" x14ac:dyDescent="0.25"/>
  <cols>
    <col min="1" max="2" width="3.140625" style="1" customWidth="1"/>
    <col min="3" max="16" width="3.140625" style="2" customWidth="1"/>
    <col min="17" max="17" width="5.7109375" style="2" customWidth="1"/>
    <col min="18" max="24" width="3.140625" style="2" customWidth="1"/>
    <col min="25" max="25" width="4.5703125" style="2" customWidth="1"/>
    <col min="26" max="28" width="3.140625" style="2" customWidth="1"/>
    <col min="29" max="29" width="4.85546875" style="2" customWidth="1"/>
    <col min="30" max="31" width="3.140625" style="2" customWidth="1"/>
    <col min="32" max="32" width="1.28515625" style="2" customWidth="1"/>
    <col min="33" max="33" width="13.5703125" style="2" customWidth="1"/>
    <col min="34" max="34" width="19.5703125" style="2" customWidth="1"/>
    <col min="35" max="35" width="0.140625" style="2" customWidth="1"/>
    <col min="36" max="37" width="3.140625" style="2" hidden="1" customWidth="1"/>
    <col min="38" max="60" width="3.140625" style="2" customWidth="1"/>
    <col min="61" max="16384" width="9.85546875" style="2"/>
  </cols>
  <sheetData>
    <row r="1" spans="1:37" ht="18.75" x14ac:dyDescent="0.25">
      <c r="U1" s="3" t="s">
        <v>0</v>
      </c>
      <c r="AC1" s="43"/>
    </row>
    <row r="3" spans="1:37" x14ac:dyDescent="0.25">
      <c r="A3" s="126" t="s">
        <v>3</v>
      </c>
      <c r="B3" s="126"/>
      <c r="C3" s="127" t="s">
        <v>4</v>
      </c>
      <c r="D3" s="127"/>
      <c r="E3" s="127"/>
      <c r="F3" s="127"/>
      <c r="G3" s="127"/>
      <c r="H3" s="127"/>
      <c r="I3" s="127"/>
      <c r="J3" s="127"/>
      <c r="K3" s="127"/>
      <c r="L3" s="127"/>
      <c r="M3" s="127"/>
      <c r="N3" s="127"/>
      <c r="O3" s="127"/>
      <c r="P3" s="127"/>
      <c r="Q3" s="127"/>
      <c r="R3" s="127" t="s">
        <v>5</v>
      </c>
      <c r="S3" s="127"/>
      <c r="T3" s="127"/>
      <c r="U3" s="127" t="s">
        <v>6</v>
      </c>
      <c r="V3" s="127"/>
      <c r="W3" s="127" t="s">
        <v>7</v>
      </c>
      <c r="X3" s="127"/>
      <c r="Y3" s="127"/>
      <c r="Z3" s="127"/>
      <c r="AA3" s="127"/>
      <c r="AB3" s="127"/>
      <c r="AC3" s="127"/>
      <c r="AD3" s="127" t="s">
        <v>8</v>
      </c>
      <c r="AE3" s="127"/>
      <c r="AF3" s="127"/>
      <c r="AG3" s="127"/>
      <c r="AH3" s="143" t="s">
        <v>198</v>
      </c>
      <c r="AI3" s="143"/>
      <c r="AJ3" s="143"/>
      <c r="AK3" s="143"/>
    </row>
    <row r="4" spans="1:37" s="4" customFormat="1" x14ac:dyDescent="0.25">
      <c r="A4" s="126"/>
      <c r="B4" s="126"/>
      <c r="C4" s="127"/>
      <c r="D4" s="127"/>
      <c r="E4" s="127"/>
      <c r="F4" s="127"/>
      <c r="G4" s="127"/>
      <c r="H4" s="127"/>
      <c r="I4" s="127"/>
      <c r="J4" s="127"/>
      <c r="K4" s="127"/>
      <c r="L4" s="127"/>
      <c r="M4" s="127"/>
      <c r="N4" s="127"/>
      <c r="O4" s="127"/>
      <c r="P4" s="127"/>
      <c r="Q4" s="127"/>
      <c r="R4" s="127"/>
      <c r="S4" s="127"/>
      <c r="T4" s="127"/>
      <c r="U4" s="127"/>
      <c r="V4" s="127"/>
      <c r="W4" s="128" t="s">
        <v>9</v>
      </c>
      <c r="X4" s="128"/>
      <c r="Y4" s="128"/>
      <c r="Z4" s="128" t="s">
        <v>2</v>
      </c>
      <c r="AA4" s="128"/>
      <c r="AB4" s="128"/>
      <c r="AC4" s="128"/>
      <c r="AD4" s="128" t="s">
        <v>2</v>
      </c>
      <c r="AE4" s="128"/>
      <c r="AF4" s="128"/>
      <c r="AG4" s="128"/>
      <c r="AH4" s="143"/>
      <c r="AI4" s="143"/>
      <c r="AJ4" s="143"/>
      <c r="AK4" s="143"/>
    </row>
    <row r="5" spans="1:37" x14ac:dyDescent="0.25">
      <c r="A5" s="129" t="s">
        <v>10</v>
      </c>
      <c r="B5" s="130"/>
      <c r="C5" s="131" t="s">
        <v>11</v>
      </c>
      <c r="D5" s="132"/>
      <c r="E5" s="132"/>
      <c r="F5" s="132"/>
      <c r="G5" s="132"/>
      <c r="H5" s="132"/>
      <c r="I5" s="132"/>
      <c r="J5" s="132"/>
      <c r="K5" s="132"/>
      <c r="L5" s="132"/>
      <c r="M5" s="132"/>
      <c r="N5" s="132"/>
      <c r="O5" s="132"/>
      <c r="P5" s="132"/>
      <c r="Q5" s="132"/>
      <c r="R5" s="104" t="s">
        <v>12</v>
      </c>
      <c r="S5" s="105"/>
      <c r="T5" s="105"/>
      <c r="U5" s="104" t="s">
        <v>12</v>
      </c>
      <c r="V5" s="106"/>
      <c r="W5" s="107" t="s">
        <v>12</v>
      </c>
      <c r="X5" s="108"/>
      <c r="Y5" s="109"/>
      <c r="Z5" s="52">
        <f>SUM(Z6:AC72)</f>
        <v>0</v>
      </c>
      <c r="AA5" s="53"/>
      <c r="AB5" s="53"/>
      <c r="AC5" s="54"/>
      <c r="AD5" s="52">
        <f>SUM(AD6:AG72)</f>
        <v>0</v>
      </c>
      <c r="AE5" s="53"/>
      <c r="AF5" s="53"/>
      <c r="AG5" s="54"/>
      <c r="AH5" s="123"/>
      <c r="AI5" s="123"/>
      <c r="AJ5" s="123"/>
      <c r="AK5" s="123"/>
    </row>
    <row r="6" spans="1:37" x14ac:dyDescent="0.2">
      <c r="A6" s="55" t="s">
        <v>13</v>
      </c>
      <c r="B6" s="55"/>
      <c r="C6" s="71" t="s">
        <v>150</v>
      </c>
      <c r="D6" s="62"/>
      <c r="E6" s="62"/>
      <c r="F6" s="62"/>
      <c r="G6" s="62"/>
      <c r="H6" s="62"/>
      <c r="I6" s="62"/>
      <c r="J6" s="62"/>
      <c r="K6" s="62"/>
      <c r="L6" s="62"/>
      <c r="M6" s="62"/>
      <c r="N6" s="62"/>
      <c r="O6" s="62"/>
      <c r="P6" s="62"/>
      <c r="Q6" s="62"/>
      <c r="R6" s="59">
        <v>5</v>
      </c>
      <c r="S6" s="64"/>
      <c r="T6" s="64"/>
      <c r="U6" s="59" t="s">
        <v>14</v>
      </c>
      <c r="V6" s="60"/>
      <c r="W6" s="61"/>
      <c r="X6" s="62"/>
      <c r="Y6" s="63"/>
      <c r="Z6" s="48">
        <f t="shared" ref="Z6:Z12" si="0">R6*W6</f>
        <v>0</v>
      </c>
      <c r="AA6" s="49"/>
      <c r="AB6" s="49"/>
      <c r="AC6" s="50"/>
      <c r="AD6" s="51">
        <f t="shared" ref="AD6:AD48" si="1">Z6*1.21</f>
        <v>0</v>
      </c>
      <c r="AE6" s="51"/>
      <c r="AF6" s="51"/>
      <c r="AG6" s="51"/>
      <c r="AH6" s="51"/>
      <c r="AI6" s="51"/>
      <c r="AJ6" s="51"/>
      <c r="AK6" s="51"/>
    </row>
    <row r="7" spans="1:37" x14ac:dyDescent="0.2">
      <c r="A7" s="133" t="s">
        <v>15</v>
      </c>
      <c r="B7" s="133"/>
      <c r="C7" s="72" t="s">
        <v>151</v>
      </c>
      <c r="D7" s="73"/>
      <c r="E7" s="73"/>
      <c r="F7" s="73"/>
      <c r="G7" s="73"/>
      <c r="H7" s="73"/>
      <c r="I7" s="73"/>
      <c r="J7" s="73"/>
      <c r="K7" s="73"/>
      <c r="L7" s="73"/>
      <c r="M7" s="73"/>
      <c r="N7" s="73"/>
      <c r="O7" s="73"/>
      <c r="P7" s="73"/>
      <c r="Q7" s="73"/>
      <c r="R7" s="59">
        <v>4</v>
      </c>
      <c r="S7" s="64"/>
      <c r="T7" s="64"/>
      <c r="U7" s="59" t="s">
        <v>14</v>
      </c>
      <c r="V7" s="60"/>
      <c r="W7" s="61"/>
      <c r="X7" s="62"/>
      <c r="Y7" s="63"/>
      <c r="Z7" s="48">
        <f t="shared" si="0"/>
        <v>0</v>
      </c>
      <c r="AA7" s="49"/>
      <c r="AB7" s="49"/>
      <c r="AC7" s="50"/>
      <c r="AD7" s="51">
        <f t="shared" si="1"/>
        <v>0</v>
      </c>
      <c r="AE7" s="51"/>
      <c r="AF7" s="51"/>
      <c r="AG7" s="51"/>
      <c r="AH7" s="51"/>
      <c r="AI7" s="51"/>
      <c r="AJ7" s="51"/>
      <c r="AK7" s="51"/>
    </row>
    <row r="8" spans="1:37" x14ac:dyDescent="0.25">
      <c r="A8" s="55" t="s">
        <v>16</v>
      </c>
      <c r="B8" s="55"/>
      <c r="C8" s="71" t="s">
        <v>152</v>
      </c>
      <c r="D8" s="62"/>
      <c r="E8" s="62"/>
      <c r="F8" s="62"/>
      <c r="G8" s="62"/>
      <c r="H8" s="62"/>
      <c r="I8" s="62"/>
      <c r="J8" s="62"/>
      <c r="K8" s="62"/>
      <c r="L8" s="62"/>
      <c r="M8" s="62"/>
      <c r="N8" s="62"/>
      <c r="O8" s="62"/>
      <c r="P8" s="62"/>
      <c r="Q8" s="62"/>
      <c r="R8" s="59">
        <v>4</v>
      </c>
      <c r="S8" s="64"/>
      <c r="T8" s="64"/>
      <c r="U8" s="59" t="s">
        <v>14</v>
      </c>
      <c r="V8" s="60"/>
      <c r="W8" s="65"/>
      <c r="X8" s="66"/>
      <c r="Y8" s="67"/>
      <c r="Z8" s="48">
        <f t="shared" si="0"/>
        <v>0</v>
      </c>
      <c r="AA8" s="49"/>
      <c r="AB8" s="49"/>
      <c r="AC8" s="50"/>
      <c r="AD8" s="51">
        <f t="shared" si="1"/>
        <v>0</v>
      </c>
      <c r="AE8" s="51"/>
      <c r="AF8" s="51"/>
      <c r="AG8" s="51"/>
      <c r="AH8" s="51"/>
      <c r="AI8" s="51"/>
      <c r="AJ8" s="51"/>
      <c r="AK8" s="51"/>
    </row>
    <row r="9" spans="1:37" x14ac:dyDescent="0.25">
      <c r="A9" s="55" t="s">
        <v>17</v>
      </c>
      <c r="B9" s="55"/>
      <c r="C9" s="71" t="s">
        <v>153</v>
      </c>
      <c r="D9" s="62"/>
      <c r="E9" s="62"/>
      <c r="F9" s="62"/>
      <c r="G9" s="62"/>
      <c r="H9" s="62"/>
      <c r="I9" s="62"/>
      <c r="J9" s="62"/>
      <c r="K9" s="62"/>
      <c r="L9" s="62"/>
      <c r="M9" s="62"/>
      <c r="N9" s="62"/>
      <c r="O9" s="62"/>
      <c r="P9" s="62"/>
      <c r="Q9" s="62"/>
      <c r="R9" s="59">
        <v>12</v>
      </c>
      <c r="S9" s="64"/>
      <c r="T9" s="64"/>
      <c r="U9" s="59" t="s">
        <v>14</v>
      </c>
      <c r="V9" s="60"/>
      <c r="W9" s="65"/>
      <c r="X9" s="66"/>
      <c r="Y9" s="67"/>
      <c r="Z9" s="48">
        <f t="shared" si="0"/>
        <v>0</v>
      </c>
      <c r="AA9" s="49"/>
      <c r="AB9" s="49"/>
      <c r="AC9" s="50"/>
      <c r="AD9" s="51">
        <f t="shared" si="1"/>
        <v>0</v>
      </c>
      <c r="AE9" s="51"/>
      <c r="AF9" s="51"/>
      <c r="AG9" s="51"/>
      <c r="AH9" s="51"/>
      <c r="AI9" s="51"/>
      <c r="AJ9" s="51"/>
      <c r="AK9" s="51"/>
    </row>
    <row r="10" spans="1:37" x14ac:dyDescent="0.25">
      <c r="A10" s="55" t="s">
        <v>18</v>
      </c>
      <c r="B10" s="55"/>
      <c r="C10" s="71" t="s">
        <v>154</v>
      </c>
      <c r="D10" s="62"/>
      <c r="E10" s="62"/>
      <c r="F10" s="62"/>
      <c r="G10" s="62"/>
      <c r="H10" s="62"/>
      <c r="I10" s="62"/>
      <c r="J10" s="62"/>
      <c r="K10" s="62"/>
      <c r="L10" s="62"/>
      <c r="M10" s="62"/>
      <c r="N10" s="62"/>
      <c r="O10" s="62"/>
      <c r="P10" s="62"/>
      <c r="Q10" s="62"/>
      <c r="R10" s="59">
        <v>10</v>
      </c>
      <c r="S10" s="64"/>
      <c r="T10" s="64"/>
      <c r="U10" s="59" t="s">
        <v>14</v>
      </c>
      <c r="V10" s="60"/>
      <c r="W10" s="65"/>
      <c r="X10" s="66"/>
      <c r="Y10" s="67"/>
      <c r="Z10" s="48">
        <f t="shared" si="0"/>
        <v>0</v>
      </c>
      <c r="AA10" s="49"/>
      <c r="AB10" s="49"/>
      <c r="AC10" s="50"/>
      <c r="AD10" s="51">
        <f t="shared" si="1"/>
        <v>0</v>
      </c>
      <c r="AE10" s="51"/>
      <c r="AF10" s="51"/>
      <c r="AG10" s="51"/>
      <c r="AH10" s="51"/>
      <c r="AI10" s="51"/>
      <c r="AJ10" s="51"/>
      <c r="AK10" s="51"/>
    </row>
    <row r="11" spans="1:37" x14ac:dyDescent="0.2">
      <c r="A11" s="55" t="s">
        <v>19</v>
      </c>
      <c r="B11" s="55"/>
      <c r="C11" s="71" t="s">
        <v>155</v>
      </c>
      <c r="D11" s="62"/>
      <c r="E11" s="62"/>
      <c r="F11" s="62"/>
      <c r="G11" s="62"/>
      <c r="H11" s="62"/>
      <c r="I11" s="62"/>
      <c r="J11" s="62"/>
      <c r="K11" s="62"/>
      <c r="L11" s="62"/>
      <c r="M11" s="62"/>
      <c r="N11" s="62"/>
      <c r="O11" s="62"/>
      <c r="P11" s="62"/>
      <c r="Q11" s="62"/>
      <c r="R11" s="59">
        <v>6</v>
      </c>
      <c r="S11" s="64"/>
      <c r="T11" s="64"/>
      <c r="U11" s="59" t="s">
        <v>14</v>
      </c>
      <c r="V11" s="60"/>
      <c r="W11" s="61"/>
      <c r="X11" s="62"/>
      <c r="Y11" s="63"/>
      <c r="Z11" s="48">
        <f t="shared" si="0"/>
        <v>0</v>
      </c>
      <c r="AA11" s="49"/>
      <c r="AB11" s="49"/>
      <c r="AC11" s="50"/>
      <c r="AD11" s="51">
        <f t="shared" si="1"/>
        <v>0</v>
      </c>
      <c r="AE11" s="51"/>
      <c r="AF11" s="51"/>
      <c r="AG11" s="51"/>
      <c r="AH11" s="51"/>
      <c r="AI11" s="51"/>
      <c r="AJ11" s="51"/>
      <c r="AK11" s="51"/>
    </row>
    <row r="12" spans="1:37" x14ac:dyDescent="0.2">
      <c r="A12" s="55" t="s">
        <v>20</v>
      </c>
      <c r="B12" s="55"/>
      <c r="C12" s="71" t="s">
        <v>156</v>
      </c>
      <c r="D12" s="62"/>
      <c r="E12" s="62"/>
      <c r="F12" s="62"/>
      <c r="G12" s="62"/>
      <c r="H12" s="62"/>
      <c r="I12" s="62"/>
      <c r="J12" s="62"/>
      <c r="K12" s="62"/>
      <c r="L12" s="62"/>
      <c r="M12" s="62"/>
      <c r="N12" s="62"/>
      <c r="O12" s="62"/>
      <c r="P12" s="62"/>
      <c r="Q12" s="62"/>
      <c r="R12" s="59">
        <v>14</v>
      </c>
      <c r="S12" s="64"/>
      <c r="T12" s="64"/>
      <c r="U12" s="59" t="s">
        <v>14</v>
      </c>
      <c r="V12" s="60"/>
      <c r="W12" s="61"/>
      <c r="X12" s="62"/>
      <c r="Y12" s="63"/>
      <c r="Z12" s="48">
        <f t="shared" si="0"/>
        <v>0</v>
      </c>
      <c r="AA12" s="49"/>
      <c r="AB12" s="49"/>
      <c r="AC12" s="50"/>
      <c r="AD12" s="51">
        <f t="shared" si="1"/>
        <v>0</v>
      </c>
      <c r="AE12" s="51"/>
      <c r="AF12" s="51"/>
      <c r="AG12" s="51"/>
      <c r="AH12" s="51"/>
      <c r="AI12" s="51"/>
      <c r="AJ12" s="51"/>
      <c r="AK12" s="51"/>
    </row>
    <row r="13" spans="1:37" x14ac:dyDescent="0.2">
      <c r="A13" s="55" t="s">
        <v>21</v>
      </c>
      <c r="B13" s="55"/>
      <c r="C13" s="71" t="s">
        <v>159</v>
      </c>
      <c r="D13" s="62"/>
      <c r="E13" s="62"/>
      <c r="F13" s="62"/>
      <c r="G13" s="62"/>
      <c r="H13" s="62"/>
      <c r="I13" s="62"/>
      <c r="J13" s="62"/>
      <c r="K13" s="62"/>
      <c r="L13" s="62"/>
      <c r="M13" s="62"/>
      <c r="N13" s="62"/>
      <c r="O13" s="62"/>
      <c r="P13" s="62"/>
      <c r="Q13" s="62"/>
      <c r="R13" s="59">
        <v>10</v>
      </c>
      <c r="S13" s="64"/>
      <c r="T13" s="60"/>
      <c r="U13" s="59" t="s">
        <v>14</v>
      </c>
      <c r="V13" s="60"/>
      <c r="W13" s="61"/>
      <c r="X13" s="62"/>
      <c r="Y13" s="63"/>
      <c r="Z13" s="48">
        <f t="shared" ref="Z13:Z14" si="2">R13*W13</f>
        <v>0</v>
      </c>
      <c r="AA13" s="49"/>
      <c r="AB13" s="49"/>
      <c r="AC13" s="50"/>
      <c r="AD13" s="51">
        <f t="shared" si="1"/>
        <v>0</v>
      </c>
      <c r="AE13" s="51"/>
      <c r="AF13" s="51"/>
      <c r="AG13" s="51"/>
      <c r="AH13" s="51"/>
      <c r="AI13" s="51"/>
      <c r="AJ13" s="51"/>
      <c r="AK13" s="51"/>
    </row>
    <row r="14" spans="1:37" x14ac:dyDescent="0.2">
      <c r="A14" s="55" t="s">
        <v>22</v>
      </c>
      <c r="B14" s="55"/>
      <c r="C14" s="71" t="s">
        <v>157</v>
      </c>
      <c r="D14" s="62"/>
      <c r="E14" s="62"/>
      <c r="F14" s="62"/>
      <c r="G14" s="62"/>
      <c r="H14" s="62"/>
      <c r="I14" s="62"/>
      <c r="J14" s="62"/>
      <c r="K14" s="62"/>
      <c r="L14" s="62"/>
      <c r="M14" s="62"/>
      <c r="N14" s="62"/>
      <c r="O14" s="62"/>
      <c r="P14" s="62"/>
      <c r="Q14" s="62"/>
      <c r="R14" s="59">
        <v>22</v>
      </c>
      <c r="S14" s="64"/>
      <c r="T14" s="60"/>
      <c r="U14" s="59" t="s">
        <v>14</v>
      </c>
      <c r="V14" s="60"/>
      <c r="W14" s="61"/>
      <c r="X14" s="62"/>
      <c r="Y14" s="63"/>
      <c r="Z14" s="48">
        <f t="shared" si="2"/>
        <v>0</v>
      </c>
      <c r="AA14" s="49"/>
      <c r="AB14" s="49"/>
      <c r="AC14" s="50"/>
      <c r="AD14" s="51">
        <f t="shared" si="1"/>
        <v>0</v>
      </c>
      <c r="AE14" s="51"/>
      <c r="AF14" s="51"/>
      <c r="AG14" s="51"/>
      <c r="AH14" s="51"/>
      <c r="AI14" s="51"/>
      <c r="AJ14" s="51"/>
      <c r="AK14" s="51"/>
    </row>
    <row r="15" spans="1:37" x14ac:dyDescent="0.2">
      <c r="A15" s="55" t="s">
        <v>23</v>
      </c>
      <c r="B15" s="55"/>
      <c r="C15" s="71" t="s">
        <v>160</v>
      </c>
      <c r="D15" s="62"/>
      <c r="E15" s="62"/>
      <c r="F15" s="62"/>
      <c r="G15" s="62"/>
      <c r="H15" s="62"/>
      <c r="I15" s="62"/>
      <c r="J15" s="62"/>
      <c r="K15" s="62"/>
      <c r="L15" s="62"/>
      <c r="M15" s="62"/>
      <c r="N15" s="62"/>
      <c r="O15" s="62"/>
      <c r="P15" s="62"/>
      <c r="Q15" s="62"/>
      <c r="R15" s="59">
        <v>12</v>
      </c>
      <c r="S15" s="64"/>
      <c r="T15" s="60"/>
      <c r="U15" s="59" t="s">
        <v>14</v>
      </c>
      <c r="V15" s="60"/>
      <c r="W15" s="61"/>
      <c r="X15" s="62"/>
      <c r="Y15" s="63"/>
      <c r="Z15" s="48">
        <f t="shared" ref="Z15" si="3">R15*W15</f>
        <v>0</v>
      </c>
      <c r="AA15" s="49"/>
      <c r="AB15" s="49"/>
      <c r="AC15" s="50"/>
      <c r="AD15" s="51">
        <f t="shared" si="1"/>
        <v>0</v>
      </c>
      <c r="AE15" s="51"/>
      <c r="AF15" s="51"/>
      <c r="AG15" s="51"/>
      <c r="AH15" s="51"/>
      <c r="AI15" s="51"/>
      <c r="AJ15" s="51"/>
      <c r="AK15" s="51"/>
    </row>
    <row r="16" spans="1:37" x14ac:dyDescent="0.2">
      <c r="A16" s="55" t="s">
        <v>24</v>
      </c>
      <c r="B16" s="55"/>
      <c r="C16" s="71" t="s">
        <v>161</v>
      </c>
      <c r="D16" s="62"/>
      <c r="E16" s="62"/>
      <c r="F16" s="62"/>
      <c r="G16" s="62"/>
      <c r="H16" s="62"/>
      <c r="I16" s="62"/>
      <c r="J16" s="62"/>
      <c r="K16" s="62"/>
      <c r="L16" s="62"/>
      <c r="M16" s="62"/>
      <c r="N16" s="62"/>
      <c r="O16" s="62"/>
      <c r="P16" s="62"/>
      <c r="Q16" s="62"/>
      <c r="R16" s="59">
        <v>7</v>
      </c>
      <c r="S16" s="64"/>
      <c r="T16" s="60"/>
      <c r="U16" s="59" t="s">
        <v>14</v>
      </c>
      <c r="V16" s="60"/>
      <c r="W16" s="61"/>
      <c r="X16" s="62"/>
      <c r="Y16" s="63"/>
      <c r="Z16" s="48">
        <f t="shared" ref="Z16:Z17" si="4">R16*W16</f>
        <v>0</v>
      </c>
      <c r="AA16" s="49"/>
      <c r="AB16" s="49"/>
      <c r="AC16" s="50"/>
      <c r="AD16" s="51">
        <f t="shared" si="1"/>
        <v>0</v>
      </c>
      <c r="AE16" s="51"/>
      <c r="AF16" s="51"/>
      <c r="AG16" s="51"/>
      <c r="AH16" s="51"/>
      <c r="AI16" s="51"/>
      <c r="AJ16" s="51"/>
      <c r="AK16" s="51"/>
    </row>
    <row r="17" spans="1:37" x14ac:dyDescent="0.2">
      <c r="A17" s="55" t="s">
        <v>25</v>
      </c>
      <c r="B17" s="55"/>
      <c r="C17" s="71" t="s">
        <v>158</v>
      </c>
      <c r="D17" s="62"/>
      <c r="E17" s="62"/>
      <c r="F17" s="62"/>
      <c r="G17" s="62"/>
      <c r="H17" s="62"/>
      <c r="I17" s="62"/>
      <c r="J17" s="62"/>
      <c r="K17" s="62"/>
      <c r="L17" s="62"/>
      <c r="M17" s="62"/>
      <c r="N17" s="62"/>
      <c r="O17" s="62"/>
      <c r="P17" s="62"/>
      <c r="Q17" s="62"/>
      <c r="R17" s="59">
        <v>9</v>
      </c>
      <c r="S17" s="64"/>
      <c r="T17" s="60"/>
      <c r="U17" s="59" t="s">
        <v>14</v>
      </c>
      <c r="V17" s="60"/>
      <c r="W17" s="61"/>
      <c r="X17" s="62"/>
      <c r="Y17" s="63"/>
      <c r="Z17" s="48">
        <f t="shared" si="4"/>
        <v>0</v>
      </c>
      <c r="AA17" s="49"/>
      <c r="AB17" s="49"/>
      <c r="AC17" s="50"/>
      <c r="AD17" s="51">
        <f t="shared" si="1"/>
        <v>0</v>
      </c>
      <c r="AE17" s="51"/>
      <c r="AF17" s="51"/>
      <c r="AG17" s="51"/>
      <c r="AH17" s="51"/>
      <c r="AI17" s="51"/>
      <c r="AJ17" s="51"/>
      <c r="AK17" s="51"/>
    </row>
    <row r="18" spans="1:37" x14ac:dyDescent="0.25">
      <c r="A18" s="55" t="s">
        <v>26</v>
      </c>
      <c r="B18" s="55"/>
      <c r="C18" s="71" t="s">
        <v>162</v>
      </c>
      <c r="D18" s="62"/>
      <c r="E18" s="62"/>
      <c r="F18" s="62"/>
      <c r="G18" s="62"/>
      <c r="H18" s="62"/>
      <c r="I18" s="62"/>
      <c r="J18" s="62"/>
      <c r="K18" s="62"/>
      <c r="L18" s="62"/>
      <c r="M18" s="62"/>
      <c r="N18" s="62"/>
      <c r="O18" s="62"/>
      <c r="P18" s="62"/>
      <c r="Q18" s="62"/>
      <c r="R18" s="59">
        <v>10</v>
      </c>
      <c r="S18" s="64"/>
      <c r="T18" s="60"/>
      <c r="U18" s="59" t="s">
        <v>14</v>
      </c>
      <c r="V18" s="60"/>
      <c r="W18" s="65"/>
      <c r="X18" s="66"/>
      <c r="Y18" s="67"/>
      <c r="Z18" s="48">
        <f t="shared" ref="Z18:Z20" si="5">R18*W18</f>
        <v>0</v>
      </c>
      <c r="AA18" s="49"/>
      <c r="AB18" s="49"/>
      <c r="AC18" s="50"/>
      <c r="AD18" s="51">
        <f t="shared" si="1"/>
        <v>0</v>
      </c>
      <c r="AE18" s="51"/>
      <c r="AF18" s="51"/>
      <c r="AG18" s="51"/>
      <c r="AH18" s="51"/>
      <c r="AI18" s="51"/>
      <c r="AJ18" s="51"/>
      <c r="AK18" s="51"/>
    </row>
    <row r="19" spans="1:37" x14ac:dyDescent="0.2">
      <c r="A19" s="55" t="s">
        <v>27</v>
      </c>
      <c r="B19" s="55"/>
      <c r="C19" s="71" t="s">
        <v>163</v>
      </c>
      <c r="D19" s="62"/>
      <c r="E19" s="62"/>
      <c r="F19" s="62"/>
      <c r="G19" s="62"/>
      <c r="H19" s="62"/>
      <c r="I19" s="62"/>
      <c r="J19" s="62"/>
      <c r="K19" s="62"/>
      <c r="L19" s="62"/>
      <c r="M19" s="62"/>
      <c r="N19" s="62"/>
      <c r="O19" s="62"/>
      <c r="P19" s="62"/>
      <c r="Q19" s="62"/>
      <c r="R19" s="59">
        <v>10</v>
      </c>
      <c r="S19" s="64"/>
      <c r="T19" s="60"/>
      <c r="U19" s="59" t="s">
        <v>14</v>
      </c>
      <c r="V19" s="60"/>
      <c r="W19" s="61"/>
      <c r="X19" s="62"/>
      <c r="Y19" s="63"/>
      <c r="Z19" s="48">
        <f t="shared" ref="Z19" si="6">R19*W19</f>
        <v>0</v>
      </c>
      <c r="AA19" s="49"/>
      <c r="AB19" s="49"/>
      <c r="AC19" s="50"/>
      <c r="AD19" s="51">
        <f t="shared" si="1"/>
        <v>0</v>
      </c>
      <c r="AE19" s="51"/>
      <c r="AF19" s="51"/>
      <c r="AG19" s="51"/>
      <c r="AH19" s="51"/>
      <c r="AI19" s="51"/>
      <c r="AJ19" s="51"/>
      <c r="AK19" s="51"/>
    </row>
    <row r="20" spans="1:37" x14ac:dyDescent="0.25">
      <c r="A20" s="55" t="s">
        <v>29</v>
      </c>
      <c r="B20" s="55"/>
      <c r="C20" s="71" t="s">
        <v>164</v>
      </c>
      <c r="D20" s="62"/>
      <c r="E20" s="62"/>
      <c r="F20" s="62"/>
      <c r="G20" s="62"/>
      <c r="H20" s="62"/>
      <c r="I20" s="62"/>
      <c r="J20" s="62"/>
      <c r="K20" s="62"/>
      <c r="L20" s="62"/>
      <c r="M20" s="62"/>
      <c r="N20" s="62"/>
      <c r="O20" s="62"/>
      <c r="P20" s="62"/>
      <c r="Q20" s="62"/>
      <c r="R20" s="59">
        <v>7</v>
      </c>
      <c r="S20" s="64"/>
      <c r="T20" s="60"/>
      <c r="U20" s="59" t="s">
        <v>14</v>
      </c>
      <c r="V20" s="60"/>
      <c r="W20" s="65"/>
      <c r="X20" s="66"/>
      <c r="Y20" s="67"/>
      <c r="Z20" s="48">
        <f t="shared" si="5"/>
        <v>0</v>
      </c>
      <c r="AA20" s="49"/>
      <c r="AB20" s="49"/>
      <c r="AC20" s="50"/>
      <c r="AD20" s="51">
        <f t="shared" si="1"/>
        <v>0</v>
      </c>
      <c r="AE20" s="51"/>
      <c r="AF20" s="51"/>
      <c r="AG20" s="51"/>
      <c r="AH20" s="51"/>
      <c r="AI20" s="51"/>
      <c r="AJ20" s="51"/>
      <c r="AK20" s="51"/>
    </row>
    <row r="21" spans="1:37" x14ac:dyDescent="0.2">
      <c r="A21" s="55" t="s">
        <v>30</v>
      </c>
      <c r="B21" s="55"/>
      <c r="C21" s="71" t="s">
        <v>78</v>
      </c>
      <c r="D21" s="62"/>
      <c r="E21" s="62"/>
      <c r="F21" s="62"/>
      <c r="G21" s="62"/>
      <c r="H21" s="62"/>
      <c r="I21" s="62"/>
      <c r="J21" s="62"/>
      <c r="K21" s="62"/>
      <c r="L21" s="62"/>
      <c r="M21" s="62"/>
      <c r="N21" s="62"/>
      <c r="O21" s="62"/>
      <c r="P21" s="62"/>
      <c r="Q21" s="62"/>
      <c r="R21" s="59">
        <v>1</v>
      </c>
      <c r="S21" s="64"/>
      <c r="T21" s="60"/>
      <c r="U21" s="59" t="s">
        <v>14</v>
      </c>
      <c r="V21" s="60"/>
      <c r="W21" s="61"/>
      <c r="X21" s="62"/>
      <c r="Y21" s="63"/>
      <c r="Z21" s="48">
        <f t="shared" ref="Z21" si="7">R21*W21</f>
        <v>0</v>
      </c>
      <c r="AA21" s="49"/>
      <c r="AB21" s="49"/>
      <c r="AC21" s="50"/>
      <c r="AD21" s="51">
        <f t="shared" si="1"/>
        <v>0</v>
      </c>
      <c r="AE21" s="51"/>
      <c r="AF21" s="51"/>
      <c r="AG21" s="51"/>
      <c r="AH21" s="51"/>
      <c r="AI21" s="51"/>
      <c r="AJ21" s="51"/>
      <c r="AK21" s="51"/>
    </row>
    <row r="22" spans="1:37" x14ac:dyDescent="0.25">
      <c r="A22" s="55" t="s">
        <v>32</v>
      </c>
      <c r="B22" s="55"/>
      <c r="C22" s="71" t="s">
        <v>146</v>
      </c>
      <c r="D22" s="62"/>
      <c r="E22" s="62"/>
      <c r="F22" s="62"/>
      <c r="G22" s="62"/>
      <c r="H22" s="62"/>
      <c r="I22" s="62"/>
      <c r="J22" s="62"/>
      <c r="K22" s="62"/>
      <c r="L22" s="62"/>
      <c r="M22" s="62"/>
      <c r="N22" s="62"/>
      <c r="O22" s="62"/>
      <c r="P22" s="62"/>
      <c r="Q22" s="62"/>
      <c r="R22" s="59">
        <v>6</v>
      </c>
      <c r="S22" s="64"/>
      <c r="T22" s="60"/>
      <c r="U22" s="59" t="s">
        <v>14</v>
      </c>
      <c r="V22" s="60"/>
      <c r="W22" s="65"/>
      <c r="X22" s="66"/>
      <c r="Y22" s="67"/>
      <c r="Z22" s="48">
        <f t="shared" ref="Z22" si="8">R22*W22</f>
        <v>0</v>
      </c>
      <c r="AA22" s="49"/>
      <c r="AB22" s="49"/>
      <c r="AC22" s="50"/>
      <c r="AD22" s="51">
        <f t="shared" si="1"/>
        <v>0</v>
      </c>
      <c r="AE22" s="51"/>
      <c r="AF22" s="51"/>
      <c r="AG22" s="51"/>
      <c r="AH22" s="51"/>
      <c r="AI22" s="51"/>
      <c r="AJ22" s="51"/>
      <c r="AK22" s="51"/>
    </row>
    <row r="23" spans="1:37" x14ac:dyDescent="0.2">
      <c r="A23" s="55" t="s">
        <v>62</v>
      </c>
      <c r="B23" s="55"/>
      <c r="C23" s="71" t="s">
        <v>165</v>
      </c>
      <c r="D23" s="62"/>
      <c r="E23" s="62"/>
      <c r="F23" s="62"/>
      <c r="G23" s="62"/>
      <c r="H23" s="62"/>
      <c r="I23" s="62"/>
      <c r="J23" s="62"/>
      <c r="K23" s="62"/>
      <c r="L23" s="62"/>
      <c r="M23" s="62"/>
      <c r="N23" s="62"/>
      <c r="O23" s="62"/>
      <c r="P23" s="62"/>
      <c r="Q23" s="62"/>
      <c r="R23" s="59">
        <v>2</v>
      </c>
      <c r="S23" s="64"/>
      <c r="T23" s="60"/>
      <c r="U23" s="59" t="s">
        <v>14</v>
      </c>
      <c r="V23" s="60"/>
      <c r="W23" s="61"/>
      <c r="X23" s="62"/>
      <c r="Y23" s="63"/>
      <c r="Z23" s="48">
        <f t="shared" ref="Z23:Z25" si="9">R23*W23</f>
        <v>0</v>
      </c>
      <c r="AA23" s="49"/>
      <c r="AB23" s="49"/>
      <c r="AC23" s="50"/>
      <c r="AD23" s="51">
        <f t="shared" si="1"/>
        <v>0</v>
      </c>
      <c r="AE23" s="51"/>
      <c r="AF23" s="51"/>
      <c r="AG23" s="51"/>
      <c r="AH23" s="51"/>
      <c r="AI23" s="51"/>
      <c r="AJ23" s="51"/>
      <c r="AK23" s="51"/>
    </row>
    <row r="24" spans="1:37" x14ac:dyDescent="0.2">
      <c r="A24" s="55" t="s">
        <v>72</v>
      </c>
      <c r="B24" s="55"/>
      <c r="C24" s="71" t="s">
        <v>79</v>
      </c>
      <c r="D24" s="62"/>
      <c r="E24" s="62"/>
      <c r="F24" s="62"/>
      <c r="G24" s="62"/>
      <c r="H24" s="62"/>
      <c r="I24" s="62"/>
      <c r="J24" s="62"/>
      <c r="K24" s="62"/>
      <c r="L24" s="62"/>
      <c r="M24" s="62"/>
      <c r="N24" s="62"/>
      <c r="O24" s="62"/>
      <c r="P24" s="62"/>
      <c r="Q24" s="62"/>
      <c r="R24" s="59">
        <v>8</v>
      </c>
      <c r="S24" s="64"/>
      <c r="T24" s="60"/>
      <c r="U24" s="59" t="s">
        <v>14</v>
      </c>
      <c r="V24" s="60"/>
      <c r="W24" s="61"/>
      <c r="X24" s="62"/>
      <c r="Y24" s="63"/>
      <c r="Z24" s="48">
        <f t="shared" si="9"/>
        <v>0</v>
      </c>
      <c r="AA24" s="49"/>
      <c r="AB24" s="49"/>
      <c r="AC24" s="50"/>
      <c r="AD24" s="51">
        <f t="shared" si="1"/>
        <v>0</v>
      </c>
      <c r="AE24" s="51"/>
      <c r="AF24" s="51"/>
      <c r="AG24" s="51"/>
      <c r="AH24" s="51"/>
      <c r="AI24" s="51"/>
      <c r="AJ24" s="51"/>
      <c r="AK24" s="51"/>
    </row>
    <row r="25" spans="1:37" x14ac:dyDescent="0.2">
      <c r="A25" s="55" t="s">
        <v>81</v>
      </c>
      <c r="B25" s="55"/>
      <c r="C25" s="71" t="s">
        <v>147</v>
      </c>
      <c r="D25" s="62"/>
      <c r="E25" s="62"/>
      <c r="F25" s="62"/>
      <c r="G25" s="62"/>
      <c r="H25" s="62"/>
      <c r="I25" s="62"/>
      <c r="J25" s="62"/>
      <c r="K25" s="62"/>
      <c r="L25" s="62"/>
      <c r="M25" s="62"/>
      <c r="N25" s="62"/>
      <c r="O25" s="62"/>
      <c r="P25" s="62"/>
      <c r="Q25" s="62"/>
      <c r="R25" s="59">
        <v>5</v>
      </c>
      <c r="S25" s="64"/>
      <c r="T25" s="60"/>
      <c r="U25" s="59" t="s">
        <v>14</v>
      </c>
      <c r="V25" s="60"/>
      <c r="W25" s="61"/>
      <c r="X25" s="62"/>
      <c r="Y25" s="63"/>
      <c r="Z25" s="48">
        <f t="shared" si="9"/>
        <v>0</v>
      </c>
      <c r="AA25" s="49"/>
      <c r="AB25" s="49"/>
      <c r="AC25" s="50"/>
      <c r="AD25" s="51">
        <f t="shared" si="1"/>
        <v>0</v>
      </c>
      <c r="AE25" s="51"/>
      <c r="AF25" s="51"/>
      <c r="AG25" s="51"/>
      <c r="AH25" s="51"/>
      <c r="AI25" s="51"/>
      <c r="AJ25" s="51"/>
      <c r="AK25" s="51"/>
    </row>
    <row r="26" spans="1:37" x14ac:dyDescent="0.2">
      <c r="A26" s="55" t="s">
        <v>82</v>
      </c>
      <c r="B26" s="55"/>
      <c r="C26" s="71" t="s">
        <v>166</v>
      </c>
      <c r="D26" s="62"/>
      <c r="E26" s="62"/>
      <c r="F26" s="62"/>
      <c r="G26" s="62"/>
      <c r="H26" s="62"/>
      <c r="I26" s="62"/>
      <c r="J26" s="62"/>
      <c r="K26" s="62"/>
      <c r="L26" s="62"/>
      <c r="M26" s="62"/>
      <c r="N26" s="62"/>
      <c r="O26" s="62"/>
      <c r="P26" s="62"/>
      <c r="Q26" s="62"/>
      <c r="R26" s="59">
        <v>8</v>
      </c>
      <c r="S26" s="64"/>
      <c r="T26" s="60"/>
      <c r="U26" s="59" t="s">
        <v>14</v>
      </c>
      <c r="V26" s="60"/>
      <c r="W26" s="61"/>
      <c r="X26" s="62"/>
      <c r="Y26" s="63"/>
      <c r="Z26" s="48">
        <f t="shared" ref="Z26:Z29" si="10">R26*W26</f>
        <v>0</v>
      </c>
      <c r="AA26" s="49"/>
      <c r="AB26" s="49"/>
      <c r="AC26" s="50"/>
      <c r="AD26" s="51">
        <f t="shared" si="1"/>
        <v>0</v>
      </c>
      <c r="AE26" s="51"/>
      <c r="AF26" s="51"/>
      <c r="AG26" s="51"/>
      <c r="AH26" s="51"/>
      <c r="AI26" s="51"/>
      <c r="AJ26" s="51"/>
      <c r="AK26" s="51"/>
    </row>
    <row r="27" spans="1:37" x14ac:dyDescent="0.2">
      <c r="A27" s="55" t="s">
        <v>83</v>
      </c>
      <c r="B27" s="55"/>
      <c r="C27" s="71" t="s">
        <v>167</v>
      </c>
      <c r="D27" s="62"/>
      <c r="E27" s="62"/>
      <c r="F27" s="62"/>
      <c r="G27" s="62"/>
      <c r="H27" s="62"/>
      <c r="I27" s="62"/>
      <c r="J27" s="62"/>
      <c r="K27" s="62"/>
      <c r="L27" s="62"/>
      <c r="M27" s="62"/>
      <c r="N27" s="62"/>
      <c r="O27" s="62"/>
      <c r="P27" s="62"/>
      <c r="Q27" s="62"/>
      <c r="R27" s="59">
        <v>9</v>
      </c>
      <c r="S27" s="64"/>
      <c r="T27" s="60"/>
      <c r="U27" s="59" t="s">
        <v>14</v>
      </c>
      <c r="V27" s="60"/>
      <c r="W27" s="61"/>
      <c r="X27" s="62"/>
      <c r="Y27" s="63"/>
      <c r="Z27" s="48">
        <f t="shared" si="10"/>
        <v>0</v>
      </c>
      <c r="AA27" s="49"/>
      <c r="AB27" s="49"/>
      <c r="AC27" s="50"/>
      <c r="AD27" s="51">
        <f t="shared" si="1"/>
        <v>0</v>
      </c>
      <c r="AE27" s="51"/>
      <c r="AF27" s="51"/>
      <c r="AG27" s="51"/>
      <c r="AH27" s="51"/>
      <c r="AI27" s="51"/>
      <c r="AJ27" s="51"/>
      <c r="AK27" s="51"/>
    </row>
    <row r="28" spans="1:37" x14ac:dyDescent="0.2">
      <c r="A28" s="55" t="s">
        <v>84</v>
      </c>
      <c r="B28" s="55"/>
      <c r="C28" s="71" t="s">
        <v>168</v>
      </c>
      <c r="D28" s="62"/>
      <c r="E28" s="62"/>
      <c r="F28" s="62"/>
      <c r="G28" s="62"/>
      <c r="H28" s="62"/>
      <c r="I28" s="62"/>
      <c r="J28" s="62"/>
      <c r="K28" s="62"/>
      <c r="L28" s="62"/>
      <c r="M28" s="62"/>
      <c r="N28" s="62"/>
      <c r="O28" s="62"/>
      <c r="P28" s="62"/>
      <c r="Q28" s="62"/>
      <c r="R28" s="59">
        <v>4</v>
      </c>
      <c r="S28" s="64"/>
      <c r="T28" s="60"/>
      <c r="U28" s="59" t="s">
        <v>14</v>
      </c>
      <c r="V28" s="60"/>
      <c r="W28" s="61"/>
      <c r="X28" s="62"/>
      <c r="Y28" s="63"/>
      <c r="Z28" s="48">
        <f t="shared" si="10"/>
        <v>0</v>
      </c>
      <c r="AA28" s="49"/>
      <c r="AB28" s="49"/>
      <c r="AC28" s="50"/>
      <c r="AD28" s="51">
        <f t="shared" si="1"/>
        <v>0</v>
      </c>
      <c r="AE28" s="51"/>
      <c r="AF28" s="51"/>
      <c r="AG28" s="51"/>
      <c r="AH28" s="51"/>
      <c r="AI28" s="51"/>
      <c r="AJ28" s="51"/>
      <c r="AK28" s="51"/>
    </row>
    <row r="29" spans="1:37" x14ac:dyDescent="0.2">
      <c r="A29" s="55" t="s">
        <v>85</v>
      </c>
      <c r="B29" s="55"/>
      <c r="C29" s="71" t="s">
        <v>169</v>
      </c>
      <c r="D29" s="62"/>
      <c r="E29" s="62"/>
      <c r="F29" s="62"/>
      <c r="G29" s="62"/>
      <c r="H29" s="62"/>
      <c r="I29" s="62"/>
      <c r="J29" s="62"/>
      <c r="K29" s="62"/>
      <c r="L29" s="62"/>
      <c r="M29" s="62"/>
      <c r="N29" s="62"/>
      <c r="O29" s="62"/>
      <c r="P29" s="62"/>
      <c r="Q29" s="62"/>
      <c r="R29" s="59">
        <v>6</v>
      </c>
      <c r="S29" s="64"/>
      <c r="T29" s="60"/>
      <c r="U29" s="59" t="s">
        <v>14</v>
      </c>
      <c r="V29" s="60"/>
      <c r="W29" s="61"/>
      <c r="X29" s="62"/>
      <c r="Y29" s="63"/>
      <c r="Z29" s="48">
        <f t="shared" si="10"/>
        <v>0</v>
      </c>
      <c r="AA29" s="49"/>
      <c r="AB29" s="49"/>
      <c r="AC29" s="50"/>
      <c r="AD29" s="51">
        <f t="shared" si="1"/>
        <v>0</v>
      </c>
      <c r="AE29" s="51"/>
      <c r="AF29" s="51"/>
      <c r="AG29" s="51"/>
      <c r="AH29" s="51"/>
      <c r="AI29" s="51"/>
      <c r="AJ29" s="51"/>
      <c r="AK29" s="51"/>
    </row>
    <row r="30" spans="1:37" x14ac:dyDescent="0.2">
      <c r="A30" s="55" t="s">
        <v>86</v>
      </c>
      <c r="B30" s="55"/>
      <c r="C30" s="80" t="s">
        <v>170</v>
      </c>
      <c r="D30" s="76"/>
      <c r="E30" s="76"/>
      <c r="F30" s="76"/>
      <c r="G30" s="76"/>
      <c r="H30" s="76"/>
      <c r="I30" s="76"/>
      <c r="J30" s="76"/>
      <c r="K30" s="76"/>
      <c r="L30" s="76"/>
      <c r="M30" s="76"/>
      <c r="N30" s="76"/>
      <c r="O30" s="76"/>
      <c r="P30" s="76"/>
      <c r="Q30" s="76"/>
      <c r="R30" s="59">
        <v>15</v>
      </c>
      <c r="S30" s="64"/>
      <c r="T30" s="60"/>
      <c r="U30" s="59" t="s">
        <v>14</v>
      </c>
      <c r="V30" s="60"/>
      <c r="W30" s="61"/>
      <c r="X30" s="62"/>
      <c r="Y30" s="63"/>
      <c r="Z30" s="48">
        <f t="shared" ref="Z30:Z31" si="11">R30*W30</f>
        <v>0</v>
      </c>
      <c r="AA30" s="49"/>
      <c r="AB30" s="49"/>
      <c r="AC30" s="50"/>
      <c r="AD30" s="51">
        <f t="shared" si="1"/>
        <v>0</v>
      </c>
      <c r="AE30" s="51"/>
      <c r="AF30" s="51"/>
      <c r="AG30" s="51"/>
      <c r="AH30" s="51"/>
      <c r="AI30" s="51"/>
      <c r="AJ30" s="51"/>
      <c r="AK30" s="51"/>
    </row>
    <row r="31" spans="1:37" x14ac:dyDescent="0.2">
      <c r="A31" s="55" t="s">
        <v>87</v>
      </c>
      <c r="B31" s="55"/>
      <c r="C31" s="71" t="s">
        <v>171</v>
      </c>
      <c r="D31" s="62"/>
      <c r="E31" s="62"/>
      <c r="F31" s="62"/>
      <c r="G31" s="62"/>
      <c r="H31" s="62"/>
      <c r="I31" s="62"/>
      <c r="J31" s="62"/>
      <c r="K31" s="62"/>
      <c r="L31" s="62"/>
      <c r="M31" s="62"/>
      <c r="N31" s="62"/>
      <c r="O31" s="62"/>
      <c r="P31" s="62"/>
      <c r="Q31" s="62"/>
      <c r="R31" s="59">
        <v>10</v>
      </c>
      <c r="S31" s="64"/>
      <c r="T31" s="60"/>
      <c r="U31" s="59" t="s">
        <v>14</v>
      </c>
      <c r="V31" s="60"/>
      <c r="W31" s="61"/>
      <c r="X31" s="62"/>
      <c r="Y31" s="63"/>
      <c r="Z31" s="48">
        <f t="shared" si="11"/>
        <v>0</v>
      </c>
      <c r="AA31" s="49"/>
      <c r="AB31" s="49"/>
      <c r="AC31" s="50"/>
      <c r="AD31" s="51">
        <f t="shared" si="1"/>
        <v>0</v>
      </c>
      <c r="AE31" s="51"/>
      <c r="AF31" s="51"/>
      <c r="AG31" s="51"/>
      <c r="AH31" s="51"/>
      <c r="AI31" s="51"/>
      <c r="AJ31" s="51"/>
      <c r="AK31" s="51"/>
    </row>
    <row r="32" spans="1:37" x14ac:dyDescent="0.2">
      <c r="A32" s="55" t="s">
        <v>88</v>
      </c>
      <c r="B32" s="55"/>
      <c r="C32" s="71" t="s">
        <v>172</v>
      </c>
      <c r="D32" s="62"/>
      <c r="E32" s="62"/>
      <c r="F32" s="62"/>
      <c r="G32" s="62"/>
      <c r="H32" s="62"/>
      <c r="I32" s="62"/>
      <c r="J32" s="62"/>
      <c r="K32" s="62"/>
      <c r="L32" s="62"/>
      <c r="M32" s="62"/>
      <c r="N32" s="62"/>
      <c r="O32" s="62"/>
      <c r="P32" s="62"/>
      <c r="Q32" s="62"/>
      <c r="R32" s="59">
        <v>17</v>
      </c>
      <c r="S32" s="64"/>
      <c r="T32" s="60"/>
      <c r="U32" s="59" t="s">
        <v>14</v>
      </c>
      <c r="V32" s="60"/>
      <c r="W32" s="61"/>
      <c r="X32" s="62"/>
      <c r="Y32" s="63"/>
      <c r="Z32" s="48">
        <f t="shared" ref="Z32:Z36" si="12">R32*W32</f>
        <v>0</v>
      </c>
      <c r="AA32" s="49"/>
      <c r="AB32" s="49"/>
      <c r="AC32" s="50"/>
      <c r="AD32" s="51">
        <f t="shared" si="1"/>
        <v>0</v>
      </c>
      <c r="AE32" s="51"/>
      <c r="AF32" s="51"/>
      <c r="AG32" s="51"/>
      <c r="AH32" s="51"/>
      <c r="AI32" s="51"/>
      <c r="AJ32" s="51"/>
      <c r="AK32" s="51"/>
    </row>
    <row r="33" spans="1:37" x14ac:dyDescent="0.2">
      <c r="A33" s="55" t="s">
        <v>89</v>
      </c>
      <c r="B33" s="55"/>
      <c r="C33" s="71" t="s">
        <v>173</v>
      </c>
      <c r="D33" s="62"/>
      <c r="E33" s="62"/>
      <c r="F33" s="62"/>
      <c r="G33" s="62"/>
      <c r="H33" s="62"/>
      <c r="I33" s="62"/>
      <c r="J33" s="62"/>
      <c r="K33" s="62"/>
      <c r="L33" s="62"/>
      <c r="M33" s="62"/>
      <c r="N33" s="62"/>
      <c r="O33" s="62"/>
      <c r="P33" s="62"/>
      <c r="Q33" s="62"/>
      <c r="R33" s="59">
        <v>11</v>
      </c>
      <c r="S33" s="64"/>
      <c r="T33" s="60"/>
      <c r="U33" s="59" t="s">
        <v>14</v>
      </c>
      <c r="V33" s="60"/>
      <c r="W33" s="61"/>
      <c r="X33" s="62"/>
      <c r="Y33" s="63"/>
      <c r="Z33" s="48">
        <f t="shared" si="12"/>
        <v>0</v>
      </c>
      <c r="AA33" s="49"/>
      <c r="AB33" s="49"/>
      <c r="AC33" s="50"/>
      <c r="AD33" s="51">
        <f t="shared" si="1"/>
        <v>0</v>
      </c>
      <c r="AE33" s="51"/>
      <c r="AF33" s="51"/>
      <c r="AG33" s="51"/>
      <c r="AH33" s="51"/>
      <c r="AI33" s="51"/>
      <c r="AJ33" s="51"/>
      <c r="AK33" s="51"/>
    </row>
    <row r="34" spans="1:37" x14ac:dyDescent="0.2">
      <c r="A34" s="55" t="s">
        <v>90</v>
      </c>
      <c r="B34" s="55"/>
      <c r="C34" s="71" t="s">
        <v>174</v>
      </c>
      <c r="D34" s="62"/>
      <c r="E34" s="62"/>
      <c r="F34" s="62"/>
      <c r="G34" s="62"/>
      <c r="H34" s="62"/>
      <c r="I34" s="62"/>
      <c r="J34" s="62"/>
      <c r="K34" s="62"/>
      <c r="L34" s="62"/>
      <c r="M34" s="62"/>
      <c r="N34" s="62"/>
      <c r="O34" s="62"/>
      <c r="P34" s="62"/>
      <c r="Q34" s="62"/>
      <c r="R34" s="59">
        <v>18</v>
      </c>
      <c r="S34" s="64"/>
      <c r="T34" s="60"/>
      <c r="U34" s="59" t="s">
        <v>14</v>
      </c>
      <c r="V34" s="60"/>
      <c r="W34" s="61"/>
      <c r="X34" s="62"/>
      <c r="Y34" s="63"/>
      <c r="Z34" s="48">
        <f t="shared" si="12"/>
        <v>0</v>
      </c>
      <c r="AA34" s="49"/>
      <c r="AB34" s="49"/>
      <c r="AC34" s="50"/>
      <c r="AD34" s="51">
        <f t="shared" si="1"/>
        <v>0</v>
      </c>
      <c r="AE34" s="51"/>
      <c r="AF34" s="51"/>
      <c r="AG34" s="51"/>
      <c r="AH34" s="51"/>
      <c r="AI34" s="51"/>
      <c r="AJ34" s="51"/>
      <c r="AK34" s="51"/>
    </row>
    <row r="35" spans="1:37" x14ac:dyDescent="0.2">
      <c r="A35" s="55" t="s">
        <v>91</v>
      </c>
      <c r="B35" s="55"/>
      <c r="C35" s="71" t="s">
        <v>175</v>
      </c>
      <c r="D35" s="62"/>
      <c r="E35" s="62"/>
      <c r="F35" s="62"/>
      <c r="G35" s="62"/>
      <c r="H35" s="62"/>
      <c r="I35" s="62"/>
      <c r="J35" s="62"/>
      <c r="K35" s="62"/>
      <c r="L35" s="62"/>
      <c r="M35" s="62"/>
      <c r="N35" s="62"/>
      <c r="O35" s="62"/>
      <c r="P35" s="62"/>
      <c r="Q35" s="62"/>
      <c r="R35" s="59">
        <v>5</v>
      </c>
      <c r="S35" s="64"/>
      <c r="T35" s="60"/>
      <c r="U35" s="59" t="s">
        <v>14</v>
      </c>
      <c r="V35" s="60"/>
      <c r="W35" s="61"/>
      <c r="X35" s="62"/>
      <c r="Y35" s="63"/>
      <c r="Z35" s="48">
        <f t="shared" si="12"/>
        <v>0</v>
      </c>
      <c r="AA35" s="49"/>
      <c r="AB35" s="49"/>
      <c r="AC35" s="50"/>
      <c r="AD35" s="51">
        <f t="shared" si="1"/>
        <v>0</v>
      </c>
      <c r="AE35" s="51"/>
      <c r="AF35" s="51"/>
      <c r="AG35" s="51"/>
      <c r="AH35" s="51"/>
      <c r="AI35" s="51"/>
      <c r="AJ35" s="51"/>
      <c r="AK35" s="51"/>
    </row>
    <row r="36" spans="1:37" x14ac:dyDescent="0.2">
      <c r="A36" s="55" t="s">
        <v>92</v>
      </c>
      <c r="B36" s="55"/>
      <c r="C36" s="71" t="s">
        <v>176</v>
      </c>
      <c r="D36" s="62"/>
      <c r="E36" s="62"/>
      <c r="F36" s="62"/>
      <c r="G36" s="62"/>
      <c r="H36" s="62"/>
      <c r="I36" s="62"/>
      <c r="J36" s="62"/>
      <c r="K36" s="62"/>
      <c r="L36" s="62"/>
      <c r="M36" s="62"/>
      <c r="N36" s="62"/>
      <c r="O36" s="62"/>
      <c r="P36" s="62"/>
      <c r="Q36" s="62"/>
      <c r="R36" s="59">
        <v>18</v>
      </c>
      <c r="S36" s="64"/>
      <c r="T36" s="60"/>
      <c r="U36" s="59" t="s">
        <v>14</v>
      </c>
      <c r="V36" s="60"/>
      <c r="W36" s="61"/>
      <c r="X36" s="62"/>
      <c r="Y36" s="63"/>
      <c r="Z36" s="48">
        <f t="shared" si="12"/>
        <v>0</v>
      </c>
      <c r="AA36" s="49"/>
      <c r="AB36" s="49"/>
      <c r="AC36" s="50"/>
      <c r="AD36" s="51">
        <f t="shared" si="1"/>
        <v>0</v>
      </c>
      <c r="AE36" s="51"/>
      <c r="AF36" s="51"/>
      <c r="AG36" s="51"/>
      <c r="AH36" s="51"/>
      <c r="AI36" s="51"/>
      <c r="AJ36" s="51"/>
      <c r="AK36" s="51"/>
    </row>
    <row r="37" spans="1:37" x14ac:dyDescent="0.2">
      <c r="A37" s="55" t="s">
        <v>93</v>
      </c>
      <c r="B37" s="55"/>
      <c r="C37" s="71" t="s">
        <v>177</v>
      </c>
      <c r="D37" s="62"/>
      <c r="E37" s="62"/>
      <c r="F37" s="62"/>
      <c r="G37" s="62"/>
      <c r="H37" s="62"/>
      <c r="I37" s="62"/>
      <c r="J37" s="62"/>
      <c r="K37" s="62"/>
      <c r="L37" s="62"/>
      <c r="M37" s="62"/>
      <c r="N37" s="62"/>
      <c r="O37" s="62"/>
      <c r="P37" s="62"/>
      <c r="Q37" s="62"/>
      <c r="R37" s="59">
        <v>3</v>
      </c>
      <c r="S37" s="64"/>
      <c r="T37" s="60"/>
      <c r="U37" s="59" t="s">
        <v>14</v>
      </c>
      <c r="V37" s="60"/>
      <c r="W37" s="61"/>
      <c r="X37" s="62"/>
      <c r="Y37" s="63"/>
      <c r="Z37" s="48">
        <f t="shared" ref="Z37:Z41" si="13">R37*W37</f>
        <v>0</v>
      </c>
      <c r="AA37" s="49"/>
      <c r="AB37" s="49"/>
      <c r="AC37" s="50"/>
      <c r="AD37" s="51">
        <f t="shared" si="1"/>
        <v>0</v>
      </c>
      <c r="AE37" s="51"/>
      <c r="AF37" s="51"/>
      <c r="AG37" s="51"/>
      <c r="AH37" s="51"/>
      <c r="AI37" s="51"/>
      <c r="AJ37" s="51"/>
      <c r="AK37" s="51"/>
    </row>
    <row r="38" spans="1:37" x14ac:dyDescent="0.2">
      <c r="A38" s="55" t="s">
        <v>94</v>
      </c>
      <c r="B38" s="55"/>
      <c r="C38" s="71" t="s">
        <v>178</v>
      </c>
      <c r="D38" s="62"/>
      <c r="E38" s="62"/>
      <c r="F38" s="62"/>
      <c r="G38" s="62"/>
      <c r="H38" s="62"/>
      <c r="I38" s="62"/>
      <c r="J38" s="62"/>
      <c r="K38" s="62"/>
      <c r="L38" s="62"/>
      <c r="M38" s="62"/>
      <c r="N38" s="62"/>
      <c r="O38" s="62"/>
      <c r="P38" s="62"/>
      <c r="Q38" s="62"/>
      <c r="R38" s="59">
        <v>5</v>
      </c>
      <c r="S38" s="64"/>
      <c r="T38" s="60"/>
      <c r="U38" s="59" t="s">
        <v>14</v>
      </c>
      <c r="V38" s="60"/>
      <c r="W38" s="61"/>
      <c r="X38" s="62"/>
      <c r="Y38" s="63"/>
      <c r="Z38" s="48">
        <f t="shared" si="13"/>
        <v>0</v>
      </c>
      <c r="AA38" s="49"/>
      <c r="AB38" s="49"/>
      <c r="AC38" s="50"/>
      <c r="AD38" s="51">
        <f t="shared" si="1"/>
        <v>0</v>
      </c>
      <c r="AE38" s="51"/>
      <c r="AF38" s="51"/>
      <c r="AG38" s="51"/>
      <c r="AH38" s="51"/>
      <c r="AI38" s="51"/>
      <c r="AJ38" s="51"/>
      <c r="AK38" s="51"/>
    </row>
    <row r="39" spans="1:37" x14ac:dyDescent="0.2">
      <c r="A39" s="55" t="s">
        <v>95</v>
      </c>
      <c r="B39" s="55"/>
      <c r="C39" s="71" t="s">
        <v>179</v>
      </c>
      <c r="D39" s="62"/>
      <c r="E39" s="62"/>
      <c r="F39" s="62"/>
      <c r="G39" s="62"/>
      <c r="H39" s="62"/>
      <c r="I39" s="62"/>
      <c r="J39" s="62"/>
      <c r="K39" s="62"/>
      <c r="L39" s="62"/>
      <c r="M39" s="62"/>
      <c r="N39" s="62"/>
      <c r="O39" s="62"/>
      <c r="P39" s="62"/>
      <c r="Q39" s="62"/>
      <c r="R39" s="59">
        <v>5</v>
      </c>
      <c r="S39" s="64"/>
      <c r="T39" s="60"/>
      <c r="U39" s="59" t="s">
        <v>14</v>
      </c>
      <c r="V39" s="60"/>
      <c r="W39" s="61"/>
      <c r="X39" s="62"/>
      <c r="Y39" s="63"/>
      <c r="Z39" s="48">
        <f t="shared" si="13"/>
        <v>0</v>
      </c>
      <c r="AA39" s="49"/>
      <c r="AB39" s="49"/>
      <c r="AC39" s="50"/>
      <c r="AD39" s="51">
        <f t="shared" si="1"/>
        <v>0</v>
      </c>
      <c r="AE39" s="51"/>
      <c r="AF39" s="51"/>
      <c r="AG39" s="51"/>
      <c r="AH39" s="51"/>
      <c r="AI39" s="51"/>
      <c r="AJ39" s="51"/>
      <c r="AK39" s="51"/>
    </row>
    <row r="40" spans="1:37" x14ac:dyDescent="0.2">
      <c r="A40" s="55" t="s">
        <v>96</v>
      </c>
      <c r="B40" s="55"/>
      <c r="C40" s="71" t="s">
        <v>180</v>
      </c>
      <c r="D40" s="62"/>
      <c r="E40" s="62"/>
      <c r="F40" s="62"/>
      <c r="G40" s="62"/>
      <c r="H40" s="62"/>
      <c r="I40" s="62"/>
      <c r="J40" s="62"/>
      <c r="K40" s="62"/>
      <c r="L40" s="62"/>
      <c r="M40" s="62"/>
      <c r="N40" s="62"/>
      <c r="O40" s="62"/>
      <c r="P40" s="62"/>
      <c r="Q40" s="62"/>
      <c r="R40" s="59">
        <v>13</v>
      </c>
      <c r="S40" s="64"/>
      <c r="T40" s="60"/>
      <c r="U40" s="59" t="s">
        <v>14</v>
      </c>
      <c r="V40" s="60"/>
      <c r="W40" s="61"/>
      <c r="X40" s="62"/>
      <c r="Y40" s="63"/>
      <c r="Z40" s="48">
        <f t="shared" si="13"/>
        <v>0</v>
      </c>
      <c r="AA40" s="49"/>
      <c r="AB40" s="49"/>
      <c r="AC40" s="50"/>
      <c r="AD40" s="51">
        <f t="shared" si="1"/>
        <v>0</v>
      </c>
      <c r="AE40" s="51"/>
      <c r="AF40" s="51"/>
      <c r="AG40" s="51"/>
      <c r="AH40" s="51"/>
      <c r="AI40" s="51"/>
      <c r="AJ40" s="51"/>
      <c r="AK40" s="51"/>
    </row>
    <row r="41" spans="1:37" x14ac:dyDescent="0.25">
      <c r="A41" s="55" t="s">
        <v>97</v>
      </c>
      <c r="B41" s="55"/>
      <c r="C41" s="71" t="s">
        <v>181</v>
      </c>
      <c r="D41" s="62"/>
      <c r="E41" s="62"/>
      <c r="F41" s="62"/>
      <c r="G41" s="62"/>
      <c r="H41" s="62"/>
      <c r="I41" s="62"/>
      <c r="J41" s="62"/>
      <c r="K41" s="62"/>
      <c r="L41" s="62"/>
      <c r="M41" s="62"/>
      <c r="N41" s="62"/>
      <c r="O41" s="62"/>
      <c r="P41" s="62"/>
      <c r="Q41" s="62"/>
      <c r="R41" s="59">
        <v>30</v>
      </c>
      <c r="S41" s="64"/>
      <c r="T41" s="60"/>
      <c r="U41" s="59" t="s">
        <v>14</v>
      </c>
      <c r="V41" s="60"/>
      <c r="W41" s="65"/>
      <c r="X41" s="66"/>
      <c r="Y41" s="67"/>
      <c r="Z41" s="48">
        <f t="shared" si="13"/>
        <v>0</v>
      </c>
      <c r="AA41" s="49"/>
      <c r="AB41" s="49"/>
      <c r="AC41" s="50"/>
      <c r="AD41" s="51">
        <f t="shared" si="1"/>
        <v>0</v>
      </c>
      <c r="AE41" s="51"/>
      <c r="AF41" s="51"/>
      <c r="AG41" s="51"/>
      <c r="AH41" s="51"/>
      <c r="AI41" s="51"/>
      <c r="AJ41" s="51"/>
      <c r="AK41" s="51"/>
    </row>
    <row r="42" spans="1:37" x14ac:dyDescent="0.25">
      <c r="A42" s="55" t="s">
        <v>98</v>
      </c>
      <c r="B42" s="55"/>
      <c r="C42" s="71" t="s">
        <v>182</v>
      </c>
      <c r="D42" s="62"/>
      <c r="E42" s="62"/>
      <c r="F42" s="62"/>
      <c r="G42" s="62"/>
      <c r="H42" s="62"/>
      <c r="I42" s="62"/>
      <c r="J42" s="62"/>
      <c r="K42" s="62"/>
      <c r="L42" s="62"/>
      <c r="M42" s="62"/>
      <c r="N42" s="62"/>
      <c r="O42" s="62"/>
      <c r="P42" s="62"/>
      <c r="Q42" s="62"/>
      <c r="R42" s="59">
        <v>30</v>
      </c>
      <c r="S42" s="64"/>
      <c r="T42" s="60"/>
      <c r="U42" s="59" t="s">
        <v>14</v>
      </c>
      <c r="V42" s="60"/>
      <c r="W42" s="65"/>
      <c r="X42" s="66"/>
      <c r="Y42" s="67"/>
      <c r="Z42" s="48">
        <f t="shared" ref="Z42:Z45" si="14">R42*W42</f>
        <v>0</v>
      </c>
      <c r="AA42" s="49"/>
      <c r="AB42" s="49"/>
      <c r="AC42" s="50"/>
      <c r="AD42" s="51">
        <f t="shared" si="1"/>
        <v>0</v>
      </c>
      <c r="AE42" s="51"/>
      <c r="AF42" s="51"/>
      <c r="AG42" s="51"/>
      <c r="AH42" s="51"/>
      <c r="AI42" s="51"/>
      <c r="AJ42" s="51"/>
      <c r="AK42" s="51"/>
    </row>
    <row r="43" spans="1:37" x14ac:dyDescent="0.25">
      <c r="A43" s="55" t="s">
        <v>99</v>
      </c>
      <c r="B43" s="55"/>
      <c r="C43" s="71" t="s">
        <v>183</v>
      </c>
      <c r="D43" s="62"/>
      <c r="E43" s="62"/>
      <c r="F43" s="62"/>
      <c r="G43" s="62"/>
      <c r="H43" s="62"/>
      <c r="I43" s="62"/>
      <c r="J43" s="62"/>
      <c r="K43" s="62"/>
      <c r="L43" s="62"/>
      <c r="M43" s="62"/>
      <c r="N43" s="62"/>
      <c r="O43" s="62"/>
      <c r="P43" s="62"/>
      <c r="Q43" s="62"/>
      <c r="R43" s="59">
        <v>30</v>
      </c>
      <c r="S43" s="64"/>
      <c r="T43" s="60"/>
      <c r="U43" s="59" t="s">
        <v>14</v>
      </c>
      <c r="V43" s="60"/>
      <c r="W43" s="65"/>
      <c r="X43" s="66"/>
      <c r="Y43" s="67"/>
      <c r="Z43" s="48">
        <f t="shared" si="14"/>
        <v>0</v>
      </c>
      <c r="AA43" s="49"/>
      <c r="AB43" s="49"/>
      <c r="AC43" s="50"/>
      <c r="AD43" s="51">
        <f t="shared" si="1"/>
        <v>0</v>
      </c>
      <c r="AE43" s="51"/>
      <c r="AF43" s="51"/>
      <c r="AG43" s="51"/>
      <c r="AH43" s="51"/>
      <c r="AI43" s="51"/>
      <c r="AJ43" s="51"/>
      <c r="AK43" s="51"/>
    </row>
    <row r="44" spans="1:37" x14ac:dyDescent="0.25">
      <c r="A44" s="55" t="s">
        <v>100</v>
      </c>
      <c r="B44" s="55"/>
      <c r="C44" s="71" t="s">
        <v>184</v>
      </c>
      <c r="D44" s="62"/>
      <c r="E44" s="62"/>
      <c r="F44" s="62"/>
      <c r="G44" s="62"/>
      <c r="H44" s="62"/>
      <c r="I44" s="62"/>
      <c r="J44" s="62"/>
      <c r="K44" s="62"/>
      <c r="L44" s="62"/>
      <c r="M44" s="62"/>
      <c r="N44" s="62"/>
      <c r="O44" s="62"/>
      <c r="P44" s="62"/>
      <c r="Q44" s="62"/>
      <c r="R44" s="59">
        <v>14</v>
      </c>
      <c r="S44" s="64"/>
      <c r="T44" s="60"/>
      <c r="U44" s="59" t="s">
        <v>14</v>
      </c>
      <c r="V44" s="60"/>
      <c r="W44" s="65"/>
      <c r="X44" s="66"/>
      <c r="Y44" s="67"/>
      <c r="Z44" s="48">
        <f t="shared" si="14"/>
        <v>0</v>
      </c>
      <c r="AA44" s="49"/>
      <c r="AB44" s="49"/>
      <c r="AC44" s="50"/>
      <c r="AD44" s="51">
        <f t="shared" si="1"/>
        <v>0</v>
      </c>
      <c r="AE44" s="51"/>
      <c r="AF44" s="51"/>
      <c r="AG44" s="51"/>
      <c r="AH44" s="51"/>
      <c r="AI44" s="51"/>
      <c r="AJ44" s="51"/>
      <c r="AK44" s="51"/>
    </row>
    <row r="45" spans="1:37" x14ac:dyDescent="0.2">
      <c r="A45" s="55" t="s">
        <v>76</v>
      </c>
      <c r="B45" s="55"/>
      <c r="C45" s="71" t="s">
        <v>185</v>
      </c>
      <c r="D45" s="62"/>
      <c r="E45" s="62"/>
      <c r="F45" s="62"/>
      <c r="G45" s="62"/>
      <c r="H45" s="62"/>
      <c r="I45" s="62"/>
      <c r="J45" s="62"/>
      <c r="K45" s="62"/>
      <c r="L45" s="62"/>
      <c r="M45" s="62"/>
      <c r="N45" s="62"/>
      <c r="O45" s="62"/>
      <c r="P45" s="62"/>
      <c r="Q45" s="62"/>
      <c r="R45" s="59">
        <v>9</v>
      </c>
      <c r="S45" s="64"/>
      <c r="T45" s="60"/>
      <c r="U45" s="59" t="s">
        <v>14</v>
      </c>
      <c r="V45" s="60"/>
      <c r="W45" s="61"/>
      <c r="X45" s="62"/>
      <c r="Y45" s="63"/>
      <c r="Z45" s="48">
        <f t="shared" si="14"/>
        <v>0</v>
      </c>
      <c r="AA45" s="49"/>
      <c r="AB45" s="49"/>
      <c r="AC45" s="50"/>
      <c r="AD45" s="51">
        <f t="shared" si="1"/>
        <v>0</v>
      </c>
      <c r="AE45" s="51"/>
      <c r="AF45" s="51"/>
      <c r="AG45" s="51"/>
      <c r="AH45" s="51"/>
      <c r="AI45" s="51"/>
      <c r="AJ45" s="51"/>
      <c r="AK45" s="51"/>
    </row>
    <row r="46" spans="1:37" x14ac:dyDescent="0.25">
      <c r="A46" s="55" t="s">
        <v>101</v>
      </c>
      <c r="B46" s="55"/>
      <c r="C46" s="71" t="s">
        <v>145</v>
      </c>
      <c r="D46" s="62"/>
      <c r="E46" s="62"/>
      <c r="F46" s="62"/>
      <c r="G46" s="62"/>
      <c r="H46" s="62"/>
      <c r="I46" s="62"/>
      <c r="J46" s="62"/>
      <c r="K46" s="62"/>
      <c r="L46" s="62"/>
      <c r="M46" s="62"/>
      <c r="N46" s="62"/>
      <c r="O46" s="62"/>
      <c r="P46" s="62"/>
      <c r="Q46" s="62"/>
      <c r="R46" s="59">
        <v>12</v>
      </c>
      <c r="S46" s="64"/>
      <c r="T46" s="60"/>
      <c r="U46" s="59" t="s">
        <v>14</v>
      </c>
      <c r="V46" s="60"/>
      <c r="W46" s="65"/>
      <c r="X46" s="66"/>
      <c r="Y46" s="67"/>
      <c r="Z46" s="48">
        <f t="shared" ref="Z46:Z49" si="15">R46*W46</f>
        <v>0</v>
      </c>
      <c r="AA46" s="49"/>
      <c r="AB46" s="49"/>
      <c r="AC46" s="50"/>
      <c r="AD46" s="51">
        <f t="shared" si="1"/>
        <v>0</v>
      </c>
      <c r="AE46" s="51"/>
      <c r="AF46" s="51"/>
      <c r="AG46" s="51"/>
      <c r="AH46" s="51"/>
      <c r="AI46" s="51"/>
      <c r="AJ46" s="51"/>
      <c r="AK46" s="51"/>
    </row>
    <row r="47" spans="1:37" x14ac:dyDescent="0.2">
      <c r="A47" s="70" t="s">
        <v>102</v>
      </c>
      <c r="B47" s="70"/>
      <c r="C47" s="72" t="s">
        <v>186</v>
      </c>
      <c r="D47" s="73"/>
      <c r="E47" s="73"/>
      <c r="F47" s="73"/>
      <c r="G47" s="73"/>
      <c r="H47" s="73"/>
      <c r="I47" s="73"/>
      <c r="J47" s="73"/>
      <c r="K47" s="73"/>
      <c r="L47" s="73"/>
      <c r="M47" s="73"/>
      <c r="N47" s="73"/>
      <c r="O47" s="73"/>
      <c r="P47" s="73"/>
      <c r="Q47" s="73"/>
      <c r="R47" s="59">
        <v>2</v>
      </c>
      <c r="S47" s="64"/>
      <c r="T47" s="60"/>
      <c r="U47" s="59" t="s">
        <v>14</v>
      </c>
      <c r="V47" s="60"/>
      <c r="W47" s="61"/>
      <c r="X47" s="62"/>
      <c r="Y47" s="63"/>
      <c r="Z47" s="48">
        <f t="shared" si="15"/>
        <v>0</v>
      </c>
      <c r="AA47" s="49"/>
      <c r="AB47" s="49"/>
      <c r="AC47" s="50"/>
      <c r="AD47" s="51">
        <f t="shared" si="1"/>
        <v>0</v>
      </c>
      <c r="AE47" s="51"/>
      <c r="AF47" s="51"/>
      <c r="AG47" s="51"/>
      <c r="AH47" s="51"/>
      <c r="AI47" s="51"/>
      <c r="AJ47" s="51"/>
      <c r="AK47" s="51"/>
    </row>
    <row r="48" spans="1:37" x14ac:dyDescent="0.25">
      <c r="A48" s="55" t="s">
        <v>103</v>
      </c>
      <c r="B48" s="55"/>
      <c r="C48" s="71" t="s">
        <v>148</v>
      </c>
      <c r="D48" s="62"/>
      <c r="E48" s="62"/>
      <c r="F48" s="62"/>
      <c r="G48" s="62"/>
      <c r="H48" s="62"/>
      <c r="I48" s="62"/>
      <c r="J48" s="62"/>
      <c r="K48" s="62"/>
      <c r="L48" s="62"/>
      <c r="M48" s="62"/>
      <c r="N48" s="62"/>
      <c r="O48" s="62"/>
      <c r="P48" s="62"/>
      <c r="Q48" s="62"/>
      <c r="R48" s="59">
        <v>10</v>
      </c>
      <c r="S48" s="64"/>
      <c r="T48" s="60"/>
      <c r="U48" s="59" t="s">
        <v>14</v>
      </c>
      <c r="V48" s="60"/>
      <c r="W48" s="65"/>
      <c r="X48" s="66"/>
      <c r="Y48" s="67"/>
      <c r="Z48" s="48">
        <f t="shared" si="15"/>
        <v>0</v>
      </c>
      <c r="AA48" s="49"/>
      <c r="AB48" s="49"/>
      <c r="AC48" s="50"/>
      <c r="AD48" s="51">
        <f t="shared" si="1"/>
        <v>0</v>
      </c>
      <c r="AE48" s="51"/>
      <c r="AF48" s="51"/>
      <c r="AG48" s="51"/>
      <c r="AH48" s="51"/>
      <c r="AI48" s="51"/>
      <c r="AJ48" s="51"/>
      <c r="AK48" s="51"/>
    </row>
    <row r="49" spans="1:37" x14ac:dyDescent="0.2">
      <c r="A49" s="55" t="s">
        <v>104</v>
      </c>
      <c r="B49" s="55"/>
      <c r="C49" s="71" t="s">
        <v>80</v>
      </c>
      <c r="D49" s="62"/>
      <c r="E49" s="62"/>
      <c r="F49" s="62"/>
      <c r="G49" s="62"/>
      <c r="H49" s="62"/>
      <c r="I49" s="62"/>
      <c r="J49" s="62"/>
      <c r="K49" s="62"/>
      <c r="L49" s="62"/>
      <c r="M49" s="62"/>
      <c r="N49" s="62"/>
      <c r="O49" s="62"/>
      <c r="P49" s="62"/>
      <c r="Q49" s="62"/>
      <c r="R49" s="59">
        <v>4</v>
      </c>
      <c r="S49" s="64"/>
      <c r="T49" s="60"/>
      <c r="U49" s="59" t="s">
        <v>14</v>
      </c>
      <c r="V49" s="60"/>
      <c r="W49" s="61"/>
      <c r="X49" s="62"/>
      <c r="Y49" s="63"/>
      <c r="Z49" s="48">
        <f t="shared" si="15"/>
        <v>0</v>
      </c>
      <c r="AA49" s="49"/>
      <c r="AB49" s="49"/>
      <c r="AC49" s="50"/>
      <c r="AD49" s="48">
        <f t="shared" ref="AD49" si="16">V49*AA49</f>
        <v>0</v>
      </c>
      <c r="AE49" s="49"/>
      <c r="AF49" s="49"/>
      <c r="AG49" s="50"/>
      <c r="AH49" s="144"/>
      <c r="AI49" s="144"/>
      <c r="AJ49" s="144"/>
      <c r="AK49" s="144"/>
    </row>
    <row r="50" spans="1:37" x14ac:dyDescent="0.25">
      <c r="A50" s="55" t="s">
        <v>105</v>
      </c>
      <c r="B50" s="55"/>
      <c r="C50" s="75" t="s">
        <v>74</v>
      </c>
      <c r="D50" s="76"/>
      <c r="E50" s="76"/>
      <c r="F50" s="76"/>
      <c r="G50" s="76"/>
      <c r="H50" s="76"/>
      <c r="I50" s="76"/>
      <c r="J50" s="76"/>
      <c r="K50" s="76"/>
      <c r="L50" s="76"/>
      <c r="M50" s="76"/>
      <c r="N50" s="76"/>
      <c r="O50" s="76"/>
      <c r="P50" s="76"/>
      <c r="Q50" s="76"/>
      <c r="R50" s="59">
        <v>5</v>
      </c>
      <c r="S50" s="64"/>
      <c r="T50" s="64"/>
      <c r="U50" s="59" t="s">
        <v>14</v>
      </c>
      <c r="V50" s="60"/>
      <c r="W50" s="65"/>
      <c r="X50" s="66"/>
      <c r="Y50" s="67"/>
      <c r="Z50" s="48">
        <f t="shared" ref="Z50:Z63" si="17">R50*W50</f>
        <v>0</v>
      </c>
      <c r="AA50" s="49"/>
      <c r="AB50" s="49"/>
      <c r="AC50" s="50"/>
      <c r="AD50" s="48">
        <f t="shared" ref="AD50:AD63" si="18">V50*AA50</f>
        <v>0</v>
      </c>
      <c r="AE50" s="49"/>
      <c r="AF50" s="49"/>
      <c r="AG50" s="50"/>
      <c r="AH50" s="144"/>
      <c r="AI50" s="144"/>
      <c r="AJ50" s="144"/>
      <c r="AK50" s="144"/>
    </row>
    <row r="51" spans="1:37" x14ac:dyDescent="0.2">
      <c r="A51" s="55" t="s">
        <v>106</v>
      </c>
      <c r="B51" s="55"/>
      <c r="C51" s="68" t="s">
        <v>75</v>
      </c>
      <c r="D51" s="69"/>
      <c r="E51" s="69"/>
      <c r="F51" s="69"/>
      <c r="G51" s="69"/>
      <c r="H51" s="69"/>
      <c r="I51" s="69"/>
      <c r="J51" s="69"/>
      <c r="K51" s="69"/>
      <c r="L51" s="69"/>
      <c r="M51" s="69"/>
      <c r="N51" s="69"/>
      <c r="O51" s="69"/>
      <c r="P51" s="69"/>
      <c r="Q51" s="69"/>
      <c r="R51" s="78">
        <v>3</v>
      </c>
      <c r="S51" s="79"/>
      <c r="T51" s="79"/>
      <c r="U51" s="59" t="s">
        <v>14</v>
      </c>
      <c r="V51" s="60"/>
      <c r="W51" s="61"/>
      <c r="X51" s="62"/>
      <c r="Y51" s="63"/>
      <c r="Z51" s="48">
        <f t="shared" si="17"/>
        <v>0</v>
      </c>
      <c r="AA51" s="49"/>
      <c r="AB51" s="49"/>
      <c r="AC51" s="50"/>
      <c r="AD51" s="48">
        <f t="shared" si="18"/>
        <v>0</v>
      </c>
      <c r="AE51" s="49"/>
      <c r="AF51" s="49"/>
      <c r="AG51" s="50"/>
      <c r="AH51" s="144"/>
      <c r="AI51" s="144"/>
      <c r="AJ51" s="144"/>
      <c r="AK51" s="144"/>
    </row>
    <row r="52" spans="1:37" x14ac:dyDescent="0.25">
      <c r="A52" s="55" t="s">
        <v>107</v>
      </c>
      <c r="B52" s="55"/>
      <c r="C52" s="68" t="s">
        <v>77</v>
      </c>
      <c r="D52" s="69"/>
      <c r="E52" s="69"/>
      <c r="F52" s="69"/>
      <c r="G52" s="69"/>
      <c r="H52" s="69"/>
      <c r="I52" s="69"/>
      <c r="J52" s="69"/>
      <c r="K52" s="69"/>
      <c r="L52" s="69"/>
      <c r="M52" s="69"/>
      <c r="N52" s="69"/>
      <c r="O52" s="69"/>
      <c r="P52" s="69"/>
      <c r="Q52" s="69"/>
      <c r="R52" s="77">
        <v>2</v>
      </c>
      <c r="S52" s="77"/>
      <c r="T52" s="77"/>
      <c r="U52" s="74" t="s">
        <v>14</v>
      </c>
      <c r="V52" s="125"/>
      <c r="W52" s="65"/>
      <c r="X52" s="66"/>
      <c r="Y52" s="67"/>
      <c r="Z52" s="48">
        <f t="shared" si="17"/>
        <v>0</v>
      </c>
      <c r="AA52" s="49"/>
      <c r="AB52" s="49"/>
      <c r="AC52" s="50"/>
      <c r="AD52" s="48">
        <f t="shared" si="18"/>
        <v>0</v>
      </c>
      <c r="AE52" s="49"/>
      <c r="AF52" s="49"/>
      <c r="AG52" s="50"/>
      <c r="AH52" s="144"/>
      <c r="AI52" s="144"/>
      <c r="AJ52" s="144"/>
      <c r="AK52" s="144"/>
    </row>
    <row r="53" spans="1:37" x14ac:dyDescent="0.25">
      <c r="A53" s="55" t="s">
        <v>108</v>
      </c>
      <c r="B53" s="55"/>
      <c r="C53" s="68" t="s">
        <v>149</v>
      </c>
      <c r="D53" s="69"/>
      <c r="E53" s="69"/>
      <c r="F53" s="69"/>
      <c r="G53" s="69"/>
      <c r="H53" s="69"/>
      <c r="I53" s="69"/>
      <c r="J53" s="69"/>
      <c r="K53" s="69"/>
      <c r="L53" s="69"/>
      <c r="M53" s="69"/>
      <c r="N53" s="69"/>
      <c r="O53" s="69"/>
      <c r="P53" s="69"/>
      <c r="Q53" s="69"/>
      <c r="R53" s="77">
        <v>1</v>
      </c>
      <c r="S53" s="77"/>
      <c r="T53" s="77"/>
      <c r="U53" s="74" t="s">
        <v>14</v>
      </c>
      <c r="V53" s="60"/>
      <c r="W53" s="65"/>
      <c r="X53" s="66"/>
      <c r="Y53" s="67"/>
      <c r="Z53" s="48">
        <f t="shared" si="17"/>
        <v>0</v>
      </c>
      <c r="AA53" s="49"/>
      <c r="AB53" s="49"/>
      <c r="AC53" s="50"/>
      <c r="AD53" s="48">
        <f t="shared" si="18"/>
        <v>0</v>
      </c>
      <c r="AE53" s="49"/>
      <c r="AF53" s="49"/>
      <c r="AG53" s="50"/>
      <c r="AH53" s="144"/>
      <c r="AI53" s="144"/>
      <c r="AJ53" s="144"/>
      <c r="AK53" s="144"/>
    </row>
    <row r="54" spans="1:37" x14ac:dyDescent="0.2">
      <c r="A54" s="55" t="s">
        <v>109</v>
      </c>
      <c r="B54" s="55"/>
      <c r="C54" s="68" t="s">
        <v>189</v>
      </c>
      <c r="D54" s="69"/>
      <c r="E54" s="69"/>
      <c r="F54" s="69"/>
      <c r="G54" s="69"/>
      <c r="H54" s="69"/>
      <c r="I54" s="69"/>
      <c r="J54" s="69"/>
      <c r="K54" s="69"/>
      <c r="L54" s="69"/>
      <c r="M54" s="69"/>
      <c r="N54" s="69"/>
      <c r="O54" s="69"/>
      <c r="P54" s="69"/>
      <c r="Q54" s="69"/>
      <c r="R54" s="77">
        <v>6</v>
      </c>
      <c r="S54" s="77"/>
      <c r="T54" s="77"/>
      <c r="U54" s="74" t="s">
        <v>14</v>
      </c>
      <c r="V54" s="60"/>
      <c r="W54" s="61"/>
      <c r="X54" s="62"/>
      <c r="Y54" s="63"/>
      <c r="Z54" s="48">
        <f t="shared" si="17"/>
        <v>0</v>
      </c>
      <c r="AA54" s="49"/>
      <c r="AB54" s="49"/>
      <c r="AC54" s="50"/>
      <c r="AD54" s="48">
        <f t="shared" si="18"/>
        <v>0</v>
      </c>
      <c r="AE54" s="49"/>
      <c r="AF54" s="49"/>
      <c r="AG54" s="50"/>
      <c r="AH54" s="144"/>
      <c r="AI54" s="144"/>
      <c r="AJ54" s="144"/>
      <c r="AK54" s="144"/>
    </row>
    <row r="55" spans="1:37" x14ac:dyDescent="0.2">
      <c r="A55" s="55" t="s">
        <v>110</v>
      </c>
      <c r="B55" s="55"/>
      <c r="C55" s="68" t="s">
        <v>188</v>
      </c>
      <c r="D55" s="69"/>
      <c r="E55" s="69"/>
      <c r="F55" s="69"/>
      <c r="G55" s="69"/>
      <c r="H55" s="69"/>
      <c r="I55" s="69"/>
      <c r="J55" s="69"/>
      <c r="K55" s="69"/>
      <c r="L55" s="69"/>
      <c r="M55" s="69"/>
      <c r="N55" s="69"/>
      <c r="O55" s="69"/>
      <c r="P55" s="69"/>
      <c r="Q55" s="69"/>
      <c r="R55" s="77">
        <v>6</v>
      </c>
      <c r="S55" s="77"/>
      <c r="T55" s="77"/>
      <c r="U55" s="74" t="s">
        <v>14</v>
      </c>
      <c r="V55" s="60"/>
      <c r="W55" s="61"/>
      <c r="X55" s="62"/>
      <c r="Y55" s="63"/>
      <c r="Z55" s="48">
        <f t="shared" si="17"/>
        <v>0</v>
      </c>
      <c r="AA55" s="49"/>
      <c r="AB55" s="49"/>
      <c r="AC55" s="50"/>
      <c r="AD55" s="48">
        <f t="shared" si="18"/>
        <v>0</v>
      </c>
      <c r="AE55" s="49"/>
      <c r="AF55" s="49"/>
      <c r="AG55" s="50"/>
      <c r="AH55" s="144"/>
      <c r="AI55" s="144"/>
      <c r="AJ55" s="144"/>
      <c r="AK55" s="144"/>
    </row>
    <row r="56" spans="1:37" x14ac:dyDescent="0.2">
      <c r="A56" s="55" t="s">
        <v>111</v>
      </c>
      <c r="B56" s="55"/>
      <c r="C56" s="68" t="s">
        <v>187</v>
      </c>
      <c r="D56" s="69"/>
      <c r="E56" s="69"/>
      <c r="F56" s="69"/>
      <c r="G56" s="69"/>
      <c r="H56" s="69"/>
      <c r="I56" s="69"/>
      <c r="J56" s="69"/>
      <c r="K56" s="69"/>
      <c r="L56" s="69"/>
      <c r="M56" s="69"/>
      <c r="N56" s="69"/>
      <c r="O56" s="69"/>
      <c r="P56" s="69"/>
      <c r="Q56" s="69"/>
      <c r="R56" s="77">
        <v>13</v>
      </c>
      <c r="S56" s="77"/>
      <c r="T56" s="77"/>
      <c r="U56" s="74" t="s">
        <v>14</v>
      </c>
      <c r="V56" s="60"/>
      <c r="W56" s="61"/>
      <c r="X56" s="62"/>
      <c r="Y56" s="63"/>
      <c r="Z56" s="48">
        <f t="shared" si="17"/>
        <v>0</v>
      </c>
      <c r="AA56" s="49"/>
      <c r="AB56" s="49"/>
      <c r="AC56" s="50"/>
      <c r="AD56" s="48">
        <f t="shared" si="18"/>
        <v>0</v>
      </c>
      <c r="AE56" s="49"/>
      <c r="AF56" s="49"/>
      <c r="AG56" s="50"/>
      <c r="AH56" s="144"/>
      <c r="AI56" s="144"/>
      <c r="AJ56" s="144"/>
      <c r="AK56" s="144"/>
    </row>
    <row r="57" spans="1:37" x14ac:dyDescent="0.2">
      <c r="A57" s="55" t="s">
        <v>112</v>
      </c>
      <c r="B57" s="55"/>
      <c r="C57" s="68" t="s">
        <v>190</v>
      </c>
      <c r="D57" s="69"/>
      <c r="E57" s="69"/>
      <c r="F57" s="69"/>
      <c r="G57" s="69"/>
      <c r="H57" s="69"/>
      <c r="I57" s="69"/>
      <c r="J57" s="69"/>
      <c r="K57" s="69"/>
      <c r="L57" s="69"/>
      <c r="M57" s="69"/>
      <c r="N57" s="69"/>
      <c r="O57" s="69"/>
      <c r="P57" s="69"/>
      <c r="Q57" s="69"/>
      <c r="R57" s="77">
        <v>6</v>
      </c>
      <c r="S57" s="77"/>
      <c r="T57" s="77"/>
      <c r="U57" s="74" t="s">
        <v>14</v>
      </c>
      <c r="V57" s="60"/>
      <c r="W57" s="61"/>
      <c r="X57" s="62"/>
      <c r="Y57" s="63"/>
      <c r="Z57" s="48">
        <f t="shared" si="17"/>
        <v>0</v>
      </c>
      <c r="AA57" s="49"/>
      <c r="AB57" s="49"/>
      <c r="AC57" s="50"/>
      <c r="AD57" s="48">
        <f t="shared" si="18"/>
        <v>0</v>
      </c>
      <c r="AE57" s="49"/>
      <c r="AF57" s="49"/>
      <c r="AG57" s="50"/>
      <c r="AH57" s="144"/>
      <c r="AI57" s="144"/>
      <c r="AJ57" s="144"/>
      <c r="AK57" s="144"/>
    </row>
    <row r="58" spans="1:37" x14ac:dyDescent="0.2">
      <c r="A58" s="55" t="s">
        <v>113</v>
      </c>
      <c r="B58" s="55"/>
      <c r="C58" s="68" t="s">
        <v>191</v>
      </c>
      <c r="D58" s="69"/>
      <c r="E58" s="69"/>
      <c r="F58" s="69"/>
      <c r="G58" s="69"/>
      <c r="H58" s="69"/>
      <c r="I58" s="69"/>
      <c r="J58" s="69"/>
      <c r="K58" s="69"/>
      <c r="L58" s="69"/>
      <c r="M58" s="69"/>
      <c r="N58" s="69"/>
      <c r="O58" s="69"/>
      <c r="P58" s="69"/>
      <c r="Q58" s="69"/>
      <c r="R58" s="77">
        <v>2</v>
      </c>
      <c r="S58" s="77"/>
      <c r="T58" s="77"/>
      <c r="U58" s="74" t="s">
        <v>14</v>
      </c>
      <c r="V58" s="60"/>
      <c r="W58" s="61"/>
      <c r="X58" s="62"/>
      <c r="Y58" s="63"/>
      <c r="Z58" s="48">
        <f t="shared" si="17"/>
        <v>0</v>
      </c>
      <c r="AA58" s="49"/>
      <c r="AB58" s="49"/>
      <c r="AC58" s="50"/>
      <c r="AD58" s="48">
        <f t="shared" si="18"/>
        <v>0</v>
      </c>
      <c r="AE58" s="49"/>
      <c r="AF58" s="49"/>
      <c r="AG58" s="50"/>
      <c r="AH58" s="144"/>
      <c r="AI58" s="144"/>
      <c r="AJ58" s="144"/>
      <c r="AK58" s="144"/>
    </row>
    <row r="59" spans="1:37" x14ac:dyDescent="0.2">
      <c r="A59" s="55" t="s">
        <v>114</v>
      </c>
      <c r="B59" s="55"/>
      <c r="C59" s="68" t="s">
        <v>192</v>
      </c>
      <c r="D59" s="69"/>
      <c r="E59" s="69"/>
      <c r="F59" s="69"/>
      <c r="G59" s="69"/>
      <c r="H59" s="69"/>
      <c r="I59" s="69"/>
      <c r="J59" s="69"/>
      <c r="K59" s="69"/>
      <c r="L59" s="69"/>
      <c r="M59" s="69"/>
      <c r="N59" s="69"/>
      <c r="O59" s="69"/>
      <c r="P59" s="69"/>
      <c r="Q59" s="69"/>
      <c r="R59" s="77">
        <v>2</v>
      </c>
      <c r="S59" s="77"/>
      <c r="T59" s="77"/>
      <c r="U59" s="74" t="s">
        <v>14</v>
      </c>
      <c r="V59" s="60"/>
      <c r="W59" s="61"/>
      <c r="X59" s="62"/>
      <c r="Y59" s="63"/>
      <c r="Z59" s="48">
        <f t="shared" si="17"/>
        <v>0</v>
      </c>
      <c r="AA59" s="49"/>
      <c r="AB59" s="49"/>
      <c r="AC59" s="50"/>
      <c r="AD59" s="48">
        <f t="shared" si="18"/>
        <v>0</v>
      </c>
      <c r="AE59" s="49"/>
      <c r="AF59" s="49"/>
      <c r="AG59" s="50"/>
      <c r="AH59" s="144"/>
      <c r="AI59" s="144"/>
      <c r="AJ59" s="144"/>
      <c r="AK59" s="144"/>
    </row>
    <row r="60" spans="1:37" x14ac:dyDescent="0.2">
      <c r="A60" s="55" t="s">
        <v>115</v>
      </c>
      <c r="B60" s="55"/>
      <c r="C60" s="68" t="s">
        <v>193</v>
      </c>
      <c r="D60" s="69"/>
      <c r="E60" s="69"/>
      <c r="F60" s="69"/>
      <c r="G60" s="69"/>
      <c r="H60" s="69"/>
      <c r="I60" s="69"/>
      <c r="J60" s="69"/>
      <c r="K60" s="69"/>
      <c r="L60" s="69"/>
      <c r="M60" s="69"/>
      <c r="N60" s="69"/>
      <c r="O60" s="69"/>
      <c r="P60" s="69"/>
      <c r="Q60" s="69"/>
      <c r="R60" s="77">
        <v>6</v>
      </c>
      <c r="S60" s="77"/>
      <c r="T60" s="77"/>
      <c r="U60" s="74" t="s">
        <v>14</v>
      </c>
      <c r="V60" s="60"/>
      <c r="W60" s="61"/>
      <c r="X60" s="62"/>
      <c r="Y60" s="63"/>
      <c r="Z60" s="48">
        <f t="shared" si="17"/>
        <v>0</v>
      </c>
      <c r="AA60" s="49"/>
      <c r="AB60" s="49"/>
      <c r="AC60" s="50"/>
      <c r="AD60" s="48">
        <f t="shared" si="18"/>
        <v>0</v>
      </c>
      <c r="AE60" s="49"/>
      <c r="AF60" s="49"/>
      <c r="AG60" s="50"/>
      <c r="AH60" s="144"/>
      <c r="AI60" s="144"/>
      <c r="AJ60" s="144"/>
      <c r="AK60" s="144"/>
    </row>
    <row r="61" spans="1:37" x14ac:dyDescent="0.2">
      <c r="A61" s="55" t="s">
        <v>116</v>
      </c>
      <c r="B61" s="55"/>
      <c r="C61" s="68" t="s">
        <v>194</v>
      </c>
      <c r="D61" s="69"/>
      <c r="E61" s="69"/>
      <c r="F61" s="69"/>
      <c r="G61" s="69"/>
      <c r="H61" s="69"/>
      <c r="I61" s="69"/>
      <c r="J61" s="69"/>
      <c r="K61" s="69"/>
      <c r="L61" s="69"/>
      <c r="M61" s="69"/>
      <c r="N61" s="69"/>
      <c r="O61" s="69"/>
      <c r="P61" s="69"/>
      <c r="Q61" s="69"/>
      <c r="R61" s="77">
        <v>2</v>
      </c>
      <c r="S61" s="77"/>
      <c r="T61" s="77"/>
      <c r="U61" s="74" t="s">
        <v>14</v>
      </c>
      <c r="V61" s="60"/>
      <c r="W61" s="61"/>
      <c r="X61" s="62"/>
      <c r="Y61" s="63"/>
      <c r="Z61" s="48">
        <f t="shared" si="17"/>
        <v>0</v>
      </c>
      <c r="AA61" s="49"/>
      <c r="AB61" s="49"/>
      <c r="AC61" s="50"/>
      <c r="AD61" s="48">
        <f t="shared" si="18"/>
        <v>0</v>
      </c>
      <c r="AE61" s="49"/>
      <c r="AF61" s="49"/>
      <c r="AG61" s="50"/>
      <c r="AH61" s="144"/>
      <c r="AI61" s="144"/>
      <c r="AJ61" s="144"/>
      <c r="AK61" s="144"/>
    </row>
    <row r="62" spans="1:37" x14ac:dyDescent="0.25">
      <c r="A62" s="70" t="s">
        <v>117</v>
      </c>
      <c r="B62" s="70"/>
      <c r="C62" s="68" t="s">
        <v>195</v>
      </c>
      <c r="D62" s="69"/>
      <c r="E62" s="69"/>
      <c r="F62" s="69"/>
      <c r="G62" s="69"/>
      <c r="H62" s="69"/>
      <c r="I62" s="69"/>
      <c r="J62" s="69"/>
      <c r="K62" s="69"/>
      <c r="L62" s="69"/>
      <c r="M62" s="69"/>
      <c r="N62" s="69"/>
      <c r="O62" s="69"/>
      <c r="P62" s="69"/>
      <c r="Q62" s="69"/>
      <c r="R62" s="77">
        <v>2</v>
      </c>
      <c r="S62" s="77"/>
      <c r="T62" s="77"/>
      <c r="U62" s="74" t="s">
        <v>14</v>
      </c>
      <c r="V62" s="60"/>
      <c r="W62" s="65"/>
      <c r="X62" s="66"/>
      <c r="Y62" s="67"/>
      <c r="Z62" s="48">
        <f t="shared" si="17"/>
        <v>0</v>
      </c>
      <c r="AA62" s="49"/>
      <c r="AB62" s="49"/>
      <c r="AC62" s="50"/>
      <c r="AD62" s="48">
        <f t="shared" si="18"/>
        <v>0</v>
      </c>
      <c r="AE62" s="49"/>
      <c r="AF62" s="49"/>
      <c r="AG62" s="50"/>
      <c r="AH62" s="144"/>
      <c r="AI62" s="144"/>
      <c r="AJ62" s="144"/>
      <c r="AK62" s="144"/>
    </row>
    <row r="63" spans="1:37" x14ac:dyDescent="0.25">
      <c r="A63" s="55" t="s">
        <v>118</v>
      </c>
      <c r="B63" s="55"/>
      <c r="C63" s="124" t="s">
        <v>127</v>
      </c>
      <c r="D63" s="124"/>
      <c r="E63" s="124"/>
      <c r="F63" s="124"/>
      <c r="G63" s="124"/>
      <c r="H63" s="124"/>
      <c r="I63" s="124"/>
      <c r="J63" s="124"/>
      <c r="K63" s="124"/>
      <c r="L63" s="124"/>
      <c r="M63" s="124"/>
      <c r="N63" s="124"/>
      <c r="O63" s="124"/>
      <c r="P63" s="124"/>
      <c r="Q63" s="124"/>
      <c r="R63" s="59">
        <v>4</v>
      </c>
      <c r="S63" s="64"/>
      <c r="T63" s="64"/>
      <c r="U63" s="59" t="s">
        <v>14</v>
      </c>
      <c r="V63" s="60"/>
      <c r="W63" s="117"/>
      <c r="X63" s="113"/>
      <c r="Y63" s="120"/>
      <c r="Z63" s="48">
        <f t="shared" si="17"/>
        <v>0</v>
      </c>
      <c r="AA63" s="49"/>
      <c r="AB63" s="49"/>
      <c r="AC63" s="50"/>
      <c r="AD63" s="48">
        <f t="shared" si="18"/>
        <v>0</v>
      </c>
      <c r="AE63" s="49"/>
      <c r="AF63" s="49"/>
      <c r="AG63" s="50"/>
      <c r="AH63" s="144"/>
      <c r="AI63" s="144"/>
      <c r="AJ63" s="144"/>
      <c r="AK63" s="144"/>
    </row>
    <row r="64" spans="1:37" x14ac:dyDescent="0.2">
      <c r="A64" s="55" t="s">
        <v>119</v>
      </c>
      <c r="B64" s="55"/>
      <c r="C64" s="124" t="s">
        <v>126</v>
      </c>
      <c r="D64" s="124"/>
      <c r="E64" s="124"/>
      <c r="F64" s="124"/>
      <c r="G64" s="124"/>
      <c r="H64" s="124"/>
      <c r="I64" s="124"/>
      <c r="J64" s="124"/>
      <c r="K64" s="124"/>
      <c r="L64" s="124"/>
      <c r="M64" s="124"/>
      <c r="N64" s="124"/>
      <c r="O64" s="124"/>
      <c r="P64" s="124"/>
      <c r="Q64" s="124"/>
      <c r="R64" s="59">
        <v>126</v>
      </c>
      <c r="S64" s="64"/>
      <c r="T64" s="64"/>
      <c r="U64" s="59" t="s">
        <v>14</v>
      </c>
      <c r="V64" s="60"/>
      <c r="W64" s="61"/>
      <c r="X64" s="62"/>
      <c r="Y64" s="63"/>
      <c r="Z64" s="48">
        <f t="shared" ref="Z64:Z72" si="19">R64*W64</f>
        <v>0</v>
      </c>
      <c r="AA64" s="49"/>
      <c r="AB64" s="49"/>
      <c r="AC64" s="50"/>
      <c r="AD64" s="48">
        <f t="shared" ref="AD64:AD72" si="20">V64*AA64</f>
        <v>0</v>
      </c>
      <c r="AE64" s="49"/>
      <c r="AF64" s="49"/>
      <c r="AG64" s="50"/>
      <c r="AH64" s="144"/>
      <c r="AI64" s="144"/>
      <c r="AJ64" s="144"/>
      <c r="AK64" s="144"/>
    </row>
    <row r="65" spans="1:37" x14ac:dyDescent="0.2">
      <c r="A65" s="55" t="s">
        <v>135</v>
      </c>
      <c r="B65" s="55"/>
      <c r="C65" s="124" t="s">
        <v>125</v>
      </c>
      <c r="D65" s="124"/>
      <c r="E65" s="124"/>
      <c r="F65" s="124"/>
      <c r="G65" s="124"/>
      <c r="H65" s="124"/>
      <c r="I65" s="124"/>
      <c r="J65" s="124"/>
      <c r="K65" s="124"/>
      <c r="L65" s="124"/>
      <c r="M65" s="124"/>
      <c r="N65" s="124"/>
      <c r="O65" s="124"/>
      <c r="P65" s="124"/>
      <c r="Q65" s="124"/>
      <c r="R65" s="59">
        <v>3</v>
      </c>
      <c r="S65" s="64"/>
      <c r="T65" s="64"/>
      <c r="U65" s="59" t="s">
        <v>14</v>
      </c>
      <c r="V65" s="60"/>
      <c r="W65" s="61"/>
      <c r="X65" s="62"/>
      <c r="Y65" s="63"/>
      <c r="Z65" s="48">
        <f t="shared" si="19"/>
        <v>0</v>
      </c>
      <c r="AA65" s="49"/>
      <c r="AB65" s="49"/>
      <c r="AC65" s="50"/>
      <c r="AD65" s="48">
        <f t="shared" si="20"/>
        <v>0</v>
      </c>
      <c r="AE65" s="49"/>
      <c r="AF65" s="49"/>
      <c r="AG65" s="50"/>
      <c r="AH65" s="144"/>
      <c r="AI65" s="144"/>
      <c r="AJ65" s="144"/>
      <c r="AK65" s="144"/>
    </row>
    <row r="66" spans="1:37" ht="15" customHeight="1" x14ac:dyDescent="0.2">
      <c r="A66" s="55" t="s">
        <v>136</v>
      </c>
      <c r="B66" s="55"/>
      <c r="C66" s="92" t="s">
        <v>144</v>
      </c>
      <c r="D66" s="92"/>
      <c r="E66" s="92"/>
      <c r="F66" s="92"/>
      <c r="G66" s="92"/>
      <c r="H66" s="92"/>
      <c r="I66" s="92"/>
      <c r="J66" s="92"/>
      <c r="K66" s="92"/>
      <c r="L66" s="92"/>
      <c r="M66" s="92"/>
      <c r="N66" s="92"/>
      <c r="O66" s="92"/>
      <c r="P66" s="92"/>
      <c r="Q66" s="92"/>
      <c r="R66" s="59">
        <f>SUM(R6:T49)*10+560</f>
        <v>5080</v>
      </c>
      <c r="S66" s="64"/>
      <c r="T66" s="64"/>
      <c r="U66" s="59" t="s">
        <v>28</v>
      </c>
      <c r="V66" s="60"/>
      <c r="W66" s="61"/>
      <c r="X66" s="62"/>
      <c r="Y66" s="63"/>
      <c r="Z66" s="48">
        <f t="shared" si="19"/>
        <v>0</v>
      </c>
      <c r="AA66" s="49"/>
      <c r="AB66" s="49"/>
      <c r="AC66" s="50"/>
      <c r="AD66" s="48">
        <f t="shared" si="20"/>
        <v>0</v>
      </c>
      <c r="AE66" s="49"/>
      <c r="AF66" s="49"/>
      <c r="AG66" s="50"/>
      <c r="AH66" s="144"/>
      <c r="AI66" s="144"/>
      <c r="AJ66" s="144"/>
      <c r="AK66" s="144"/>
    </row>
    <row r="67" spans="1:37" x14ac:dyDescent="0.2">
      <c r="A67" s="55" t="s">
        <v>120</v>
      </c>
      <c r="B67" s="55"/>
      <c r="C67" s="56" t="s">
        <v>128</v>
      </c>
      <c r="D67" s="56"/>
      <c r="E67" s="56"/>
      <c r="F67" s="56"/>
      <c r="G67" s="56"/>
      <c r="H67" s="56"/>
      <c r="I67" s="56"/>
      <c r="J67" s="56"/>
      <c r="K67" s="56"/>
      <c r="L67" s="56"/>
      <c r="M67" s="56"/>
      <c r="N67" s="56"/>
      <c r="O67" s="56"/>
      <c r="P67" s="56"/>
      <c r="Q67" s="56"/>
      <c r="R67" s="57">
        <v>5</v>
      </c>
      <c r="S67" s="58"/>
      <c r="T67" s="58"/>
      <c r="U67" s="59" t="s">
        <v>14</v>
      </c>
      <c r="V67" s="60"/>
      <c r="W67" s="61"/>
      <c r="X67" s="62"/>
      <c r="Y67" s="63"/>
      <c r="Z67" s="48">
        <f t="shared" si="19"/>
        <v>0</v>
      </c>
      <c r="AA67" s="49"/>
      <c r="AB67" s="49"/>
      <c r="AC67" s="50"/>
      <c r="AD67" s="48">
        <f t="shared" si="20"/>
        <v>0</v>
      </c>
      <c r="AE67" s="49"/>
      <c r="AF67" s="49"/>
      <c r="AG67" s="50"/>
      <c r="AH67" s="144"/>
      <c r="AI67" s="144"/>
      <c r="AJ67" s="144"/>
      <c r="AK67" s="144"/>
    </row>
    <row r="68" spans="1:37" x14ac:dyDescent="0.2">
      <c r="A68" s="55" t="s">
        <v>121</v>
      </c>
      <c r="B68" s="55"/>
      <c r="C68" s="56" t="s">
        <v>129</v>
      </c>
      <c r="D68" s="56"/>
      <c r="E68" s="56"/>
      <c r="F68" s="56"/>
      <c r="G68" s="56"/>
      <c r="H68" s="56"/>
      <c r="I68" s="56"/>
      <c r="J68" s="56"/>
      <c r="K68" s="56"/>
      <c r="L68" s="56"/>
      <c r="M68" s="56"/>
      <c r="N68" s="56"/>
      <c r="O68" s="56"/>
      <c r="P68" s="56"/>
      <c r="Q68" s="56"/>
      <c r="R68" s="57">
        <v>1</v>
      </c>
      <c r="S68" s="58"/>
      <c r="T68" s="58"/>
      <c r="U68" s="59" t="s">
        <v>14</v>
      </c>
      <c r="V68" s="60"/>
      <c r="W68" s="61"/>
      <c r="X68" s="62"/>
      <c r="Y68" s="63"/>
      <c r="Z68" s="48">
        <f t="shared" si="19"/>
        <v>0</v>
      </c>
      <c r="AA68" s="49"/>
      <c r="AB68" s="49"/>
      <c r="AC68" s="50"/>
      <c r="AD68" s="48">
        <f t="shared" si="20"/>
        <v>0</v>
      </c>
      <c r="AE68" s="49"/>
      <c r="AF68" s="49"/>
      <c r="AG68" s="50"/>
      <c r="AH68" s="144"/>
      <c r="AI68" s="144"/>
      <c r="AJ68" s="144"/>
      <c r="AK68" s="144"/>
    </row>
    <row r="69" spans="1:37" x14ac:dyDescent="0.2">
      <c r="A69" s="55" t="s">
        <v>122</v>
      </c>
      <c r="B69" s="55"/>
      <c r="C69" s="56" t="s">
        <v>130</v>
      </c>
      <c r="D69" s="56"/>
      <c r="E69" s="56"/>
      <c r="F69" s="56"/>
      <c r="G69" s="56"/>
      <c r="H69" s="56"/>
      <c r="I69" s="56"/>
      <c r="J69" s="56"/>
      <c r="K69" s="56"/>
      <c r="L69" s="56"/>
      <c r="M69" s="56"/>
      <c r="N69" s="56"/>
      <c r="O69" s="56"/>
      <c r="P69" s="56"/>
      <c r="Q69" s="56"/>
      <c r="R69" s="57">
        <v>45</v>
      </c>
      <c r="S69" s="58"/>
      <c r="T69" s="58"/>
      <c r="U69" s="59" t="s">
        <v>14</v>
      </c>
      <c r="V69" s="60"/>
      <c r="W69" s="61"/>
      <c r="X69" s="62"/>
      <c r="Y69" s="63"/>
      <c r="Z69" s="48">
        <f t="shared" si="19"/>
        <v>0</v>
      </c>
      <c r="AA69" s="49"/>
      <c r="AB69" s="49"/>
      <c r="AC69" s="50"/>
      <c r="AD69" s="48">
        <f t="shared" si="20"/>
        <v>0</v>
      </c>
      <c r="AE69" s="49"/>
      <c r="AF69" s="49"/>
      <c r="AG69" s="50"/>
      <c r="AH69" s="144"/>
      <c r="AI69" s="144"/>
      <c r="AJ69" s="144"/>
      <c r="AK69" s="144"/>
    </row>
    <row r="70" spans="1:37" x14ac:dyDescent="0.2">
      <c r="A70" s="55" t="s">
        <v>137</v>
      </c>
      <c r="B70" s="55"/>
      <c r="C70" s="124" t="s">
        <v>31</v>
      </c>
      <c r="D70" s="124"/>
      <c r="E70" s="124"/>
      <c r="F70" s="124"/>
      <c r="G70" s="124"/>
      <c r="H70" s="124"/>
      <c r="I70" s="124"/>
      <c r="J70" s="124"/>
      <c r="K70" s="124"/>
      <c r="L70" s="124"/>
      <c r="M70" s="124"/>
      <c r="N70" s="124"/>
      <c r="O70" s="124"/>
      <c r="P70" s="124"/>
      <c r="Q70" s="124"/>
      <c r="R70" s="59">
        <v>27</v>
      </c>
      <c r="S70" s="64"/>
      <c r="T70" s="64"/>
      <c r="U70" s="59" t="s">
        <v>14</v>
      </c>
      <c r="V70" s="60"/>
      <c r="W70" s="61"/>
      <c r="X70" s="62"/>
      <c r="Y70" s="63"/>
      <c r="Z70" s="48">
        <f t="shared" si="19"/>
        <v>0</v>
      </c>
      <c r="AA70" s="49"/>
      <c r="AB70" s="49"/>
      <c r="AC70" s="50"/>
      <c r="AD70" s="48">
        <f t="shared" si="20"/>
        <v>0</v>
      </c>
      <c r="AE70" s="49"/>
      <c r="AF70" s="49"/>
      <c r="AG70" s="50"/>
      <c r="AH70" s="144"/>
      <c r="AI70" s="144"/>
      <c r="AJ70" s="144"/>
      <c r="AK70" s="144"/>
    </row>
    <row r="71" spans="1:37" ht="17.25" customHeight="1" x14ac:dyDescent="0.2">
      <c r="A71" s="55" t="s">
        <v>123</v>
      </c>
      <c r="B71" s="55"/>
      <c r="C71" s="56" t="s">
        <v>142</v>
      </c>
      <c r="D71" s="56"/>
      <c r="E71" s="56"/>
      <c r="F71" s="56"/>
      <c r="G71" s="56"/>
      <c r="H71" s="56"/>
      <c r="I71" s="56"/>
      <c r="J71" s="56"/>
      <c r="K71" s="56"/>
      <c r="L71" s="56"/>
      <c r="M71" s="56"/>
      <c r="N71" s="56"/>
      <c r="O71" s="56"/>
      <c r="P71" s="56"/>
      <c r="Q71" s="56"/>
      <c r="R71" s="59">
        <f>R72</f>
        <v>508</v>
      </c>
      <c r="S71" s="64"/>
      <c r="T71" s="64"/>
      <c r="U71" s="59" t="s">
        <v>14</v>
      </c>
      <c r="V71" s="60"/>
      <c r="W71" s="61"/>
      <c r="X71" s="62"/>
      <c r="Y71" s="63"/>
      <c r="Z71" s="48">
        <f t="shared" si="19"/>
        <v>0</v>
      </c>
      <c r="AA71" s="49"/>
      <c r="AB71" s="49"/>
      <c r="AC71" s="50"/>
      <c r="AD71" s="48">
        <f t="shared" si="20"/>
        <v>0</v>
      </c>
      <c r="AE71" s="49"/>
      <c r="AF71" s="49"/>
      <c r="AG71" s="50"/>
      <c r="AH71" s="144"/>
      <c r="AI71" s="144"/>
      <c r="AJ71" s="144"/>
      <c r="AK71" s="144"/>
    </row>
    <row r="72" spans="1:37" x14ac:dyDescent="0.2">
      <c r="A72" s="55" t="s">
        <v>124</v>
      </c>
      <c r="B72" s="55"/>
      <c r="C72" s="92" t="s">
        <v>33</v>
      </c>
      <c r="D72" s="92"/>
      <c r="E72" s="92"/>
      <c r="F72" s="92"/>
      <c r="G72" s="92"/>
      <c r="H72" s="92"/>
      <c r="I72" s="92"/>
      <c r="J72" s="92"/>
      <c r="K72" s="92"/>
      <c r="L72" s="92"/>
      <c r="M72" s="92"/>
      <c r="N72" s="92"/>
      <c r="O72" s="92"/>
      <c r="P72" s="92"/>
      <c r="Q72" s="92"/>
      <c r="R72" s="59">
        <f>SUM(R6:T62)</f>
        <v>508</v>
      </c>
      <c r="S72" s="64"/>
      <c r="T72" s="64"/>
      <c r="U72" s="59" t="s">
        <v>14</v>
      </c>
      <c r="V72" s="60"/>
      <c r="W72" s="61"/>
      <c r="X72" s="62"/>
      <c r="Y72" s="63"/>
      <c r="Z72" s="48">
        <f t="shared" si="19"/>
        <v>0</v>
      </c>
      <c r="AA72" s="49"/>
      <c r="AB72" s="49"/>
      <c r="AC72" s="50"/>
      <c r="AD72" s="48">
        <f t="shared" si="20"/>
        <v>0</v>
      </c>
      <c r="AE72" s="49"/>
      <c r="AF72" s="49"/>
      <c r="AG72" s="50"/>
      <c r="AH72" s="144"/>
      <c r="AI72" s="144"/>
      <c r="AJ72" s="144"/>
      <c r="AK72" s="144"/>
    </row>
    <row r="73" spans="1:37" x14ac:dyDescent="0.25">
      <c r="A73" s="121" t="s">
        <v>34</v>
      </c>
      <c r="B73" s="121"/>
      <c r="C73" s="122" t="s">
        <v>35</v>
      </c>
      <c r="D73" s="122"/>
      <c r="E73" s="122"/>
      <c r="F73" s="122"/>
      <c r="G73" s="122"/>
      <c r="H73" s="122"/>
      <c r="I73" s="122"/>
      <c r="J73" s="122"/>
      <c r="K73" s="122"/>
      <c r="L73" s="122"/>
      <c r="M73" s="122"/>
      <c r="N73" s="122"/>
      <c r="O73" s="122"/>
      <c r="P73" s="122"/>
      <c r="Q73" s="122"/>
      <c r="R73" s="104" t="s">
        <v>12</v>
      </c>
      <c r="S73" s="105"/>
      <c r="T73" s="105"/>
      <c r="U73" s="104" t="s">
        <v>12</v>
      </c>
      <c r="V73" s="106"/>
      <c r="W73" s="107" t="s">
        <v>12</v>
      </c>
      <c r="X73" s="108"/>
      <c r="Y73" s="109"/>
      <c r="Z73" s="52">
        <f>SUM(Z74:AC84)</f>
        <v>0</v>
      </c>
      <c r="AA73" s="53"/>
      <c r="AB73" s="53"/>
      <c r="AC73" s="54"/>
      <c r="AD73" s="123">
        <f>SUM(AD74:AG84)</f>
        <v>0</v>
      </c>
      <c r="AE73" s="123"/>
      <c r="AF73" s="123"/>
      <c r="AG73" s="123"/>
      <c r="AH73" s="47"/>
      <c r="AI73" s="47"/>
      <c r="AJ73" s="47"/>
      <c r="AK73" s="47"/>
    </row>
    <row r="74" spans="1:37" x14ac:dyDescent="0.25">
      <c r="A74" s="55" t="s">
        <v>36</v>
      </c>
      <c r="B74" s="55"/>
      <c r="C74" s="92" t="s">
        <v>196</v>
      </c>
      <c r="D74" s="92"/>
      <c r="E74" s="92"/>
      <c r="F74" s="92"/>
      <c r="G74" s="92"/>
      <c r="H74" s="92"/>
      <c r="I74" s="92"/>
      <c r="J74" s="92"/>
      <c r="K74" s="92"/>
      <c r="L74" s="92"/>
      <c r="M74" s="92"/>
      <c r="N74" s="92"/>
      <c r="O74" s="92"/>
      <c r="P74" s="92"/>
      <c r="Q74" s="92"/>
      <c r="R74" s="59">
        <f>SUM(R6:T49)+56</f>
        <v>508</v>
      </c>
      <c r="S74" s="64"/>
      <c r="T74" s="64"/>
      <c r="U74" s="59" t="s">
        <v>14</v>
      </c>
      <c r="V74" s="60"/>
      <c r="W74" s="117"/>
      <c r="X74" s="113"/>
      <c r="Y74" s="114"/>
      <c r="Z74" s="81">
        <f>R74*W74</f>
        <v>0</v>
      </c>
      <c r="AA74" s="49"/>
      <c r="AB74" s="49"/>
      <c r="AC74" s="50"/>
      <c r="AD74" s="82">
        <f>Z74*1.21</f>
        <v>0</v>
      </c>
      <c r="AE74" s="83"/>
      <c r="AF74" s="83"/>
      <c r="AG74" s="84"/>
      <c r="AH74" s="47"/>
      <c r="AI74" s="47"/>
      <c r="AJ74" s="47"/>
      <c r="AK74" s="47"/>
    </row>
    <row r="75" spans="1:37" x14ac:dyDescent="0.25">
      <c r="A75" s="55" t="s">
        <v>133</v>
      </c>
      <c r="B75" s="55"/>
      <c r="C75" s="110" t="s">
        <v>68</v>
      </c>
      <c r="D75" s="111"/>
      <c r="E75" s="111"/>
      <c r="F75" s="111"/>
      <c r="G75" s="111"/>
      <c r="H75" s="111"/>
      <c r="I75" s="111"/>
      <c r="J75" s="111"/>
      <c r="K75" s="111"/>
      <c r="L75" s="111"/>
      <c r="M75" s="111"/>
      <c r="N75" s="111"/>
      <c r="O75" s="111"/>
      <c r="P75" s="111"/>
      <c r="Q75" s="112"/>
      <c r="R75" s="59">
        <f>SUM(R63:T65)</f>
        <v>133</v>
      </c>
      <c r="S75" s="64"/>
      <c r="T75" s="64"/>
      <c r="U75" s="59" t="s">
        <v>14</v>
      </c>
      <c r="V75" s="60"/>
      <c r="W75" s="117"/>
      <c r="X75" s="113"/>
      <c r="Y75" s="114"/>
      <c r="Z75" s="81">
        <f t="shared" ref="Z75:Z84" si="21">R75*W75</f>
        <v>0</v>
      </c>
      <c r="AA75" s="49"/>
      <c r="AB75" s="49"/>
      <c r="AC75" s="50"/>
      <c r="AD75" s="82">
        <f t="shared" ref="AD75:AD84" si="22">Z75*1.21</f>
        <v>0</v>
      </c>
      <c r="AE75" s="83"/>
      <c r="AF75" s="83"/>
      <c r="AG75" s="84"/>
      <c r="AH75" s="47"/>
      <c r="AI75" s="47"/>
      <c r="AJ75" s="47"/>
      <c r="AK75" s="47"/>
    </row>
    <row r="76" spans="1:37" x14ac:dyDescent="0.25">
      <c r="A76" s="55" t="s">
        <v>37</v>
      </c>
      <c r="B76" s="55"/>
      <c r="C76" s="110" t="s">
        <v>69</v>
      </c>
      <c r="D76" s="111"/>
      <c r="E76" s="111"/>
      <c r="F76" s="111"/>
      <c r="G76" s="111"/>
      <c r="H76" s="111"/>
      <c r="I76" s="111"/>
      <c r="J76" s="111"/>
      <c r="K76" s="111"/>
      <c r="L76" s="111"/>
      <c r="M76" s="111"/>
      <c r="N76" s="111"/>
      <c r="O76" s="111"/>
      <c r="P76" s="111"/>
      <c r="Q76" s="112"/>
      <c r="R76" s="59">
        <f>R70/3</f>
        <v>9</v>
      </c>
      <c r="S76" s="64"/>
      <c r="T76" s="64"/>
      <c r="U76" s="59" t="s">
        <v>14</v>
      </c>
      <c r="V76" s="60"/>
      <c r="W76" s="61"/>
      <c r="X76" s="113"/>
      <c r="Y76" s="114"/>
      <c r="Z76" s="81">
        <f t="shared" si="21"/>
        <v>0</v>
      </c>
      <c r="AA76" s="49"/>
      <c r="AB76" s="49"/>
      <c r="AC76" s="50"/>
      <c r="AD76" s="82">
        <f t="shared" si="22"/>
        <v>0</v>
      </c>
      <c r="AE76" s="83"/>
      <c r="AF76" s="83"/>
      <c r="AG76" s="84"/>
      <c r="AH76" s="47"/>
      <c r="AI76" s="47"/>
      <c r="AJ76" s="47"/>
      <c r="AK76" s="47"/>
    </row>
    <row r="77" spans="1:37" s="23" customFormat="1" ht="46.5" customHeight="1" x14ac:dyDescent="0.25">
      <c r="A77" s="55" t="s">
        <v>38</v>
      </c>
      <c r="B77" s="55"/>
      <c r="C77" s="56" t="s">
        <v>131</v>
      </c>
      <c r="D77" s="56"/>
      <c r="E77" s="56"/>
      <c r="F77" s="56"/>
      <c r="G77" s="56"/>
      <c r="H77" s="56"/>
      <c r="I77" s="56"/>
      <c r="J77" s="56"/>
      <c r="K77" s="56"/>
      <c r="L77" s="56"/>
      <c r="M77" s="56"/>
      <c r="N77" s="56"/>
      <c r="O77" s="56"/>
      <c r="P77" s="56"/>
      <c r="Q77" s="56"/>
      <c r="R77" s="135">
        <f>SUM(R67:T69)</f>
        <v>51</v>
      </c>
      <c r="S77" s="136"/>
      <c r="T77" s="136"/>
      <c r="U77" s="135" t="s">
        <v>14</v>
      </c>
      <c r="V77" s="137"/>
      <c r="W77" s="138"/>
      <c r="X77" s="139"/>
      <c r="Y77" s="140"/>
      <c r="Z77" s="81">
        <f t="shared" si="21"/>
        <v>0</v>
      </c>
      <c r="AA77" s="49"/>
      <c r="AB77" s="49"/>
      <c r="AC77" s="50"/>
      <c r="AD77" s="82">
        <f t="shared" si="22"/>
        <v>0</v>
      </c>
      <c r="AE77" s="83"/>
      <c r="AF77" s="83"/>
      <c r="AG77" s="84"/>
      <c r="AH77" s="47"/>
      <c r="AI77" s="47"/>
      <c r="AJ77" s="47"/>
      <c r="AK77" s="47"/>
    </row>
    <row r="78" spans="1:37" ht="15" customHeight="1" x14ac:dyDescent="0.25">
      <c r="A78" s="55" t="s">
        <v>134</v>
      </c>
      <c r="B78" s="55"/>
      <c r="C78" s="110" t="s">
        <v>143</v>
      </c>
      <c r="D78" s="111"/>
      <c r="E78" s="111"/>
      <c r="F78" s="111"/>
      <c r="G78" s="111"/>
      <c r="H78" s="111"/>
      <c r="I78" s="111"/>
      <c r="J78" s="111"/>
      <c r="K78" s="111"/>
      <c r="L78" s="111"/>
      <c r="M78" s="111"/>
      <c r="N78" s="111"/>
      <c r="O78" s="111"/>
      <c r="P78" s="111"/>
      <c r="Q78" s="111"/>
      <c r="R78" s="59">
        <f>R66</f>
        <v>5080</v>
      </c>
      <c r="S78" s="64"/>
      <c r="T78" s="64"/>
      <c r="U78" s="59" t="s">
        <v>28</v>
      </c>
      <c r="V78" s="60"/>
      <c r="W78" s="61"/>
      <c r="X78" s="113"/>
      <c r="Y78" s="114"/>
      <c r="Z78" s="81">
        <f t="shared" si="21"/>
        <v>0</v>
      </c>
      <c r="AA78" s="49"/>
      <c r="AB78" s="49"/>
      <c r="AC78" s="50"/>
      <c r="AD78" s="82">
        <f t="shared" si="22"/>
        <v>0</v>
      </c>
      <c r="AE78" s="83"/>
      <c r="AF78" s="83"/>
      <c r="AG78" s="84"/>
      <c r="AH78" s="47"/>
      <c r="AI78" s="47"/>
      <c r="AJ78" s="47"/>
      <c r="AK78" s="47"/>
    </row>
    <row r="79" spans="1:37" x14ac:dyDescent="0.25">
      <c r="A79" s="55" t="s">
        <v>40</v>
      </c>
      <c r="B79" s="55"/>
      <c r="C79" s="110" t="s">
        <v>73</v>
      </c>
      <c r="D79" s="111"/>
      <c r="E79" s="111"/>
      <c r="F79" s="111"/>
      <c r="G79" s="111"/>
      <c r="H79" s="111"/>
      <c r="I79" s="111"/>
      <c r="J79" s="111"/>
      <c r="K79" s="111"/>
      <c r="L79" s="111"/>
      <c r="M79" s="111"/>
      <c r="N79" s="111"/>
      <c r="O79" s="111"/>
      <c r="P79" s="111"/>
      <c r="Q79" s="112"/>
      <c r="R79" s="59">
        <v>15</v>
      </c>
      <c r="S79" s="64"/>
      <c r="T79" s="64"/>
      <c r="U79" s="59" t="s">
        <v>39</v>
      </c>
      <c r="V79" s="60"/>
      <c r="W79" s="61"/>
      <c r="X79" s="113"/>
      <c r="Y79" s="114"/>
      <c r="Z79" s="81">
        <f t="shared" si="21"/>
        <v>0</v>
      </c>
      <c r="AA79" s="49"/>
      <c r="AB79" s="49"/>
      <c r="AC79" s="50"/>
      <c r="AD79" s="82">
        <f t="shared" si="22"/>
        <v>0</v>
      </c>
      <c r="AE79" s="83"/>
      <c r="AF79" s="83"/>
      <c r="AG79" s="84"/>
      <c r="AH79" s="47"/>
      <c r="AI79" s="47"/>
      <c r="AJ79" s="47"/>
      <c r="AK79" s="47"/>
    </row>
    <row r="80" spans="1:37" x14ac:dyDescent="0.25">
      <c r="A80" s="55" t="s">
        <v>41</v>
      </c>
      <c r="B80" s="55"/>
      <c r="C80" s="110" t="s">
        <v>139</v>
      </c>
      <c r="D80" s="111"/>
      <c r="E80" s="111"/>
      <c r="F80" s="111"/>
      <c r="G80" s="111"/>
      <c r="H80" s="111"/>
      <c r="I80" s="111"/>
      <c r="J80" s="111"/>
      <c r="K80" s="111"/>
      <c r="L80" s="111"/>
      <c r="M80" s="111"/>
      <c r="N80" s="111"/>
      <c r="O80" s="111"/>
      <c r="P80" s="111"/>
      <c r="Q80" s="111"/>
      <c r="R80" s="118">
        <f>SUM(R6:T49)*2/3</f>
        <v>301.33333333333331</v>
      </c>
      <c r="S80" s="119"/>
      <c r="T80" s="119"/>
      <c r="U80" s="59" t="s">
        <v>39</v>
      </c>
      <c r="V80" s="60"/>
      <c r="W80" s="61"/>
      <c r="X80" s="113"/>
      <c r="Y80" s="120"/>
      <c r="Z80" s="81">
        <f t="shared" si="21"/>
        <v>0</v>
      </c>
      <c r="AA80" s="49"/>
      <c r="AB80" s="49"/>
      <c r="AC80" s="50"/>
      <c r="AD80" s="82">
        <f t="shared" si="22"/>
        <v>0</v>
      </c>
      <c r="AE80" s="83"/>
      <c r="AF80" s="83"/>
      <c r="AG80" s="84"/>
      <c r="AH80" s="47"/>
      <c r="AI80" s="47"/>
      <c r="AJ80" s="47"/>
      <c r="AK80" s="47"/>
    </row>
    <row r="81" spans="1:37" x14ac:dyDescent="0.25">
      <c r="A81" s="115" t="s">
        <v>42</v>
      </c>
      <c r="B81" s="115"/>
      <c r="C81" s="110" t="s">
        <v>139</v>
      </c>
      <c r="D81" s="110"/>
      <c r="E81" s="110"/>
      <c r="F81" s="110"/>
      <c r="G81" s="110"/>
      <c r="H81" s="110"/>
      <c r="I81" s="110"/>
      <c r="J81" s="110"/>
      <c r="K81" s="110"/>
      <c r="L81" s="110"/>
      <c r="M81" s="110"/>
      <c r="N81" s="110"/>
      <c r="O81" s="110"/>
      <c r="P81" s="110"/>
      <c r="Q81" s="110"/>
      <c r="R81" s="118">
        <f>SUM(R50:T62)*2/3</f>
        <v>37.333333333333336</v>
      </c>
      <c r="S81" s="118"/>
      <c r="T81" s="118"/>
      <c r="U81" s="59" t="s">
        <v>39</v>
      </c>
      <c r="V81" s="59"/>
      <c r="W81" s="141"/>
      <c r="X81" s="141"/>
      <c r="Y81" s="141"/>
      <c r="Z81" s="81">
        <f t="shared" si="21"/>
        <v>0</v>
      </c>
      <c r="AA81" s="49"/>
      <c r="AB81" s="49"/>
      <c r="AC81" s="50"/>
      <c r="AD81" s="82">
        <f t="shared" si="22"/>
        <v>0</v>
      </c>
      <c r="AE81" s="83"/>
      <c r="AF81" s="83"/>
      <c r="AG81" s="84"/>
      <c r="AH81" s="47"/>
      <c r="AI81" s="47"/>
      <c r="AJ81" s="47"/>
      <c r="AK81" s="47"/>
    </row>
    <row r="82" spans="1:37" x14ac:dyDescent="0.25">
      <c r="A82" s="55" t="s">
        <v>64</v>
      </c>
      <c r="B82" s="55"/>
      <c r="C82" s="92" t="s">
        <v>140</v>
      </c>
      <c r="D82" s="92"/>
      <c r="E82" s="92"/>
      <c r="F82" s="92"/>
      <c r="G82" s="92"/>
      <c r="H82" s="92"/>
      <c r="I82" s="92"/>
      <c r="J82" s="92"/>
      <c r="K82" s="92"/>
      <c r="L82" s="92"/>
      <c r="M82" s="92"/>
      <c r="N82" s="92"/>
      <c r="O82" s="92"/>
      <c r="P82" s="92"/>
      <c r="Q82" s="92"/>
      <c r="R82" s="59">
        <v>451</v>
      </c>
      <c r="S82" s="64"/>
      <c r="T82" s="64"/>
      <c r="U82" s="59" t="s">
        <v>14</v>
      </c>
      <c r="V82" s="60"/>
      <c r="W82" s="51"/>
      <c r="X82" s="51"/>
      <c r="Y82" s="51"/>
      <c r="Z82" s="81">
        <f t="shared" si="21"/>
        <v>0</v>
      </c>
      <c r="AA82" s="49"/>
      <c r="AB82" s="49"/>
      <c r="AC82" s="50"/>
      <c r="AD82" s="82">
        <f t="shared" si="22"/>
        <v>0</v>
      </c>
      <c r="AE82" s="83"/>
      <c r="AF82" s="83"/>
      <c r="AG82" s="84"/>
      <c r="AH82" s="47"/>
      <c r="AI82" s="47"/>
      <c r="AJ82" s="47"/>
      <c r="AK82" s="47"/>
    </row>
    <row r="83" spans="1:37" x14ac:dyDescent="0.25">
      <c r="A83" s="115" t="s">
        <v>65</v>
      </c>
      <c r="B83" s="116"/>
      <c r="C83" s="110" t="s">
        <v>141</v>
      </c>
      <c r="D83" s="111"/>
      <c r="E83" s="111"/>
      <c r="F83" s="111"/>
      <c r="G83" s="111"/>
      <c r="H83" s="111"/>
      <c r="I83" s="111"/>
      <c r="J83" s="111"/>
      <c r="K83" s="111"/>
      <c r="L83" s="111"/>
      <c r="M83" s="111"/>
      <c r="N83" s="111"/>
      <c r="O83" s="111"/>
      <c r="P83" s="111"/>
      <c r="Q83" s="112"/>
      <c r="R83" s="59">
        <v>56</v>
      </c>
      <c r="S83" s="64"/>
      <c r="T83" s="60"/>
      <c r="U83" s="59" t="s">
        <v>14</v>
      </c>
      <c r="V83" s="60"/>
      <c r="W83" s="82"/>
      <c r="X83" s="83"/>
      <c r="Y83" s="84"/>
      <c r="Z83" s="81">
        <f t="shared" si="21"/>
        <v>0</v>
      </c>
      <c r="AA83" s="49"/>
      <c r="AB83" s="49"/>
      <c r="AC83" s="50"/>
      <c r="AD83" s="82">
        <f t="shared" si="22"/>
        <v>0</v>
      </c>
      <c r="AE83" s="83"/>
      <c r="AF83" s="83"/>
      <c r="AG83" s="84"/>
      <c r="AH83" s="47"/>
      <c r="AI83" s="47"/>
      <c r="AJ83" s="47"/>
      <c r="AK83" s="47"/>
    </row>
    <row r="84" spans="1:37" x14ac:dyDescent="0.25">
      <c r="A84" s="55" t="s">
        <v>66</v>
      </c>
      <c r="B84" s="55"/>
      <c r="C84" s="92" t="s">
        <v>63</v>
      </c>
      <c r="D84" s="92"/>
      <c r="E84" s="92"/>
      <c r="F84" s="92"/>
      <c r="G84" s="92"/>
      <c r="H84" s="92"/>
      <c r="I84" s="92"/>
      <c r="J84" s="92"/>
      <c r="K84" s="92"/>
      <c r="L84" s="92"/>
      <c r="M84" s="92"/>
      <c r="N84" s="92"/>
      <c r="O84" s="92"/>
      <c r="P84" s="92"/>
      <c r="Q84" s="92"/>
      <c r="R84" s="59">
        <f>R76*4</f>
        <v>36</v>
      </c>
      <c r="S84" s="64"/>
      <c r="T84" s="64"/>
      <c r="U84" s="59" t="s">
        <v>39</v>
      </c>
      <c r="V84" s="60"/>
      <c r="W84" s="51"/>
      <c r="X84" s="51"/>
      <c r="Y84" s="51"/>
      <c r="Z84" s="81">
        <f t="shared" si="21"/>
        <v>0</v>
      </c>
      <c r="AA84" s="49"/>
      <c r="AB84" s="49"/>
      <c r="AC84" s="50"/>
      <c r="AD84" s="82">
        <f t="shared" si="22"/>
        <v>0</v>
      </c>
      <c r="AE84" s="83"/>
      <c r="AF84" s="83"/>
      <c r="AG84" s="84"/>
      <c r="AH84" s="47"/>
      <c r="AI84" s="47"/>
      <c r="AJ84" s="47"/>
      <c r="AK84" s="47"/>
    </row>
    <row r="85" spans="1:37" x14ac:dyDescent="0.25">
      <c r="A85" s="142" t="s">
        <v>43</v>
      </c>
      <c r="B85" s="142"/>
      <c r="C85" s="103" t="s">
        <v>44</v>
      </c>
      <c r="D85" s="103"/>
      <c r="E85" s="103"/>
      <c r="F85" s="103"/>
      <c r="G85" s="103"/>
      <c r="H85" s="103"/>
      <c r="I85" s="103"/>
      <c r="J85" s="103"/>
      <c r="K85" s="103"/>
      <c r="L85" s="103"/>
      <c r="M85" s="103"/>
      <c r="N85" s="103"/>
      <c r="O85" s="103"/>
      <c r="P85" s="103"/>
      <c r="Q85" s="103"/>
      <c r="R85" s="104" t="s">
        <v>12</v>
      </c>
      <c r="S85" s="105"/>
      <c r="T85" s="105"/>
      <c r="U85" s="104" t="s">
        <v>12</v>
      </c>
      <c r="V85" s="106"/>
      <c r="W85" s="107" t="s">
        <v>12</v>
      </c>
      <c r="X85" s="108"/>
      <c r="Y85" s="109"/>
      <c r="Z85" s="52">
        <f>SUM(Z86:AC93)</f>
        <v>0</v>
      </c>
      <c r="AA85" s="53"/>
      <c r="AB85" s="53"/>
      <c r="AC85" s="54"/>
      <c r="AD85" s="85">
        <f>SUM(AD86:AG93)</f>
        <v>0</v>
      </c>
      <c r="AE85" s="85"/>
      <c r="AF85" s="85"/>
      <c r="AG85" s="85"/>
      <c r="AH85" s="47"/>
      <c r="AI85" s="47"/>
      <c r="AJ85" s="47"/>
      <c r="AK85" s="47"/>
    </row>
    <row r="86" spans="1:37" x14ac:dyDescent="0.2">
      <c r="A86" s="55" t="s">
        <v>45</v>
      </c>
      <c r="B86" s="55"/>
      <c r="C86" s="92" t="s">
        <v>46</v>
      </c>
      <c r="D86" s="92"/>
      <c r="E86" s="92"/>
      <c r="F86" s="92"/>
      <c r="G86" s="92"/>
      <c r="H86" s="92"/>
      <c r="I86" s="92"/>
      <c r="J86" s="92"/>
      <c r="K86" s="92"/>
      <c r="L86" s="92"/>
      <c r="M86" s="92"/>
      <c r="N86" s="92"/>
      <c r="O86" s="92"/>
      <c r="P86" s="92"/>
      <c r="Q86" s="92"/>
      <c r="R86" s="59">
        <v>1</v>
      </c>
      <c r="S86" s="64"/>
      <c r="T86" s="60"/>
      <c r="U86" s="93" t="s">
        <v>47</v>
      </c>
      <c r="V86" s="93"/>
      <c r="W86" s="61"/>
      <c r="X86" s="62"/>
      <c r="Y86" s="63"/>
      <c r="Z86" s="81">
        <f t="shared" ref="Z86" si="23">R86*W86</f>
        <v>0</v>
      </c>
      <c r="AA86" s="49"/>
      <c r="AB86" s="49"/>
      <c r="AC86" s="50"/>
      <c r="AD86" s="82">
        <f t="shared" ref="AD86" si="24">Z86*1.21</f>
        <v>0</v>
      </c>
      <c r="AE86" s="83"/>
      <c r="AF86" s="83"/>
      <c r="AG86" s="84"/>
      <c r="AH86" s="47"/>
      <c r="AI86" s="47"/>
      <c r="AJ86" s="47"/>
      <c r="AK86" s="47"/>
    </row>
    <row r="87" spans="1:37" x14ac:dyDescent="0.2">
      <c r="A87" s="55" t="s">
        <v>48</v>
      </c>
      <c r="B87" s="55"/>
      <c r="C87" s="92" t="s">
        <v>67</v>
      </c>
      <c r="D87" s="92"/>
      <c r="E87" s="92"/>
      <c r="F87" s="92"/>
      <c r="G87" s="92"/>
      <c r="H87" s="92"/>
      <c r="I87" s="92"/>
      <c r="J87" s="92"/>
      <c r="K87" s="92"/>
      <c r="L87" s="92"/>
      <c r="M87" s="92"/>
      <c r="N87" s="92"/>
      <c r="O87" s="92"/>
      <c r="P87" s="92"/>
      <c r="Q87" s="92"/>
      <c r="R87" s="59">
        <v>1</v>
      </c>
      <c r="S87" s="64"/>
      <c r="T87" s="60"/>
      <c r="U87" s="93" t="s">
        <v>47</v>
      </c>
      <c r="V87" s="93"/>
      <c r="W87" s="61"/>
      <c r="X87" s="62"/>
      <c r="Y87" s="63"/>
      <c r="Z87" s="81">
        <f t="shared" ref="Z87:Z93" si="25">R87*W87</f>
        <v>0</v>
      </c>
      <c r="AA87" s="49"/>
      <c r="AB87" s="49"/>
      <c r="AC87" s="50"/>
      <c r="AD87" s="82">
        <f t="shared" ref="AD87:AD93" si="26">Z87*1.21</f>
        <v>0</v>
      </c>
      <c r="AE87" s="83"/>
      <c r="AF87" s="83"/>
      <c r="AG87" s="84"/>
      <c r="AH87" s="47"/>
      <c r="AI87" s="47"/>
      <c r="AJ87" s="47"/>
      <c r="AK87" s="47"/>
    </row>
    <row r="88" spans="1:37" x14ac:dyDescent="0.2">
      <c r="A88" s="55" t="s">
        <v>50</v>
      </c>
      <c r="B88" s="55"/>
      <c r="C88" s="92" t="s">
        <v>49</v>
      </c>
      <c r="D88" s="92"/>
      <c r="E88" s="92"/>
      <c r="F88" s="92"/>
      <c r="G88" s="92"/>
      <c r="H88" s="92"/>
      <c r="I88" s="92"/>
      <c r="J88" s="92"/>
      <c r="K88" s="92"/>
      <c r="L88" s="92"/>
      <c r="M88" s="92"/>
      <c r="N88" s="92"/>
      <c r="O88" s="92"/>
      <c r="P88" s="92"/>
      <c r="Q88" s="92"/>
      <c r="R88" s="59">
        <f>R83+R82</f>
        <v>507</v>
      </c>
      <c r="S88" s="64"/>
      <c r="T88" s="60"/>
      <c r="U88" s="93" t="s">
        <v>14</v>
      </c>
      <c r="V88" s="93"/>
      <c r="W88" s="61"/>
      <c r="X88" s="62"/>
      <c r="Y88" s="63"/>
      <c r="Z88" s="81">
        <f t="shared" si="25"/>
        <v>0</v>
      </c>
      <c r="AA88" s="49"/>
      <c r="AB88" s="49"/>
      <c r="AC88" s="50"/>
      <c r="AD88" s="82">
        <f t="shared" si="26"/>
        <v>0</v>
      </c>
      <c r="AE88" s="83"/>
      <c r="AF88" s="83"/>
      <c r="AG88" s="84"/>
      <c r="AH88" s="47"/>
      <c r="AI88" s="47"/>
      <c r="AJ88" s="47"/>
      <c r="AK88" s="47"/>
    </row>
    <row r="89" spans="1:37" x14ac:dyDescent="0.2">
      <c r="A89" s="55" t="s">
        <v>52</v>
      </c>
      <c r="B89" s="55"/>
      <c r="C89" s="92" t="s">
        <v>51</v>
      </c>
      <c r="D89" s="92"/>
      <c r="E89" s="92"/>
      <c r="F89" s="92"/>
      <c r="G89" s="92"/>
      <c r="H89" s="92"/>
      <c r="I89" s="92"/>
      <c r="J89" s="92"/>
      <c r="K89" s="92"/>
      <c r="L89" s="92"/>
      <c r="M89" s="92"/>
      <c r="N89" s="92"/>
      <c r="O89" s="92"/>
      <c r="P89" s="92"/>
      <c r="Q89" s="92"/>
      <c r="R89" s="59">
        <v>1</v>
      </c>
      <c r="S89" s="64"/>
      <c r="T89" s="60"/>
      <c r="U89" s="93" t="s">
        <v>47</v>
      </c>
      <c r="V89" s="93"/>
      <c r="W89" s="61"/>
      <c r="X89" s="62"/>
      <c r="Y89" s="63"/>
      <c r="Z89" s="81">
        <f t="shared" si="25"/>
        <v>0</v>
      </c>
      <c r="AA89" s="49"/>
      <c r="AB89" s="49"/>
      <c r="AC89" s="50"/>
      <c r="AD89" s="82">
        <f t="shared" si="26"/>
        <v>0</v>
      </c>
      <c r="AE89" s="83"/>
      <c r="AF89" s="83"/>
      <c r="AG89" s="84"/>
      <c r="AH89" s="47"/>
      <c r="AI89" s="47"/>
      <c r="AJ89" s="47"/>
      <c r="AK89" s="47"/>
    </row>
    <row r="90" spans="1:37" x14ac:dyDescent="0.2">
      <c r="A90" s="55" t="s">
        <v>54</v>
      </c>
      <c r="B90" s="55"/>
      <c r="C90" s="92" t="s">
        <v>53</v>
      </c>
      <c r="D90" s="92"/>
      <c r="E90" s="92"/>
      <c r="F90" s="92"/>
      <c r="G90" s="92"/>
      <c r="H90" s="92"/>
      <c r="I90" s="92"/>
      <c r="J90" s="92"/>
      <c r="K90" s="92"/>
      <c r="L90" s="92"/>
      <c r="M90" s="92"/>
      <c r="N90" s="92"/>
      <c r="O90" s="92"/>
      <c r="P90" s="92"/>
      <c r="Q90" s="92"/>
      <c r="R90" s="59">
        <v>1</v>
      </c>
      <c r="S90" s="64"/>
      <c r="T90" s="60"/>
      <c r="U90" s="93" t="s">
        <v>47</v>
      </c>
      <c r="V90" s="93"/>
      <c r="W90" s="61"/>
      <c r="X90" s="62"/>
      <c r="Y90" s="63"/>
      <c r="Z90" s="81">
        <f t="shared" si="25"/>
        <v>0</v>
      </c>
      <c r="AA90" s="49"/>
      <c r="AB90" s="49"/>
      <c r="AC90" s="50"/>
      <c r="AD90" s="82">
        <f t="shared" si="26"/>
        <v>0</v>
      </c>
      <c r="AE90" s="83"/>
      <c r="AF90" s="83"/>
      <c r="AG90" s="84"/>
      <c r="AH90" s="47"/>
      <c r="AI90" s="47"/>
      <c r="AJ90" s="47"/>
      <c r="AK90" s="47"/>
    </row>
    <row r="91" spans="1:37" ht="30" customHeight="1" x14ac:dyDescent="0.2">
      <c r="A91" s="55" t="s">
        <v>55</v>
      </c>
      <c r="B91" s="55"/>
      <c r="C91" s="102" t="s">
        <v>70</v>
      </c>
      <c r="D91" s="102"/>
      <c r="E91" s="102"/>
      <c r="F91" s="102"/>
      <c r="G91" s="102"/>
      <c r="H91" s="102"/>
      <c r="I91" s="102"/>
      <c r="J91" s="102"/>
      <c r="K91" s="102"/>
      <c r="L91" s="102"/>
      <c r="M91" s="102"/>
      <c r="N91" s="102"/>
      <c r="O91" s="102"/>
      <c r="P91" s="102"/>
      <c r="Q91" s="102"/>
      <c r="R91" s="59">
        <v>1</v>
      </c>
      <c r="S91" s="64"/>
      <c r="T91" s="60"/>
      <c r="U91" s="93" t="s">
        <v>47</v>
      </c>
      <c r="V91" s="93"/>
      <c r="W91" s="61"/>
      <c r="X91" s="62"/>
      <c r="Y91" s="63"/>
      <c r="Z91" s="81">
        <f t="shared" si="25"/>
        <v>0</v>
      </c>
      <c r="AA91" s="49"/>
      <c r="AB91" s="49"/>
      <c r="AC91" s="50"/>
      <c r="AD91" s="82">
        <f t="shared" si="26"/>
        <v>0</v>
      </c>
      <c r="AE91" s="83"/>
      <c r="AF91" s="83"/>
      <c r="AG91" s="84"/>
      <c r="AH91" s="47"/>
      <c r="AI91" s="47"/>
      <c r="AJ91" s="47"/>
      <c r="AK91" s="47"/>
    </row>
    <row r="92" spans="1:37" ht="30" customHeight="1" x14ac:dyDescent="0.2">
      <c r="A92" s="55" t="s">
        <v>71</v>
      </c>
      <c r="B92" s="55"/>
      <c r="C92" s="96" t="s">
        <v>138</v>
      </c>
      <c r="D92" s="96"/>
      <c r="E92" s="96"/>
      <c r="F92" s="96"/>
      <c r="G92" s="96"/>
      <c r="H92" s="96"/>
      <c r="I92" s="96"/>
      <c r="J92" s="96"/>
      <c r="K92" s="96"/>
      <c r="L92" s="96"/>
      <c r="M92" s="96"/>
      <c r="N92" s="96"/>
      <c r="O92" s="96"/>
      <c r="P92" s="96"/>
      <c r="Q92" s="96"/>
      <c r="R92" s="78">
        <v>40</v>
      </c>
      <c r="S92" s="79"/>
      <c r="T92" s="97"/>
      <c r="U92" s="93" t="s">
        <v>39</v>
      </c>
      <c r="V92" s="93"/>
      <c r="W92" s="98"/>
      <c r="X92" s="69"/>
      <c r="Y92" s="99"/>
      <c r="Z92" s="81">
        <f t="shared" si="25"/>
        <v>0</v>
      </c>
      <c r="AA92" s="49"/>
      <c r="AB92" s="49"/>
      <c r="AC92" s="50"/>
      <c r="AD92" s="82">
        <f t="shared" si="26"/>
        <v>0</v>
      </c>
      <c r="AE92" s="83"/>
      <c r="AF92" s="83"/>
      <c r="AG92" s="84"/>
      <c r="AH92" s="47"/>
      <c r="AI92" s="47"/>
      <c r="AJ92" s="47"/>
      <c r="AK92" s="47"/>
    </row>
    <row r="93" spans="1:37" x14ac:dyDescent="0.2">
      <c r="A93" s="55" t="s">
        <v>132</v>
      </c>
      <c r="B93" s="55"/>
      <c r="C93" s="92" t="s">
        <v>56</v>
      </c>
      <c r="D93" s="92"/>
      <c r="E93" s="92"/>
      <c r="F93" s="92"/>
      <c r="G93" s="92"/>
      <c r="H93" s="92"/>
      <c r="I93" s="92"/>
      <c r="J93" s="92"/>
      <c r="K93" s="92"/>
      <c r="L93" s="92"/>
      <c r="M93" s="92"/>
      <c r="N93" s="92"/>
      <c r="O93" s="92"/>
      <c r="P93" s="92"/>
      <c r="Q93" s="92"/>
      <c r="R93" s="77">
        <v>1</v>
      </c>
      <c r="S93" s="77"/>
      <c r="T93" s="77"/>
      <c r="U93" s="93" t="s">
        <v>47</v>
      </c>
      <c r="V93" s="93"/>
      <c r="W93" s="94"/>
      <c r="X93" s="95"/>
      <c r="Y93" s="95"/>
      <c r="Z93" s="81">
        <f t="shared" si="25"/>
        <v>0</v>
      </c>
      <c r="AA93" s="49"/>
      <c r="AB93" s="49"/>
      <c r="AC93" s="50"/>
      <c r="AD93" s="82">
        <f t="shared" si="26"/>
        <v>0</v>
      </c>
      <c r="AE93" s="83"/>
      <c r="AF93" s="83"/>
      <c r="AG93" s="84"/>
      <c r="AH93" s="47"/>
      <c r="AI93" s="47"/>
      <c r="AJ93" s="47"/>
      <c r="AK93" s="47"/>
    </row>
    <row r="94" spans="1:37" ht="15.75" thickBot="1" x14ac:dyDescent="0.25">
      <c r="A94" s="5"/>
      <c r="B94" s="5"/>
      <c r="C94" s="6"/>
      <c r="D94" s="6"/>
      <c r="E94" s="6"/>
      <c r="F94" s="6"/>
      <c r="G94" s="6"/>
      <c r="H94" s="6"/>
      <c r="I94" s="6"/>
      <c r="J94" s="6"/>
      <c r="K94" s="6"/>
      <c r="L94" s="6"/>
      <c r="M94" s="6"/>
      <c r="N94" s="6"/>
      <c r="O94" s="6"/>
      <c r="P94" s="6"/>
      <c r="Q94" s="6"/>
      <c r="R94" s="7"/>
      <c r="S94" s="7"/>
      <c r="T94" s="7"/>
      <c r="U94" s="7"/>
      <c r="V94" s="7"/>
      <c r="W94" s="8"/>
      <c r="X94" s="9"/>
      <c r="Y94" s="9"/>
      <c r="Z94" s="10"/>
      <c r="AA94" s="10"/>
      <c r="AB94" s="10"/>
      <c r="AC94" s="10"/>
      <c r="AD94" s="11"/>
      <c r="AE94" s="11"/>
      <c r="AF94" s="11"/>
      <c r="AG94" s="11"/>
      <c r="AH94" s="11"/>
      <c r="AI94" s="11"/>
      <c r="AJ94" s="11"/>
      <c r="AK94" s="11"/>
    </row>
    <row r="95" spans="1:37" ht="15.75" thickBot="1" x14ac:dyDescent="0.3">
      <c r="A95" s="100" t="s">
        <v>2</v>
      </c>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91">
        <f>Z85+Z73+Z5</f>
        <v>0</v>
      </c>
      <c r="AA95" s="91"/>
      <c r="AB95" s="91"/>
      <c r="AC95" s="91"/>
      <c r="AD95" s="91">
        <f>AD85+AD73+AD5</f>
        <v>0</v>
      </c>
      <c r="AE95" s="91"/>
      <c r="AF95" s="91"/>
      <c r="AG95" s="91"/>
      <c r="AH95" s="47"/>
      <c r="AI95" s="47"/>
      <c r="AJ95" s="47"/>
      <c r="AK95" s="47"/>
    </row>
    <row r="96" spans="1:37" x14ac:dyDescent="0.25">
      <c r="U96" s="12"/>
      <c r="V96" s="12"/>
      <c r="W96" s="12"/>
      <c r="X96" s="12"/>
      <c r="Y96" s="12"/>
      <c r="Z96" s="12"/>
      <c r="AA96" s="12"/>
      <c r="AB96" s="12"/>
      <c r="AC96" s="12"/>
      <c r="AD96" s="12"/>
      <c r="AE96" s="12"/>
      <c r="AF96" s="12"/>
      <c r="AG96" s="12"/>
    </row>
    <row r="97" spans="1:34" x14ac:dyDescent="0.25">
      <c r="A97" s="13"/>
      <c r="B97" s="14"/>
      <c r="C97" s="15"/>
      <c r="D97" s="15"/>
      <c r="E97" s="15"/>
      <c r="F97" s="15"/>
      <c r="G97" s="15"/>
      <c r="H97" s="15"/>
      <c r="I97" s="15"/>
      <c r="J97" s="15"/>
      <c r="K97" s="15"/>
      <c r="L97" s="15"/>
      <c r="M97" s="15"/>
      <c r="N97" s="15"/>
      <c r="O97" s="15"/>
      <c r="P97" s="15"/>
      <c r="Q97" s="15"/>
      <c r="R97" s="15"/>
      <c r="S97" s="15"/>
      <c r="T97" s="15"/>
      <c r="U97" s="86" t="s">
        <v>57</v>
      </c>
      <c r="V97" s="86"/>
      <c r="W97" s="86"/>
      <c r="X97" s="17"/>
      <c r="Y97" s="16"/>
      <c r="Z97" s="86" t="s">
        <v>58</v>
      </c>
      <c r="AA97" s="86"/>
      <c r="AB97" s="86"/>
      <c r="AC97" s="86"/>
      <c r="AD97" s="86"/>
      <c r="AE97" s="86"/>
      <c r="AF97" s="86"/>
      <c r="AG97" s="45" t="s">
        <v>59</v>
      </c>
    </row>
    <row r="98" spans="1:34" x14ac:dyDescent="0.25">
      <c r="A98" s="87" t="s">
        <v>60</v>
      </c>
      <c r="B98" s="87"/>
      <c r="C98" s="87"/>
      <c r="D98" s="87"/>
      <c r="E98" s="87"/>
      <c r="F98" s="87"/>
      <c r="G98" s="87"/>
      <c r="H98" s="87"/>
      <c r="I98" s="87"/>
      <c r="J98" s="87"/>
      <c r="K98" s="87"/>
      <c r="L98" s="87"/>
      <c r="M98" s="87"/>
      <c r="N98" s="87"/>
      <c r="O98" s="87"/>
      <c r="P98" s="87"/>
      <c r="Q98" s="87"/>
      <c r="R98" s="87"/>
      <c r="S98" s="87"/>
      <c r="T98" s="87"/>
      <c r="U98" s="88" t="s">
        <v>61</v>
      </c>
      <c r="V98" s="88"/>
      <c r="W98" s="88"/>
      <c r="X98" s="89" t="s">
        <v>1</v>
      </c>
      <c r="Y98" s="89"/>
      <c r="Z98" s="90">
        <f>Z95</f>
        <v>0</v>
      </c>
      <c r="AA98" s="90"/>
      <c r="AB98" s="90"/>
      <c r="AC98" s="90"/>
      <c r="AD98" s="90"/>
      <c r="AE98" s="90"/>
      <c r="AF98" s="90"/>
      <c r="AG98" s="46">
        <f>AD95</f>
        <v>0</v>
      </c>
    </row>
    <row r="99" spans="1:34" s="44" customFormat="1" ht="15" customHeight="1" x14ac:dyDescent="0.25">
      <c r="A99" s="134" t="s">
        <v>197</v>
      </c>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row>
    <row r="100" spans="1:34" s="44" customFormat="1" x14ac:dyDescent="0.25">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row>
    <row r="101" spans="1:34" s="44" customFormat="1" x14ac:dyDescent="0.25">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row>
    <row r="102" spans="1:34" s="44" customFormat="1" x14ac:dyDescent="0.25">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row>
    <row r="103" spans="1:34" s="44" customFormat="1" x14ac:dyDescent="0.25">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row>
    <row r="104" spans="1:34" s="44" customFormat="1" x14ac:dyDescent="0.25">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row>
    <row r="105" spans="1:34" s="44" customFormat="1" x14ac:dyDescent="0.25"/>
    <row r="106" spans="1:34" s="44" customFormat="1" x14ac:dyDescent="0.25"/>
    <row r="107" spans="1:34" s="44" customFormat="1" x14ac:dyDescent="0.25"/>
    <row r="140" spans="1:29" s="21" customFormat="1" ht="15" customHeight="1" x14ac:dyDescent="0.2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0"/>
    </row>
    <row r="142" spans="1:29" x14ac:dyDescent="0.25">
      <c r="AC142" s="22"/>
    </row>
    <row r="143" spans="1:29" x14ac:dyDescent="0.25">
      <c r="AC143" s="22"/>
    </row>
    <row r="144" spans="1:29" x14ac:dyDescent="0.25">
      <c r="AC144" s="23"/>
    </row>
    <row r="145" spans="29:29" x14ac:dyDescent="0.25">
      <c r="AC145" s="22"/>
    </row>
    <row r="146" spans="29:29" x14ac:dyDescent="0.25">
      <c r="AC146" s="22"/>
    </row>
    <row r="147" spans="29:29" x14ac:dyDescent="0.25">
      <c r="AC147" s="22"/>
    </row>
    <row r="149" spans="29:29" ht="15.75" x14ac:dyDescent="0.25">
      <c r="AC149" s="24"/>
    </row>
    <row r="161" spans="29:29" ht="15.75" x14ac:dyDescent="0.25">
      <c r="AC161" s="24"/>
    </row>
    <row r="164" spans="29:29" x14ac:dyDescent="0.25">
      <c r="AC164" s="6"/>
    </row>
    <row r="166" spans="29:29" x14ac:dyDescent="0.25">
      <c r="AC166" s="6"/>
    </row>
    <row r="168" spans="29:29" x14ac:dyDescent="0.25">
      <c r="AC168" s="6"/>
    </row>
    <row r="169" spans="29:29" ht="15.75" x14ac:dyDescent="0.25">
      <c r="AC169" s="24"/>
    </row>
    <row r="172" spans="29:29" x14ac:dyDescent="0.25">
      <c r="AC172" s="6"/>
    </row>
    <row r="174" spans="29:29" x14ac:dyDescent="0.25">
      <c r="AC174" s="6"/>
    </row>
    <row r="176" spans="29:29" x14ac:dyDescent="0.25">
      <c r="AC176" s="6"/>
    </row>
    <row r="178" spans="29:29" x14ac:dyDescent="0.25">
      <c r="AC178" s="6"/>
    </row>
    <row r="182" spans="29:29" x14ac:dyDescent="0.25">
      <c r="AC182" s="6"/>
    </row>
    <row r="184" spans="29:29" x14ac:dyDescent="0.25">
      <c r="AC184" s="6"/>
    </row>
    <row r="185" spans="29:29" x14ac:dyDescent="0.25">
      <c r="AC185" s="6"/>
    </row>
    <row r="186" spans="29:29" x14ac:dyDescent="0.25">
      <c r="AC186" s="6"/>
    </row>
    <row r="187" spans="29:29" x14ac:dyDescent="0.25">
      <c r="AC187" s="6"/>
    </row>
    <row r="188" spans="29:29" x14ac:dyDescent="0.25">
      <c r="AC188" s="6"/>
    </row>
    <row r="189" spans="29:29" x14ac:dyDescent="0.25">
      <c r="AC189" s="6"/>
    </row>
    <row r="190" spans="29:29" x14ac:dyDescent="0.25">
      <c r="AC190" s="6"/>
    </row>
    <row r="191" spans="29:29" x14ac:dyDescent="0.25">
      <c r="AC191" s="6"/>
    </row>
    <row r="192" spans="29:29" x14ac:dyDescent="0.25">
      <c r="AC192" s="6"/>
    </row>
    <row r="194" spans="29:29" ht="15.75" x14ac:dyDescent="0.25">
      <c r="AC194" s="24"/>
    </row>
    <row r="196" spans="29:29" x14ac:dyDescent="0.25">
      <c r="AC196" s="22"/>
    </row>
    <row r="197" spans="29:29" x14ac:dyDescent="0.25">
      <c r="AC197" s="22"/>
    </row>
    <row r="198" spans="29:29" x14ac:dyDescent="0.25">
      <c r="AC198" s="22"/>
    </row>
    <row r="199" spans="29:29" x14ac:dyDescent="0.25">
      <c r="AC199" s="22"/>
    </row>
    <row r="201" spans="29:29" ht="15.75" x14ac:dyDescent="0.25">
      <c r="AC201" s="24"/>
    </row>
    <row r="209" spans="1:29" x14ac:dyDescent="0.25">
      <c r="AC209" s="18"/>
    </row>
    <row r="210" spans="1:29" x14ac:dyDescent="0.25">
      <c r="AC210" s="18"/>
    </row>
    <row r="211" spans="1:29" x14ac:dyDescent="0.25">
      <c r="AC211" s="23"/>
    </row>
    <row r="214" spans="1:29" x14ac:dyDescent="0.25">
      <c r="AC214" s="18"/>
    </row>
    <row r="215" spans="1:29" x14ac:dyDescent="0.25">
      <c r="AC215" s="18"/>
    </row>
    <row r="218" spans="1:29" s="21" customFormat="1" ht="18.75" x14ac:dyDescent="0.2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5"/>
    </row>
    <row r="220" spans="1:29" x14ac:dyDescent="0.25">
      <c r="AC220" s="22"/>
    </row>
    <row r="221" spans="1:29" x14ac:dyDescent="0.25">
      <c r="AC221" s="22"/>
    </row>
    <row r="222" spans="1:29" x14ac:dyDescent="0.25">
      <c r="AC222" s="22"/>
    </row>
    <row r="223" spans="1:29" x14ac:dyDescent="0.25">
      <c r="AC223" s="22"/>
    </row>
    <row r="225" spans="1:29" ht="15.75" x14ac:dyDescent="0.25">
      <c r="AC225" s="24"/>
    </row>
    <row r="226" spans="1:29" ht="15.75" x14ac:dyDescent="0.25">
      <c r="AC226" s="24"/>
    </row>
    <row r="227" spans="1:29" x14ac:dyDescent="0.25">
      <c r="AC227" s="22"/>
    </row>
    <row r="228" spans="1:29" x14ac:dyDescent="0.25">
      <c r="AC228" s="22"/>
    </row>
    <row r="229" spans="1:29" x14ac:dyDescent="0.25">
      <c r="AC229" s="22"/>
    </row>
    <row r="230" spans="1:29" x14ac:dyDescent="0.25">
      <c r="AC230" s="23"/>
    </row>
    <row r="232" spans="1:29" s="21" customFormat="1" ht="18.75" x14ac:dyDescent="0.2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6"/>
    </row>
    <row r="233" spans="1:29" ht="15.75" x14ac:dyDescent="0.25">
      <c r="AC233" s="27"/>
    </row>
    <row r="234" spans="1:29" x14ac:dyDescent="0.25">
      <c r="AC234" s="22"/>
    </row>
    <row r="235" spans="1:29" x14ac:dyDescent="0.25">
      <c r="AC235" s="22"/>
    </row>
    <row r="236" spans="1:29" x14ac:dyDescent="0.25">
      <c r="AC236" s="22"/>
    </row>
    <row r="237" spans="1:29" x14ac:dyDescent="0.25">
      <c r="AC237" s="22"/>
    </row>
    <row r="238" spans="1:29" x14ac:dyDescent="0.25">
      <c r="AC238" s="22"/>
    </row>
    <row r="239" spans="1:29" x14ac:dyDescent="0.25">
      <c r="AC239" s="22"/>
    </row>
    <row r="240" spans="1:29" x14ac:dyDescent="0.25">
      <c r="AC240" s="22"/>
    </row>
    <row r="241" spans="29:29" x14ac:dyDescent="0.25">
      <c r="AC241" s="23"/>
    </row>
    <row r="242" spans="29:29" ht="15.75" x14ac:dyDescent="0.25">
      <c r="AC242" s="27"/>
    </row>
    <row r="243" spans="29:29" ht="15.75" x14ac:dyDescent="0.25">
      <c r="AC243" s="28"/>
    </row>
    <row r="244" spans="29:29" x14ac:dyDescent="0.25">
      <c r="AC244" s="18"/>
    </row>
    <row r="245" spans="29:29" x14ac:dyDescent="0.25">
      <c r="AC245" s="29"/>
    </row>
    <row r="246" spans="29:29" x14ac:dyDescent="0.25">
      <c r="AC246" s="30"/>
    </row>
    <row r="247" spans="29:29" x14ac:dyDescent="0.25">
      <c r="AC247" s="30"/>
    </row>
    <row r="248" spans="29:29" x14ac:dyDescent="0.25">
      <c r="AC248" s="29"/>
    </row>
    <row r="249" spans="29:29" x14ac:dyDescent="0.25">
      <c r="AC249" s="31"/>
    </row>
    <row r="250" spans="29:29" x14ac:dyDescent="0.25">
      <c r="AC250" s="31"/>
    </row>
    <row r="251" spans="29:29" x14ac:dyDescent="0.25">
      <c r="AC251" s="32"/>
    </row>
    <row r="252" spans="29:29" x14ac:dyDescent="0.25">
      <c r="AC252" s="33"/>
    </row>
    <row r="253" spans="29:29" x14ac:dyDescent="0.25">
      <c r="AC253" s="34"/>
    </row>
    <row r="254" spans="29:29" x14ac:dyDescent="0.25">
      <c r="AC254" s="35"/>
    </row>
    <row r="255" spans="29:29" x14ac:dyDescent="0.25">
      <c r="AC255" s="34"/>
    </row>
    <row r="256" spans="29:29" x14ac:dyDescent="0.25">
      <c r="AC256" s="34"/>
    </row>
    <row r="257" spans="29:29" x14ac:dyDescent="0.25">
      <c r="AC257" s="34"/>
    </row>
    <row r="258" spans="29:29" x14ac:dyDescent="0.25">
      <c r="AC258" s="34"/>
    </row>
    <row r="259" spans="29:29" x14ac:dyDescent="0.25">
      <c r="AC259" s="34"/>
    </row>
    <row r="260" spans="29:29" x14ac:dyDescent="0.25">
      <c r="AC260" s="35"/>
    </row>
    <row r="261" spans="29:29" x14ac:dyDescent="0.25">
      <c r="AC261" s="34"/>
    </row>
    <row r="262" spans="29:29" x14ac:dyDescent="0.25">
      <c r="AC262" s="29"/>
    </row>
    <row r="263" spans="29:29" x14ac:dyDescent="0.25">
      <c r="AC263" s="22"/>
    </row>
    <row r="264" spans="29:29" x14ac:dyDescent="0.25">
      <c r="AC264" s="22"/>
    </row>
    <row r="265" spans="29:29" x14ac:dyDescent="0.25">
      <c r="AC265" s="22"/>
    </row>
    <row r="266" spans="29:29" x14ac:dyDescent="0.25">
      <c r="AC266" s="22"/>
    </row>
    <row r="267" spans="29:29" x14ac:dyDescent="0.25">
      <c r="AC267" s="22"/>
    </row>
    <row r="268" spans="29:29" x14ac:dyDescent="0.25">
      <c r="AC268" s="22"/>
    </row>
    <row r="269" spans="29:29" x14ac:dyDescent="0.25">
      <c r="AC269" s="23"/>
    </row>
    <row r="270" spans="29:29" x14ac:dyDescent="0.25">
      <c r="AC270" s="36"/>
    </row>
    <row r="271" spans="29:29" x14ac:dyDescent="0.25">
      <c r="AC271" s="36"/>
    </row>
    <row r="298" spans="29:29" x14ac:dyDescent="0.25">
      <c r="AC298" s="23"/>
    </row>
    <row r="299" spans="29:29" ht="15.75" x14ac:dyDescent="0.25">
      <c r="AC299" s="27"/>
    </row>
    <row r="300" spans="29:29" x14ac:dyDescent="0.25">
      <c r="AC300" s="23"/>
    </row>
    <row r="301" spans="29:29" x14ac:dyDescent="0.25">
      <c r="AC301" s="22"/>
    </row>
    <row r="302" spans="29:29" x14ac:dyDescent="0.25">
      <c r="AC302" s="22"/>
    </row>
    <row r="303" spans="29:29" x14ac:dyDescent="0.25">
      <c r="AC303" s="29"/>
    </row>
    <row r="304" spans="29:29" x14ac:dyDescent="0.25">
      <c r="AC304" s="19"/>
    </row>
    <row r="305" spans="29:29" x14ac:dyDescent="0.25">
      <c r="AC305" s="22"/>
    </row>
    <row r="306" spans="29:29" x14ac:dyDescent="0.25">
      <c r="AC306" s="22"/>
    </row>
    <row r="307" spans="29:29" x14ac:dyDescent="0.25">
      <c r="AC307" s="22"/>
    </row>
    <row r="308" spans="29:29" x14ac:dyDescent="0.25">
      <c r="AC308" s="37"/>
    </row>
    <row r="309" spans="29:29" x14ac:dyDescent="0.25">
      <c r="AC309" s="19"/>
    </row>
    <row r="310" spans="29:29" x14ac:dyDescent="0.25">
      <c r="AC310" s="38"/>
    </row>
    <row r="311" spans="29:29" x14ac:dyDescent="0.25">
      <c r="AC311" s="38"/>
    </row>
    <row r="312" spans="29:29" x14ac:dyDescent="0.25">
      <c r="AC312" s="38"/>
    </row>
    <row r="313" spans="29:29" x14ac:dyDescent="0.25">
      <c r="AC313" s="38"/>
    </row>
    <row r="314" spans="29:29" x14ac:dyDescent="0.25">
      <c r="AC314" s="39"/>
    </row>
    <row r="329" spans="29:29" x14ac:dyDescent="0.25">
      <c r="AC329" s="6"/>
    </row>
    <row r="330" spans="29:29" x14ac:dyDescent="0.25">
      <c r="AC330" s="19"/>
    </row>
    <row r="331" spans="29:29" x14ac:dyDescent="0.25">
      <c r="AC331" s="19"/>
    </row>
    <row r="332" spans="29:29" x14ac:dyDescent="0.25">
      <c r="AC332" s="22"/>
    </row>
    <row r="333" spans="29:29" x14ac:dyDescent="0.25">
      <c r="AC333" s="22"/>
    </row>
    <row r="334" spans="29:29" x14ac:dyDescent="0.25">
      <c r="AC334" s="22"/>
    </row>
    <row r="335" spans="29:29" x14ac:dyDescent="0.25">
      <c r="AC335" s="23"/>
    </row>
    <row r="347" spans="29:29" x14ac:dyDescent="0.25">
      <c r="AC347" s="4"/>
    </row>
    <row r="348" spans="29:29" x14ac:dyDescent="0.25">
      <c r="AC348" s="40"/>
    </row>
    <row r="349" spans="29:29" x14ac:dyDescent="0.25">
      <c r="AC349" s="40"/>
    </row>
    <row r="350" spans="29:29" x14ac:dyDescent="0.25">
      <c r="AC350" s="40"/>
    </row>
    <row r="351" spans="29:29" x14ac:dyDescent="0.25">
      <c r="AC351" s="40"/>
    </row>
    <row r="352" spans="29:29" x14ac:dyDescent="0.25">
      <c r="AC352" s="40"/>
    </row>
    <row r="353" spans="29:29" x14ac:dyDescent="0.25">
      <c r="AC353" s="40"/>
    </row>
    <row r="354" spans="29:29" x14ac:dyDescent="0.25">
      <c r="AC354" s="41"/>
    </row>
    <row r="390" spans="29:29" x14ac:dyDescent="0.25">
      <c r="AC390" s="22"/>
    </row>
    <row r="391" spans="29:29" x14ac:dyDescent="0.25">
      <c r="AC391" s="42"/>
    </row>
    <row r="392" spans="29:29" x14ac:dyDescent="0.25">
      <c r="AC392" s="4"/>
    </row>
    <row r="393" spans="29:29" x14ac:dyDescent="0.25">
      <c r="AC393" s="38"/>
    </row>
    <row r="394" spans="29:29" x14ac:dyDescent="0.25">
      <c r="AC394" s="38"/>
    </row>
    <row r="395" spans="29:29" x14ac:dyDescent="0.25">
      <c r="AC395" s="39"/>
    </row>
    <row r="396" spans="29:29" x14ac:dyDescent="0.25">
      <c r="AC396" s="22"/>
    </row>
    <row r="397" spans="29:29" x14ac:dyDescent="0.25">
      <c r="AC397" s="22"/>
    </row>
    <row r="398" spans="29:29" x14ac:dyDescent="0.25">
      <c r="AC398" s="22"/>
    </row>
    <row r="399" spans="29:29" x14ac:dyDescent="0.25">
      <c r="AC399" s="23"/>
    </row>
    <row r="400" spans="29:29" x14ac:dyDescent="0.25">
      <c r="AC400" s="4"/>
    </row>
    <row r="401" spans="29:29" x14ac:dyDescent="0.25">
      <c r="AC401" s="22"/>
    </row>
    <row r="402" spans="29:29" x14ac:dyDescent="0.25">
      <c r="AC402" s="22"/>
    </row>
    <row r="403" spans="29:29" x14ac:dyDescent="0.25">
      <c r="AC403" s="22"/>
    </row>
    <row r="404" spans="29:29" x14ac:dyDescent="0.25">
      <c r="AC404" s="22"/>
    </row>
    <row r="405" spans="29:29" x14ac:dyDescent="0.25">
      <c r="AC405" s="22"/>
    </row>
    <row r="406" spans="29:29" x14ac:dyDescent="0.25">
      <c r="AC406" s="22"/>
    </row>
    <row r="407" spans="29:29" x14ac:dyDescent="0.25">
      <c r="AC407" s="22"/>
    </row>
    <row r="408" spans="29:29" x14ac:dyDescent="0.25">
      <c r="AC408" s="22"/>
    </row>
    <row r="409" spans="29:29" x14ac:dyDescent="0.25">
      <c r="AC409" s="22"/>
    </row>
    <row r="410" spans="29:29" x14ac:dyDescent="0.25">
      <c r="AC410" s="22"/>
    </row>
    <row r="412" spans="29:29" x14ac:dyDescent="0.25">
      <c r="AC412" s="19"/>
    </row>
    <row r="413" spans="29:29" x14ac:dyDescent="0.25">
      <c r="AC413" s="38"/>
    </row>
    <row r="414" spans="29:29" x14ac:dyDescent="0.25">
      <c r="AC414" s="38"/>
    </row>
    <row r="415" spans="29:29" x14ac:dyDescent="0.25">
      <c r="AC415" s="38"/>
    </row>
    <row r="420" spans="1:29" s="21" customFormat="1" ht="18.75" x14ac:dyDescent="0.25">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2"/>
    </row>
    <row r="421" spans="1:29" s="21" customFormat="1" ht="18.75" x14ac:dyDescent="0.25">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x14ac:dyDescent="0.25">
      <c r="AC422" s="22"/>
    </row>
    <row r="424" spans="1:29" x14ac:dyDescent="0.25">
      <c r="AC424" s="22"/>
    </row>
    <row r="426" spans="1:29" x14ac:dyDescent="0.25">
      <c r="AC426" s="22"/>
    </row>
    <row r="428" spans="1:29" x14ac:dyDescent="0.25">
      <c r="AC428" s="22"/>
    </row>
    <row r="430" spans="1:29" x14ac:dyDescent="0.25">
      <c r="AC430" s="22"/>
    </row>
    <row r="432" spans="1:29" x14ac:dyDescent="0.25">
      <c r="AC432" s="22"/>
    </row>
    <row r="434" spans="1:29" s="25" customFormat="1" ht="18.75" x14ac:dyDescent="0.25">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2"/>
    </row>
    <row r="436" spans="1:29" x14ac:dyDescent="0.25">
      <c r="AC436" s="22"/>
    </row>
    <row r="438" spans="1:29" x14ac:dyDescent="0.25">
      <c r="AC438" s="22"/>
    </row>
    <row r="441" spans="1:29" s="21" customFormat="1" ht="18.75" x14ac:dyDescent="0.25">
      <c r="A441" s="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6"/>
    </row>
  </sheetData>
  <mergeCells count="735">
    <mergeCell ref="A99:AH104"/>
    <mergeCell ref="R77:T77"/>
    <mergeCell ref="U77:V77"/>
    <mergeCell ref="W77:Y77"/>
    <mergeCell ref="Z77:AC77"/>
    <mergeCell ref="AD77:AG77"/>
    <mergeCell ref="A78:B78"/>
    <mergeCell ref="C78:Q78"/>
    <mergeCell ref="R78:T78"/>
    <mergeCell ref="C77:Q77"/>
    <mergeCell ref="U78:V78"/>
    <mergeCell ref="W78:Y78"/>
    <mergeCell ref="Z78:AC78"/>
    <mergeCell ref="A77:B77"/>
    <mergeCell ref="W81:Y81"/>
    <mergeCell ref="U81:V81"/>
    <mergeCell ref="R81:T81"/>
    <mergeCell ref="C81:Q81"/>
    <mergeCell ref="Z79:AC79"/>
    <mergeCell ref="Z83:AC83"/>
    <mergeCell ref="AD83:AG83"/>
    <mergeCell ref="Z82:AC82"/>
    <mergeCell ref="AD82:AG82"/>
    <mergeCell ref="A85:B85"/>
    <mergeCell ref="A69:B69"/>
    <mergeCell ref="C69:Q69"/>
    <mergeCell ref="R69:T69"/>
    <mergeCell ref="U69:V69"/>
    <mergeCell ref="W69:Y69"/>
    <mergeCell ref="Z69:AC69"/>
    <mergeCell ref="AD69:AG69"/>
    <mergeCell ref="A70:B70"/>
    <mergeCell ref="Z75:AC75"/>
    <mergeCell ref="A72:B72"/>
    <mergeCell ref="C72:Q72"/>
    <mergeCell ref="R72:T72"/>
    <mergeCell ref="U72:V72"/>
    <mergeCell ref="W72:Y72"/>
    <mergeCell ref="Z72:AC72"/>
    <mergeCell ref="C70:Q70"/>
    <mergeCell ref="R70:T70"/>
    <mergeCell ref="U70:V70"/>
    <mergeCell ref="W70:Y70"/>
    <mergeCell ref="Z70:AC70"/>
    <mergeCell ref="AD70:AG70"/>
    <mergeCell ref="A74:B74"/>
    <mergeCell ref="C74:Q74"/>
    <mergeCell ref="R74:T74"/>
    <mergeCell ref="AD5:AG5"/>
    <mergeCell ref="AD8:AG8"/>
    <mergeCell ref="A9:B9"/>
    <mergeCell ref="C9:Q9"/>
    <mergeCell ref="R9:T9"/>
    <mergeCell ref="U9:V9"/>
    <mergeCell ref="W9:Y9"/>
    <mergeCell ref="Z9:AC9"/>
    <mergeCell ref="AD9:AG9"/>
    <mergeCell ref="A6:B6"/>
    <mergeCell ref="Z8:AC8"/>
    <mergeCell ref="A5:B5"/>
    <mergeCell ref="C5:Q5"/>
    <mergeCell ref="R5:T5"/>
    <mergeCell ref="U5:V5"/>
    <mergeCell ref="W5:Y5"/>
    <mergeCell ref="Z5:AC5"/>
    <mergeCell ref="C6:Q6"/>
    <mergeCell ref="R6:T6"/>
    <mergeCell ref="U6:V6"/>
    <mergeCell ref="W6:Y6"/>
    <mergeCell ref="Z6:AC6"/>
    <mergeCell ref="AD6:AG6"/>
    <mergeCell ref="A7:B7"/>
    <mergeCell ref="A3:B4"/>
    <mergeCell ref="C3:Q4"/>
    <mergeCell ref="R3:T4"/>
    <mergeCell ref="U3:V4"/>
    <mergeCell ref="W3:AC3"/>
    <mergeCell ref="AD3:AG3"/>
    <mergeCell ref="W4:Y4"/>
    <mergeCell ref="Z4:AC4"/>
    <mergeCell ref="AD4:AG4"/>
    <mergeCell ref="C7:Q7"/>
    <mergeCell ref="R7:T7"/>
    <mergeCell ref="U7:V7"/>
    <mergeCell ref="W7:Y7"/>
    <mergeCell ref="Z7:AC7"/>
    <mergeCell ref="AD7:AG7"/>
    <mergeCell ref="A20:B20"/>
    <mergeCell ref="A21:B21"/>
    <mergeCell ref="C13:Q13"/>
    <mergeCell ref="R13:T13"/>
    <mergeCell ref="A8:B8"/>
    <mergeCell ref="C8:Q8"/>
    <mergeCell ref="R8:T8"/>
    <mergeCell ref="U8:V8"/>
    <mergeCell ref="W8:Y8"/>
    <mergeCell ref="A19:B19"/>
    <mergeCell ref="C19:Q19"/>
    <mergeCell ref="R19:T19"/>
    <mergeCell ref="U19:V19"/>
    <mergeCell ref="A13:B13"/>
    <mergeCell ref="A14:B14"/>
    <mergeCell ref="A15:B15"/>
    <mergeCell ref="A16:B16"/>
    <mergeCell ref="U15:V15"/>
    <mergeCell ref="U21:V21"/>
    <mergeCell ref="W21:Y21"/>
    <mergeCell ref="A17:B17"/>
    <mergeCell ref="A18:B18"/>
    <mergeCell ref="A12:B12"/>
    <mergeCell ref="C12:Q12"/>
    <mergeCell ref="R12:T12"/>
    <mergeCell ref="U12:V12"/>
    <mergeCell ref="W12:Y12"/>
    <mergeCell ref="U13:V13"/>
    <mergeCell ref="W13:Y13"/>
    <mergeCell ref="U17:V17"/>
    <mergeCell ref="W17:Y17"/>
    <mergeCell ref="R18:T18"/>
    <mergeCell ref="U18:V18"/>
    <mergeCell ref="W18:Y18"/>
    <mergeCell ref="C16:Q16"/>
    <mergeCell ref="R16:T16"/>
    <mergeCell ref="U16:V16"/>
    <mergeCell ref="W16:Y16"/>
    <mergeCell ref="Z11:AC11"/>
    <mergeCell ref="A10:B10"/>
    <mergeCell ref="C10:Q10"/>
    <mergeCell ref="R10:T10"/>
    <mergeCell ref="U10:V10"/>
    <mergeCell ref="W10:Y10"/>
    <mergeCell ref="Z10:AC10"/>
    <mergeCell ref="Z12:AC12"/>
    <mergeCell ref="AD12:AG12"/>
    <mergeCell ref="AD10:AG10"/>
    <mergeCell ref="AD11:AG11"/>
    <mergeCell ref="A11:B11"/>
    <mergeCell ref="C11:Q11"/>
    <mergeCell ref="R11:T11"/>
    <mergeCell ref="U11:V11"/>
    <mergeCell ref="W11:Y11"/>
    <mergeCell ref="Z60:AC60"/>
    <mergeCell ref="AD46:AG46"/>
    <mergeCell ref="AD42:AG42"/>
    <mergeCell ref="AD43:AG43"/>
    <mergeCell ref="AD44:AG44"/>
    <mergeCell ref="AD45:AG45"/>
    <mergeCell ref="AD53:AG53"/>
    <mergeCell ref="Z53:AC53"/>
    <mergeCell ref="Z42:AC42"/>
    <mergeCell ref="Z43:AC43"/>
    <mergeCell ref="Z44:AC44"/>
    <mergeCell ref="Z45:AC45"/>
    <mergeCell ref="Z48:AC48"/>
    <mergeCell ref="Z49:AC49"/>
    <mergeCell ref="AD47:AG47"/>
    <mergeCell ref="AD48:AG48"/>
    <mergeCell ref="AD49:AG49"/>
    <mergeCell ref="AD60:AG60"/>
    <mergeCell ref="AD59:AG59"/>
    <mergeCell ref="Z46:AC46"/>
    <mergeCell ref="A64:B64"/>
    <mergeCell ref="C64:Q64"/>
    <mergeCell ref="R64:T64"/>
    <mergeCell ref="U64:V64"/>
    <mergeCell ref="W64:Y64"/>
    <mergeCell ref="Z64:AC64"/>
    <mergeCell ref="AD64:AG64"/>
    <mergeCell ref="AD63:AG63"/>
    <mergeCell ref="A52:B52"/>
    <mergeCell ref="C52:Q52"/>
    <mergeCell ref="R52:T52"/>
    <mergeCell ref="U52:V52"/>
    <mergeCell ref="W52:Y52"/>
    <mergeCell ref="Z52:AC52"/>
    <mergeCell ref="A53:B53"/>
    <mergeCell ref="A54:B54"/>
    <mergeCell ref="A63:B63"/>
    <mergeCell ref="C63:Q63"/>
    <mergeCell ref="R63:T63"/>
    <mergeCell ref="U63:V63"/>
    <mergeCell ref="W63:Y63"/>
    <mergeCell ref="Z63:AC63"/>
    <mergeCell ref="AD57:AG57"/>
    <mergeCell ref="AD52:AG52"/>
    <mergeCell ref="A66:B66"/>
    <mergeCell ref="C66:Q66"/>
    <mergeCell ref="R66:T66"/>
    <mergeCell ref="U66:V66"/>
    <mergeCell ref="W66:Y66"/>
    <mergeCell ref="Z66:AC66"/>
    <mergeCell ref="A65:B65"/>
    <mergeCell ref="C65:Q65"/>
    <mergeCell ref="R65:T65"/>
    <mergeCell ref="U65:V65"/>
    <mergeCell ref="W65:Y65"/>
    <mergeCell ref="Z65:AC65"/>
    <mergeCell ref="U74:V74"/>
    <mergeCell ref="W74:Y74"/>
    <mergeCell ref="Z74:AC74"/>
    <mergeCell ref="AD74:AG74"/>
    <mergeCell ref="A73:B73"/>
    <mergeCell ref="C73:Q73"/>
    <mergeCell ref="R73:T73"/>
    <mergeCell ref="AD73:AG73"/>
    <mergeCell ref="U73:V73"/>
    <mergeCell ref="W73:Y73"/>
    <mergeCell ref="Z73:AC73"/>
    <mergeCell ref="A71:B71"/>
    <mergeCell ref="C71:Q71"/>
    <mergeCell ref="R71:T71"/>
    <mergeCell ref="U71:V71"/>
    <mergeCell ref="W71:Y71"/>
    <mergeCell ref="AD71:AG71"/>
    <mergeCell ref="A81:B81"/>
    <mergeCell ref="Z76:AC76"/>
    <mergeCell ref="A75:B75"/>
    <mergeCell ref="C75:Q75"/>
    <mergeCell ref="R75:T75"/>
    <mergeCell ref="U75:V75"/>
    <mergeCell ref="W75:Y75"/>
    <mergeCell ref="A80:B80"/>
    <mergeCell ref="C80:Q80"/>
    <mergeCell ref="R80:T80"/>
    <mergeCell ref="U80:V80"/>
    <mergeCell ref="W80:Y80"/>
    <mergeCell ref="Z80:AC80"/>
    <mergeCell ref="A79:B79"/>
    <mergeCell ref="C79:Q79"/>
    <mergeCell ref="R79:T79"/>
    <mergeCell ref="U79:V79"/>
    <mergeCell ref="W79:Y79"/>
    <mergeCell ref="A76:B76"/>
    <mergeCell ref="C76:Q76"/>
    <mergeCell ref="R76:T76"/>
    <mergeCell ref="U76:V76"/>
    <mergeCell ref="W76:Y76"/>
    <mergeCell ref="A83:B83"/>
    <mergeCell ref="C83:Q83"/>
    <mergeCell ref="R83:T83"/>
    <mergeCell ref="U83:V83"/>
    <mergeCell ref="W83:Y83"/>
    <mergeCell ref="A82:B82"/>
    <mergeCell ref="C82:Q82"/>
    <mergeCell ref="R82:T82"/>
    <mergeCell ref="U82:V82"/>
    <mergeCell ref="W82:Y82"/>
    <mergeCell ref="C85:Q85"/>
    <mergeCell ref="R85:T85"/>
    <mergeCell ref="U85:V85"/>
    <mergeCell ref="W85:Y85"/>
    <mergeCell ref="Z85:AC85"/>
    <mergeCell ref="A84:B84"/>
    <mergeCell ref="C84:Q84"/>
    <mergeCell ref="R84:T84"/>
    <mergeCell ref="U84:V84"/>
    <mergeCell ref="W84:Y84"/>
    <mergeCell ref="Z84:AC84"/>
    <mergeCell ref="A86:B86"/>
    <mergeCell ref="C86:Q86"/>
    <mergeCell ref="R86:T86"/>
    <mergeCell ref="U86:V86"/>
    <mergeCell ref="W86:Y86"/>
    <mergeCell ref="Z86:AC86"/>
    <mergeCell ref="AD86:AG86"/>
    <mergeCell ref="A87:B87"/>
    <mergeCell ref="C87:Q87"/>
    <mergeCell ref="R87:T87"/>
    <mergeCell ref="U87:V87"/>
    <mergeCell ref="W87:Y87"/>
    <mergeCell ref="Z87:AC87"/>
    <mergeCell ref="AD87:AG87"/>
    <mergeCell ref="A88:B88"/>
    <mergeCell ref="C88:Q88"/>
    <mergeCell ref="R88:T88"/>
    <mergeCell ref="U88:V88"/>
    <mergeCell ref="W88:Y88"/>
    <mergeCell ref="Z88:AC88"/>
    <mergeCell ref="A95:Y95"/>
    <mergeCell ref="Z95:AC95"/>
    <mergeCell ref="A90:B90"/>
    <mergeCell ref="A89:B89"/>
    <mergeCell ref="C89:Q89"/>
    <mergeCell ref="R89:T89"/>
    <mergeCell ref="U89:V89"/>
    <mergeCell ref="W89:Y89"/>
    <mergeCell ref="C90:Q90"/>
    <mergeCell ref="R90:T90"/>
    <mergeCell ref="U90:V90"/>
    <mergeCell ref="W90:Y90"/>
    <mergeCell ref="Z90:AC90"/>
    <mergeCell ref="A91:B91"/>
    <mergeCell ref="C91:Q91"/>
    <mergeCell ref="R91:T91"/>
    <mergeCell ref="U91:V91"/>
    <mergeCell ref="W91:Y91"/>
    <mergeCell ref="AD92:AG92"/>
    <mergeCell ref="A93:B93"/>
    <mergeCell ref="C93:Q93"/>
    <mergeCell ref="R93:T93"/>
    <mergeCell ref="U93:V93"/>
    <mergeCell ref="W93:Y93"/>
    <mergeCell ref="Z93:AC93"/>
    <mergeCell ref="AD93:AG93"/>
    <mergeCell ref="A92:B92"/>
    <mergeCell ref="C92:Q92"/>
    <mergeCell ref="R92:T92"/>
    <mergeCell ref="U92:V92"/>
    <mergeCell ref="W92:Y92"/>
    <mergeCell ref="Z92:AC92"/>
    <mergeCell ref="U97:W97"/>
    <mergeCell ref="Z97:AC97"/>
    <mergeCell ref="AD97:AF97"/>
    <mergeCell ref="A98:T98"/>
    <mergeCell ref="U98:W98"/>
    <mergeCell ref="X98:Y98"/>
    <mergeCell ref="Z98:AC98"/>
    <mergeCell ref="AD98:AF98"/>
    <mergeCell ref="AD95:AG95"/>
    <mergeCell ref="Z91:AC91"/>
    <mergeCell ref="AD91:AG91"/>
    <mergeCell ref="Z61:AC61"/>
    <mergeCell ref="AD88:AG88"/>
    <mergeCell ref="AD89:AG89"/>
    <mergeCell ref="AD90:AG90"/>
    <mergeCell ref="Z89:AC89"/>
    <mergeCell ref="Z62:AC62"/>
    <mergeCell ref="AD84:AG84"/>
    <mergeCell ref="AD85:AG85"/>
    <mergeCell ref="AD78:AG78"/>
    <mergeCell ref="AD79:AG79"/>
    <mergeCell ref="AD80:AG80"/>
    <mergeCell ref="AD76:AG76"/>
    <mergeCell ref="AD65:AG65"/>
    <mergeCell ref="AD66:AG66"/>
    <mergeCell ref="AD72:AG72"/>
    <mergeCell ref="Z71:AC71"/>
    <mergeCell ref="AD61:AG61"/>
    <mergeCell ref="AD62:AG62"/>
    <mergeCell ref="Z81:AC81"/>
    <mergeCell ref="AD75:AG75"/>
    <mergeCell ref="AD81:AG81"/>
    <mergeCell ref="Z16:AC16"/>
    <mergeCell ref="AD16:AG16"/>
    <mergeCell ref="C15:Q15"/>
    <mergeCell ref="R15:T15"/>
    <mergeCell ref="Z17:AC17"/>
    <mergeCell ref="AD17:AG17"/>
    <mergeCell ref="Z15:AC15"/>
    <mergeCell ref="Z13:AC13"/>
    <mergeCell ref="AD13:AG13"/>
    <mergeCell ref="C14:Q14"/>
    <mergeCell ref="R14:T14"/>
    <mergeCell ref="U14:V14"/>
    <mergeCell ref="W14:Y14"/>
    <mergeCell ref="Z14:AC14"/>
    <mergeCell ref="AD14:AG14"/>
    <mergeCell ref="AD15:AG15"/>
    <mergeCell ref="W15:Y15"/>
    <mergeCell ref="AD18:AG18"/>
    <mergeCell ref="C17:Q17"/>
    <mergeCell ref="R17:T17"/>
    <mergeCell ref="AD22:AG22"/>
    <mergeCell ref="C23:Q23"/>
    <mergeCell ref="AD23:AG23"/>
    <mergeCell ref="AD24:AG24"/>
    <mergeCell ref="W19:Y19"/>
    <mergeCell ref="Z19:AC19"/>
    <mergeCell ref="AD19:AG19"/>
    <mergeCell ref="U20:V20"/>
    <mergeCell ref="W20:Y20"/>
    <mergeCell ref="Z20:AC20"/>
    <mergeCell ref="AD20:AG20"/>
    <mergeCell ref="U24:V24"/>
    <mergeCell ref="Z21:AC21"/>
    <mergeCell ref="AD21:AG21"/>
    <mergeCell ref="C20:Q20"/>
    <mergeCell ref="R20:T20"/>
    <mergeCell ref="C18:Q18"/>
    <mergeCell ref="Z18:AC18"/>
    <mergeCell ref="C21:Q21"/>
    <mergeCell ref="C24:Q24"/>
    <mergeCell ref="R21:T21"/>
    <mergeCell ref="C25:Q25"/>
    <mergeCell ref="A23:B23"/>
    <mergeCell ref="A24:B24"/>
    <mergeCell ref="Z23:AC23"/>
    <mergeCell ref="Z24:AC24"/>
    <mergeCell ref="A25:B25"/>
    <mergeCell ref="A22:B22"/>
    <mergeCell ref="C22:Q22"/>
    <mergeCell ref="R22:T22"/>
    <mergeCell ref="U22:V22"/>
    <mergeCell ref="W22:Y22"/>
    <mergeCell ref="Z22:AC22"/>
    <mergeCell ref="R23:T23"/>
    <mergeCell ref="U23:V23"/>
    <mergeCell ref="W23:Y23"/>
    <mergeCell ref="R24:T24"/>
    <mergeCell ref="R25:T25"/>
    <mergeCell ref="U25:V25"/>
    <mergeCell ref="W24:Y24"/>
    <mergeCell ref="W25:Y25"/>
    <mergeCell ref="AD25:AG25"/>
    <mergeCell ref="AD51:AG51"/>
    <mergeCell ref="C51:Q51"/>
    <mergeCell ref="R51:T51"/>
    <mergeCell ref="U51:V51"/>
    <mergeCell ref="W51:Y51"/>
    <mergeCell ref="Z51:AC51"/>
    <mergeCell ref="AD56:AG56"/>
    <mergeCell ref="R30:T30"/>
    <mergeCell ref="R33:T33"/>
    <mergeCell ref="R34:T34"/>
    <mergeCell ref="R35:T35"/>
    <mergeCell ref="R36:T36"/>
    <mergeCell ref="U32:V32"/>
    <mergeCell ref="C30:Q30"/>
    <mergeCell ref="AD26:AG26"/>
    <mergeCell ref="AD27:AG27"/>
    <mergeCell ref="AD28:AG28"/>
    <mergeCell ref="AD29:AG29"/>
    <mergeCell ref="AD30:AG30"/>
    <mergeCell ref="AD31:AG31"/>
    <mergeCell ref="U33:V33"/>
    <mergeCell ref="Z25:AC25"/>
    <mergeCell ref="Z39:AC39"/>
    <mergeCell ref="W26:Y26"/>
    <mergeCell ref="Z40:AC40"/>
    <mergeCell ref="Z41:AC41"/>
    <mergeCell ref="A30:B30"/>
    <mergeCell ref="A31:B31"/>
    <mergeCell ref="C31:Q31"/>
    <mergeCell ref="W27:Y27"/>
    <mergeCell ref="W28:Y28"/>
    <mergeCell ref="W29:Y29"/>
    <mergeCell ref="Z26:AC26"/>
    <mergeCell ref="Z27:AC27"/>
    <mergeCell ref="Z28:AC28"/>
    <mergeCell ref="Z29:AC29"/>
    <mergeCell ref="A26:B26"/>
    <mergeCell ref="A27:B27"/>
    <mergeCell ref="A28:B28"/>
    <mergeCell ref="A29:B29"/>
    <mergeCell ref="R29:T29"/>
    <mergeCell ref="U27:V27"/>
    <mergeCell ref="U28:V28"/>
    <mergeCell ref="U29:V29"/>
    <mergeCell ref="C29:Q29"/>
    <mergeCell ref="C26:Q26"/>
    <mergeCell ref="R26:T26"/>
    <mergeCell ref="U26:V26"/>
    <mergeCell ref="C27:Q27"/>
    <mergeCell ref="C28:Q28"/>
    <mergeCell ref="R32:T32"/>
    <mergeCell ref="R31:T31"/>
    <mergeCell ref="U30:V30"/>
    <mergeCell ref="U31:V31"/>
    <mergeCell ref="R27:T27"/>
    <mergeCell ref="R28:T28"/>
    <mergeCell ref="W30:Y30"/>
    <mergeCell ref="W31:Y31"/>
    <mergeCell ref="Z30:AC30"/>
    <mergeCell ref="Z31:AC31"/>
    <mergeCell ref="W32:Y32"/>
    <mergeCell ref="A33:B33"/>
    <mergeCell ref="A34:B34"/>
    <mergeCell ref="A35:B35"/>
    <mergeCell ref="A36:B36"/>
    <mergeCell ref="C32:Q32"/>
    <mergeCell ref="C33:Q33"/>
    <mergeCell ref="C34:Q34"/>
    <mergeCell ref="C35:Q35"/>
    <mergeCell ref="C36:Q36"/>
    <mergeCell ref="A32:B32"/>
    <mergeCell ref="U34:V34"/>
    <mergeCell ref="U35:V35"/>
    <mergeCell ref="U36:V36"/>
    <mergeCell ref="A37:B37"/>
    <mergeCell ref="A38:B38"/>
    <mergeCell ref="A39:B39"/>
    <mergeCell ref="A40:B40"/>
    <mergeCell ref="A41:B41"/>
    <mergeCell ref="C37:Q37"/>
    <mergeCell ref="C38:Q38"/>
    <mergeCell ref="C39:Q39"/>
    <mergeCell ref="C40:Q40"/>
    <mergeCell ref="C41:Q41"/>
    <mergeCell ref="R37:T37"/>
    <mergeCell ref="U37:V37"/>
    <mergeCell ref="R38:T38"/>
    <mergeCell ref="R39:T39"/>
    <mergeCell ref="R40:T40"/>
    <mergeCell ref="U38:V38"/>
    <mergeCell ref="U39:V39"/>
    <mergeCell ref="U40:V40"/>
    <mergeCell ref="W38:Y38"/>
    <mergeCell ref="W39:Y39"/>
    <mergeCell ref="W40:Y40"/>
    <mergeCell ref="AD32:AG32"/>
    <mergeCell ref="AD33:AG33"/>
    <mergeCell ref="AD34:AG34"/>
    <mergeCell ref="AD35:AG35"/>
    <mergeCell ref="AD36:AG36"/>
    <mergeCell ref="W33:Y33"/>
    <mergeCell ref="W34:Y34"/>
    <mergeCell ref="W35:Y35"/>
    <mergeCell ref="W36:Y36"/>
    <mergeCell ref="Z32:AC32"/>
    <mergeCell ref="Z33:AC33"/>
    <mergeCell ref="Z34:AC34"/>
    <mergeCell ref="Z35:AC35"/>
    <mergeCell ref="Z36:AC36"/>
    <mergeCell ref="Z37:AC37"/>
    <mergeCell ref="Z38:AC38"/>
    <mergeCell ref="W37:Y37"/>
    <mergeCell ref="AD37:AG37"/>
    <mergeCell ref="AD38:AG38"/>
    <mergeCell ref="AD39:AG39"/>
    <mergeCell ref="AD40:AG40"/>
    <mergeCell ref="W41:Y41"/>
    <mergeCell ref="U41:V41"/>
    <mergeCell ref="AD41:AG41"/>
    <mergeCell ref="R41:T41"/>
    <mergeCell ref="U60:V60"/>
    <mergeCell ref="U61:V61"/>
    <mergeCell ref="U62:V62"/>
    <mergeCell ref="W60:Y60"/>
    <mergeCell ref="W61:Y61"/>
    <mergeCell ref="W62:Y62"/>
    <mergeCell ref="W47:Y47"/>
    <mergeCell ref="W48:Y48"/>
    <mergeCell ref="W49:Y49"/>
    <mergeCell ref="U50:V50"/>
    <mergeCell ref="W50:Y50"/>
    <mergeCell ref="R50:T50"/>
    <mergeCell ref="W57:Y57"/>
    <mergeCell ref="R58:T58"/>
    <mergeCell ref="U58:V58"/>
    <mergeCell ref="W46:Y46"/>
    <mergeCell ref="R56:T56"/>
    <mergeCell ref="U56:V56"/>
    <mergeCell ref="W56:Y56"/>
    <mergeCell ref="R57:T57"/>
    <mergeCell ref="W53:Y53"/>
    <mergeCell ref="U46:V46"/>
    <mergeCell ref="U47:V47"/>
    <mergeCell ref="A60:B60"/>
    <mergeCell ref="A61:B61"/>
    <mergeCell ref="A62:B62"/>
    <mergeCell ref="C60:Q60"/>
    <mergeCell ref="C61:Q61"/>
    <mergeCell ref="C62:Q62"/>
    <mergeCell ref="R60:T60"/>
    <mergeCell ref="R61:T61"/>
    <mergeCell ref="R62:T62"/>
    <mergeCell ref="A59:B59"/>
    <mergeCell ref="C59:Q59"/>
    <mergeCell ref="R59:T59"/>
    <mergeCell ref="U59:V59"/>
    <mergeCell ref="W59:Y59"/>
    <mergeCell ref="Z59:AC59"/>
    <mergeCell ref="W58:Y58"/>
    <mergeCell ref="Z58:AC58"/>
    <mergeCell ref="AD58:AG58"/>
    <mergeCell ref="A58:B58"/>
    <mergeCell ref="C58:Q58"/>
    <mergeCell ref="U48:V48"/>
    <mergeCell ref="U49:V49"/>
    <mergeCell ref="Z47:AC47"/>
    <mergeCell ref="U57:V57"/>
    <mergeCell ref="AD54:AG54"/>
    <mergeCell ref="AD55:AG55"/>
    <mergeCell ref="AD50:AG50"/>
    <mergeCell ref="C50:Q50"/>
    <mergeCell ref="Z57:AC57"/>
    <mergeCell ref="Z56:AC56"/>
    <mergeCell ref="U53:V53"/>
    <mergeCell ref="R53:T53"/>
    <mergeCell ref="C53:Q53"/>
    <mergeCell ref="Z50:AC50"/>
    <mergeCell ref="C55:Q55"/>
    <mergeCell ref="R54:T54"/>
    <mergeCell ref="R55:T55"/>
    <mergeCell ref="U54:V54"/>
    <mergeCell ref="U55:V55"/>
    <mergeCell ref="W54:Y54"/>
    <mergeCell ref="W55:Y55"/>
    <mergeCell ref="Z54:AC54"/>
    <mergeCell ref="Z55:AC55"/>
    <mergeCell ref="R46:T46"/>
    <mergeCell ref="R47:T47"/>
    <mergeCell ref="R48:T48"/>
    <mergeCell ref="R49:T49"/>
    <mergeCell ref="C47:Q47"/>
    <mergeCell ref="C48:Q48"/>
    <mergeCell ref="C49:Q49"/>
    <mergeCell ref="A46:B46"/>
    <mergeCell ref="C56:Q56"/>
    <mergeCell ref="C54:Q54"/>
    <mergeCell ref="A55:B55"/>
    <mergeCell ref="A57:B57"/>
    <mergeCell ref="C57:Q57"/>
    <mergeCell ref="A47:B47"/>
    <mergeCell ref="A50:B50"/>
    <mergeCell ref="A51:B51"/>
    <mergeCell ref="C42:Q42"/>
    <mergeCell ref="C43:Q43"/>
    <mergeCell ref="C44:Q44"/>
    <mergeCell ref="C45:Q45"/>
    <mergeCell ref="A42:B42"/>
    <mergeCell ref="A43:B43"/>
    <mergeCell ref="A44:B44"/>
    <mergeCell ref="C46:Q46"/>
    <mergeCell ref="A45:B45"/>
    <mergeCell ref="A56:B56"/>
    <mergeCell ref="A48:B48"/>
    <mergeCell ref="A49:B49"/>
    <mergeCell ref="R45:T45"/>
    <mergeCell ref="U42:V42"/>
    <mergeCell ref="U43:V43"/>
    <mergeCell ref="U44:V44"/>
    <mergeCell ref="U45:V45"/>
    <mergeCell ref="W42:Y42"/>
    <mergeCell ref="W43:Y43"/>
    <mergeCell ref="W44:Y44"/>
    <mergeCell ref="W45:Y45"/>
    <mergeCell ref="AH5:AK5"/>
    <mergeCell ref="AH6:AK6"/>
    <mergeCell ref="AH7:AK7"/>
    <mergeCell ref="AH8:AK8"/>
    <mergeCell ref="AH9:AK9"/>
    <mergeCell ref="AH10:AK10"/>
    <mergeCell ref="AH11:AK11"/>
    <mergeCell ref="A68:B68"/>
    <mergeCell ref="C68:Q68"/>
    <mergeCell ref="R68:T68"/>
    <mergeCell ref="U68:V68"/>
    <mergeCell ref="W68:Y68"/>
    <mergeCell ref="Z68:AC68"/>
    <mergeCell ref="AD68:AG68"/>
    <mergeCell ref="A67:B67"/>
    <mergeCell ref="C67:Q67"/>
    <mergeCell ref="R67:T67"/>
    <mergeCell ref="U67:V67"/>
    <mergeCell ref="W67:Y67"/>
    <mergeCell ref="Z67:AC67"/>
    <mergeCell ref="AD67:AG67"/>
    <mergeCell ref="R42:T42"/>
    <mergeCell ref="R43:T43"/>
    <mergeCell ref="R44:T44"/>
    <mergeCell ref="AH12:AK12"/>
    <mergeCell ref="AH13:AK13"/>
    <mergeCell ref="AH14:AK14"/>
    <mergeCell ref="AH15:AK15"/>
    <mergeCell ref="AH16:AK16"/>
    <mergeCell ref="AH17:AK17"/>
    <mergeCell ref="AH18:AK18"/>
    <mergeCell ref="AH19:AK19"/>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38:AK38"/>
    <mergeCell ref="AH39:AK39"/>
    <mergeCell ref="AH40:AK40"/>
    <mergeCell ref="AH41:AK41"/>
    <mergeCell ref="AH42:AK42"/>
    <mergeCell ref="AH43:AK43"/>
    <mergeCell ref="AH44:AK44"/>
    <mergeCell ref="AH45:AK45"/>
    <mergeCell ref="AH46:AK46"/>
    <mergeCell ref="AH47:AK47"/>
    <mergeCell ref="AH48:AK48"/>
    <mergeCell ref="AH49:AK49"/>
    <mergeCell ref="AH50:AK50"/>
    <mergeCell ref="AH51:AK51"/>
    <mergeCell ref="AH52:AK52"/>
    <mergeCell ref="AH53:AK53"/>
    <mergeCell ref="AH54:AK54"/>
    <mergeCell ref="AH55:AK55"/>
    <mergeCell ref="AH56:AK56"/>
    <mergeCell ref="AH69:AK69"/>
    <mergeCell ref="AH70:AK70"/>
    <mergeCell ref="AH71:AK71"/>
    <mergeCell ref="AH72:AK72"/>
    <mergeCell ref="AH73:AK73"/>
    <mergeCell ref="AH74:AK74"/>
    <mergeCell ref="AH57:AK57"/>
    <mergeCell ref="AH58:AK58"/>
    <mergeCell ref="AH59:AK59"/>
    <mergeCell ref="AH60:AK60"/>
    <mergeCell ref="AH61:AK61"/>
    <mergeCell ref="AH62:AK62"/>
    <mergeCell ref="AH63:AK63"/>
    <mergeCell ref="AH64:AK64"/>
    <mergeCell ref="AH65:AK65"/>
    <mergeCell ref="AH93:AK93"/>
    <mergeCell ref="AH95:AK95"/>
    <mergeCell ref="AH3:AK4"/>
    <mergeCell ref="AH84:AK84"/>
    <mergeCell ref="AH85:AK85"/>
    <mergeCell ref="AH86:AK86"/>
    <mergeCell ref="AH87:AK87"/>
    <mergeCell ref="AH88:AK88"/>
    <mergeCell ref="AH89:AK89"/>
    <mergeCell ref="AH90:AK90"/>
    <mergeCell ref="AH91:AK91"/>
    <mergeCell ref="AH92:AK92"/>
    <mergeCell ref="AH75:AK75"/>
    <mergeCell ref="AH76:AK76"/>
    <mergeCell ref="AH77:AK77"/>
    <mergeCell ref="AH78:AK78"/>
    <mergeCell ref="AH79:AK79"/>
    <mergeCell ref="AH80:AK80"/>
    <mergeCell ref="AH81:AK81"/>
    <mergeCell ref="AH82:AK82"/>
    <mergeCell ref="AH83:AK83"/>
    <mergeCell ref="AH66:AK66"/>
    <mergeCell ref="AH67:AK67"/>
    <mergeCell ref="AH68:AK68"/>
  </mergeCells>
  <phoneticPr fontId="17" type="noConversion"/>
  <conditionalFormatting sqref="A249">
    <cfRule type="containsText" dxfId="0" priority="1" operator="containsText" text="CHYBA. Doplň Buňku G15 v záložce Doplň">
      <formula>NOT(ISERROR(SEARCH("CHYBA. Doplň Buňku G15 v záložce Doplň",A249)))</formula>
    </cfRule>
  </conditionalFormatting>
  <dataValidations disablePrompts="1" count="2">
    <dataValidation errorStyle="warning" allowBlank="1" showInputMessage="1" error="Are you sure? " sqref="B255:B257 B261 A252:A261 B258:AC258 A263:AC269" xr:uid="{0A3BDD9E-73C5-4B7E-8D33-2A3EFB403285}"/>
    <dataValidation errorStyle="warning" allowBlank="1" showInputMessage="1" showErrorMessage="1" error="Are you sure? " sqref="A262:AC262 A249:AC251" xr:uid="{1D6C9DEB-E183-4EAF-9C70-8873879FE299}"/>
  </dataValidations>
  <pageMargins left="0.78740157480314965" right="0.73958333333333337" top="0.98425196850393704" bottom="0.98425196850393704" header="0.31496062992125984" footer="0.31496062992125984"/>
  <pageSetup paperSize="9" fitToHeight="0" orientation="landscape" horizontalDpi="4294967293" verticalDpi="4294967293" r:id="rId1"/>
  <headerFooter differentFirst="1">
    <oddHeader xml:space="preserve">&amp;L&amp;10&amp;K00-032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9.2</vt:lpstr>
      <vt:lpstr>'9.2'!Oblast_tisku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stavt</dc:creator>
  <cp:lastModifiedBy>Hörnerova</cp:lastModifiedBy>
  <cp:lastPrinted>2025-01-21T09:50:45Z</cp:lastPrinted>
  <dcterms:created xsi:type="dcterms:W3CDTF">2022-04-28T07:59:58Z</dcterms:created>
  <dcterms:modified xsi:type="dcterms:W3CDTF">2025-01-21T09:53:01Z</dcterms:modified>
</cp:coreProperties>
</file>