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9435" windowHeight="5475"/>
  </bookViews>
  <sheets>
    <sheet name="Rozpocet" sheetId="1" r:id="rId1"/>
    <sheet name="List1" sheetId="3" r:id="rId2"/>
    <sheet name="List2" sheetId="4" r:id="rId3"/>
  </sheets>
  <definedNames>
    <definedName name="\A">#REF!</definedName>
    <definedName name="_CEN1">Rozpocet!$B$3:$B$3</definedName>
    <definedName name="_CEN2">Rozpocet!$B$20:$B$20</definedName>
    <definedName name="_CEN3">Rozpocet!$B$44:$B$44</definedName>
    <definedName name="_CEN4">Rozpocet!$B$60:$B$60</definedName>
    <definedName name="_CEN5">Rozpocet!$B$78:$B$78</definedName>
    <definedName name="CENA1">Rozpocet!$H$17:$H$17</definedName>
    <definedName name="CENA2">Rozpocet!$H$40:$H$40</definedName>
    <definedName name="CENA3">Rozpocet!$H$58:$H$58</definedName>
    <definedName name="CENA4">Rozpocet!$H$75:$H$75</definedName>
    <definedName name="CENA5">Rozpocet!$H$93:$H$93</definedName>
    <definedName name="CENN1">Rozpocet!$D$3:$D$3</definedName>
    <definedName name="CENN2">Rozpocet!$D$20:$D$20</definedName>
    <definedName name="CENN3">Rozpocet!$D$44:$D$44</definedName>
    <definedName name="CENN4">Rozpocet!$D$60:$D$60</definedName>
    <definedName name="CENN5">Rozpocet!$D$78:$D$78</definedName>
    <definedName name="HMOT1">Rozpocet!$J$17:$J$17</definedName>
    <definedName name="HMOT2">Rozpocet!$J$40:$J$40</definedName>
    <definedName name="HMOT3">Rozpocet!$J$58:$J$58</definedName>
    <definedName name="HMOT4">Rozpocet!$J$75:$J$75</definedName>
    <definedName name="HMOT5">Rozpocet!$J$93:$J$93</definedName>
    <definedName name="REKAPITULACE">Rozpocet!$B$97:$B$97</definedName>
    <definedName name="VYHODNOCENI">#REF!</definedName>
  </definedNames>
  <calcPr calcId="145621"/>
</workbook>
</file>

<file path=xl/calcChain.xml><?xml version="1.0" encoding="utf-8"?>
<calcChain xmlns="http://schemas.openxmlformats.org/spreadsheetml/2006/main">
  <c r="H5" i="1" l="1"/>
  <c r="J5" i="1"/>
  <c r="J17" i="1" s="1"/>
  <c r="J97" i="1" s="1"/>
  <c r="H6" i="1"/>
  <c r="J6" i="1"/>
  <c r="H7" i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22" i="1"/>
  <c r="H31" i="1" s="1"/>
  <c r="H39" i="1" s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J31" i="1"/>
  <c r="J39" i="1" s="1"/>
  <c r="H35" i="1"/>
  <c r="H36" i="1"/>
  <c r="H37" i="1"/>
  <c r="J37" i="1"/>
  <c r="J38" i="1" s="1"/>
  <c r="H46" i="1"/>
  <c r="J46" i="1"/>
  <c r="H47" i="1"/>
  <c r="J47" i="1"/>
  <c r="J49" i="1"/>
  <c r="H54" i="1"/>
  <c r="H55" i="1"/>
  <c r="J55" i="1"/>
  <c r="J56" i="1" s="1"/>
  <c r="H62" i="1"/>
  <c r="J62" i="1"/>
  <c r="H63" i="1"/>
  <c r="J63" i="1"/>
  <c r="H64" i="1"/>
  <c r="J64" i="1"/>
  <c r="H65" i="1"/>
  <c r="J65" i="1"/>
  <c r="H66" i="1"/>
  <c r="J66" i="1"/>
  <c r="H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80" i="1"/>
  <c r="J80" i="1"/>
  <c r="H81" i="1"/>
  <c r="J81" i="1"/>
  <c r="H82" i="1"/>
  <c r="J82" i="1"/>
  <c r="H83" i="1"/>
  <c r="J83" i="1"/>
  <c r="H84" i="1"/>
  <c r="J84" i="1"/>
  <c r="H85" i="1"/>
  <c r="J85" i="1"/>
  <c r="H90" i="1"/>
  <c r="H91" i="1" s="1"/>
  <c r="J91" i="1"/>
  <c r="B97" i="1"/>
  <c r="D97" i="1"/>
  <c r="B98" i="1"/>
  <c r="D98" i="1"/>
  <c r="B99" i="1"/>
  <c r="D99" i="1"/>
  <c r="B100" i="1"/>
  <c r="D100" i="1"/>
  <c r="B101" i="1"/>
  <c r="D101" i="1"/>
  <c r="B103" i="1"/>
  <c r="H17" i="1" l="1"/>
  <c r="H97" i="1" s="1"/>
  <c r="J86" i="1"/>
  <c r="J92" i="1" s="1"/>
  <c r="J93" i="1" s="1"/>
  <c r="J101" i="1" s="1"/>
  <c r="H48" i="1"/>
  <c r="H57" i="1" s="1"/>
  <c r="H58" i="1" s="1"/>
  <c r="H99" i="1" s="1"/>
  <c r="H56" i="1"/>
  <c r="J48" i="1"/>
  <c r="J57" i="1" s="1"/>
  <c r="J58" i="1"/>
  <c r="J99" i="1" s="1"/>
  <c r="H38" i="1"/>
  <c r="H40" i="1" s="1"/>
  <c r="H98" i="1" s="1"/>
  <c r="J75" i="1"/>
  <c r="J100" i="1" s="1"/>
  <c r="H75" i="1"/>
  <c r="H100" i="1" s="1"/>
  <c r="J40" i="1"/>
  <c r="J98" i="1" s="1"/>
  <c r="J102" i="1" s="1"/>
  <c r="F103" i="1" s="1"/>
  <c r="H103" i="1" s="1"/>
  <c r="H86" i="1"/>
  <c r="H92" i="1" s="1"/>
  <c r="H93" i="1" s="1"/>
  <c r="H101" i="1" s="1"/>
  <c r="H102" i="1" l="1"/>
  <c r="H105" i="1" s="1"/>
  <c r="H106" i="1" s="1"/>
  <c r="H107" i="1" l="1"/>
  <c r="H113" i="1" s="1"/>
</calcChain>
</file>

<file path=xl/sharedStrings.xml><?xml version="1.0" encoding="utf-8"?>
<sst xmlns="http://schemas.openxmlformats.org/spreadsheetml/2006/main" count="263" uniqueCount="130">
  <si>
    <t>Název akce:</t>
  </si>
  <si>
    <t>Revitalizace návsi - KLUKY</t>
  </si>
  <si>
    <t>C 800-1</t>
  </si>
  <si>
    <t xml:space="preserve">        </t>
  </si>
  <si>
    <t>Zemní práce</t>
  </si>
  <si>
    <t>Polozka ceníku</t>
  </si>
  <si>
    <t>Popis</t>
  </si>
  <si>
    <t>M.j.</t>
  </si>
  <si>
    <t>Mnozství</t>
  </si>
  <si>
    <t>Jedn. cena</t>
  </si>
  <si>
    <t>Náklady montáze celkem</t>
  </si>
  <si>
    <t>Hmotnost jednotková</t>
  </si>
  <si>
    <t>Hmotnost celkem</t>
  </si>
  <si>
    <t>12110-1102</t>
  </si>
  <si>
    <t>Sejmutí ornice v tl 200 mm s odvozem do 100 m</t>
  </si>
  <si>
    <t>m3</t>
  </si>
  <si>
    <t>12220-2201</t>
  </si>
  <si>
    <t>Odkopávky a prokopávky v horn.3 do 100 m3</t>
  </si>
  <si>
    <t>16220-1102</t>
  </si>
  <si>
    <t>Vodorovné přemístění na násypy do 50 m</t>
  </si>
  <si>
    <t>16260-1102</t>
  </si>
  <si>
    <t>Vodorovné přemístění přebytečného výkopku na vzd. do 5 km</t>
  </si>
  <si>
    <t>17120-1201</t>
  </si>
  <si>
    <t>Ulození sypaniny na skládku</t>
  </si>
  <si>
    <t>17120-1211</t>
  </si>
  <si>
    <t>Skládkovné 38,49 x 1,6 t = 61,58 t</t>
  </si>
  <si>
    <t>17110-1105</t>
  </si>
  <si>
    <t>Ulození sypaniny do zhut. násypů na 103% PS</t>
  </si>
  <si>
    <t>12210-1401</t>
  </si>
  <si>
    <t>Rozpojení ornice na skládce do 100 m3</t>
  </si>
  <si>
    <t>16230-1101</t>
  </si>
  <si>
    <t>Vodorovné přemístění ornice ze vzd. 100 m</t>
  </si>
  <si>
    <t>18130-1105</t>
  </si>
  <si>
    <t>Rozprostření ornice v rovině do 500 m2 v tl. vrstvy 270 mm</t>
  </si>
  <si>
    <t>m2</t>
  </si>
  <si>
    <t>18110-1101</t>
  </si>
  <si>
    <t>Úprava pláně bez zhutnění</t>
  </si>
  <si>
    <t>18110-1102</t>
  </si>
  <si>
    <t>Úprava pláně se zhutněním pod zpevněnými plochami</t>
  </si>
  <si>
    <t>Součet:</t>
  </si>
  <si>
    <t>S=</t>
  </si>
  <si>
    <t>C 822-1</t>
  </si>
  <si>
    <t>Pozemní komunikace</t>
  </si>
  <si>
    <t>56104-1111</t>
  </si>
  <si>
    <t>Zřízení podkladu ze zem. uprav. vápnem v tl.30cm</t>
  </si>
  <si>
    <t>56106-1111</t>
  </si>
  <si>
    <t>Dtto, tl. 400 mm - komunikace na návsi</t>
  </si>
  <si>
    <t>56467-1111</t>
  </si>
  <si>
    <t>Podklad z kameniva fe 32-63 mm tl. 200 - 250 mm</t>
  </si>
  <si>
    <t>56473-1111</t>
  </si>
  <si>
    <t>Dtto, tl. 100 mm - příjezd. komunikace k RD</t>
  </si>
  <si>
    <t>56493-2111</t>
  </si>
  <si>
    <t>Mechanicky zpevněné kamenivo v tl. 100 mm</t>
  </si>
  <si>
    <t>56481-1111</t>
  </si>
  <si>
    <t>Podkl.z drc. kam. fe 8-16mm,tl. 100 mm - písk.dlazba</t>
  </si>
  <si>
    <t>56484-1111</t>
  </si>
  <si>
    <t>Dtto, fe 0-63 mm, tl. 120 mm - pískovc. dlazba</t>
  </si>
  <si>
    <t>59111-1111</t>
  </si>
  <si>
    <t>Dlazba z čedičového kamene do loze písk tl.5cm</t>
  </si>
  <si>
    <t>59141-1111</t>
  </si>
  <si>
    <t>Kladení dlazby z pískovce, písk.loze do 40 mm</t>
  </si>
  <si>
    <t xml:space="preserve">        SPECIFIKACE     </t>
  </si>
  <si>
    <t>Dodávka celkem</t>
  </si>
  <si>
    <t>Vápno na stabilizaci zeminy : 26 m2 x 0,30 m = 7,80 m3, 620 m2 x 0,40 m = 248 m3, celkem 255,80 m3 x 40 kg = 10232 kg</t>
  </si>
  <si>
    <t>kg</t>
  </si>
  <si>
    <t>Čedičový kámen: 10 m2 vází 1,7t,                             246 m2 : 10 x 1,7 t = 41,82 t</t>
  </si>
  <si>
    <t>t</t>
  </si>
  <si>
    <t xml:space="preserve">Pískovcové desky na dlazbu kolem podstavce kříze, vel. 200/100/40 mm včetně ztr. 2% </t>
  </si>
  <si>
    <t>Montáz:</t>
  </si>
  <si>
    <t>Celkem:</t>
  </si>
  <si>
    <t>Ostatní konstrukce a práce</t>
  </si>
  <si>
    <t>91624-1213</t>
  </si>
  <si>
    <t>Osazení kam. obrubníků stoj. i záhon do bet. loze</t>
  </si>
  <si>
    <t>m</t>
  </si>
  <si>
    <t>91973-1121</t>
  </si>
  <si>
    <t>Zarovnání styčné plochy asfaltové se sil II/259</t>
  </si>
  <si>
    <t>Kamenné obrubníky vel. 150/250/1000 mm -       79 m : 24 = 3,3 t</t>
  </si>
  <si>
    <t>Obrubníky záhonové z pískovce                        vel. 80/200/1000 mm</t>
  </si>
  <si>
    <t>Bourací práce</t>
  </si>
  <si>
    <t>11310-7212</t>
  </si>
  <si>
    <t xml:space="preserve">Odstranění podkladů z kameniva tězeného tl. do 200 mm přes 200 m2 </t>
  </si>
  <si>
    <t>11310-7222</t>
  </si>
  <si>
    <t>Odstranění podkladů z kameniva tl. do 200mm</t>
  </si>
  <si>
    <t>11310-7242</t>
  </si>
  <si>
    <t>Odstranění zivičné vrstvy v tl. 100 mm</t>
  </si>
  <si>
    <t>11320-2111</t>
  </si>
  <si>
    <t>Vytrhání obrub stojatých</t>
  </si>
  <si>
    <t>11310-6121</t>
  </si>
  <si>
    <t>Rozebrání beton. dlazby kolem podstavce kříze</t>
  </si>
  <si>
    <t>11310-6161</t>
  </si>
  <si>
    <t>Vybourání dlázděného rigolu z drob. kostek</t>
  </si>
  <si>
    <t>99722-1551</t>
  </si>
  <si>
    <t>Vodorovná doprava suti do 1km</t>
  </si>
  <si>
    <t>99722-1559</t>
  </si>
  <si>
    <t>Příplatek za další 1 km - 4 x 400,16 t = 1600,64t</t>
  </si>
  <si>
    <t>99722-1561</t>
  </si>
  <si>
    <t>Vodorovná doprava z kus. materiálu</t>
  </si>
  <si>
    <t>99722-1569</t>
  </si>
  <si>
    <t>Příplatek za další 1 km - 4 x 29,78 t = 119,12 t</t>
  </si>
  <si>
    <t>99722-1815</t>
  </si>
  <si>
    <t>Skládkovné za beton. odpad - dlazba a obruby</t>
  </si>
  <si>
    <t>99722-1845</t>
  </si>
  <si>
    <t>Skládkovné za asfaltový odpad</t>
  </si>
  <si>
    <t>99722-1855</t>
  </si>
  <si>
    <t>Skládkovné za odpad z kameniva</t>
  </si>
  <si>
    <t>C 823-1</t>
  </si>
  <si>
    <t>Plocha a úprava území</t>
  </si>
  <si>
    <t>18200-1111</t>
  </si>
  <si>
    <t>Plošná úprava terénu +-10cm</t>
  </si>
  <si>
    <t>18340-3153</t>
  </si>
  <si>
    <t>Obdělání půdy hrabáním - 2 x 107 m2 = 214 m2</t>
  </si>
  <si>
    <t>18480-7111</t>
  </si>
  <si>
    <t>Ochrana kmene stromu bedněním</t>
  </si>
  <si>
    <t>18480-7112</t>
  </si>
  <si>
    <t>Odstranění bednění kolem stromu</t>
  </si>
  <si>
    <t>18040-2111</t>
  </si>
  <si>
    <t>Zalození trávníku parkového</t>
  </si>
  <si>
    <t>18580-3111</t>
  </si>
  <si>
    <t>Ošetření trávníku</t>
  </si>
  <si>
    <t>Travní semeno park. charakteru - 5 kg na 100 m2 včetně ztratného 5%</t>
  </si>
  <si>
    <t>Rekapitulace HSV + PSV</t>
  </si>
  <si>
    <t>Přesun hmot s krytem dlázděným</t>
  </si>
  <si>
    <t>Celkem Hl. III.</t>
  </si>
  <si>
    <t>DPH 21%</t>
  </si>
  <si>
    <t>Celkem s DPH</t>
  </si>
  <si>
    <t>Vedlejší náklady : zařízení staveniště</t>
  </si>
  <si>
    <t xml:space="preserve">Ostatní náklady: </t>
  </si>
  <si>
    <t xml:space="preserve">Geodetické vytýčení </t>
  </si>
  <si>
    <t>Dopravně inzenýrská opatření: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</si>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</sst>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_);\(#,##0.00\)"/>
    <numFmt numFmtId="166" formatCode="#,##0.0000_);\(#,##0.0000\)"/>
    <numFmt numFmtId="167" formatCode="#,##0.00000_);\(#,##0.00000\)"/>
  </numFmts>
  <fonts count="13" x14ac:knownFonts="1">
    <font>
      <sz val="12"/>
      <name val="Arial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b/>
      <u/>
      <sz val="14"/>
      <color indexed="8"/>
      <name val="Arial CE"/>
      <charset val="238"/>
    </font>
    <font>
      <b/>
      <u/>
      <sz val="14"/>
      <color indexed="8"/>
      <name val="Arial"/>
      <family val="2"/>
      <charset val="238"/>
    </font>
    <font>
      <sz val="8"/>
      <color indexed="8"/>
      <name val="Arial CE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Symbol"/>
      <family val="1"/>
      <charset val="2"/>
    </font>
    <font>
      <b/>
      <sz val="14"/>
      <color indexed="8"/>
      <name val="Arial CE"/>
      <charset val="238"/>
    </font>
    <font>
      <u/>
      <sz val="12"/>
      <color indexed="8"/>
      <name val="Arial CE"/>
      <charset val="238"/>
    </font>
    <font>
      <u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52">
    <xf numFmtId="0" fontId="0" fillId="0" borderId="0" xfId="0" applyFill="1"/>
    <xf numFmtId="0" fontId="1" fillId="2" borderId="0" xfId="0" applyNumberFormat="1" applyFont="1" applyAlignment="1">
      <alignment vertical="center"/>
    </xf>
    <xf numFmtId="0" fontId="2" fillId="2" borderId="0" xfId="0" applyNumberFormat="1" applyFont="1" applyAlignment="1">
      <alignment horizontal="left"/>
    </xf>
    <xf numFmtId="0" fontId="0" fillId="2" borderId="0" xfId="0" applyNumberFormat="1" applyAlignment="1">
      <alignment vertical="center"/>
    </xf>
    <xf numFmtId="0" fontId="2" fillId="2" borderId="0" xfId="0" applyNumberFormat="1" applyFont="1" applyAlignment="1">
      <alignment horizontal="left" vertical="center" wrapText="1"/>
    </xf>
    <xf numFmtId="2" fontId="0" fillId="2" borderId="0" xfId="0" applyNumberFormat="1" applyAlignment="1">
      <alignment vertical="center"/>
    </xf>
    <xf numFmtId="164" fontId="0" fillId="2" borderId="0" xfId="0" applyNumberFormat="1" applyAlignment="1">
      <alignment vertical="center"/>
    </xf>
    <xf numFmtId="0" fontId="0" fillId="2" borderId="0" xfId="0" applyNumberFormat="1"/>
    <xf numFmtId="0" fontId="1" fillId="2" borderId="0" xfId="0" applyNumberFormat="1" applyFont="1" applyAlignment="1">
      <alignment horizontal="left" vertical="center" wrapText="1"/>
    </xf>
    <xf numFmtId="0" fontId="3" fillId="2" borderId="0" xfId="0" applyNumberFormat="1" applyFont="1" applyAlignment="1">
      <alignment horizontal="left" vertical="center" wrapText="1"/>
    </xf>
    <xf numFmtId="0" fontId="4" fillId="2" borderId="0" xfId="0" applyNumberFormat="1" applyFont="1" applyAlignment="1">
      <alignment horizontal="left" vertical="center"/>
    </xf>
    <xf numFmtId="0" fontId="1" fillId="2" borderId="1" xfId="0" applyNumberFormat="1" applyFont="1" applyBorder="1"/>
    <xf numFmtId="0" fontId="5" fillId="2" borderId="1" xfId="0" applyNumberFormat="1" applyFont="1" applyBorder="1" applyAlignment="1">
      <alignment horizontal="center" wrapText="1"/>
    </xf>
    <xf numFmtId="0" fontId="0" fillId="2" borderId="1" xfId="0" applyNumberFormat="1" applyBorder="1"/>
    <xf numFmtId="0" fontId="1" fillId="2" borderId="1" xfId="0" applyNumberFormat="1" applyFont="1" applyBorder="1" applyAlignment="1">
      <alignment horizontal="left" wrapText="1"/>
    </xf>
    <xf numFmtId="0" fontId="6" fillId="2" borderId="1" xfId="0" applyNumberFormat="1" applyFont="1" applyBorder="1" applyAlignment="1">
      <alignment horizontal="center"/>
    </xf>
    <xf numFmtId="2" fontId="6" fillId="2" borderId="1" xfId="0" applyNumberFormat="1" applyFont="1" applyBorder="1" applyAlignment="1">
      <alignment horizontal="center"/>
    </xf>
    <xf numFmtId="2" fontId="7" fillId="2" borderId="1" xfId="0" applyNumberFormat="1" applyFont="1" applyBorder="1" applyAlignment="1">
      <alignment horizontal="center" wrapText="1"/>
    </xf>
    <xf numFmtId="167" fontId="7" fillId="2" borderId="1" xfId="0" applyNumberFormat="1" applyFont="1" applyBorder="1" applyAlignment="1">
      <alignment horizontal="center" wrapText="1"/>
    </xf>
    <xf numFmtId="164" fontId="7" fillId="2" borderId="1" xfId="0" applyNumberFormat="1" applyFont="1" applyBorder="1" applyAlignment="1">
      <alignment horizontal="center" wrapText="1"/>
    </xf>
    <xf numFmtId="0" fontId="1" fillId="2" borderId="0" xfId="0" applyNumberFormat="1" applyFont="1"/>
    <xf numFmtId="0" fontId="1" fillId="2" borderId="2" xfId="0" applyNumberFormat="1" applyFont="1" applyBorder="1" applyAlignment="1">
      <alignment vertical="center"/>
    </xf>
    <xf numFmtId="0" fontId="2" fillId="2" borderId="2" xfId="0" applyNumberFormat="1" applyFont="1" applyBorder="1" applyAlignment="1">
      <alignment horizontal="left" vertical="center" wrapText="1"/>
    </xf>
    <xf numFmtId="0" fontId="0" fillId="2" borderId="2" xfId="0" applyNumberFormat="1" applyBorder="1"/>
    <xf numFmtId="0" fontId="1" fillId="2" borderId="2" xfId="0" applyNumberFormat="1" applyFont="1" applyBorder="1" applyAlignment="1">
      <alignment horizontal="left" vertical="center" wrapText="1"/>
    </xf>
    <xf numFmtId="0" fontId="0" fillId="2" borderId="2" xfId="0" applyNumberFormat="1" applyBorder="1" applyAlignment="1">
      <alignment vertical="center"/>
    </xf>
    <xf numFmtId="2" fontId="8" fillId="2" borderId="2" xfId="0" applyNumberFormat="1" applyFont="1" applyBorder="1" applyAlignment="1">
      <alignment horizontal="right" vertical="center"/>
    </xf>
    <xf numFmtId="2" fontId="9" fillId="2" borderId="2" xfId="0" applyNumberFormat="1" applyFont="1" applyBorder="1" applyAlignment="1">
      <alignment vertical="center"/>
    </xf>
    <xf numFmtId="167" fontId="8" fillId="2" borderId="2" xfId="0" applyNumberFormat="1" applyFont="1" applyBorder="1" applyAlignment="1">
      <alignment horizontal="right" vertical="center"/>
    </xf>
    <xf numFmtId="164" fontId="9" fillId="2" borderId="2" xfId="0" applyNumberFormat="1" applyFont="1" applyBorder="1" applyAlignment="1">
      <alignment vertical="center"/>
    </xf>
    <xf numFmtId="167" fontId="0" fillId="2" borderId="0" xfId="0" applyNumberFormat="1" applyAlignment="1">
      <alignment vertical="center"/>
    </xf>
    <xf numFmtId="0" fontId="4" fillId="2" borderId="0" xfId="0" applyNumberFormat="1" applyFont="1" applyAlignment="1">
      <alignment horizontal="left"/>
    </xf>
    <xf numFmtId="0" fontId="3" fillId="2" borderId="0" xfId="0" applyNumberFormat="1" applyFont="1" applyAlignment="1">
      <alignment horizontal="left" vertical="center"/>
    </xf>
    <xf numFmtId="0" fontId="1" fillId="2" borderId="0" xfId="0" applyNumberFormat="1" applyFont="1" applyAlignment="1">
      <alignment horizontal="left" wrapText="1"/>
    </xf>
    <xf numFmtId="165" fontId="0" fillId="2" borderId="0" xfId="0" applyNumberFormat="1"/>
    <xf numFmtId="2" fontId="1" fillId="2" borderId="0" xfId="0" applyNumberFormat="1" applyFont="1"/>
    <xf numFmtId="167" fontId="0" fillId="2" borderId="0" xfId="0" applyNumberFormat="1"/>
    <xf numFmtId="164" fontId="0" fillId="2" borderId="0" xfId="0" applyNumberFormat="1"/>
    <xf numFmtId="2" fontId="9" fillId="2" borderId="0" xfId="0" applyNumberFormat="1" applyFont="1"/>
    <xf numFmtId="164" fontId="9" fillId="2" borderId="0" xfId="0" applyNumberFormat="1" applyFont="1"/>
    <xf numFmtId="0" fontId="3" fillId="2" borderId="0" xfId="0" applyNumberFormat="1" applyFont="1"/>
    <xf numFmtId="2" fontId="9" fillId="2" borderId="2" xfId="0" applyNumberFormat="1" applyFont="1" applyBorder="1"/>
    <xf numFmtId="166" fontId="9" fillId="2" borderId="2" xfId="0" applyNumberFormat="1" applyFont="1" applyBorder="1"/>
    <xf numFmtId="166" fontId="0" fillId="2" borderId="0" xfId="0" applyNumberFormat="1"/>
    <xf numFmtId="2" fontId="0" fillId="2" borderId="0" xfId="0" applyNumberFormat="1"/>
    <xf numFmtId="2" fontId="0" fillId="2" borderId="2" xfId="0" applyNumberFormat="1" applyBorder="1"/>
    <xf numFmtId="0" fontId="10" fillId="2" borderId="0" xfId="0" applyNumberFormat="1" applyFont="1"/>
    <xf numFmtId="0" fontId="9" fillId="2" borderId="0" xfId="0" applyNumberFormat="1" applyFont="1"/>
    <xf numFmtId="0" fontId="10" fillId="2" borderId="0" xfId="0" applyNumberFormat="1" applyFont="1" applyAlignment="1">
      <alignment horizontal="left" vertical="center" wrapText="1"/>
    </xf>
    <xf numFmtId="2" fontId="11" fillId="2" borderId="0" xfId="0" applyNumberFormat="1" applyFont="1" applyAlignment="1">
      <alignment vertical="center"/>
    </xf>
    <xf numFmtId="0" fontId="9" fillId="2" borderId="0" xfId="0" applyNumberFormat="1" applyFont="1" applyAlignment="1">
      <alignment horizontal="left" vertical="center" wrapText="1"/>
    </xf>
    <xf numFmtId="2" fontId="12" fillId="2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tabSelected="1" showOutlineSymbols="0" zoomScale="87" workbookViewId="0">
      <selection activeCell="F122" sqref="F122"/>
    </sheetView>
  </sheetViews>
  <sheetFormatPr defaultColWidth="8.6640625" defaultRowHeight="15" x14ac:dyDescent="0.2"/>
  <cols>
    <col min="1" max="1" width="3.6640625" style="7" customWidth="1"/>
    <col min="2" max="2" width="10.6640625" style="7" customWidth="1"/>
    <col min="3" max="3" width="1.6640625" style="7" customWidth="1"/>
    <col min="4" max="4" width="37.6640625" style="7" customWidth="1"/>
    <col min="5" max="5" width="3.6640625" style="7" customWidth="1"/>
    <col min="6" max="6" width="10.21875" style="7" customWidth="1"/>
    <col min="7" max="7" width="10.6640625" style="7" customWidth="1"/>
    <col min="8" max="8" width="13.6640625" style="7" customWidth="1"/>
    <col min="9" max="9" width="8.88671875" style="7" customWidth="1"/>
    <col min="10" max="10" width="11.6640625" style="7" customWidth="1"/>
    <col min="11" max="16384" width="8.6640625" style="7"/>
  </cols>
  <sheetData>
    <row r="1" spans="1:21" ht="15.95" customHeight="1" x14ac:dyDescent="0.25">
      <c r="A1" s="1"/>
      <c r="B1" s="2" t="s">
        <v>0</v>
      </c>
      <c r="C1" s="3"/>
      <c r="D1" s="4" t="s">
        <v>1</v>
      </c>
      <c r="E1" s="3"/>
      <c r="F1" s="3"/>
      <c r="G1" s="5"/>
      <c r="H1" s="5"/>
      <c r="I1" s="3"/>
      <c r="J1" s="6"/>
      <c r="U1" s="7">
        <v>1</v>
      </c>
    </row>
    <row r="2" spans="1:21" x14ac:dyDescent="0.2">
      <c r="A2" s="1"/>
      <c r="B2" s="8"/>
      <c r="C2" s="3"/>
      <c r="D2" s="8"/>
      <c r="E2" s="3"/>
      <c r="F2" s="3"/>
      <c r="G2" s="5"/>
      <c r="H2" s="5"/>
      <c r="I2" s="3"/>
      <c r="J2" s="6"/>
    </row>
    <row r="3" spans="1:21" ht="18" x14ac:dyDescent="0.2">
      <c r="A3" s="1"/>
      <c r="B3" s="9" t="s">
        <v>2</v>
      </c>
      <c r="C3" s="10" t="s">
        <v>3</v>
      </c>
      <c r="D3" s="9" t="s">
        <v>4</v>
      </c>
      <c r="E3" s="3"/>
      <c r="F3" s="3"/>
      <c r="G3" s="5"/>
      <c r="H3" s="5"/>
      <c r="I3" s="3"/>
      <c r="J3" s="6"/>
    </row>
    <row r="4" spans="1:21" ht="45" x14ac:dyDescent="0.2">
      <c r="A4" s="11"/>
      <c r="B4" s="12" t="s">
        <v>5</v>
      </c>
      <c r="C4" s="13"/>
      <c r="D4" s="14" t="s">
        <v>6</v>
      </c>
      <c r="E4" s="15" t="s">
        <v>7</v>
      </c>
      <c r="F4" s="15" t="s">
        <v>8</v>
      </c>
      <c r="G4" s="16" t="s">
        <v>9</v>
      </c>
      <c r="H4" s="17" t="s">
        <v>10</v>
      </c>
      <c r="I4" s="18" t="s">
        <v>11</v>
      </c>
      <c r="J4" s="19" t="s">
        <v>12</v>
      </c>
    </row>
    <row r="5" spans="1:21" x14ac:dyDescent="0.2">
      <c r="A5" s="1">
        <v>1</v>
      </c>
      <c r="B5" s="8" t="s">
        <v>13</v>
      </c>
      <c r="D5" s="20" t="s">
        <v>14</v>
      </c>
      <c r="E5" s="7" t="s">
        <v>15</v>
      </c>
      <c r="F5" s="7">
        <v>29.32</v>
      </c>
      <c r="H5" s="5">
        <f t="shared" ref="H5:H16" si="0">F5*G5</f>
        <v>0</v>
      </c>
      <c r="I5" s="7">
        <v>0</v>
      </c>
      <c r="J5" s="6">
        <f t="shared" ref="J5:J16" si="1">F5*I5</f>
        <v>0</v>
      </c>
    </row>
    <row r="6" spans="1:21" x14ac:dyDescent="0.2">
      <c r="A6" s="1">
        <v>2</v>
      </c>
      <c r="B6" s="8" t="s">
        <v>16</v>
      </c>
      <c r="D6" s="20" t="s">
        <v>17</v>
      </c>
      <c r="E6" s="7" t="s">
        <v>15</v>
      </c>
      <c r="F6" s="7">
        <v>52.88</v>
      </c>
      <c r="H6" s="5">
        <f t="shared" si="0"/>
        <v>0</v>
      </c>
      <c r="I6" s="7">
        <v>0</v>
      </c>
      <c r="J6" s="6">
        <f t="shared" si="1"/>
        <v>0</v>
      </c>
    </row>
    <row r="7" spans="1:21" x14ac:dyDescent="0.2">
      <c r="A7" s="1">
        <v>3</v>
      </c>
      <c r="B7" s="8" t="s">
        <v>18</v>
      </c>
      <c r="D7" s="20" t="s">
        <v>19</v>
      </c>
      <c r="E7" s="7" t="s">
        <v>15</v>
      </c>
      <c r="F7" s="7">
        <v>14.39</v>
      </c>
      <c r="H7" s="5">
        <f t="shared" si="0"/>
        <v>0</v>
      </c>
      <c r="I7" s="7">
        <v>0</v>
      </c>
      <c r="J7" s="6">
        <f t="shared" si="1"/>
        <v>0</v>
      </c>
    </row>
    <row r="8" spans="1:21" ht="30" x14ac:dyDescent="0.2">
      <c r="A8" s="1">
        <v>4</v>
      </c>
      <c r="B8" s="8" t="s">
        <v>20</v>
      </c>
      <c r="C8" s="3"/>
      <c r="D8" s="8" t="s">
        <v>21</v>
      </c>
      <c r="E8" s="3" t="s">
        <v>15</v>
      </c>
      <c r="F8" s="3">
        <v>38.49</v>
      </c>
      <c r="G8" s="5"/>
      <c r="H8" s="5">
        <f t="shared" si="0"/>
        <v>0</v>
      </c>
      <c r="I8" s="3">
        <v>0</v>
      </c>
      <c r="J8" s="6">
        <f t="shared" si="1"/>
        <v>0</v>
      </c>
    </row>
    <row r="9" spans="1:21" x14ac:dyDescent="0.2">
      <c r="A9" s="1">
        <v>5</v>
      </c>
      <c r="B9" s="8" t="s">
        <v>22</v>
      </c>
      <c r="C9" s="3"/>
      <c r="D9" s="8" t="s">
        <v>23</v>
      </c>
      <c r="E9" s="3" t="s">
        <v>15</v>
      </c>
      <c r="F9" s="3">
        <v>38.49</v>
      </c>
      <c r="G9" s="5"/>
      <c r="H9" s="5">
        <f t="shared" si="0"/>
        <v>0</v>
      </c>
      <c r="I9" s="3">
        <v>0</v>
      </c>
      <c r="J9" s="6">
        <f t="shared" si="1"/>
        <v>0</v>
      </c>
    </row>
    <row r="10" spans="1:21" x14ac:dyDescent="0.2">
      <c r="A10" s="1">
        <v>6</v>
      </c>
      <c r="B10" s="8" t="s">
        <v>24</v>
      </c>
      <c r="D10" s="20" t="s">
        <v>25</v>
      </c>
      <c r="E10" s="7" t="s">
        <v>15</v>
      </c>
      <c r="F10" s="7">
        <v>61.58</v>
      </c>
      <c r="H10" s="5">
        <f t="shared" si="0"/>
        <v>0</v>
      </c>
      <c r="I10" s="7">
        <v>0</v>
      </c>
      <c r="J10" s="6">
        <f t="shared" si="1"/>
        <v>0</v>
      </c>
    </row>
    <row r="11" spans="1:21" x14ac:dyDescent="0.2">
      <c r="A11" s="1">
        <v>7</v>
      </c>
      <c r="B11" s="8" t="s">
        <v>26</v>
      </c>
      <c r="D11" s="20" t="s">
        <v>27</v>
      </c>
      <c r="E11" s="7" t="s">
        <v>15</v>
      </c>
      <c r="F11" s="7">
        <v>14.39</v>
      </c>
      <c r="H11" s="5">
        <f t="shared" si="0"/>
        <v>0</v>
      </c>
      <c r="I11" s="7">
        <v>0</v>
      </c>
      <c r="J11" s="6">
        <f t="shared" si="1"/>
        <v>0</v>
      </c>
    </row>
    <row r="12" spans="1:21" x14ac:dyDescent="0.2">
      <c r="A12" s="1">
        <v>8</v>
      </c>
      <c r="B12" s="8" t="s">
        <v>28</v>
      </c>
      <c r="C12" s="3"/>
      <c r="D12" s="8" t="s">
        <v>29</v>
      </c>
      <c r="E12" s="3" t="s">
        <v>15</v>
      </c>
      <c r="F12" s="3">
        <v>29</v>
      </c>
      <c r="G12" s="5"/>
      <c r="H12" s="5">
        <f t="shared" si="0"/>
        <v>0</v>
      </c>
      <c r="I12" s="3">
        <v>0</v>
      </c>
      <c r="J12" s="6">
        <f t="shared" si="1"/>
        <v>0</v>
      </c>
    </row>
    <row r="13" spans="1:21" x14ac:dyDescent="0.2">
      <c r="A13" s="1">
        <v>9</v>
      </c>
      <c r="B13" s="8" t="s">
        <v>30</v>
      </c>
      <c r="C13" s="3"/>
      <c r="D13" s="8" t="s">
        <v>31</v>
      </c>
      <c r="E13" s="3" t="s">
        <v>15</v>
      </c>
      <c r="F13" s="3">
        <v>29</v>
      </c>
      <c r="G13" s="5"/>
      <c r="H13" s="5">
        <f t="shared" si="0"/>
        <v>0</v>
      </c>
      <c r="I13" s="3">
        <v>0</v>
      </c>
      <c r="J13" s="6">
        <f t="shared" si="1"/>
        <v>0</v>
      </c>
    </row>
    <row r="14" spans="1:21" ht="30" x14ac:dyDescent="0.2">
      <c r="A14" s="1">
        <v>10</v>
      </c>
      <c r="B14" s="8" t="s">
        <v>32</v>
      </c>
      <c r="C14" s="3"/>
      <c r="D14" s="8" t="s">
        <v>33</v>
      </c>
      <c r="E14" s="3" t="s">
        <v>34</v>
      </c>
      <c r="F14" s="3">
        <v>107</v>
      </c>
      <c r="G14" s="5"/>
      <c r="H14" s="5">
        <f t="shared" si="0"/>
        <v>0</v>
      </c>
      <c r="I14" s="3">
        <v>0</v>
      </c>
      <c r="J14" s="6">
        <f t="shared" si="1"/>
        <v>0</v>
      </c>
    </row>
    <row r="15" spans="1:21" x14ac:dyDescent="0.2">
      <c r="A15" s="1">
        <v>11</v>
      </c>
      <c r="B15" s="8" t="s">
        <v>35</v>
      </c>
      <c r="C15" s="3"/>
      <c r="D15" s="8" t="s">
        <v>36</v>
      </c>
      <c r="E15" s="3" t="s">
        <v>34</v>
      </c>
      <c r="F15" s="3">
        <v>107</v>
      </c>
      <c r="G15" s="5"/>
      <c r="H15" s="5">
        <f t="shared" si="0"/>
        <v>0</v>
      </c>
      <c r="I15" s="3">
        <v>0</v>
      </c>
      <c r="J15" s="6">
        <f t="shared" si="1"/>
        <v>0</v>
      </c>
    </row>
    <row r="16" spans="1:21" ht="30" x14ac:dyDescent="0.2">
      <c r="A16" s="1">
        <v>12</v>
      </c>
      <c r="B16" s="8" t="s">
        <v>37</v>
      </c>
      <c r="C16" s="3"/>
      <c r="D16" s="8" t="s">
        <v>38</v>
      </c>
      <c r="E16" s="3" t="s">
        <v>34</v>
      </c>
      <c r="F16" s="3">
        <v>650</v>
      </c>
      <c r="G16" s="5"/>
      <c r="H16" s="5">
        <f t="shared" si="0"/>
        <v>0</v>
      </c>
      <c r="I16" s="3">
        <v>0</v>
      </c>
      <c r="J16" s="6">
        <f t="shared" si="1"/>
        <v>0</v>
      </c>
    </row>
    <row r="17" spans="1:10" ht="18" x14ac:dyDescent="0.2">
      <c r="A17" s="21"/>
      <c r="B17" s="22" t="s">
        <v>39</v>
      </c>
      <c r="C17" s="23"/>
      <c r="D17" s="24"/>
      <c r="E17" s="25"/>
      <c r="F17" s="25"/>
      <c r="G17" s="26" t="s">
        <v>40</v>
      </c>
      <c r="H17" s="27">
        <f>SUM(H5:H16)</f>
        <v>0</v>
      </c>
      <c r="I17" s="28" t="s">
        <v>40</v>
      </c>
      <c r="J17" s="29">
        <f>SUM(J5:J16)</f>
        <v>0</v>
      </c>
    </row>
    <row r="18" spans="1:10" x14ac:dyDescent="0.2">
      <c r="A18" s="1"/>
      <c r="B18" s="8"/>
      <c r="D18" s="8"/>
      <c r="E18" s="3"/>
      <c r="F18" s="3"/>
      <c r="G18" s="5"/>
      <c r="H18" s="5"/>
      <c r="I18" s="30"/>
      <c r="J18" s="6"/>
    </row>
    <row r="19" spans="1:10" x14ac:dyDescent="0.2">
      <c r="A19" s="1"/>
      <c r="B19" s="8"/>
      <c r="D19" s="8"/>
      <c r="E19" s="3"/>
      <c r="F19" s="3"/>
      <c r="G19" s="5"/>
      <c r="H19" s="5"/>
      <c r="I19" s="30"/>
      <c r="J19" s="6"/>
    </row>
    <row r="20" spans="1:10" ht="18" x14ac:dyDescent="0.25">
      <c r="A20" s="1"/>
      <c r="B20" s="9" t="s">
        <v>41</v>
      </c>
      <c r="C20" s="31" t="s">
        <v>3</v>
      </c>
      <c r="D20" s="9" t="s">
        <v>42</v>
      </c>
      <c r="E20" s="3"/>
      <c r="F20" s="3"/>
      <c r="G20" s="5"/>
      <c r="H20" s="5"/>
      <c r="I20" s="30"/>
      <c r="J20" s="6"/>
    </row>
    <row r="21" spans="1:10" ht="45" x14ac:dyDescent="0.2">
      <c r="A21" s="11"/>
      <c r="B21" s="12" t="s">
        <v>5</v>
      </c>
      <c r="C21" s="13"/>
      <c r="D21" s="14" t="s">
        <v>6</v>
      </c>
      <c r="E21" s="15" t="s">
        <v>7</v>
      </c>
      <c r="F21" s="15" t="s">
        <v>8</v>
      </c>
      <c r="G21" s="16" t="s">
        <v>9</v>
      </c>
      <c r="H21" s="17" t="s">
        <v>10</v>
      </c>
      <c r="I21" s="18" t="s">
        <v>11</v>
      </c>
      <c r="J21" s="19" t="s">
        <v>12</v>
      </c>
    </row>
    <row r="22" spans="1:10" x14ac:dyDescent="0.2">
      <c r="A22" s="1">
        <v>1</v>
      </c>
      <c r="B22" s="8" t="s">
        <v>43</v>
      </c>
      <c r="D22" s="20" t="s">
        <v>44</v>
      </c>
      <c r="E22" s="7" t="s">
        <v>34</v>
      </c>
      <c r="F22" s="7">
        <v>26</v>
      </c>
      <c r="H22" s="5">
        <f t="shared" ref="H22:H30" si="2">F22*G22</f>
        <v>0</v>
      </c>
      <c r="I22" s="7">
        <v>0</v>
      </c>
      <c r="J22" s="6">
        <f t="shared" ref="J22:J30" si="3">F22*I22</f>
        <v>0</v>
      </c>
    </row>
    <row r="23" spans="1:10" x14ac:dyDescent="0.2">
      <c r="A23" s="1">
        <v>2</v>
      </c>
      <c r="B23" s="8" t="s">
        <v>45</v>
      </c>
      <c r="D23" s="20" t="s">
        <v>46</v>
      </c>
      <c r="E23" s="7" t="s">
        <v>34</v>
      </c>
      <c r="F23" s="7">
        <v>620</v>
      </c>
      <c r="H23" s="5">
        <f t="shared" si="2"/>
        <v>0</v>
      </c>
      <c r="I23" s="7">
        <v>0</v>
      </c>
      <c r="J23" s="6">
        <f t="shared" si="3"/>
        <v>0</v>
      </c>
    </row>
    <row r="24" spans="1:10" x14ac:dyDescent="0.2">
      <c r="A24" s="1">
        <v>3</v>
      </c>
      <c r="B24" s="8" t="s">
        <v>47</v>
      </c>
      <c r="D24" s="20" t="s">
        <v>48</v>
      </c>
      <c r="E24" s="7" t="s">
        <v>34</v>
      </c>
      <c r="F24" s="7">
        <v>620</v>
      </c>
      <c r="H24" s="5">
        <f t="shared" si="2"/>
        <v>0</v>
      </c>
      <c r="I24" s="7">
        <v>0.48089999999999999</v>
      </c>
      <c r="J24" s="6">
        <f t="shared" si="3"/>
        <v>298.15800000000002</v>
      </c>
    </row>
    <row r="25" spans="1:10" x14ac:dyDescent="0.2">
      <c r="A25" s="1">
        <v>4</v>
      </c>
      <c r="B25" s="8" t="s">
        <v>49</v>
      </c>
      <c r="D25" s="20" t="s">
        <v>50</v>
      </c>
      <c r="E25" s="7" t="s">
        <v>34</v>
      </c>
      <c r="F25" s="7">
        <v>26</v>
      </c>
      <c r="H25" s="5">
        <f t="shared" si="2"/>
        <v>0</v>
      </c>
      <c r="I25" s="7">
        <v>0.19694999999999999</v>
      </c>
      <c r="J25" s="6">
        <f t="shared" si="3"/>
        <v>5.1206999999999994</v>
      </c>
    </row>
    <row r="26" spans="1:10" x14ac:dyDescent="0.2">
      <c r="A26" s="1">
        <v>5</v>
      </c>
      <c r="B26" s="8" t="s">
        <v>51</v>
      </c>
      <c r="D26" s="20" t="s">
        <v>52</v>
      </c>
      <c r="E26" s="7" t="s">
        <v>34</v>
      </c>
      <c r="F26" s="7">
        <v>646</v>
      </c>
      <c r="H26" s="5">
        <f t="shared" si="2"/>
        <v>0</v>
      </c>
      <c r="I26" s="7">
        <v>0.24793999999999999</v>
      </c>
      <c r="J26" s="6">
        <f t="shared" si="3"/>
        <v>160.16924</v>
      </c>
    </row>
    <row r="27" spans="1:10" x14ac:dyDescent="0.2">
      <c r="A27" s="1">
        <v>6</v>
      </c>
      <c r="B27" s="8" t="s">
        <v>53</v>
      </c>
      <c r="D27" s="20" t="s">
        <v>54</v>
      </c>
      <c r="E27" s="7" t="s">
        <v>34</v>
      </c>
      <c r="F27" s="7">
        <v>3.8</v>
      </c>
      <c r="H27" s="5">
        <f t="shared" si="2"/>
        <v>0</v>
      </c>
      <c r="I27" s="7">
        <v>9.8199999999999996E-2</v>
      </c>
      <c r="J27" s="6">
        <f t="shared" si="3"/>
        <v>0.37315999999999999</v>
      </c>
    </row>
    <row r="28" spans="1:10" x14ac:dyDescent="0.2">
      <c r="A28" s="1">
        <v>7</v>
      </c>
      <c r="B28" s="8" t="s">
        <v>55</v>
      </c>
      <c r="D28" s="20" t="s">
        <v>56</v>
      </c>
      <c r="E28" s="7" t="s">
        <v>34</v>
      </c>
      <c r="F28" s="7">
        <v>3.8</v>
      </c>
      <c r="H28" s="5">
        <f t="shared" si="2"/>
        <v>0</v>
      </c>
      <c r="I28" s="7">
        <v>0.22542499999999999</v>
      </c>
      <c r="J28" s="6">
        <f t="shared" si="3"/>
        <v>0.8566149999999999</v>
      </c>
    </row>
    <row r="29" spans="1:10" x14ac:dyDescent="0.2">
      <c r="A29" s="1">
        <v>8</v>
      </c>
      <c r="B29" s="8" t="s">
        <v>57</v>
      </c>
      <c r="D29" s="20" t="s">
        <v>58</v>
      </c>
      <c r="E29" s="7" t="s">
        <v>34</v>
      </c>
      <c r="F29" s="7">
        <v>646</v>
      </c>
      <c r="H29" s="5">
        <f t="shared" si="2"/>
        <v>0</v>
      </c>
      <c r="I29" s="7">
        <v>0.1837</v>
      </c>
      <c r="J29" s="6">
        <f t="shared" si="3"/>
        <v>118.67020000000001</v>
      </c>
    </row>
    <row r="30" spans="1:10" x14ac:dyDescent="0.2">
      <c r="A30" s="1">
        <v>9</v>
      </c>
      <c r="B30" s="8" t="s">
        <v>59</v>
      </c>
      <c r="D30" s="20" t="s">
        <v>60</v>
      </c>
      <c r="E30" s="7" t="s">
        <v>34</v>
      </c>
      <c r="F30" s="7">
        <v>3.8</v>
      </c>
      <c r="H30" s="5">
        <f t="shared" si="2"/>
        <v>0</v>
      </c>
      <c r="I30" s="7">
        <v>0.16700000000000001</v>
      </c>
      <c r="J30" s="6">
        <f t="shared" si="3"/>
        <v>0.63460000000000005</v>
      </c>
    </row>
    <row r="31" spans="1:10" ht="18" x14ac:dyDescent="0.2">
      <c r="A31" s="21"/>
      <c r="B31" s="22" t="s">
        <v>39</v>
      </c>
      <c r="C31" s="23"/>
      <c r="D31" s="24"/>
      <c r="E31" s="25"/>
      <c r="F31" s="25"/>
      <c r="G31" s="26" t="s">
        <v>40</v>
      </c>
      <c r="H31" s="27">
        <f>SUM(H22:H30)</f>
        <v>0</v>
      </c>
      <c r="I31" s="28" t="s">
        <v>40</v>
      </c>
      <c r="J31" s="29">
        <f>SUM(J22:J30)</f>
        <v>583.98251499999992</v>
      </c>
    </row>
    <row r="32" spans="1:10" x14ac:dyDescent="0.2">
      <c r="A32" s="1"/>
      <c r="B32" s="8"/>
      <c r="D32" s="8"/>
      <c r="E32" s="3"/>
      <c r="F32" s="3"/>
      <c r="G32" s="5"/>
      <c r="H32" s="5"/>
      <c r="I32" s="30"/>
      <c r="J32" s="6"/>
    </row>
    <row r="33" spans="1:10" ht="18" x14ac:dyDescent="0.2">
      <c r="A33" s="32" t="s">
        <v>61</v>
      </c>
      <c r="B33" s="8"/>
      <c r="D33" s="8"/>
      <c r="E33" s="3"/>
      <c r="F33" s="3"/>
      <c r="G33" s="5"/>
      <c r="H33" s="5"/>
      <c r="I33" s="30"/>
      <c r="J33" s="6"/>
    </row>
    <row r="34" spans="1:10" ht="45" x14ac:dyDescent="0.2">
      <c r="A34" s="11"/>
      <c r="B34" s="12" t="s">
        <v>5</v>
      </c>
      <c r="C34" s="13"/>
      <c r="D34" s="14" t="s">
        <v>6</v>
      </c>
      <c r="E34" s="15" t="s">
        <v>7</v>
      </c>
      <c r="F34" s="15" t="s">
        <v>8</v>
      </c>
      <c r="G34" s="16" t="s">
        <v>9</v>
      </c>
      <c r="H34" s="17" t="s">
        <v>62</v>
      </c>
      <c r="I34" s="18" t="s">
        <v>11</v>
      </c>
      <c r="J34" s="19" t="s">
        <v>12</v>
      </c>
    </row>
    <row r="35" spans="1:10" ht="45" x14ac:dyDescent="0.2">
      <c r="A35" s="1">
        <v>1</v>
      </c>
      <c r="B35" s="8"/>
      <c r="D35" s="8" t="s">
        <v>63</v>
      </c>
      <c r="E35" s="3" t="s">
        <v>64</v>
      </c>
      <c r="F35" s="3">
        <v>10232</v>
      </c>
      <c r="G35" s="5"/>
      <c r="H35" s="5">
        <f>F35*G35</f>
        <v>0</v>
      </c>
      <c r="I35" s="30"/>
      <c r="J35" s="6">
        <v>10.231999999999999</v>
      </c>
    </row>
    <row r="36" spans="1:10" ht="30" x14ac:dyDescent="0.2">
      <c r="A36" s="1">
        <v>2</v>
      </c>
      <c r="B36" s="8"/>
      <c r="D36" s="8" t="s">
        <v>65</v>
      </c>
      <c r="E36" s="3" t="s">
        <v>66</v>
      </c>
      <c r="F36" s="3">
        <v>41.82</v>
      </c>
      <c r="G36" s="5"/>
      <c r="H36" s="5">
        <f>F36*G36</f>
        <v>0</v>
      </c>
      <c r="I36" s="30"/>
      <c r="J36" s="6">
        <v>41.82</v>
      </c>
    </row>
    <row r="37" spans="1:10" ht="30" x14ac:dyDescent="0.2">
      <c r="A37" s="1">
        <v>3</v>
      </c>
      <c r="B37" s="8"/>
      <c r="D37" s="8" t="s">
        <v>67</v>
      </c>
      <c r="E37" s="3" t="s">
        <v>34</v>
      </c>
      <c r="F37" s="3">
        <v>3.88</v>
      </c>
      <c r="G37" s="5"/>
      <c r="H37" s="5">
        <f>F37*G37</f>
        <v>0</v>
      </c>
      <c r="I37" s="30">
        <v>9.6000000000000002E-2</v>
      </c>
      <c r="J37" s="6">
        <f>F37*I37</f>
        <v>0.37247999999999998</v>
      </c>
    </row>
    <row r="38" spans="1:10" ht="18" x14ac:dyDescent="0.2">
      <c r="A38" s="21"/>
      <c r="B38" s="22" t="s">
        <v>39</v>
      </c>
      <c r="C38" s="23"/>
      <c r="D38" s="24"/>
      <c r="E38" s="25"/>
      <c r="F38" s="25"/>
      <c r="G38" s="26" t="s">
        <v>40</v>
      </c>
      <c r="H38" s="27">
        <f>SUM(H35:H37)</f>
        <v>0</v>
      </c>
      <c r="I38" s="28" t="s">
        <v>40</v>
      </c>
      <c r="J38" s="29">
        <f>SUM(J35:J37)</f>
        <v>52.424480000000003</v>
      </c>
    </row>
    <row r="39" spans="1:10" x14ac:dyDescent="0.2">
      <c r="A39" s="1"/>
      <c r="D39" s="33" t="s">
        <v>68</v>
      </c>
      <c r="G39" s="34"/>
      <c r="H39" s="35">
        <f>H31</f>
        <v>0</v>
      </c>
      <c r="I39" s="36"/>
      <c r="J39" s="37">
        <f>J31</f>
        <v>583.98251499999992</v>
      </c>
    </row>
    <row r="40" spans="1:10" ht="18" x14ac:dyDescent="0.25">
      <c r="A40" s="1"/>
      <c r="D40" s="33" t="s">
        <v>69</v>
      </c>
      <c r="G40" s="34"/>
      <c r="H40" s="38">
        <f>SUM(H38:H39)</f>
        <v>0</v>
      </c>
      <c r="I40" s="36"/>
      <c r="J40" s="39">
        <f>SUM(J38:J39)</f>
        <v>636.40699499999994</v>
      </c>
    </row>
    <row r="41" spans="1:10" x14ac:dyDescent="0.2">
      <c r="A41" s="1"/>
      <c r="B41" s="8"/>
      <c r="D41" s="8"/>
      <c r="E41" s="3"/>
      <c r="F41" s="3"/>
      <c r="G41" s="5"/>
      <c r="H41" s="5"/>
      <c r="I41" s="30"/>
      <c r="J41" s="6"/>
    </row>
    <row r="42" spans="1:10" x14ac:dyDescent="0.2">
      <c r="A42" s="1"/>
      <c r="B42" s="8"/>
      <c r="D42" s="8"/>
      <c r="E42" s="3"/>
      <c r="F42" s="3"/>
      <c r="G42" s="5"/>
      <c r="H42" s="5"/>
      <c r="I42" s="30"/>
      <c r="J42" s="6"/>
    </row>
    <row r="43" spans="1:10" x14ac:dyDescent="0.2">
      <c r="A43" s="1"/>
      <c r="B43" s="8"/>
      <c r="D43" s="8"/>
      <c r="E43" s="3"/>
      <c r="F43" s="3"/>
      <c r="G43" s="5"/>
      <c r="H43" s="5"/>
      <c r="I43" s="30"/>
      <c r="J43" s="6"/>
    </row>
    <row r="44" spans="1:10" ht="18" x14ac:dyDescent="0.25">
      <c r="A44" s="1"/>
      <c r="B44" s="9" t="s">
        <v>41</v>
      </c>
      <c r="C44" s="31" t="s">
        <v>3</v>
      </c>
      <c r="D44" s="9" t="s">
        <v>70</v>
      </c>
      <c r="E44" s="3"/>
      <c r="F44" s="3"/>
      <c r="G44" s="5"/>
      <c r="H44" s="5"/>
      <c r="I44" s="30"/>
      <c r="J44" s="6"/>
    </row>
    <row r="45" spans="1:10" ht="45" x14ac:dyDescent="0.2">
      <c r="A45" s="11"/>
      <c r="B45" s="12" t="s">
        <v>5</v>
      </c>
      <c r="C45" s="13"/>
      <c r="D45" s="14" t="s">
        <v>6</v>
      </c>
      <c r="E45" s="15" t="s">
        <v>7</v>
      </c>
      <c r="F45" s="15" t="s">
        <v>8</v>
      </c>
      <c r="G45" s="16" t="s">
        <v>9</v>
      </c>
      <c r="H45" s="17" t="s">
        <v>10</v>
      </c>
      <c r="I45" s="18" t="s">
        <v>11</v>
      </c>
      <c r="J45" s="19" t="s">
        <v>12</v>
      </c>
    </row>
    <row r="46" spans="1:10" x14ac:dyDescent="0.2">
      <c r="A46" s="1">
        <v>1</v>
      </c>
      <c r="B46" s="8" t="s">
        <v>71</v>
      </c>
      <c r="D46" s="20" t="s">
        <v>72</v>
      </c>
      <c r="E46" s="7" t="s">
        <v>73</v>
      </c>
      <c r="F46" s="7">
        <v>86.5</v>
      </c>
      <c r="H46" s="5">
        <f>F46*G46</f>
        <v>0</v>
      </c>
      <c r="I46" s="7">
        <v>0.14066999999999999</v>
      </c>
      <c r="J46" s="6">
        <f>F46*I46</f>
        <v>12.167954999999999</v>
      </c>
    </row>
    <row r="47" spans="1:10" x14ac:dyDescent="0.2">
      <c r="A47" s="1">
        <v>2</v>
      </c>
      <c r="B47" s="8" t="s">
        <v>74</v>
      </c>
      <c r="C47" s="3"/>
      <c r="D47" s="8" t="s">
        <v>75</v>
      </c>
      <c r="E47" s="3" t="s">
        <v>73</v>
      </c>
      <c r="F47" s="3">
        <v>45</v>
      </c>
      <c r="G47" s="5"/>
      <c r="H47" s="5">
        <f>F47*G47</f>
        <v>0</v>
      </c>
      <c r="I47" s="3">
        <v>0</v>
      </c>
      <c r="J47" s="6">
        <f>F47*I47</f>
        <v>0</v>
      </c>
    </row>
    <row r="48" spans="1:10" ht="18" x14ac:dyDescent="0.2">
      <c r="A48" s="21"/>
      <c r="B48" s="22" t="s">
        <v>39</v>
      </c>
      <c r="C48" s="23"/>
      <c r="D48" s="24"/>
      <c r="E48" s="25"/>
      <c r="F48" s="25"/>
      <c r="G48" s="26" t="s">
        <v>40</v>
      </c>
      <c r="H48" s="27">
        <f>SUM(H46:H47)</f>
        <v>0</v>
      </c>
      <c r="I48" s="28" t="s">
        <v>40</v>
      </c>
      <c r="J48" s="29">
        <f>SUM(J46:J47)</f>
        <v>12.167954999999999</v>
      </c>
    </row>
    <row r="49" spans="1:10" x14ac:dyDescent="0.2">
      <c r="A49" s="1">
        <v>1</v>
      </c>
      <c r="B49" s="8"/>
      <c r="D49" s="8"/>
      <c r="E49" s="3"/>
      <c r="F49" s="3"/>
      <c r="G49" s="5"/>
      <c r="H49" s="5"/>
      <c r="I49" s="30"/>
      <c r="J49" s="6">
        <f>F49*I49</f>
        <v>0</v>
      </c>
    </row>
    <row r="50" spans="1:10" x14ac:dyDescent="0.2">
      <c r="A50" s="1"/>
      <c r="B50" s="8"/>
      <c r="D50" s="8"/>
      <c r="E50" s="3"/>
      <c r="F50" s="3"/>
      <c r="G50" s="5"/>
      <c r="H50" s="5"/>
      <c r="I50" s="30"/>
      <c r="J50" s="6"/>
    </row>
    <row r="51" spans="1:10" x14ac:dyDescent="0.2">
      <c r="A51" s="1"/>
      <c r="B51" s="8"/>
      <c r="D51" s="8"/>
      <c r="E51" s="3"/>
      <c r="F51" s="3"/>
      <c r="G51" s="5"/>
      <c r="H51" s="5"/>
      <c r="I51" s="30"/>
      <c r="J51" s="6"/>
    </row>
    <row r="52" spans="1:10" ht="18" x14ac:dyDescent="0.2">
      <c r="A52" s="32" t="s">
        <v>61</v>
      </c>
      <c r="B52" s="8"/>
      <c r="D52" s="8"/>
      <c r="E52" s="3"/>
      <c r="F52" s="3"/>
      <c r="G52" s="5"/>
      <c r="H52" s="5"/>
      <c r="I52" s="30"/>
      <c r="J52" s="6"/>
    </row>
    <row r="53" spans="1:10" ht="45" x14ac:dyDescent="0.2">
      <c r="A53" s="11"/>
      <c r="B53" s="12" t="s">
        <v>5</v>
      </c>
      <c r="C53" s="13"/>
      <c r="D53" s="14" t="s">
        <v>6</v>
      </c>
      <c r="E53" s="15" t="s">
        <v>7</v>
      </c>
      <c r="F53" s="15" t="s">
        <v>8</v>
      </c>
      <c r="G53" s="16" t="s">
        <v>9</v>
      </c>
      <c r="H53" s="17" t="s">
        <v>62</v>
      </c>
      <c r="I53" s="18" t="s">
        <v>11</v>
      </c>
      <c r="J53" s="19" t="s">
        <v>12</v>
      </c>
    </row>
    <row r="54" spans="1:10" ht="30" x14ac:dyDescent="0.2">
      <c r="A54" s="1">
        <v>1</v>
      </c>
      <c r="B54" s="8"/>
      <c r="D54" s="8" t="s">
        <v>76</v>
      </c>
      <c r="E54" s="3" t="s">
        <v>66</v>
      </c>
      <c r="F54" s="3">
        <v>3.3</v>
      </c>
      <c r="G54" s="5"/>
      <c r="H54" s="5">
        <f>F54*G54</f>
        <v>0</v>
      </c>
      <c r="I54" s="30"/>
      <c r="J54" s="6">
        <v>3.3</v>
      </c>
    </row>
    <row r="55" spans="1:10" ht="30" x14ac:dyDescent="0.2">
      <c r="A55" s="1">
        <v>2</v>
      </c>
      <c r="B55" s="8"/>
      <c r="D55" s="8" t="s">
        <v>77</v>
      </c>
      <c r="E55" s="3" t="s">
        <v>73</v>
      </c>
      <c r="F55" s="3">
        <v>7.8</v>
      </c>
      <c r="G55" s="5"/>
      <c r="H55" s="5">
        <f>F55*G55</f>
        <v>0</v>
      </c>
      <c r="I55" s="30">
        <v>3.6799999999999999E-2</v>
      </c>
      <c r="J55" s="6">
        <f>F55*I55</f>
        <v>0.28703999999999996</v>
      </c>
    </row>
    <row r="56" spans="1:10" ht="18" x14ac:dyDescent="0.2">
      <c r="A56" s="21"/>
      <c r="B56" s="22" t="s">
        <v>39</v>
      </c>
      <c r="C56" s="23"/>
      <c r="D56" s="24"/>
      <c r="E56" s="25"/>
      <c r="F56" s="25"/>
      <c r="G56" s="26" t="s">
        <v>40</v>
      </c>
      <c r="H56" s="27">
        <f>SUM(H54:H55)</f>
        <v>0</v>
      </c>
      <c r="I56" s="28" t="s">
        <v>40</v>
      </c>
      <c r="J56" s="29">
        <f>SUM(J54:J55)</f>
        <v>3.58704</v>
      </c>
    </row>
    <row r="57" spans="1:10" x14ac:dyDescent="0.2">
      <c r="A57" s="1"/>
      <c r="D57" s="33" t="s">
        <v>68</v>
      </c>
      <c r="G57" s="34"/>
      <c r="H57" s="35">
        <f>H48</f>
        <v>0</v>
      </c>
      <c r="I57" s="36"/>
      <c r="J57" s="37">
        <f>J48</f>
        <v>12.167954999999999</v>
      </c>
    </row>
    <row r="58" spans="1:10" ht="18" x14ac:dyDescent="0.25">
      <c r="A58" s="1"/>
      <c r="D58" s="33" t="s">
        <v>69</v>
      </c>
      <c r="G58" s="34"/>
      <c r="H58" s="38">
        <f>SUM(H56:H57)</f>
        <v>0</v>
      </c>
      <c r="I58" s="36"/>
      <c r="J58" s="39">
        <f>SUM(J56:J57)</f>
        <v>15.754994999999999</v>
      </c>
    </row>
    <row r="59" spans="1:10" x14ac:dyDescent="0.2">
      <c r="A59" s="1"/>
      <c r="B59" s="8"/>
      <c r="D59" s="8"/>
      <c r="E59" s="3"/>
      <c r="F59" s="3"/>
      <c r="G59" s="5"/>
      <c r="H59" s="5"/>
      <c r="I59" s="30"/>
      <c r="J59" s="6"/>
    </row>
    <row r="60" spans="1:10" ht="18" x14ac:dyDescent="0.25">
      <c r="A60" s="1"/>
      <c r="B60" s="9" t="s">
        <v>41</v>
      </c>
      <c r="C60" s="31" t="s">
        <v>3</v>
      </c>
      <c r="D60" s="9" t="s">
        <v>78</v>
      </c>
      <c r="E60" s="3"/>
      <c r="F60" s="3"/>
      <c r="G60" s="5"/>
      <c r="H60" s="5"/>
      <c r="I60" s="30"/>
      <c r="J60" s="6"/>
    </row>
    <row r="61" spans="1:10" ht="45" x14ac:dyDescent="0.2">
      <c r="A61" s="11"/>
      <c r="B61" s="12" t="s">
        <v>5</v>
      </c>
      <c r="C61" s="13"/>
      <c r="D61" s="14" t="s">
        <v>6</v>
      </c>
      <c r="E61" s="15" t="s">
        <v>7</v>
      </c>
      <c r="F61" s="15" t="s">
        <v>8</v>
      </c>
      <c r="G61" s="16" t="s">
        <v>9</v>
      </c>
      <c r="H61" s="17" t="s">
        <v>10</v>
      </c>
      <c r="I61" s="18" t="s">
        <v>11</v>
      </c>
      <c r="J61" s="19" t="s">
        <v>12</v>
      </c>
    </row>
    <row r="62" spans="1:10" ht="30" x14ac:dyDescent="0.2">
      <c r="A62" s="1">
        <v>1</v>
      </c>
      <c r="B62" s="8" t="s">
        <v>79</v>
      </c>
      <c r="C62" s="3"/>
      <c r="D62" s="8" t="s">
        <v>80</v>
      </c>
      <c r="E62" s="3" t="s">
        <v>34</v>
      </c>
      <c r="F62" s="3">
        <v>610</v>
      </c>
      <c r="G62" s="5"/>
      <c r="H62" s="5">
        <f t="shared" ref="H62:H74" si="4">F62*G62</f>
        <v>0</v>
      </c>
      <c r="I62" s="30"/>
      <c r="J62" s="6">
        <f>F62*I62</f>
        <v>0</v>
      </c>
    </row>
    <row r="63" spans="1:10" x14ac:dyDescent="0.2">
      <c r="A63" s="1">
        <v>2</v>
      </c>
      <c r="B63" s="8" t="s">
        <v>81</v>
      </c>
      <c r="C63" s="3"/>
      <c r="D63" s="8" t="s">
        <v>82</v>
      </c>
      <c r="E63" s="3" t="s">
        <v>34</v>
      </c>
      <c r="F63" s="3">
        <v>610</v>
      </c>
      <c r="G63" s="5"/>
      <c r="H63" s="5">
        <f t="shared" si="4"/>
        <v>0</v>
      </c>
      <c r="I63" s="30"/>
      <c r="J63" s="6">
        <f>F63*I63</f>
        <v>0</v>
      </c>
    </row>
    <row r="64" spans="1:10" x14ac:dyDescent="0.2">
      <c r="A64" s="1">
        <v>3</v>
      </c>
      <c r="B64" s="8" t="s">
        <v>83</v>
      </c>
      <c r="C64" s="3"/>
      <c r="D64" s="8" t="s">
        <v>84</v>
      </c>
      <c r="E64" s="3" t="s">
        <v>34</v>
      </c>
      <c r="F64" s="3">
        <v>610</v>
      </c>
      <c r="G64" s="5"/>
      <c r="H64" s="5">
        <f t="shared" si="4"/>
        <v>0</v>
      </c>
      <c r="I64" s="30"/>
      <c r="J64" s="6">
        <f>F64*I64</f>
        <v>0</v>
      </c>
    </row>
    <row r="65" spans="1:10" x14ac:dyDescent="0.2">
      <c r="A65" s="1">
        <v>4</v>
      </c>
      <c r="B65" s="8" t="s">
        <v>85</v>
      </c>
      <c r="C65" s="3"/>
      <c r="D65" s="8" t="s">
        <v>86</v>
      </c>
      <c r="E65" s="3" t="s">
        <v>73</v>
      </c>
      <c r="F65" s="3">
        <v>82.5</v>
      </c>
      <c r="G65" s="5"/>
      <c r="H65" s="5">
        <f t="shared" si="4"/>
        <v>0</v>
      </c>
      <c r="I65" s="30"/>
      <c r="J65" s="6">
        <f>F65*I65</f>
        <v>0</v>
      </c>
    </row>
    <row r="66" spans="1:10" ht="30" x14ac:dyDescent="0.2">
      <c r="A66" s="1">
        <v>5</v>
      </c>
      <c r="B66" s="8" t="s">
        <v>87</v>
      </c>
      <c r="C66" s="3"/>
      <c r="D66" s="8" t="s">
        <v>88</v>
      </c>
      <c r="E66" s="3" t="s">
        <v>34</v>
      </c>
      <c r="F66" s="3">
        <v>31</v>
      </c>
      <c r="G66" s="5"/>
      <c r="H66" s="5">
        <f t="shared" si="4"/>
        <v>0</v>
      </c>
      <c r="I66" s="30"/>
      <c r="J66" s="6">
        <f>F66*I66</f>
        <v>0</v>
      </c>
    </row>
    <row r="67" spans="1:10" x14ac:dyDescent="0.2">
      <c r="A67" s="1">
        <v>6</v>
      </c>
      <c r="B67" s="8" t="s">
        <v>89</v>
      </c>
      <c r="C67" s="3"/>
      <c r="D67" s="8" t="s">
        <v>90</v>
      </c>
      <c r="E67" s="3" t="s">
        <v>34</v>
      </c>
      <c r="F67" s="3">
        <v>15.5</v>
      </c>
      <c r="G67" s="5"/>
      <c r="H67" s="5">
        <f t="shared" si="4"/>
        <v>0</v>
      </c>
      <c r="I67" s="30"/>
      <c r="J67" s="6">
        <v>0</v>
      </c>
    </row>
    <row r="68" spans="1:10" x14ac:dyDescent="0.2">
      <c r="A68" s="1">
        <v>7</v>
      </c>
      <c r="B68" s="8" t="s">
        <v>91</v>
      </c>
      <c r="D68" s="20" t="s">
        <v>92</v>
      </c>
      <c r="E68" s="7" t="s">
        <v>66</v>
      </c>
      <c r="F68" s="7">
        <v>400.16</v>
      </c>
      <c r="H68" s="5">
        <f t="shared" si="4"/>
        <v>0</v>
      </c>
      <c r="J68" s="6">
        <f t="shared" ref="J68:J74" si="5">F68*I68</f>
        <v>0</v>
      </c>
    </row>
    <row r="69" spans="1:10" x14ac:dyDescent="0.2">
      <c r="A69" s="1">
        <v>8</v>
      </c>
      <c r="B69" s="8" t="s">
        <v>93</v>
      </c>
      <c r="D69" s="20" t="s">
        <v>94</v>
      </c>
      <c r="E69" s="7" t="s">
        <v>66</v>
      </c>
      <c r="F69" s="7">
        <v>1600.64</v>
      </c>
      <c r="H69" s="5">
        <f t="shared" si="4"/>
        <v>0</v>
      </c>
      <c r="J69" s="6">
        <f t="shared" si="5"/>
        <v>0</v>
      </c>
    </row>
    <row r="70" spans="1:10" x14ac:dyDescent="0.2">
      <c r="A70" s="1">
        <v>9</v>
      </c>
      <c r="B70" s="8" t="s">
        <v>95</v>
      </c>
      <c r="D70" s="20" t="s">
        <v>96</v>
      </c>
      <c r="E70" s="7" t="s">
        <v>66</v>
      </c>
      <c r="F70" s="7">
        <v>29.78</v>
      </c>
      <c r="H70" s="5">
        <f t="shared" si="4"/>
        <v>0</v>
      </c>
      <c r="J70" s="6">
        <f t="shared" si="5"/>
        <v>0</v>
      </c>
    </row>
    <row r="71" spans="1:10" x14ac:dyDescent="0.2">
      <c r="A71" s="1">
        <v>10</v>
      </c>
      <c r="B71" s="8" t="s">
        <v>97</v>
      </c>
      <c r="D71" s="20" t="s">
        <v>98</v>
      </c>
      <c r="E71" s="7" t="s">
        <v>66</v>
      </c>
      <c r="F71" s="7">
        <v>119.12</v>
      </c>
      <c r="H71" s="5">
        <f t="shared" si="4"/>
        <v>0</v>
      </c>
      <c r="J71" s="6">
        <f t="shared" si="5"/>
        <v>0</v>
      </c>
    </row>
    <row r="72" spans="1:10" x14ac:dyDescent="0.2">
      <c r="A72" s="1">
        <v>11</v>
      </c>
      <c r="B72" s="8" t="s">
        <v>99</v>
      </c>
      <c r="D72" s="20" t="s">
        <v>100</v>
      </c>
      <c r="E72" s="7" t="s">
        <v>66</v>
      </c>
      <c r="F72" s="7">
        <v>24.82</v>
      </c>
      <c r="H72" s="5">
        <f t="shared" si="4"/>
        <v>0</v>
      </c>
      <c r="J72" s="6">
        <f t="shared" si="5"/>
        <v>0</v>
      </c>
    </row>
    <row r="73" spans="1:10" x14ac:dyDescent="0.2">
      <c r="A73" s="1">
        <v>12</v>
      </c>
      <c r="B73" s="8" t="s">
        <v>101</v>
      </c>
      <c r="D73" s="20" t="s">
        <v>102</v>
      </c>
      <c r="E73" s="7" t="s">
        <v>66</v>
      </c>
      <c r="F73" s="7">
        <v>108.6</v>
      </c>
      <c r="H73" s="5">
        <f t="shared" si="4"/>
        <v>0</v>
      </c>
      <c r="J73" s="6">
        <f t="shared" si="5"/>
        <v>0</v>
      </c>
    </row>
    <row r="74" spans="1:10" x14ac:dyDescent="0.2">
      <c r="A74" s="1">
        <v>13</v>
      </c>
      <c r="B74" s="8" t="s">
        <v>103</v>
      </c>
      <c r="D74" s="20" t="s">
        <v>104</v>
      </c>
      <c r="E74" s="7" t="s">
        <v>66</v>
      </c>
      <c r="F74" s="7">
        <v>294.95999999999998</v>
      </c>
      <c r="H74" s="5">
        <f t="shared" si="4"/>
        <v>0</v>
      </c>
      <c r="J74" s="6">
        <f t="shared" si="5"/>
        <v>0</v>
      </c>
    </row>
    <row r="75" spans="1:10" ht="18" x14ac:dyDescent="0.2">
      <c r="A75" s="21"/>
      <c r="B75" s="22" t="s">
        <v>39</v>
      </c>
      <c r="C75" s="23"/>
      <c r="D75" s="24"/>
      <c r="E75" s="25"/>
      <c r="F75" s="25"/>
      <c r="G75" s="26" t="s">
        <v>40</v>
      </c>
      <c r="H75" s="27">
        <f>SUM(H62:H74)</f>
        <v>0</v>
      </c>
      <c r="I75" s="28" t="s">
        <v>40</v>
      </c>
      <c r="J75" s="29">
        <f>SUM(J62:J74)</f>
        <v>0</v>
      </c>
    </row>
    <row r="76" spans="1:10" x14ac:dyDescent="0.2">
      <c r="A76" s="1"/>
      <c r="B76" s="8"/>
      <c r="D76" s="8"/>
      <c r="E76" s="3"/>
      <c r="F76" s="3"/>
      <c r="G76" s="5"/>
      <c r="H76" s="5"/>
      <c r="I76" s="30"/>
      <c r="J76" s="6"/>
    </row>
    <row r="77" spans="1:10" x14ac:dyDescent="0.2">
      <c r="A77" s="1"/>
      <c r="B77" s="8"/>
      <c r="D77" s="8"/>
      <c r="E77" s="3"/>
      <c r="F77" s="3"/>
      <c r="G77" s="5"/>
      <c r="H77" s="5"/>
      <c r="I77" s="30"/>
      <c r="J77" s="6"/>
    </row>
    <row r="78" spans="1:10" ht="18" x14ac:dyDescent="0.25">
      <c r="A78" s="1"/>
      <c r="B78" s="9" t="s">
        <v>105</v>
      </c>
      <c r="C78" s="31" t="s">
        <v>3</v>
      </c>
      <c r="D78" s="9" t="s">
        <v>106</v>
      </c>
      <c r="E78" s="3"/>
      <c r="F78" s="3"/>
      <c r="G78" s="5"/>
      <c r="H78" s="5"/>
      <c r="I78" s="30"/>
      <c r="J78" s="6"/>
    </row>
    <row r="79" spans="1:10" ht="45" x14ac:dyDescent="0.2">
      <c r="A79" s="11"/>
      <c r="B79" s="12" t="s">
        <v>5</v>
      </c>
      <c r="C79" s="13"/>
      <c r="D79" s="14" t="s">
        <v>6</v>
      </c>
      <c r="E79" s="15" t="s">
        <v>7</v>
      </c>
      <c r="F79" s="15" t="s">
        <v>8</v>
      </c>
      <c r="G79" s="16" t="s">
        <v>9</v>
      </c>
      <c r="H79" s="17" t="s">
        <v>10</v>
      </c>
      <c r="I79" s="18" t="s">
        <v>11</v>
      </c>
      <c r="J79" s="19" t="s">
        <v>12</v>
      </c>
    </row>
    <row r="80" spans="1:10" x14ac:dyDescent="0.2">
      <c r="A80" s="1">
        <v>1</v>
      </c>
      <c r="B80" s="8" t="s">
        <v>107</v>
      </c>
      <c r="C80" s="3"/>
      <c r="D80" s="8" t="s">
        <v>108</v>
      </c>
      <c r="E80" s="3" t="s">
        <v>34</v>
      </c>
      <c r="F80" s="3">
        <v>107</v>
      </c>
      <c r="G80" s="5"/>
      <c r="H80" s="5">
        <f t="shared" ref="H80:H85" si="6">F80*G80</f>
        <v>0</v>
      </c>
      <c r="I80" s="30"/>
      <c r="J80" s="6">
        <f t="shared" ref="J80:J85" si="7">F80*I80</f>
        <v>0</v>
      </c>
    </row>
    <row r="81" spans="1:10" ht="30" x14ac:dyDescent="0.2">
      <c r="A81" s="1">
        <v>2</v>
      </c>
      <c r="B81" s="8" t="s">
        <v>109</v>
      </c>
      <c r="C81" s="3"/>
      <c r="D81" s="8" t="s">
        <v>110</v>
      </c>
      <c r="E81" s="3" t="s">
        <v>34</v>
      </c>
      <c r="F81" s="3">
        <v>214</v>
      </c>
      <c r="G81" s="5"/>
      <c r="H81" s="5">
        <f t="shared" si="6"/>
        <v>0</v>
      </c>
      <c r="I81" s="30"/>
      <c r="J81" s="6">
        <f t="shared" si="7"/>
        <v>0</v>
      </c>
    </row>
    <row r="82" spans="1:10" x14ac:dyDescent="0.2">
      <c r="A82" s="1">
        <v>3</v>
      </c>
      <c r="B82" s="8" t="s">
        <v>111</v>
      </c>
      <c r="D82" s="20" t="s">
        <v>112</v>
      </c>
      <c r="E82" s="7" t="s">
        <v>34</v>
      </c>
      <c r="F82" s="7">
        <v>16</v>
      </c>
      <c r="H82" s="5">
        <f t="shared" si="6"/>
        <v>0</v>
      </c>
      <c r="I82" s="7">
        <v>9.4000000000000004E-3</v>
      </c>
      <c r="J82" s="6">
        <f t="shared" si="7"/>
        <v>0.15040000000000001</v>
      </c>
    </row>
    <row r="83" spans="1:10" x14ac:dyDescent="0.2">
      <c r="A83" s="1">
        <v>4</v>
      </c>
      <c r="B83" s="8" t="s">
        <v>113</v>
      </c>
      <c r="D83" s="20" t="s">
        <v>114</v>
      </c>
      <c r="E83" s="7" t="s">
        <v>34</v>
      </c>
      <c r="F83" s="7">
        <v>16</v>
      </c>
      <c r="H83" s="5">
        <f t="shared" si="6"/>
        <v>0</v>
      </c>
      <c r="J83" s="6">
        <f t="shared" si="7"/>
        <v>0</v>
      </c>
    </row>
    <row r="84" spans="1:10" x14ac:dyDescent="0.2">
      <c r="A84" s="1">
        <v>5</v>
      </c>
      <c r="B84" s="8" t="s">
        <v>115</v>
      </c>
      <c r="C84" s="3"/>
      <c r="D84" s="8" t="s">
        <v>116</v>
      </c>
      <c r="E84" s="3" t="s">
        <v>34</v>
      </c>
      <c r="F84" s="3">
        <v>107</v>
      </c>
      <c r="G84" s="5"/>
      <c r="H84" s="5">
        <f t="shared" si="6"/>
        <v>0</v>
      </c>
      <c r="I84" s="30"/>
      <c r="J84" s="6">
        <f t="shared" si="7"/>
        <v>0</v>
      </c>
    </row>
    <row r="85" spans="1:10" x14ac:dyDescent="0.2">
      <c r="A85" s="1">
        <v>6</v>
      </c>
      <c r="B85" s="8" t="s">
        <v>117</v>
      </c>
      <c r="D85" s="20" t="s">
        <v>118</v>
      </c>
      <c r="E85" s="7" t="s">
        <v>34</v>
      </c>
      <c r="F85" s="7">
        <v>107</v>
      </c>
      <c r="H85" s="5">
        <f t="shared" si="6"/>
        <v>0</v>
      </c>
      <c r="J85" s="6">
        <f t="shared" si="7"/>
        <v>0</v>
      </c>
    </row>
    <row r="86" spans="1:10" ht="18" x14ac:dyDescent="0.2">
      <c r="A86" s="21"/>
      <c r="B86" s="22" t="s">
        <v>39</v>
      </c>
      <c r="C86" s="23"/>
      <c r="D86" s="24"/>
      <c r="E86" s="25"/>
      <c r="F86" s="25"/>
      <c r="G86" s="26" t="s">
        <v>40</v>
      </c>
      <c r="H86" s="27">
        <f>SUM(H80:H85)</f>
        <v>0</v>
      </c>
      <c r="I86" s="28" t="s">
        <v>40</v>
      </c>
      <c r="J86" s="29">
        <f>SUM(J80:J85)</f>
        <v>0.15040000000000001</v>
      </c>
    </row>
    <row r="87" spans="1:10" x14ac:dyDescent="0.2">
      <c r="A87" s="1"/>
      <c r="B87" s="8"/>
      <c r="D87" s="8"/>
      <c r="E87" s="3"/>
      <c r="F87" s="3"/>
      <c r="G87" s="5"/>
      <c r="H87" s="5"/>
      <c r="I87" s="30"/>
      <c r="J87" s="6"/>
    </row>
    <row r="88" spans="1:10" ht="18" x14ac:dyDescent="0.2">
      <c r="A88" s="32" t="s">
        <v>61</v>
      </c>
      <c r="B88" s="8"/>
      <c r="D88" s="8"/>
      <c r="E88" s="3"/>
      <c r="F88" s="3"/>
      <c r="G88" s="5"/>
      <c r="H88" s="5"/>
      <c r="I88" s="30"/>
      <c r="J88" s="6"/>
    </row>
    <row r="89" spans="1:10" ht="45" x14ac:dyDescent="0.2">
      <c r="A89" s="11"/>
      <c r="B89" s="12" t="s">
        <v>5</v>
      </c>
      <c r="C89" s="13"/>
      <c r="D89" s="14" t="s">
        <v>6</v>
      </c>
      <c r="E89" s="15" t="s">
        <v>7</v>
      </c>
      <c r="F89" s="15" t="s">
        <v>8</v>
      </c>
      <c r="G89" s="16" t="s">
        <v>9</v>
      </c>
      <c r="H89" s="17" t="s">
        <v>62</v>
      </c>
      <c r="I89" s="18" t="s">
        <v>11</v>
      </c>
      <c r="J89" s="19" t="s">
        <v>12</v>
      </c>
    </row>
    <row r="90" spans="1:10" ht="30" x14ac:dyDescent="0.2">
      <c r="A90" s="1">
        <v>1</v>
      </c>
      <c r="B90" s="8"/>
      <c r="D90" s="8" t="s">
        <v>119</v>
      </c>
      <c r="E90" s="3" t="s">
        <v>64</v>
      </c>
      <c r="F90" s="3">
        <v>5.62</v>
      </c>
      <c r="G90" s="5"/>
      <c r="H90" s="5">
        <f>F90*G90</f>
        <v>0</v>
      </c>
      <c r="I90" s="30"/>
      <c r="J90" s="6">
        <v>5.62E-3</v>
      </c>
    </row>
    <row r="91" spans="1:10" ht="18" x14ac:dyDescent="0.2">
      <c r="A91" s="21"/>
      <c r="B91" s="22" t="s">
        <v>39</v>
      </c>
      <c r="C91" s="23"/>
      <c r="D91" s="24"/>
      <c r="E91" s="25"/>
      <c r="F91" s="25"/>
      <c r="G91" s="26" t="s">
        <v>40</v>
      </c>
      <c r="H91" s="27">
        <f>SUM(H90:H90)</f>
        <v>0</v>
      </c>
      <c r="I91" s="28" t="s">
        <v>40</v>
      </c>
      <c r="J91" s="29">
        <f>SUM(J90:J90)</f>
        <v>5.62E-3</v>
      </c>
    </row>
    <row r="92" spans="1:10" x14ac:dyDescent="0.2">
      <c r="A92" s="1"/>
      <c r="D92" s="33" t="s">
        <v>68</v>
      </c>
      <c r="G92" s="34"/>
      <c r="H92" s="35">
        <f>H86</f>
        <v>0</v>
      </c>
      <c r="I92" s="36"/>
      <c r="J92" s="37">
        <f>J86</f>
        <v>0.15040000000000001</v>
      </c>
    </row>
    <row r="93" spans="1:10" ht="18" x14ac:dyDescent="0.25">
      <c r="A93" s="1"/>
      <c r="D93" s="33" t="s">
        <v>69</v>
      </c>
      <c r="G93" s="34"/>
      <c r="H93" s="38">
        <f>SUM(H91:H92)</f>
        <v>0</v>
      </c>
      <c r="I93" s="36"/>
      <c r="J93" s="39">
        <f>SUM(J91:J92)</f>
        <v>0.15601999999999999</v>
      </c>
    </row>
    <row r="94" spans="1:10" x14ac:dyDescent="0.2">
      <c r="A94" s="1"/>
      <c r="B94" s="8"/>
      <c r="D94" s="8"/>
      <c r="E94" s="3"/>
      <c r="F94" s="3"/>
      <c r="G94" s="5"/>
      <c r="H94" s="5"/>
      <c r="I94" s="30"/>
      <c r="J94" s="6"/>
    </row>
    <row r="95" spans="1:10" ht="18" x14ac:dyDescent="0.25">
      <c r="A95" s="1"/>
      <c r="B95" s="40" t="s">
        <v>120</v>
      </c>
      <c r="D95" s="8"/>
      <c r="E95" s="3"/>
      <c r="F95" s="3"/>
      <c r="G95" s="5"/>
      <c r="H95" s="5"/>
      <c r="I95" s="30"/>
      <c r="J95" s="6"/>
    </row>
    <row r="96" spans="1:10" x14ac:dyDescent="0.2">
      <c r="A96" s="1"/>
      <c r="B96" s="8"/>
      <c r="D96" s="8"/>
      <c r="E96" s="3"/>
      <c r="F96" s="3"/>
      <c r="G96" s="5"/>
      <c r="H96" s="5"/>
      <c r="I96" s="30"/>
      <c r="J96" s="6"/>
    </row>
    <row r="97" spans="1:10" x14ac:dyDescent="0.2">
      <c r="A97" s="1">
        <v>1</v>
      </c>
      <c r="B97" s="8" t="str">
        <f>_CEN1</f>
        <v>C 800-1</v>
      </c>
      <c r="D97" s="8" t="str">
        <f>CENN1</f>
        <v>Zemní práce</v>
      </c>
      <c r="E97" s="3"/>
      <c r="F97" s="3"/>
      <c r="G97" s="5"/>
      <c r="H97" s="5">
        <f>CENA1</f>
        <v>0</v>
      </c>
      <c r="I97" s="30"/>
      <c r="J97" s="6">
        <f>HMOT1</f>
        <v>0</v>
      </c>
    </row>
    <row r="98" spans="1:10" x14ac:dyDescent="0.2">
      <c r="A98" s="1">
        <v>2</v>
      </c>
      <c r="B98" s="8" t="str">
        <f>_CEN2</f>
        <v>C 822-1</v>
      </c>
      <c r="D98" s="8" t="str">
        <f>CENN2</f>
        <v>Pozemní komunikace</v>
      </c>
      <c r="E98" s="3"/>
      <c r="F98" s="3"/>
      <c r="G98" s="5"/>
      <c r="H98" s="5">
        <f>CENA2</f>
        <v>0</v>
      </c>
      <c r="I98" s="30"/>
      <c r="J98" s="6">
        <f>HMOT2</f>
        <v>636.40699499999994</v>
      </c>
    </row>
    <row r="99" spans="1:10" x14ac:dyDescent="0.2">
      <c r="A99" s="1">
        <v>3</v>
      </c>
      <c r="B99" s="8" t="str">
        <f>_CEN3</f>
        <v>C 822-1</v>
      </c>
      <c r="D99" s="8" t="str">
        <f>CENN3</f>
        <v>Ostatní konstrukce a práce</v>
      </c>
      <c r="E99" s="3"/>
      <c r="F99" s="3"/>
      <c r="G99" s="5"/>
      <c r="H99" s="5">
        <f>CENA3</f>
        <v>0</v>
      </c>
      <c r="I99" s="30"/>
      <c r="J99" s="6">
        <f>HMOT3</f>
        <v>15.754994999999999</v>
      </c>
    </row>
    <row r="100" spans="1:10" x14ac:dyDescent="0.2">
      <c r="A100" s="1">
        <v>4</v>
      </c>
      <c r="B100" s="8" t="str">
        <f>_CEN4</f>
        <v>C 822-1</v>
      </c>
      <c r="D100" s="8" t="str">
        <f>CENN4</f>
        <v>Bourací práce</v>
      </c>
      <c r="E100" s="3"/>
      <c r="F100" s="3"/>
      <c r="G100" s="5"/>
      <c r="H100" s="5">
        <f>CENA4</f>
        <v>0</v>
      </c>
      <c r="I100" s="30"/>
      <c r="J100" s="6">
        <f>HMOT4</f>
        <v>0</v>
      </c>
    </row>
    <row r="101" spans="1:10" x14ac:dyDescent="0.2">
      <c r="A101" s="1">
        <v>5</v>
      </c>
      <c r="B101" s="8" t="str">
        <f>_CEN5</f>
        <v>C 823-1</v>
      </c>
      <c r="D101" s="8" t="str">
        <f>CENN5</f>
        <v>Plocha a úprava území</v>
      </c>
      <c r="E101" s="3"/>
      <c r="F101" s="3"/>
      <c r="G101" s="5"/>
      <c r="H101" s="5">
        <f>CENA5</f>
        <v>0</v>
      </c>
      <c r="I101" s="30"/>
      <c r="J101" s="6">
        <f>HMOT5</f>
        <v>0.15601999999999999</v>
      </c>
    </row>
    <row r="102" spans="1:10" ht="18" x14ac:dyDescent="0.25">
      <c r="A102" s="1"/>
      <c r="B102" s="23"/>
      <c r="C102" s="23"/>
      <c r="D102" s="23"/>
      <c r="E102" s="23"/>
      <c r="F102" s="23"/>
      <c r="G102" s="23"/>
      <c r="H102" s="41">
        <f>SUM(H97:H101)</f>
        <v>0</v>
      </c>
      <c r="I102" s="23"/>
      <c r="J102" s="42">
        <f>SUM(J97:J101)</f>
        <v>652.31800999999996</v>
      </c>
    </row>
    <row r="103" spans="1:10" x14ac:dyDescent="0.2">
      <c r="A103" s="1"/>
      <c r="B103" s="7">
        <f>99822-3011</f>
        <v>96811</v>
      </c>
      <c r="D103" s="20" t="s">
        <v>121</v>
      </c>
      <c r="E103" s="7" t="s">
        <v>66</v>
      </c>
      <c r="F103" s="43">
        <f>J102</f>
        <v>652.31800999999996</v>
      </c>
      <c r="G103" s="34"/>
      <c r="H103" s="44">
        <f>F103*G103</f>
        <v>0</v>
      </c>
    </row>
    <row r="104" spans="1:10" x14ac:dyDescent="0.2">
      <c r="A104" s="1"/>
      <c r="H104" s="45"/>
    </row>
    <row r="105" spans="1:10" ht="18" x14ac:dyDescent="0.25">
      <c r="A105" s="1"/>
      <c r="D105" s="20" t="s">
        <v>122</v>
      </c>
      <c r="G105" s="34"/>
      <c r="H105" s="38">
        <f>H102+H103</f>
        <v>0</v>
      </c>
    </row>
    <row r="106" spans="1:10" x14ac:dyDescent="0.2">
      <c r="A106" s="1"/>
      <c r="D106" s="46" t="s">
        <v>123</v>
      </c>
      <c r="G106" s="34"/>
      <c r="H106" s="35">
        <f>H105*0.21</f>
        <v>0</v>
      </c>
    </row>
    <row r="107" spans="1:10" ht="18" x14ac:dyDescent="0.25">
      <c r="A107" s="1"/>
      <c r="D107" s="47" t="s">
        <v>124</v>
      </c>
      <c r="G107" s="34"/>
      <c r="H107" s="41">
        <f>SUM(H105:H106)</f>
        <v>0</v>
      </c>
    </row>
    <row r="108" spans="1:10" x14ac:dyDescent="0.2">
      <c r="A108" s="1"/>
      <c r="B108" s="8"/>
      <c r="D108" s="8"/>
      <c r="E108" s="3"/>
      <c r="F108" s="3"/>
      <c r="G108" s="5"/>
      <c r="H108" s="5"/>
      <c r="I108" s="30"/>
      <c r="J108" s="6"/>
    </row>
    <row r="109" spans="1:10" x14ac:dyDescent="0.2">
      <c r="A109" s="1"/>
      <c r="B109" s="8"/>
      <c r="D109" s="8" t="s">
        <v>125</v>
      </c>
      <c r="E109" s="3"/>
      <c r="F109" s="3"/>
      <c r="G109" s="5"/>
      <c r="H109" s="5"/>
      <c r="I109" s="30"/>
      <c r="J109" s="6"/>
    </row>
    <row r="110" spans="1:10" x14ac:dyDescent="0.2">
      <c r="A110" s="1"/>
      <c r="B110" s="8"/>
      <c r="D110" s="48" t="s">
        <v>126</v>
      </c>
      <c r="E110" s="3"/>
      <c r="F110" s="3"/>
      <c r="G110" s="5"/>
      <c r="H110" s="5"/>
      <c r="I110" s="30"/>
      <c r="J110" s="6"/>
    </row>
    <row r="111" spans="1:10" x14ac:dyDescent="0.2">
      <c r="A111" s="1"/>
      <c r="B111" s="8"/>
      <c r="D111" s="8" t="s">
        <v>127</v>
      </c>
      <c r="E111" s="3"/>
      <c r="F111" s="3"/>
      <c r="G111" s="5"/>
      <c r="H111" s="5"/>
      <c r="I111" s="30"/>
      <c r="J111" s="6"/>
    </row>
    <row r="112" spans="1:10" x14ac:dyDescent="0.2">
      <c r="A112" s="1"/>
      <c r="B112" s="8"/>
      <c r="D112" s="48" t="s">
        <v>128</v>
      </c>
      <c r="E112" s="3"/>
      <c r="F112" s="3"/>
      <c r="G112" s="5"/>
      <c r="H112" s="49"/>
      <c r="I112" s="30"/>
      <c r="J112" s="6"/>
    </row>
    <row r="113" spans="1:10" ht="18" x14ac:dyDescent="0.2">
      <c r="A113" s="1"/>
      <c r="B113" s="8"/>
      <c r="D113" s="50" t="s">
        <v>129</v>
      </c>
      <c r="E113" s="3"/>
      <c r="F113" s="3"/>
      <c r="G113" s="5"/>
      <c r="H113" s="51">
        <f>H107+H109+H111+H112</f>
        <v>0</v>
      </c>
      <c r="I113" s="30"/>
      <c r="J113" s="6"/>
    </row>
    <row r="114" spans="1:10" x14ac:dyDescent="0.2">
      <c r="A114" s="1"/>
      <c r="B114" s="8"/>
      <c r="D114" s="8"/>
      <c r="E114" s="3"/>
      <c r="F114" s="3"/>
      <c r="G114" s="5"/>
      <c r="H114" s="5"/>
      <c r="I114" s="30"/>
      <c r="J114" s="6"/>
    </row>
  </sheetData>
  <pageMargins left="0.51181102362204722" right="0.51181102362204722" top="0.78740157480314965" bottom="0.75" header="0.4921259845" footer="0.4921259845"/>
  <pageSetup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21</vt:i4>
      </vt:variant>
    </vt:vector>
  </HeadingPairs>
  <TitlesOfParts>
    <vt:vector size="24" baseType="lpstr">
      <vt:lpstr>Rozpocet</vt:lpstr>
      <vt:lpstr>List1</vt:lpstr>
      <vt:lpstr>List2</vt:lpstr>
      <vt:lpstr>_CEN1</vt:lpstr>
      <vt:lpstr>_CEN2</vt:lpstr>
      <vt:lpstr>_CEN3</vt:lpstr>
      <vt:lpstr>_CEN4</vt:lpstr>
      <vt:lpstr>_CEN5</vt:lpstr>
      <vt:lpstr>CENA1</vt:lpstr>
      <vt:lpstr>CENA2</vt:lpstr>
      <vt:lpstr>CENA3</vt:lpstr>
      <vt:lpstr>CENA4</vt:lpstr>
      <vt:lpstr>CENA5</vt:lpstr>
      <vt:lpstr>CENN1</vt:lpstr>
      <vt:lpstr>CENN2</vt:lpstr>
      <vt:lpstr>CENN3</vt:lpstr>
      <vt:lpstr>CENN4</vt:lpstr>
      <vt:lpstr>CENN5</vt:lpstr>
      <vt:lpstr>HMOT1</vt:lpstr>
      <vt:lpstr>HMOT2</vt:lpstr>
      <vt:lpstr>HMOT3</vt:lpstr>
      <vt:lpstr>HMOT4</vt:lpstr>
      <vt:lpstr>HMOT5</vt:lpstr>
      <vt:lpstr>REKAPITULACE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Semiánová Zdeňka</cp:lastModifiedBy>
  <dcterms:created xsi:type="dcterms:W3CDTF">2017-09-24T11:25:11Z</dcterms:created>
  <dcterms:modified xsi:type="dcterms:W3CDTF">2018-03-27T13:11:17Z</dcterms:modified>
</cp:coreProperties>
</file>