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ysy\Documents\ROZPOČTY\OBECNÍ ÚŘADY\Obec Horní Libochová\Infrastruktura\fakturace\VCP 1\"/>
    </mc:Choice>
  </mc:AlternateContent>
  <xr:revisionPtr revIDLastSave="0" documentId="13_ncr:1_{E67570F5-096D-4206-B7A9-05D0BFD5438C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1.1. 1 Pol" sheetId="12" r:id="rId4"/>
    <sheet name="11.1. 10 Pol" sheetId="13" r:id="rId5"/>
    <sheet name="11.1. 11 Pol" sheetId="14" r:id="rId6"/>
    <sheet name="11.1. 12 Pol" sheetId="15" r:id="rId7"/>
    <sheet name="11.1. 2 Pol" sheetId="16" r:id="rId8"/>
    <sheet name="11.1. 3 Pol" sheetId="17" r:id="rId9"/>
    <sheet name="11.1. 4 Pol" sheetId="18" r:id="rId10"/>
    <sheet name="11.1. 5 Pol" sheetId="19" r:id="rId11"/>
    <sheet name="11.1. 6 Pol" sheetId="20" r:id="rId12"/>
    <sheet name="11.1. 7 Pol" sheetId="21" r:id="rId13"/>
    <sheet name="11.1. 8 Pol" sheetId="22" r:id="rId14"/>
    <sheet name="11.1. 9 Pol" sheetId="23" r:id="rId15"/>
  </sheets>
  <externalReferences>
    <externalReference r:id="rId16"/>
  </externalReferences>
  <definedNames>
    <definedName name="CelkemDPHVypocet" localSheetId="1">Stavba!$H$53</definedName>
    <definedName name="CenaCelkem">Stavba!$G$29</definedName>
    <definedName name="CenaCelkemBezDPH">Stavba!$G$28</definedName>
    <definedName name="CenaCelkemVypocet" localSheetId="1">Stavba!$I$53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'11.1. 1 Pol'!$1:$7</definedName>
    <definedName name="_xlnm.Print_Titles" localSheetId="4">'11.1. 10 Pol'!$1:$7</definedName>
    <definedName name="_xlnm.Print_Titles" localSheetId="5">'11.1. 11 Pol'!$1:$7</definedName>
    <definedName name="_xlnm.Print_Titles" localSheetId="6">'11.1. 12 Pol'!$1:$7</definedName>
    <definedName name="_xlnm.Print_Titles" localSheetId="7">'11.1. 2 Pol'!$1:$7</definedName>
    <definedName name="_xlnm.Print_Titles" localSheetId="8">'11.1. 3 Pol'!$1:$7</definedName>
    <definedName name="_xlnm.Print_Titles" localSheetId="9">'11.1. 4 Pol'!$1:$7</definedName>
    <definedName name="_xlnm.Print_Titles" localSheetId="10">'11.1. 5 Pol'!$1:$7</definedName>
    <definedName name="_xlnm.Print_Titles" localSheetId="11">'11.1. 6 Pol'!$1:$7</definedName>
    <definedName name="_xlnm.Print_Titles" localSheetId="12">'11.1. 7 Pol'!$1:$7</definedName>
    <definedName name="_xlnm.Print_Titles" localSheetId="13">'11.1. 8 Pol'!$1:$7</definedName>
    <definedName name="_xlnm.Print_Titles" localSheetId="14">'11.1. 9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'11.1. 1 Pol'!$A$1:$Y$12</definedName>
    <definedName name="_xlnm.Print_Area" localSheetId="4">'11.1. 10 Pol'!$A$1:$Y$14</definedName>
    <definedName name="_xlnm.Print_Area" localSheetId="5">'11.1. 11 Pol'!$A$1:$Y$12</definedName>
    <definedName name="_xlnm.Print_Area" localSheetId="6">'11.1. 12 Pol'!$A$1:$Y$14</definedName>
    <definedName name="_xlnm.Print_Area" localSheetId="7">'11.1. 2 Pol'!$A$1:$Y$14</definedName>
    <definedName name="_xlnm.Print_Area" localSheetId="8">'11.1. 3 Pol'!$A$1:$Y$38</definedName>
    <definedName name="_xlnm.Print_Area" localSheetId="9">'11.1. 4 Pol'!$A$1:$Y$14</definedName>
    <definedName name="_xlnm.Print_Area" localSheetId="10">'11.1. 5 Pol'!$A$1:$Y$12</definedName>
    <definedName name="_xlnm.Print_Area" localSheetId="11">'11.1. 6 Pol'!$A$1:$Y$14</definedName>
    <definedName name="_xlnm.Print_Area" localSheetId="12">'11.1. 7 Pol'!$A$1:$Y$11</definedName>
    <definedName name="_xlnm.Print_Area" localSheetId="13">'11.1. 8 Pol'!$A$1:$Y$11</definedName>
    <definedName name="_xlnm.Print_Area" localSheetId="14">'11.1. 9 Pol'!$A$1:$Y$12</definedName>
    <definedName name="_xlnm.Print_Area" localSheetId="1">Stavba!$A$1:$J$79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Stavba!$F$53</definedName>
    <definedName name="ZakladDPHZakl">Stavba!$G$25</definedName>
    <definedName name="ZakladDPHZaklVypocet" localSheetId="1">Stavba!$G$53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9" i="1" l="1"/>
  <c r="J78" i="1" s="1"/>
  <c r="F53" i="1"/>
  <c r="G53" i="1"/>
  <c r="J50" i="1"/>
  <c r="J28" i="1"/>
  <c r="J26" i="1"/>
  <c r="G38" i="1"/>
  <c r="F38" i="1"/>
  <c r="J23" i="1"/>
  <c r="J24" i="1"/>
  <c r="J25" i="1"/>
  <c r="J27" i="1"/>
  <c r="E24" i="1"/>
  <c r="E26" i="1"/>
  <c r="J75" i="1" l="1"/>
  <c r="J77" i="1"/>
  <c r="J74" i="1"/>
  <c r="J76" i="1"/>
  <c r="J39" i="1"/>
  <c r="J53" i="1" s="1"/>
  <c r="J45" i="1"/>
  <c r="J51" i="1"/>
  <c r="J40" i="1"/>
  <c r="J52" i="1"/>
  <c r="J41" i="1"/>
  <c r="J47" i="1"/>
  <c r="J43" i="1"/>
  <c r="J49" i="1"/>
  <c r="J46" i="1"/>
  <c r="J42" i="1"/>
  <c r="J48" i="1"/>
  <c r="J44" i="1"/>
  <c r="J7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271677BB-9AAD-4D4E-9C2E-C4C1A11C4652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43BD60-5716-4369-864C-9BCCCFF7344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F6B1AD45-10CC-47EE-826A-D9BC68AA839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36F9A99-5C43-4404-A8C6-089BB34ECEF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7129F78C-D532-413D-9F95-68879796353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06DC8B3-BFC7-48A1-AAA5-B7C2AF6333E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18F7420A-EE69-4CE0-8F32-DE5275D5EA4D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4EC4BBF-E020-446C-8838-A8B9650CB34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2CBF0B1A-766F-48A4-8740-C6FE9C49578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A3AE1356-9294-4891-B1C8-622F12AE84D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F642C9D4-9D37-4900-B379-834424E23CF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A0EE4FA-B9F8-4272-9013-8943B2387B6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C313FF0D-7F46-4CA3-87DD-911A1FE69A3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14951DEF-2C04-4F7C-ADE1-8F799C4019F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2CEB86D2-47A2-4079-B50A-987CE805743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DD07635-F3A7-4C66-A882-26ED5EC8361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D4562DF2-8A90-438F-AE87-0E5F4EB23E3F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F75CCCB7-894F-4BF9-A94F-9FEE5399AF3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2C595EC8-2FA9-44C9-A30B-2EA0FAD8C3EA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FE9A0CC-3DDD-41D8-9ED4-7145B2646D8E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82E541C8-D69A-427F-9A5E-0DDF5E38903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5DAAABE6-5972-4B40-8C2F-4294B15A7CB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Lysy</author>
  </authors>
  <commentList>
    <comment ref="S6" authorId="0" shapeId="0" xr:uid="{5F0999B2-3104-486D-A63F-94461E98315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60D4BBC-4DA7-443C-B7C9-781E206837C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<sst xmlns="http://schemas.openxmlformats.org/spreadsheetml/2006/main" count="1160" uniqueCount="213">
  <si>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</si>
  <si>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</si>
  <si>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</si>
  <si>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</si>
  <si>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</si>
  <si>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</si>
  <si>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</si>
  <si>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</si>
  <si>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</si>
  <si>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</si>
  <si>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</si>
  <si>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</si>
  <si>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</si>
  <si>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</si>
  <si>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</si>
  <si>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</si>
  <si>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</si>
  <si>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</si>
  <si>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</si>
  <si>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</si>
  <si>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</si>
  <si>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</si>
  <si>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</si>
  <si>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</si>
  <si>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</si>
  <si>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</si>
  <si>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</si>
  <si>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</si>
  <si>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</si>
  <si>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</si>
  <si>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</si>
  <si>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</si>
  <si>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</si>
  <si>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</si>
  <si>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</si>
  <si>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</si>
  <si>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</si>
  <si>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</si>
  <si>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</si>
  <si>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</si>
  <si>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</si>
  <si>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</si>
  <si>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</si>
  <si>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0089</t>
  </si>
  <si>
    <t>Stavby ostatní</t>
  </si>
  <si>
    <t>Stavba</t>
  </si>
  <si>
    <t>11.1.</t>
  </si>
  <si>
    <t>Horní Libochová - obytná zona</t>
  </si>
  <si>
    <t>1</t>
  </si>
  <si>
    <t xml:space="preserve">601.1 Kanalizace splašková - vícepráce				</t>
  </si>
  <si>
    <t>10</t>
  </si>
  <si>
    <t>102.2 Odbočení vodovodu - méněpráce</t>
  </si>
  <si>
    <t>11</t>
  </si>
  <si>
    <t>101.1 Vodovod - vícepráce</t>
  </si>
  <si>
    <t>12</t>
  </si>
  <si>
    <t>101.1 Vodovod - méněpráce</t>
  </si>
  <si>
    <t>2</t>
  </si>
  <si>
    <t xml:space="preserve">601.1 Kanalizace splašková - méněpráce  </t>
  </si>
  <si>
    <t>3</t>
  </si>
  <si>
    <t xml:space="preserve">301.1 Kanalizace dešťová - vícepráce				</t>
  </si>
  <si>
    <t>4</t>
  </si>
  <si>
    <t xml:space="preserve">301.1  Kanalizace dešťová - méněpráce				</t>
  </si>
  <si>
    <t>5</t>
  </si>
  <si>
    <t xml:space="preserve">602.1  Odbočení kanalizace splaškové - vícepráce				</t>
  </si>
  <si>
    <t>6</t>
  </si>
  <si>
    <t xml:space="preserve">602.1  Odbočení kanalizace splaškové  - méněpráce				</t>
  </si>
  <si>
    <t>7</t>
  </si>
  <si>
    <t xml:space="preserve">201.1  Komunikace - vícepráce				</t>
  </si>
  <si>
    <t>8</t>
  </si>
  <si>
    <t xml:space="preserve">201.1 - Komunikace	- méněpráce			</t>
  </si>
  <si>
    <t>9</t>
  </si>
  <si>
    <t>102.1 Odbočení vodovodu - vícepráce</t>
  </si>
  <si>
    <t>Celkem za stavbu</t>
  </si>
  <si>
    <t>CZK</t>
  </si>
  <si>
    <t>#POPS</t>
  </si>
  <si>
    <t>Popis stavby: 0089 - Stavby ostatní</t>
  </si>
  <si>
    <t>#POPO</t>
  </si>
  <si>
    <t>Popis objektu: 11.1. - Horní Libochová - obytná zona</t>
  </si>
  <si>
    <t>#POPR</t>
  </si>
  <si>
    <t xml:space="preserve">Popis rozpočtu: 1 - 601.1 Kanalizace splašková - vícepráce				</t>
  </si>
  <si>
    <t>Popis rozpočtu: 10 - 102.2 Odbočení vodovodu - méněpráce</t>
  </si>
  <si>
    <t>Popis rozpočtu: 11 - 101.1 Vodovod - vícepráce</t>
  </si>
  <si>
    <t>Popis rozpočtu: 12 - 101.1 Vodovod - méněpráce</t>
  </si>
  <si>
    <t xml:space="preserve">Popis rozpočtu: 2 - 601.1 Kanalizace splašková - méněpráce  </t>
  </si>
  <si>
    <t xml:space="preserve">Popis rozpočtu: 3 - 301.1 Kanalizace dešťová - vícepráce				</t>
  </si>
  <si>
    <t xml:space="preserve">Popis rozpočtu: 4 - 301.1  Kanalizace dešťová - méněpráce				</t>
  </si>
  <si>
    <t xml:space="preserve">Popis rozpočtu: 5 - 602.1  Odbočení kanalizace splaškové - vícepráce				</t>
  </si>
  <si>
    <t xml:space="preserve">Popis rozpočtu: 6 - 602.1  Odbočení kanalizace splaškové  - méněpráce				</t>
  </si>
  <si>
    <t xml:space="preserve">Popis rozpočtu: 7 - 201.1  Komunikace - vícepráce				</t>
  </si>
  <si>
    <t xml:space="preserve">Popis rozpočtu: 8 - 201.1 - Komunikace	- méněpráce			</t>
  </si>
  <si>
    <t>Popis rozpočtu: 9 - 102.1 Odbočení vodovodu - vícepráce</t>
  </si>
  <si>
    <t>Rekapitulace dílů</t>
  </si>
  <si>
    <t>Typ dílu</t>
  </si>
  <si>
    <t>Zemní práce</t>
  </si>
  <si>
    <t>Vodorovné konstrukce</t>
  </si>
  <si>
    <t>Komunikace</t>
  </si>
  <si>
    <t>Trubní vedení</t>
  </si>
  <si>
    <t>99</t>
  </si>
  <si>
    <t>Staveništní přesun hmot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</si>
  <si>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</si>
  <si>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</si>
  <si>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</si>
  <si>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</si>
  <si>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</si>
  <si>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</si>
  <si>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</si>
  <si>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</si>
  <si>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</si>
  <si>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</si>
  <si>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</si>
  <si>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</si>
  <si>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</si>
  <si>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</si>
  <si>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</si>
  <si>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</si>
  <si>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</si>
  <si>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</si>
  <si>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</si>
  <si>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</si>
  <si>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</si>
  <si>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</si>
  <si>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</si>
  <si>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</si>
  <si>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</si>
  <si>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</si>
  <si>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</si>
  <si>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</si>
  <si>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</si>
  <si>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</si>
  <si>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132501211R00</t>
  </si>
  <si>
    <t>Hloubení rýh šířky do 200 cm v hor.6, STROJNĚ</t>
  </si>
  <si>
    <t>m3</t>
  </si>
  <si>
    <t>RTS 23/ II</t>
  </si>
  <si>
    <t>Kalkul</t>
  </si>
  <si>
    <t>Práce</t>
  </si>
  <si>
    <t>Běžná</t>
  </si>
  <si>
    <t>POL1_</t>
  </si>
  <si>
    <t>132401211R00</t>
  </si>
  <si>
    <t xml:space="preserve">Hloubení rýh šířky přes 60 do 200 cm jakékoliv množství, v hornině 5, hloubení strojně </t>
  </si>
  <si>
    <t>Prav.M</t>
  </si>
  <si>
    <t>Indiv</t>
  </si>
  <si>
    <t>HZS</t>
  </si>
  <si>
    <t>POL10_</t>
  </si>
  <si>
    <t>END</t>
  </si>
  <si>
    <t>132201210R00</t>
  </si>
  <si>
    <t xml:space="preserve">Hloubení rýh šířky přes 60 do 200 cm do 50 m3, v hornině 3, hloubení strojně </t>
  </si>
  <si>
    <t>132201219R00</t>
  </si>
  <si>
    <t xml:space="preserve">Hloubení rýh šířky přes 60 do 200 cm příplatek za lepivost, v hornině 3,  </t>
  </si>
  <si>
    <t>132301211R00</t>
  </si>
  <si>
    <t xml:space="preserve">Hloubení rýh šířky přes 60 do 200 cm do 100 m3, v hornině 4, hloubení strojně </t>
  </si>
  <si>
    <t>132301219R00</t>
  </si>
  <si>
    <t xml:space="preserve">Hloubení rýh šířky přes 60 do 200 cm příplatek za lepivost, v hornině 4,  </t>
  </si>
  <si>
    <t xml:space="preserve">Hloubení rýh š.do 200 cm hor.3 do 50 m3,STROJNĚ- obratiště, </t>
  </si>
  <si>
    <t>Přípl.za lepivost,hloubení rýh 200cm,hor.3,STROJNĚ</t>
  </si>
  <si>
    <t>161101101R00</t>
  </si>
  <si>
    <t>Svislé přemístění výkopku z hor.1-4 do 2,5 m</t>
  </si>
  <si>
    <t>162501102R00</t>
  </si>
  <si>
    <t>Vodorovné přemístění výkopku z hor.1-4 do 3000 m</t>
  </si>
  <si>
    <t>167101102R00</t>
  </si>
  <si>
    <t>Nakládání výkopku z hor. 1 ÷ 4 v množství nad 100 m3</t>
  </si>
  <si>
    <t>174101101R00</t>
  </si>
  <si>
    <t>Zásyp jam, rýh, šachet se zhutněním</t>
  </si>
  <si>
    <t>175101101R00</t>
  </si>
  <si>
    <t>Obsyp potrubí bez prohození sypaniny</t>
  </si>
  <si>
    <t>100000004PC0</t>
  </si>
  <si>
    <t>Odvoz zeminy na skládku do 12 km a uložení</t>
  </si>
  <si>
    <t>Vlastní</t>
  </si>
  <si>
    <t>451573111R00</t>
  </si>
  <si>
    <t>Lože pod potrubí ze štěrkopísku do 63 mm</t>
  </si>
  <si>
    <t>R</t>
  </si>
  <si>
    <t xml:space="preserve">Hrorská vpusť - ŽB konstrukce 1m3, bednění, armatura, zem práce </t>
  </si>
  <si>
    <t>soub</t>
  </si>
  <si>
    <t>58344154R</t>
  </si>
  <si>
    <t>Štěrkodrtě frakce 0-22 A</t>
  </si>
  <si>
    <t>t</t>
  </si>
  <si>
    <t>SPCM</t>
  </si>
  <si>
    <t>RTS 23/ I</t>
  </si>
  <si>
    <t>Specifikace</t>
  </si>
  <si>
    <t>POL3_</t>
  </si>
  <si>
    <t>Ocelový rošt horské vpusti, pozink D+M</t>
  </si>
  <si>
    <t>R-položka</t>
  </si>
  <si>
    <t>POL12_1</t>
  </si>
  <si>
    <t>877363121R00</t>
  </si>
  <si>
    <t>Montáž tvarovek odboč. plast. gum. kroužek DN 250</t>
  </si>
  <si>
    <t>kus</t>
  </si>
  <si>
    <t>892581111R00</t>
  </si>
  <si>
    <t>Zkouška těsnosti kanalizace DN do 300, vodou</t>
  </si>
  <si>
    <t>m</t>
  </si>
  <si>
    <t>277597T10</t>
  </si>
  <si>
    <t>Montáž PP potrubí ve výkopu DN 150</t>
  </si>
  <si>
    <t>28654571R</t>
  </si>
  <si>
    <t xml:space="preserve">odbočka PP; 45,0 °; d1 = 250 mm; d2 = 200 mm; hladká, hrdlovaná; spoj násuvný; DN 250,0 mm; DN2 200 </t>
  </si>
  <si>
    <t>ks</t>
  </si>
  <si>
    <t>800001001PC0</t>
  </si>
  <si>
    <t>Kamerová zkouška potrubí</t>
  </si>
  <si>
    <t>871371121R01</t>
  </si>
  <si>
    <t>Montáž trubek polyetylenových ve výkopu do d 315 mm</t>
  </si>
  <si>
    <t>895941311R01</t>
  </si>
  <si>
    <t>Zřízení vpusti uliční z dílců</t>
  </si>
  <si>
    <t>UP444600</t>
  </si>
  <si>
    <t>PP plnostěnný SN10 DN250, délka 5m, SN 10</t>
  </si>
  <si>
    <t>UP642300</t>
  </si>
  <si>
    <t>Potrubí PP SN10 DN 150*3000</t>
  </si>
  <si>
    <t>Navrtáni šachty na napojení hor. vpusti DN 250</t>
  </si>
  <si>
    <t>998276101R00</t>
  </si>
  <si>
    <t>Přesun hmot, trubní vedení plastová, otevř. výkop</t>
  </si>
  <si>
    <t>Přesun hmot</t>
  </si>
  <si>
    <t>POL7_</t>
  </si>
  <si>
    <t>564831111RT2</t>
  </si>
  <si>
    <t>Podklad ze štěrkodrti po zhutnění tloušťky 10 cm štěrkodrť frakce 0-32 mm</t>
  </si>
  <si>
    <t>m2</t>
  </si>
  <si>
    <t>577000001PC0</t>
  </si>
  <si>
    <t>Vrstva ze směsi stmelené cementem tl 130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</si>
</sst>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8" fillId="3" borderId="0" xfId="0" applyNumberFormat="1" applyFont="1" applyFill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4" t="s">
        <v>41</v>
      </c>
      <c r="B2" s="174"/>
      <c r="C2" s="174"/>
      <c r="D2" s="174"/>
      <c r="E2" s="174"/>
      <c r="F2" s="174"/>
      <c r="G2" s="174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A8773-3B40-4F7B-88AF-0710115052A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60</v>
      </c>
      <c r="C4" s="234" t="s">
        <v>61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-33672.120000000003</v>
      </c>
      <c r="H8" s="150"/>
      <c r="I8" s="150">
        <v>0</v>
      </c>
      <c r="J8" s="150"/>
      <c r="K8" s="150">
        <v>-33672.120000000003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145</v>
      </c>
      <c r="D9" s="165" t="s">
        <v>131</v>
      </c>
      <c r="E9" s="166">
        <v>-5.0234399999999999</v>
      </c>
      <c r="F9" s="167">
        <v>278</v>
      </c>
      <c r="G9" s="168">
        <v>-1396.52</v>
      </c>
      <c r="H9" s="148">
        <v>0</v>
      </c>
      <c r="I9" s="148">
        <v>0</v>
      </c>
      <c r="J9" s="148">
        <v>278</v>
      </c>
      <c r="K9" s="148">
        <v>-1396.51632</v>
      </c>
      <c r="L9" s="148">
        <v>21</v>
      </c>
      <c r="M9" s="148">
        <v>-1689.7891999999999</v>
      </c>
      <c r="N9" s="147">
        <v>0</v>
      </c>
      <c r="O9" s="147">
        <v>0</v>
      </c>
      <c r="P9" s="147">
        <v>0</v>
      </c>
      <c r="Q9" s="147">
        <v>0</v>
      </c>
      <c r="R9" s="148" t="s">
        <v>139</v>
      </c>
      <c r="S9" s="148" t="s">
        <v>132</v>
      </c>
      <c r="T9" s="148" t="s">
        <v>140</v>
      </c>
      <c r="U9" s="148">
        <v>0.36499999999999999</v>
      </c>
      <c r="V9" s="148">
        <v>-1.8335556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63">
        <v>2</v>
      </c>
      <c r="B10" s="164" t="s">
        <v>146</v>
      </c>
      <c r="C10" s="170" t="s">
        <v>147</v>
      </c>
      <c r="D10" s="165" t="s">
        <v>131</v>
      </c>
      <c r="E10" s="166">
        <v>-5.0234399999999999</v>
      </c>
      <c r="F10" s="167">
        <v>45</v>
      </c>
      <c r="G10" s="168">
        <v>-226.05</v>
      </c>
      <c r="H10" s="148">
        <v>0</v>
      </c>
      <c r="I10" s="148">
        <v>0</v>
      </c>
      <c r="J10" s="148">
        <v>45</v>
      </c>
      <c r="K10" s="148">
        <v>-226.0548</v>
      </c>
      <c r="L10" s="148">
        <v>21</v>
      </c>
      <c r="M10" s="148">
        <v>-273.52050000000003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8.4000000000000005E-2</v>
      </c>
      <c r="V10" s="148">
        <v>-0.42196896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ht="22.5" x14ac:dyDescent="0.2">
      <c r="A11" s="163">
        <v>3</v>
      </c>
      <c r="B11" s="164" t="s">
        <v>148</v>
      </c>
      <c r="C11" s="170" t="s">
        <v>149</v>
      </c>
      <c r="D11" s="165" t="s">
        <v>131</v>
      </c>
      <c r="E11" s="166">
        <v>-73.677120000000002</v>
      </c>
      <c r="F11" s="167">
        <v>350</v>
      </c>
      <c r="G11" s="168">
        <v>-25786.99</v>
      </c>
      <c r="H11" s="148">
        <v>0</v>
      </c>
      <c r="I11" s="148">
        <v>0</v>
      </c>
      <c r="J11" s="148">
        <v>350</v>
      </c>
      <c r="K11" s="148">
        <v>-25786.992000000002</v>
      </c>
      <c r="L11" s="148">
        <v>21</v>
      </c>
      <c r="M11" s="148">
        <v>-31202.257900000001</v>
      </c>
      <c r="N11" s="147">
        <v>0</v>
      </c>
      <c r="O11" s="147">
        <v>0</v>
      </c>
      <c r="P11" s="147">
        <v>0</v>
      </c>
      <c r="Q11" s="147">
        <v>0</v>
      </c>
      <c r="R11" s="148" t="s">
        <v>139</v>
      </c>
      <c r="S11" s="148" t="s">
        <v>132</v>
      </c>
      <c r="T11" s="148" t="s">
        <v>140</v>
      </c>
      <c r="U11" s="148">
        <v>0.35</v>
      </c>
      <c r="V11" s="148">
        <v>-25.786991999999998</v>
      </c>
      <c r="W11" s="148"/>
      <c r="X11" s="148" t="s">
        <v>141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142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ht="22.5" x14ac:dyDescent="0.2">
      <c r="A12" s="157">
        <v>4</v>
      </c>
      <c r="B12" s="158" t="s">
        <v>150</v>
      </c>
      <c r="C12" s="171" t="s">
        <v>151</v>
      </c>
      <c r="D12" s="159"/>
      <c r="E12" s="160">
        <v>-73.677120000000002</v>
      </c>
      <c r="F12" s="161">
        <v>85</v>
      </c>
      <c r="G12" s="162">
        <v>-6262.56</v>
      </c>
      <c r="H12" s="148">
        <v>0</v>
      </c>
      <c r="I12" s="148">
        <v>0</v>
      </c>
      <c r="J12" s="148">
        <v>85</v>
      </c>
      <c r="K12" s="148">
        <v>-6262.5551999999998</v>
      </c>
      <c r="L12" s="148">
        <v>21</v>
      </c>
      <c r="M12" s="148">
        <v>-7577.6976000000004</v>
      </c>
      <c r="N12" s="147">
        <v>0</v>
      </c>
      <c r="O12" s="147">
        <v>0</v>
      </c>
      <c r="P12" s="147">
        <v>0</v>
      </c>
      <c r="Q12" s="147">
        <v>0</v>
      </c>
      <c r="R12" s="148" t="s">
        <v>139</v>
      </c>
      <c r="S12" s="148" t="s">
        <v>132</v>
      </c>
      <c r="T12" s="148" t="s">
        <v>140</v>
      </c>
      <c r="U12" s="148">
        <v>0.14829999999999999</v>
      </c>
      <c r="V12" s="148">
        <v>-10.926316895999999</v>
      </c>
      <c r="W12" s="148"/>
      <c r="X12" s="148" t="s">
        <v>141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142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3"/>
      <c r="B13" s="4"/>
      <c r="C13" s="1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0</v>
      </c>
      <c r="AF13">
        <v>21</v>
      </c>
      <c r="AG13" t="s">
        <v>113</v>
      </c>
    </row>
    <row r="14" spans="1:60" x14ac:dyDescent="0.2">
      <c r="C14" s="173"/>
      <c r="D14" s="10"/>
      <c r="AG14" t="s">
        <v>143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8501-8546-4468-B71B-1B17CB6CE60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62</v>
      </c>
      <c r="C4" s="234" t="s">
        <v>63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23325.99</v>
      </c>
      <c r="H8" s="150"/>
      <c r="I8" s="150">
        <v>0</v>
      </c>
      <c r="J8" s="150"/>
      <c r="K8" s="150">
        <v>23325.99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x14ac:dyDescent="0.2">
      <c r="A9" s="163">
        <v>1</v>
      </c>
      <c r="B9" s="164" t="s">
        <v>129</v>
      </c>
      <c r="C9" s="170" t="s">
        <v>130</v>
      </c>
      <c r="D9" s="165" t="s">
        <v>131</v>
      </c>
      <c r="E9" s="166">
        <v>13.823600000000001</v>
      </c>
      <c r="F9" s="167">
        <v>1513.24</v>
      </c>
      <c r="G9" s="168">
        <v>20918.419999999998</v>
      </c>
      <c r="H9" s="148">
        <v>0</v>
      </c>
      <c r="I9" s="148">
        <v>0</v>
      </c>
      <c r="J9" s="148">
        <v>1513.24</v>
      </c>
      <c r="K9" s="148">
        <v>20918.424464</v>
      </c>
      <c r="L9" s="148">
        <v>21</v>
      </c>
      <c r="M9" s="148">
        <v>25311.288199999999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132</v>
      </c>
      <c r="T9" s="148" t="s">
        <v>140</v>
      </c>
      <c r="U9" s="148">
        <v>0.25</v>
      </c>
      <c r="V9" s="148">
        <v>3.4559000000000002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57">
        <v>2</v>
      </c>
      <c r="B10" s="158" t="s">
        <v>137</v>
      </c>
      <c r="C10" s="171" t="s">
        <v>138</v>
      </c>
      <c r="D10" s="159" t="s">
        <v>131</v>
      </c>
      <c r="E10" s="160">
        <v>2.1886999999999999</v>
      </c>
      <c r="F10" s="161">
        <v>1100</v>
      </c>
      <c r="G10" s="162">
        <v>2407.5700000000002</v>
      </c>
      <c r="H10" s="148">
        <v>0</v>
      </c>
      <c r="I10" s="148">
        <v>0</v>
      </c>
      <c r="J10" s="148">
        <v>1100</v>
      </c>
      <c r="K10" s="148">
        <v>2407.5699999999997</v>
      </c>
      <c r="L10" s="148">
        <v>21</v>
      </c>
      <c r="M10" s="148">
        <v>2913.1597000000002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0.47</v>
      </c>
      <c r="V10" s="148">
        <v>1.028689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x14ac:dyDescent="0.2">
      <c r="A11" s="3"/>
      <c r="B11" s="4"/>
      <c r="C11" s="172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v>0</v>
      </c>
      <c r="AF11">
        <v>21</v>
      </c>
      <c r="AG11" t="s">
        <v>113</v>
      </c>
    </row>
    <row r="12" spans="1:60" x14ac:dyDescent="0.2">
      <c r="C12" s="173"/>
      <c r="D12" s="10"/>
      <c r="AG12" t="s">
        <v>143</v>
      </c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8305-1862-486C-9067-0F1EDF03D390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64</v>
      </c>
      <c r="C4" s="234" t="s">
        <v>65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-5989.22</v>
      </c>
      <c r="H8" s="150"/>
      <c r="I8" s="150">
        <v>0</v>
      </c>
      <c r="J8" s="150"/>
      <c r="K8" s="150">
        <v>-5989.22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145</v>
      </c>
      <c r="D9" s="165" t="s">
        <v>131</v>
      </c>
      <c r="E9" s="166">
        <v>-1.034</v>
      </c>
      <c r="F9" s="167">
        <v>350</v>
      </c>
      <c r="G9" s="168">
        <v>-361.9</v>
      </c>
      <c r="H9" s="148">
        <v>0</v>
      </c>
      <c r="I9" s="148">
        <v>0</v>
      </c>
      <c r="J9" s="148">
        <v>350</v>
      </c>
      <c r="K9" s="148">
        <v>-361.90000000000003</v>
      </c>
      <c r="L9" s="148">
        <v>21</v>
      </c>
      <c r="M9" s="148">
        <v>-437.899</v>
      </c>
      <c r="N9" s="147">
        <v>0</v>
      </c>
      <c r="O9" s="147">
        <v>0</v>
      </c>
      <c r="P9" s="147">
        <v>0</v>
      </c>
      <c r="Q9" s="147">
        <v>0</v>
      </c>
      <c r="R9" s="148" t="s">
        <v>139</v>
      </c>
      <c r="S9" s="148" t="s">
        <v>132</v>
      </c>
      <c r="T9" s="148" t="s">
        <v>140</v>
      </c>
      <c r="U9" s="148">
        <v>0.36499999999999999</v>
      </c>
      <c r="V9" s="148">
        <v>-0.37741000000000002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63">
        <v>2</v>
      </c>
      <c r="B10" s="164" t="s">
        <v>146</v>
      </c>
      <c r="C10" s="170" t="s">
        <v>147</v>
      </c>
      <c r="D10" s="165" t="s">
        <v>131</v>
      </c>
      <c r="E10" s="166">
        <v>-1.034</v>
      </c>
      <c r="F10" s="167">
        <v>45</v>
      </c>
      <c r="G10" s="168">
        <v>-46.53</v>
      </c>
      <c r="H10" s="148">
        <v>0</v>
      </c>
      <c r="I10" s="148">
        <v>0</v>
      </c>
      <c r="J10" s="148">
        <v>45</v>
      </c>
      <c r="K10" s="148">
        <v>-46.53</v>
      </c>
      <c r="L10" s="148">
        <v>21</v>
      </c>
      <c r="M10" s="148">
        <v>-56.301300000000005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8.4000000000000005E-2</v>
      </c>
      <c r="V10" s="148">
        <v>-8.6856000000000003E-2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ht="22.5" x14ac:dyDescent="0.2">
      <c r="A11" s="163">
        <v>3</v>
      </c>
      <c r="B11" s="164" t="s">
        <v>148</v>
      </c>
      <c r="C11" s="170" t="s">
        <v>149</v>
      </c>
      <c r="D11" s="165" t="s">
        <v>131</v>
      </c>
      <c r="E11" s="166">
        <v>-15.2065</v>
      </c>
      <c r="F11" s="167">
        <v>275</v>
      </c>
      <c r="G11" s="168">
        <v>-4181.79</v>
      </c>
      <c r="H11" s="148">
        <v>0</v>
      </c>
      <c r="I11" s="148">
        <v>0</v>
      </c>
      <c r="J11" s="148">
        <v>275</v>
      </c>
      <c r="K11" s="148">
        <v>-4181.7875000000004</v>
      </c>
      <c r="L11" s="148">
        <v>21</v>
      </c>
      <c r="M11" s="148">
        <v>-5059.9659000000001</v>
      </c>
      <c r="N11" s="147">
        <v>0</v>
      </c>
      <c r="O11" s="147">
        <v>0</v>
      </c>
      <c r="P11" s="147">
        <v>0</v>
      </c>
      <c r="Q11" s="147">
        <v>0</v>
      </c>
      <c r="R11" s="148" t="s">
        <v>139</v>
      </c>
      <c r="S11" s="148" t="s">
        <v>132</v>
      </c>
      <c r="T11" s="148" t="s">
        <v>140</v>
      </c>
      <c r="U11" s="148">
        <v>0.35</v>
      </c>
      <c r="V11" s="148">
        <v>-5.3222749999999994</v>
      </c>
      <c r="W11" s="148"/>
      <c r="X11" s="148" t="s">
        <v>141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142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ht="22.5" x14ac:dyDescent="0.2">
      <c r="A12" s="157">
        <v>4</v>
      </c>
      <c r="B12" s="158" t="s">
        <v>150</v>
      </c>
      <c r="C12" s="171" t="s">
        <v>151</v>
      </c>
      <c r="D12" s="159"/>
      <c r="E12" s="160">
        <v>-15.2065</v>
      </c>
      <c r="F12" s="161">
        <v>92</v>
      </c>
      <c r="G12" s="162">
        <v>-1399</v>
      </c>
      <c r="H12" s="148">
        <v>0</v>
      </c>
      <c r="I12" s="148">
        <v>0</v>
      </c>
      <c r="J12" s="148">
        <v>92</v>
      </c>
      <c r="K12" s="148">
        <v>-1398.998</v>
      </c>
      <c r="L12" s="148">
        <v>21</v>
      </c>
      <c r="M12" s="148">
        <v>-1692.79</v>
      </c>
      <c r="N12" s="147">
        <v>0</v>
      </c>
      <c r="O12" s="147">
        <v>0</v>
      </c>
      <c r="P12" s="147">
        <v>0</v>
      </c>
      <c r="Q12" s="147">
        <v>0</v>
      </c>
      <c r="R12" s="148" t="s">
        <v>139</v>
      </c>
      <c r="S12" s="148" t="s">
        <v>132</v>
      </c>
      <c r="T12" s="148" t="s">
        <v>140</v>
      </c>
      <c r="U12" s="148">
        <v>0.14829999999999999</v>
      </c>
      <c r="V12" s="148">
        <v>-2.2551239499999998</v>
      </c>
      <c r="W12" s="148"/>
      <c r="X12" s="148" t="s">
        <v>141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142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3"/>
      <c r="B13" s="4"/>
      <c r="C13" s="1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0</v>
      </c>
      <c r="AF13">
        <v>21</v>
      </c>
      <c r="AG13" t="s">
        <v>113</v>
      </c>
    </row>
    <row r="14" spans="1:60" x14ac:dyDescent="0.2">
      <c r="C14" s="173"/>
      <c r="D14" s="10"/>
      <c r="AG14" t="s">
        <v>143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09FE2-18FF-49B8-A2D4-1F653212297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66</v>
      </c>
      <c r="C4" s="234" t="s">
        <v>67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62</v>
      </c>
      <c r="C8" s="169" t="s">
        <v>95</v>
      </c>
      <c r="D8" s="153"/>
      <c r="E8" s="154"/>
      <c r="F8" s="155"/>
      <c r="G8" s="156">
        <v>43758</v>
      </c>
      <c r="H8" s="150"/>
      <c r="I8" s="150">
        <v>33942.480000000003</v>
      </c>
      <c r="J8" s="150"/>
      <c r="K8" s="150">
        <v>9815.52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57">
        <v>1</v>
      </c>
      <c r="B9" s="158" t="s">
        <v>208</v>
      </c>
      <c r="C9" s="171" t="s">
        <v>209</v>
      </c>
      <c r="D9" s="159" t="s">
        <v>210</v>
      </c>
      <c r="E9" s="160">
        <v>429</v>
      </c>
      <c r="F9" s="161">
        <v>102</v>
      </c>
      <c r="G9" s="162">
        <v>43758</v>
      </c>
      <c r="H9" s="148">
        <v>79.12</v>
      </c>
      <c r="I9" s="148">
        <v>33942.480000000003</v>
      </c>
      <c r="J9" s="148">
        <v>22.88</v>
      </c>
      <c r="K9" s="148">
        <v>9815.52</v>
      </c>
      <c r="L9" s="148">
        <v>21</v>
      </c>
      <c r="M9" s="148">
        <v>52947.18</v>
      </c>
      <c r="N9" s="147">
        <v>0.28799999999999998</v>
      </c>
      <c r="O9" s="147">
        <v>123.55199999999999</v>
      </c>
      <c r="P9" s="147">
        <v>0</v>
      </c>
      <c r="Q9" s="147">
        <v>0</v>
      </c>
      <c r="R9" s="148"/>
      <c r="S9" s="148" t="s">
        <v>132</v>
      </c>
      <c r="T9" s="148" t="s">
        <v>140</v>
      </c>
      <c r="U9" s="148">
        <v>2.3E-2</v>
      </c>
      <c r="V9" s="148">
        <v>9.8669999999999991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x14ac:dyDescent="0.2">
      <c r="A10" s="3"/>
      <c r="B10" s="4"/>
      <c r="C10" s="172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AE10">
        <v>0</v>
      </c>
      <c r="AF10">
        <v>21</v>
      </c>
      <c r="AG10" t="s">
        <v>113</v>
      </c>
    </row>
    <row r="11" spans="1:60" x14ac:dyDescent="0.2">
      <c r="C11" s="173"/>
      <c r="D11" s="10"/>
      <c r="AG11" t="s">
        <v>143</v>
      </c>
    </row>
    <row r="12" spans="1:60" x14ac:dyDescent="0.2">
      <c r="D12" s="10"/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0137-9773-48F8-93EB-D31695C61629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68</v>
      </c>
      <c r="C4" s="234" t="s">
        <v>69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62</v>
      </c>
      <c r="C8" s="169" t="s">
        <v>95</v>
      </c>
      <c r="D8" s="153"/>
      <c r="E8" s="154"/>
      <c r="F8" s="155"/>
      <c r="G8" s="156">
        <v>-77220</v>
      </c>
      <c r="H8" s="150"/>
      <c r="I8" s="150">
        <v>0</v>
      </c>
      <c r="J8" s="150"/>
      <c r="K8" s="150">
        <v>-77220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x14ac:dyDescent="0.2">
      <c r="A9" s="157">
        <v>1</v>
      </c>
      <c r="B9" s="158" t="s">
        <v>211</v>
      </c>
      <c r="C9" s="171" t="s">
        <v>212</v>
      </c>
      <c r="D9" s="159" t="s">
        <v>210</v>
      </c>
      <c r="E9" s="160">
        <v>-429</v>
      </c>
      <c r="F9" s="161">
        <v>180</v>
      </c>
      <c r="G9" s="162">
        <v>-77220</v>
      </c>
      <c r="H9" s="148">
        <v>0</v>
      </c>
      <c r="I9" s="148">
        <v>0</v>
      </c>
      <c r="J9" s="148">
        <v>180</v>
      </c>
      <c r="K9" s="148">
        <v>-77220</v>
      </c>
      <c r="L9" s="148">
        <v>21</v>
      </c>
      <c r="M9" s="148">
        <v>-93436.2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166</v>
      </c>
      <c r="T9" s="148" t="s">
        <v>140</v>
      </c>
      <c r="U9" s="148">
        <v>0</v>
      </c>
      <c r="V9" s="148">
        <v>0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x14ac:dyDescent="0.2">
      <c r="A10" s="3"/>
      <c r="B10" s="4"/>
      <c r="C10" s="172"/>
      <c r="D10" s="6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AE10">
        <v>0</v>
      </c>
      <c r="AF10">
        <v>21</v>
      </c>
      <c r="AG10" t="s">
        <v>113</v>
      </c>
    </row>
    <row r="11" spans="1:60" x14ac:dyDescent="0.2">
      <c r="C11" s="173"/>
      <c r="D11" s="10"/>
      <c r="AG11" t="s">
        <v>143</v>
      </c>
    </row>
    <row r="12" spans="1:60" x14ac:dyDescent="0.2">
      <c r="D12" s="10"/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B3FDE-8038-4EDB-BB79-69D0C65B22B6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70</v>
      </c>
      <c r="C4" s="234" t="s">
        <v>71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31479.11</v>
      </c>
      <c r="H8" s="150"/>
      <c r="I8" s="150">
        <v>0</v>
      </c>
      <c r="J8" s="150"/>
      <c r="K8" s="150">
        <v>31479.11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x14ac:dyDescent="0.2">
      <c r="A9" s="163">
        <v>1</v>
      </c>
      <c r="B9" s="164" t="s">
        <v>129</v>
      </c>
      <c r="C9" s="170" t="s">
        <v>130</v>
      </c>
      <c r="D9" s="165" t="s">
        <v>131</v>
      </c>
      <c r="E9" s="166">
        <v>12.282</v>
      </c>
      <c r="F9" s="167">
        <v>1513.24</v>
      </c>
      <c r="G9" s="168">
        <v>18585.61</v>
      </c>
      <c r="H9" s="148">
        <v>0</v>
      </c>
      <c r="I9" s="148">
        <v>0</v>
      </c>
      <c r="J9" s="148">
        <v>1513.24</v>
      </c>
      <c r="K9" s="148">
        <v>18585.613679999999</v>
      </c>
      <c r="L9" s="148">
        <v>0</v>
      </c>
      <c r="M9" s="148">
        <v>18585.61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132</v>
      </c>
      <c r="T9" s="148" t="s">
        <v>140</v>
      </c>
      <c r="U9" s="148">
        <v>0.25</v>
      </c>
      <c r="V9" s="148">
        <v>3.0705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57">
        <v>2</v>
      </c>
      <c r="B10" s="158" t="s">
        <v>137</v>
      </c>
      <c r="C10" s="171" t="s">
        <v>138</v>
      </c>
      <c r="D10" s="159" t="s">
        <v>131</v>
      </c>
      <c r="E10" s="160">
        <v>11.721360000000001</v>
      </c>
      <c r="F10" s="161">
        <v>1100</v>
      </c>
      <c r="G10" s="162">
        <v>12893.5</v>
      </c>
      <c r="H10" s="148">
        <v>0</v>
      </c>
      <c r="I10" s="148">
        <v>0</v>
      </c>
      <c r="J10" s="148">
        <v>1100</v>
      </c>
      <c r="K10" s="148">
        <v>12893.496000000001</v>
      </c>
      <c r="L10" s="148">
        <v>0</v>
      </c>
      <c r="M10" s="148">
        <v>12893.5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0.47</v>
      </c>
      <c r="V10" s="148">
        <v>5.5090392000000001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x14ac:dyDescent="0.2">
      <c r="A11" s="3"/>
      <c r="B11" s="4"/>
      <c r="C11" s="172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v>0</v>
      </c>
      <c r="AF11">
        <v>0</v>
      </c>
      <c r="AG11" t="s">
        <v>113</v>
      </c>
    </row>
    <row r="12" spans="1:60" x14ac:dyDescent="0.2">
      <c r="C12" s="173"/>
      <c r="D12" s="10"/>
      <c r="AG12" t="s">
        <v>143</v>
      </c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2"/>
  <sheetViews>
    <sheetView showGridLines="0" tabSelected="1" topLeftCell="B32" zoomScaleNormal="100" zoomScaleSheetLayoutView="75" workbookViewId="0">
      <selection activeCell="G43" sqref="G43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09" t="s">
        <v>4</v>
      </c>
      <c r="C1" s="210"/>
      <c r="D1" s="210"/>
      <c r="E1" s="210"/>
      <c r="F1" s="210"/>
      <c r="G1" s="210"/>
      <c r="H1" s="210"/>
      <c r="I1" s="210"/>
      <c r="J1" s="211"/>
    </row>
    <row r="2" spans="1:15" ht="36" customHeight="1" x14ac:dyDescent="0.2">
      <c r="A2" s="2"/>
      <c r="B2" s="76" t="s">
        <v>24</v>
      </c>
      <c r="C2" s="77"/>
      <c r="D2" s="78" t="s">
        <v>43</v>
      </c>
      <c r="E2" s="215" t="s">
        <v>44</v>
      </c>
      <c r="F2" s="216"/>
      <c r="G2" s="216"/>
      <c r="H2" s="216"/>
      <c r="I2" s="216"/>
      <c r="J2" s="217"/>
      <c r="O2" s="1"/>
    </row>
    <row r="3" spans="1:15" ht="27" hidden="1" customHeight="1" x14ac:dyDescent="0.2">
      <c r="A3" s="2"/>
      <c r="B3" s="79"/>
      <c r="C3" s="77"/>
      <c r="D3" s="80"/>
      <c r="E3" s="218"/>
      <c r="F3" s="219"/>
      <c r="G3" s="219"/>
      <c r="H3" s="219"/>
      <c r="I3" s="219"/>
      <c r="J3" s="220"/>
    </row>
    <row r="4" spans="1:15" ht="23.25" customHeight="1" x14ac:dyDescent="0.2">
      <c r="A4" s="2"/>
      <c r="B4" s="81"/>
      <c r="C4" s="82"/>
      <c r="D4" s="83"/>
      <c r="E4" s="199"/>
      <c r="F4" s="199"/>
      <c r="G4" s="199"/>
      <c r="H4" s="199"/>
      <c r="I4" s="199"/>
      <c r="J4" s="200"/>
    </row>
    <row r="5" spans="1:15" ht="24" customHeight="1" x14ac:dyDescent="0.2">
      <c r="A5" s="2"/>
      <c r="B5" s="31" t="s">
        <v>23</v>
      </c>
      <c r="D5" s="203"/>
      <c r="E5" s="204"/>
      <c r="F5" s="204"/>
      <c r="G5" s="204"/>
      <c r="H5" s="18" t="s">
        <v>42</v>
      </c>
      <c r="I5" s="22"/>
      <c r="J5" s="8"/>
    </row>
    <row r="6" spans="1:15" ht="15.75" customHeight="1" x14ac:dyDescent="0.2">
      <c r="A6" s="2"/>
      <c r="B6" s="28"/>
      <c r="C6" s="55"/>
      <c r="D6" s="205"/>
      <c r="E6" s="206"/>
      <c r="F6" s="206"/>
      <c r="G6" s="206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7"/>
      <c r="F7" s="208"/>
      <c r="G7" s="208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22"/>
      <c r="E11" s="222"/>
      <c r="F11" s="222"/>
      <c r="G11" s="222"/>
      <c r="H11" s="18" t="s">
        <v>42</v>
      </c>
      <c r="I11" s="22"/>
      <c r="J11" s="8"/>
    </row>
    <row r="12" spans="1:15" ht="15.75" customHeight="1" x14ac:dyDescent="0.2">
      <c r="A12" s="2"/>
      <c r="B12" s="28"/>
      <c r="C12" s="55"/>
      <c r="D12" s="198"/>
      <c r="E12" s="198"/>
      <c r="F12" s="198"/>
      <c r="G12" s="19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53"/>
      <c r="E13" s="201"/>
      <c r="F13" s="202"/>
      <c r="G13" s="202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21"/>
      <c r="F15" s="221"/>
      <c r="G15" s="223"/>
      <c r="H15" s="223"/>
      <c r="I15" s="223" t="s">
        <v>31</v>
      </c>
      <c r="J15" s="224"/>
    </row>
    <row r="16" spans="1:15" ht="23.25" customHeight="1" x14ac:dyDescent="0.2">
      <c r="A16" s="136" t="s">
        <v>26</v>
      </c>
      <c r="B16" s="38" t="s">
        <v>26</v>
      </c>
      <c r="C16" s="62"/>
      <c r="D16" s="63"/>
      <c r="E16" s="187"/>
      <c r="F16" s="188"/>
      <c r="G16" s="187"/>
      <c r="H16" s="188"/>
      <c r="I16" s="187">
        <v>311388.14</v>
      </c>
      <c r="J16" s="189"/>
    </row>
    <row r="17" spans="1:10" ht="23.25" customHeight="1" x14ac:dyDescent="0.2">
      <c r="A17" s="136" t="s">
        <v>27</v>
      </c>
      <c r="B17" s="38" t="s">
        <v>27</v>
      </c>
      <c r="C17" s="62"/>
      <c r="D17" s="63"/>
      <c r="E17" s="187"/>
      <c r="F17" s="188"/>
      <c r="G17" s="187"/>
      <c r="H17" s="188"/>
      <c r="I17" s="187">
        <v>0</v>
      </c>
      <c r="J17" s="189"/>
    </row>
    <row r="18" spans="1:10" ht="23.25" customHeight="1" x14ac:dyDescent="0.2">
      <c r="A18" s="136" t="s">
        <v>28</v>
      </c>
      <c r="B18" s="38" t="s">
        <v>28</v>
      </c>
      <c r="C18" s="62"/>
      <c r="D18" s="63"/>
      <c r="E18" s="187"/>
      <c r="F18" s="188"/>
      <c r="G18" s="187"/>
      <c r="H18" s="188"/>
      <c r="I18" s="187">
        <v>0</v>
      </c>
      <c r="J18" s="189"/>
    </row>
    <row r="19" spans="1:10" ht="23.25" customHeight="1" x14ac:dyDescent="0.2">
      <c r="A19" s="136" t="s">
        <v>99</v>
      </c>
      <c r="B19" s="38" t="s">
        <v>29</v>
      </c>
      <c r="C19" s="62"/>
      <c r="D19" s="63"/>
      <c r="E19" s="187"/>
      <c r="F19" s="188"/>
      <c r="G19" s="187"/>
      <c r="H19" s="188"/>
      <c r="I19" s="187">
        <v>0</v>
      </c>
      <c r="J19" s="189"/>
    </row>
    <row r="20" spans="1:10" ht="23.25" customHeight="1" x14ac:dyDescent="0.2">
      <c r="A20" s="136" t="s">
        <v>100</v>
      </c>
      <c r="B20" s="38" t="s">
        <v>30</v>
      </c>
      <c r="C20" s="62"/>
      <c r="D20" s="63"/>
      <c r="E20" s="187"/>
      <c r="F20" s="188"/>
      <c r="G20" s="187"/>
      <c r="H20" s="188"/>
      <c r="I20" s="187">
        <v>0</v>
      </c>
      <c r="J20" s="189"/>
    </row>
    <row r="21" spans="1:10" ht="23.25" customHeight="1" x14ac:dyDescent="0.2">
      <c r="A21" s="2"/>
      <c r="B21" s="48" t="s">
        <v>31</v>
      </c>
      <c r="C21" s="64"/>
      <c r="D21" s="65"/>
      <c r="E21" s="190"/>
      <c r="F21" s="225"/>
      <c r="G21" s="190"/>
      <c r="H21" s="225"/>
      <c r="I21" s="190">
        <v>311388.14</v>
      </c>
      <c r="J21" s="191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185">
        <v>0</v>
      </c>
      <c r="H23" s="186"/>
      <c r="I23" s="186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83">
        <v>0</v>
      </c>
      <c r="H24" s="184"/>
      <c r="I24" s="184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185">
        <v>0</v>
      </c>
      <c r="H25" s="186"/>
      <c r="I25" s="186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12">
        <v>0</v>
      </c>
      <c r="H26" s="213"/>
      <c r="I26" s="213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214">
        <v>-0.14000000000000001</v>
      </c>
      <c r="H27" s="214"/>
      <c r="I27" s="214"/>
      <c r="J27" s="41" t="str">
        <f t="shared" si="0"/>
        <v>CZK</v>
      </c>
    </row>
    <row r="28" spans="1:10" ht="27.75" hidden="1" customHeight="1" thickBot="1" x14ac:dyDescent="0.25">
      <c r="A28" s="2"/>
      <c r="B28" s="109" t="s">
        <v>25</v>
      </c>
      <c r="C28" s="110"/>
      <c r="D28" s="110"/>
      <c r="E28" s="111"/>
      <c r="F28" s="112"/>
      <c r="G28" s="192">
        <v>311388.14</v>
      </c>
      <c r="H28" s="193"/>
      <c r="I28" s="193"/>
      <c r="J28" s="113" t="str">
        <f t="shared" si="0"/>
        <v>CZK</v>
      </c>
    </row>
    <row r="29" spans="1:10" ht="27.75" customHeight="1" thickBot="1" x14ac:dyDescent="0.25">
      <c r="A29" s="2"/>
      <c r="B29" s="109" t="s">
        <v>37</v>
      </c>
      <c r="C29" s="114"/>
      <c r="D29" s="114"/>
      <c r="E29" s="114"/>
      <c r="F29" s="115"/>
      <c r="G29" s="192">
        <v>311388</v>
      </c>
      <c r="H29" s="192"/>
      <c r="I29" s="192"/>
      <c r="J29" s="116" t="s">
        <v>73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194"/>
      <c r="E34" s="195"/>
      <c r="G34" s="196"/>
      <c r="H34" s="197"/>
      <c r="I34" s="197"/>
      <c r="J34" s="25"/>
    </row>
    <row r="35" spans="1:10" ht="12.75" customHeight="1" x14ac:dyDescent="0.2">
      <c r="A35" s="2"/>
      <c r="B35" s="2"/>
      <c r="D35" s="182" t="s">
        <v>2</v>
      </c>
      <c r="E35" s="182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6" t="s">
        <v>17</v>
      </c>
      <c r="C37" s="87"/>
      <c r="D37" s="87"/>
      <c r="E37" s="87"/>
      <c r="F37" s="88"/>
      <c r="G37" s="88"/>
      <c r="H37" s="88"/>
      <c r="I37" s="88"/>
      <c r="J37" s="89"/>
    </row>
    <row r="38" spans="1:10" ht="25.5" customHeight="1" x14ac:dyDescent="0.2">
      <c r="A38" s="85" t="s">
        <v>39</v>
      </c>
      <c r="B38" s="90" t="s">
        <v>18</v>
      </c>
      <c r="C38" s="91" t="s">
        <v>6</v>
      </c>
      <c r="D38" s="91"/>
      <c r="E38" s="91"/>
      <c r="F38" s="92" t="str">
        <f>B23</f>
        <v>Základ pro sníženou DPH</v>
      </c>
      <c r="G38" s="92" t="str">
        <f>B25</f>
        <v>Základ pro základní DPH</v>
      </c>
      <c r="H38" s="93" t="s">
        <v>19</v>
      </c>
      <c r="I38" s="93" t="s">
        <v>1</v>
      </c>
      <c r="J38" s="94" t="s">
        <v>0</v>
      </c>
    </row>
    <row r="39" spans="1:10" ht="25.5" hidden="1" customHeight="1" x14ac:dyDescent="0.2">
      <c r="A39" s="85">
        <v>1</v>
      </c>
      <c r="B39" s="95" t="s">
        <v>45</v>
      </c>
      <c r="C39" s="177"/>
      <c r="D39" s="177"/>
      <c r="E39" s="177"/>
      <c r="F39" s="96">
        <v>0</v>
      </c>
      <c r="G39" s="97">
        <v>311388.14</v>
      </c>
      <c r="H39" s="98">
        <v>50002.94</v>
      </c>
      <c r="I39" s="98">
        <v>361391.08</v>
      </c>
      <c r="J39" s="99" t="str">
        <f t="shared" ref="J39:J52" si="1">IF(CenaCelkemVypocet=0,"",I39/CenaCelkemVypocet*100)</f>
        <v/>
      </c>
    </row>
    <row r="40" spans="1:10" ht="25.5" customHeight="1" x14ac:dyDescent="0.2">
      <c r="A40" s="85">
        <v>2</v>
      </c>
      <c r="B40" s="100" t="s">
        <v>46</v>
      </c>
      <c r="C40" s="181" t="s">
        <v>47</v>
      </c>
      <c r="D40" s="181"/>
      <c r="E40" s="181"/>
      <c r="F40" s="101">
        <v>0</v>
      </c>
      <c r="G40" s="102">
        <v>311388.14</v>
      </c>
      <c r="H40" s="102"/>
      <c r="I40" s="102"/>
      <c r="J40" s="103" t="str">
        <f t="shared" si="1"/>
        <v/>
      </c>
    </row>
    <row r="41" spans="1:10" ht="25.5" customHeight="1" x14ac:dyDescent="0.2">
      <c r="A41" s="85">
        <v>3</v>
      </c>
      <c r="B41" s="104" t="s">
        <v>48</v>
      </c>
      <c r="C41" s="177" t="s">
        <v>49</v>
      </c>
      <c r="D41" s="177"/>
      <c r="E41" s="177"/>
      <c r="F41" s="105">
        <v>0</v>
      </c>
      <c r="G41" s="98">
        <v>114249.1</v>
      </c>
      <c r="H41" s="98"/>
      <c r="I41" s="98"/>
      <c r="J41" s="99" t="str">
        <f t="shared" si="1"/>
        <v/>
      </c>
    </row>
    <row r="42" spans="1:10" ht="25.5" customHeight="1" x14ac:dyDescent="0.2">
      <c r="A42" s="85">
        <v>3</v>
      </c>
      <c r="B42" s="104" t="s">
        <v>50</v>
      </c>
      <c r="C42" s="177" t="s">
        <v>51</v>
      </c>
      <c r="D42" s="177"/>
      <c r="E42" s="177"/>
      <c r="F42" s="105">
        <v>0</v>
      </c>
      <c r="G42" s="98">
        <v>-5326.49</v>
      </c>
      <c r="H42" s="98"/>
      <c r="I42" s="98"/>
      <c r="J42" s="99" t="str">
        <f t="shared" si="1"/>
        <v/>
      </c>
    </row>
    <row r="43" spans="1:10" ht="25.5" customHeight="1" x14ac:dyDescent="0.2">
      <c r="A43" s="85">
        <v>3</v>
      </c>
      <c r="B43" s="104" t="s">
        <v>52</v>
      </c>
      <c r="C43" s="177" t="s">
        <v>53</v>
      </c>
      <c r="D43" s="177"/>
      <c r="E43" s="177"/>
      <c r="F43" s="105">
        <v>0</v>
      </c>
      <c r="G43" s="98">
        <v>63092.480000000003</v>
      </c>
      <c r="H43" s="98"/>
      <c r="I43" s="98"/>
      <c r="J43" s="99" t="str">
        <f t="shared" si="1"/>
        <v/>
      </c>
    </row>
    <row r="44" spans="1:10" ht="25.5" customHeight="1" x14ac:dyDescent="0.2">
      <c r="A44" s="85">
        <v>3</v>
      </c>
      <c r="B44" s="104" t="s">
        <v>54</v>
      </c>
      <c r="C44" s="177" t="s">
        <v>55</v>
      </c>
      <c r="D44" s="177"/>
      <c r="E44" s="177"/>
      <c r="F44" s="105">
        <v>0</v>
      </c>
      <c r="G44" s="98">
        <v>-21292.73</v>
      </c>
      <c r="H44" s="98"/>
      <c r="I44" s="98"/>
      <c r="J44" s="99" t="str">
        <f t="shared" si="1"/>
        <v/>
      </c>
    </row>
    <row r="45" spans="1:10" ht="25.5" customHeight="1" x14ac:dyDescent="0.2">
      <c r="A45" s="85">
        <v>3</v>
      </c>
      <c r="B45" s="104" t="s">
        <v>56</v>
      </c>
      <c r="C45" s="177" t="s">
        <v>57</v>
      </c>
      <c r="D45" s="177"/>
      <c r="E45" s="177"/>
      <c r="F45" s="105">
        <v>0</v>
      </c>
      <c r="G45" s="98">
        <v>-29023.759999999998</v>
      </c>
      <c r="H45" s="98"/>
      <c r="I45" s="98"/>
      <c r="J45" s="99" t="str">
        <f t="shared" si="1"/>
        <v/>
      </c>
    </row>
    <row r="46" spans="1:10" ht="25.5" customHeight="1" x14ac:dyDescent="0.2">
      <c r="A46" s="85">
        <v>3</v>
      </c>
      <c r="B46" s="104" t="s">
        <v>58</v>
      </c>
      <c r="C46" s="177" t="s">
        <v>59</v>
      </c>
      <c r="D46" s="177"/>
      <c r="E46" s="177"/>
      <c r="F46" s="105">
        <v>0</v>
      </c>
      <c r="G46" s="98">
        <v>208007.78</v>
      </c>
      <c r="H46" s="98"/>
      <c r="I46" s="98"/>
      <c r="J46" s="99" t="str">
        <f t="shared" si="1"/>
        <v/>
      </c>
    </row>
    <row r="47" spans="1:10" ht="25.5" customHeight="1" x14ac:dyDescent="0.2">
      <c r="A47" s="85">
        <v>3</v>
      </c>
      <c r="B47" s="104" t="s">
        <v>60</v>
      </c>
      <c r="C47" s="177" t="s">
        <v>61</v>
      </c>
      <c r="D47" s="177"/>
      <c r="E47" s="177"/>
      <c r="F47" s="105">
        <v>0</v>
      </c>
      <c r="G47" s="98">
        <v>-33672.120000000003</v>
      </c>
      <c r="H47" s="98"/>
      <c r="I47" s="98"/>
      <c r="J47" s="99" t="str">
        <f t="shared" si="1"/>
        <v/>
      </c>
    </row>
    <row r="48" spans="1:10" ht="25.5" customHeight="1" x14ac:dyDescent="0.2">
      <c r="A48" s="85">
        <v>3</v>
      </c>
      <c r="B48" s="104" t="s">
        <v>62</v>
      </c>
      <c r="C48" s="177" t="s">
        <v>63</v>
      </c>
      <c r="D48" s="177"/>
      <c r="E48" s="177"/>
      <c r="F48" s="105">
        <v>0</v>
      </c>
      <c r="G48" s="98">
        <v>23325.99</v>
      </c>
      <c r="H48" s="98"/>
      <c r="I48" s="98"/>
      <c r="J48" s="99" t="str">
        <f t="shared" si="1"/>
        <v/>
      </c>
    </row>
    <row r="49" spans="1:10" ht="25.5" customHeight="1" x14ac:dyDescent="0.2">
      <c r="A49" s="85">
        <v>3</v>
      </c>
      <c r="B49" s="104" t="s">
        <v>64</v>
      </c>
      <c r="C49" s="177" t="s">
        <v>65</v>
      </c>
      <c r="D49" s="177"/>
      <c r="E49" s="177"/>
      <c r="F49" s="105">
        <v>0</v>
      </c>
      <c r="G49" s="98">
        <v>-5989.22</v>
      </c>
      <c r="H49" s="98"/>
      <c r="I49" s="98"/>
      <c r="J49" s="99" t="str">
        <f t="shared" si="1"/>
        <v/>
      </c>
    </row>
    <row r="50" spans="1:10" ht="25.5" customHeight="1" x14ac:dyDescent="0.2">
      <c r="A50" s="85">
        <v>3</v>
      </c>
      <c r="B50" s="104" t="s">
        <v>66</v>
      </c>
      <c r="C50" s="177" t="s">
        <v>67</v>
      </c>
      <c r="D50" s="177"/>
      <c r="E50" s="177"/>
      <c r="F50" s="105">
        <v>0</v>
      </c>
      <c r="G50" s="98">
        <v>43758</v>
      </c>
      <c r="H50" s="98"/>
      <c r="I50" s="98"/>
      <c r="J50" s="99" t="str">
        <f t="shared" si="1"/>
        <v/>
      </c>
    </row>
    <row r="51" spans="1:10" ht="25.5" customHeight="1" x14ac:dyDescent="0.2">
      <c r="A51" s="85">
        <v>3</v>
      </c>
      <c r="B51" s="104" t="s">
        <v>68</v>
      </c>
      <c r="C51" s="177" t="s">
        <v>69</v>
      </c>
      <c r="D51" s="177"/>
      <c r="E51" s="177"/>
      <c r="F51" s="105">
        <v>0</v>
      </c>
      <c r="G51" s="98">
        <v>-77220</v>
      </c>
      <c r="H51" s="98"/>
      <c r="I51" s="98"/>
      <c r="J51" s="99" t="str">
        <f t="shared" si="1"/>
        <v/>
      </c>
    </row>
    <row r="52" spans="1:10" ht="25.5" customHeight="1" x14ac:dyDescent="0.2">
      <c r="A52" s="85">
        <v>3</v>
      </c>
      <c r="B52" s="104" t="s">
        <v>70</v>
      </c>
      <c r="C52" s="177" t="s">
        <v>71</v>
      </c>
      <c r="D52" s="177"/>
      <c r="E52" s="177"/>
      <c r="F52" s="105">
        <v>0</v>
      </c>
      <c r="G52" s="98">
        <v>31479.11</v>
      </c>
      <c r="H52" s="98"/>
      <c r="I52" s="98"/>
      <c r="J52" s="99" t="str">
        <f t="shared" si="1"/>
        <v/>
      </c>
    </row>
    <row r="53" spans="1:10" ht="25.5" customHeight="1" x14ac:dyDescent="0.2">
      <c r="A53" s="85"/>
      <c r="B53" s="178" t="s">
        <v>72</v>
      </c>
      <c r="C53" s="179"/>
      <c r="D53" s="179"/>
      <c r="E53" s="180"/>
      <c r="F53" s="106">
        <f>SUMIF(A39:A52,"=1",F39:F52)</f>
        <v>0</v>
      </c>
      <c r="G53" s="107">
        <f>SUMIF(A39:A52,"=1",G39:G52)</f>
        <v>311388.14</v>
      </c>
      <c r="H53" s="107"/>
      <c r="I53" s="107"/>
      <c r="J53" s="108">
        <f>SUMIF(A39:A52,"=1",J39:J52)</f>
        <v>0</v>
      </c>
    </row>
    <row r="55" spans="1:10" x14ac:dyDescent="0.2">
      <c r="A55" t="s">
        <v>74</v>
      </c>
      <c r="B55" t="s">
        <v>75</v>
      </c>
    </row>
    <row r="56" spans="1:10" x14ac:dyDescent="0.2">
      <c r="A56" t="s">
        <v>76</v>
      </c>
      <c r="B56" t="s">
        <v>77</v>
      </c>
    </row>
    <row r="57" spans="1:10" x14ac:dyDescent="0.2">
      <c r="A57" t="s">
        <v>78</v>
      </c>
      <c r="B57" t="s">
        <v>79</v>
      </c>
    </row>
    <row r="58" spans="1:10" x14ac:dyDescent="0.2">
      <c r="A58" t="s">
        <v>78</v>
      </c>
      <c r="B58" t="s">
        <v>80</v>
      </c>
    </row>
    <row r="59" spans="1:10" x14ac:dyDescent="0.2">
      <c r="A59" t="s">
        <v>78</v>
      </c>
      <c r="B59" t="s">
        <v>81</v>
      </c>
    </row>
    <row r="60" spans="1:10" x14ac:dyDescent="0.2">
      <c r="A60" t="s">
        <v>78</v>
      </c>
      <c r="B60" t="s">
        <v>82</v>
      </c>
    </row>
    <row r="61" spans="1:10" x14ac:dyDescent="0.2">
      <c r="A61" t="s">
        <v>78</v>
      </c>
      <c r="B61" t="s">
        <v>83</v>
      </c>
    </row>
    <row r="62" spans="1:10" x14ac:dyDescent="0.2">
      <c r="A62" t="s">
        <v>78</v>
      </c>
      <c r="B62" t="s">
        <v>84</v>
      </c>
    </row>
    <row r="63" spans="1:10" x14ac:dyDescent="0.2">
      <c r="A63" t="s">
        <v>78</v>
      </c>
      <c r="B63" t="s">
        <v>85</v>
      </c>
    </row>
    <row r="64" spans="1:10" x14ac:dyDescent="0.2">
      <c r="A64" t="s">
        <v>78</v>
      </c>
      <c r="B64" t="s">
        <v>86</v>
      </c>
    </row>
    <row r="65" spans="1:10" x14ac:dyDescent="0.2">
      <c r="A65" t="s">
        <v>78</v>
      </c>
      <c r="B65" t="s">
        <v>87</v>
      </c>
    </row>
    <row r="66" spans="1:10" x14ac:dyDescent="0.2">
      <c r="A66" t="s">
        <v>78</v>
      </c>
      <c r="B66" t="s">
        <v>88</v>
      </c>
    </row>
    <row r="67" spans="1:10" x14ac:dyDescent="0.2">
      <c r="A67" t="s">
        <v>78</v>
      </c>
      <c r="B67" t="s">
        <v>89</v>
      </c>
    </row>
    <row r="68" spans="1:10" x14ac:dyDescent="0.2">
      <c r="A68" t="s">
        <v>78</v>
      </c>
      <c r="B68" t="s">
        <v>90</v>
      </c>
    </row>
    <row r="71" spans="1:10" ht="15.75" x14ac:dyDescent="0.25">
      <c r="B71" s="117" t="s">
        <v>91</v>
      </c>
    </row>
    <row r="73" spans="1:10" ht="25.5" customHeight="1" x14ac:dyDescent="0.2">
      <c r="A73" s="119"/>
      <c r="B73" s="122" t="s">
        <v>18</v>
      </c>
      <c r="C73" s="122" t="s">
        <v>6</v>
      </c>
      <c r="D73" s="123"/>
      <c r="E73" s="123"/>
      <c r="F73" s="124" t="s">
        <v>92</v>
      </c>
      <c r="G73" s="124"/>
      <c r="H73" s="124"/>
      <c r="I73" s="124" t="s">
        <v>31</v>
      </c>
      <c r="J73" s="124" t="s">
        <v>0</v>
      </c>
    </row>
    <row r="74" spans="1:10" ht="36.75" customHeight="1" x14ac:dyDescent="0.2">
      <c r="A74" s="120"/>
      <c r="B74" s="125" t="s">
        <v>48</v>
      </c>
      <c r="C74" s="175" t="s">
        <v>93</v>
      </c>
      <c r="D74" s="176"/>
      <c r="E74" s="176"/>
      <c r="F74" s="134" t="s">
        <v>26</v>
      </c>
      <c r="G74" s="126"/>
      <c r="H74" s="126"/>
      <c r="I74" s="126">
        <v>275856.06</v>
      </c>
      <c r="J74" s="131">
        <f>IF(I79=0,"",I74/I79*100)</f>
        <v>88.589135090373063</v>
      </c>
    </row>
    <row r="75" spans="1:10" ht="36.75" customHeight="1" x14ac:dyDescent="0.2">
      <c r="A75" s="120"/>
      <c r="B75" s="125" t="s">
        <v>60</v>
      </c>
      <c r="C75" s="175" t="s">
        <v>94</v>
      </c>
      <c r="D75" s="176"/>
      <c r="E75" s="176"/>
      <c r="F75" s="134" t="s">
        <v>26</v>
      </c>
      <c r="G75" s="126"/>
      <c r="H75" s="126"/>
      <c r="I75" s="126">
        <v>26355.25</v>
      </c>
      <c r="J75" s="131">
        <f>IF(I79=0,"",I75/I79*100)</f>
        <v>8.4637937719785992</v>
      </c>
    </row>
    <row r="76" spans="1:10" ht="36.75" customHeight="1" x14ac:dyDescent="0.2">
      <c r="A76" s="120"/>
      <c r="B76" s="125" t="s">
        <v>62</v>
      </c>
      <c r="C76" s="175" t="s">
        <v>95</v>
      </c>
      <c r="D76" s="176"/>
      <c r="E76" s="176"/>
      <c r="F76" s="134" t="s">
        <v>26</v>
      </c>
      <c r="G76" s="126"/>
      <c r="H76" s="126"/>
      <c r="I76" s="126">
        <v>-33462</v>
      </c>
      <c r="J76" s="131">
        <f>IF(I79=0,"",I76/I79*100)</f>
        <v>-10.746074015535722</v>
      </c>
    </row>
    <row r="77" spans="1:10" ht="36.75" customHeight="1" x14ac:dyDescent="0.2">
      <c r="A77" s="120"/>
      <c r="B77" s="125" t="s">
        <v>68</v>
      </c>
      <c r="C77" s="175" t="s">
        <v>96</v>
      </c>
      <c r="D77" s="176"/>
      <c r="E77" s="176"/>
      <c r="F77" s="134" t="s">
        <v>26</v>
      </c>
      <c r="G77" s="126"/>
      <c r="H77" s="126"/>
      <c r="I77" s="126">
        <v>39669</v>
      </c>
      <c r="J77" s="131">
        <f>IF(I79=0,"",I77/I79*100)</f>
        <v>12.739406195752991</v>
      </c>
    </row>
    <row r="78" spans="1:10" ht="36.75" customHeight="1" x14ac:dyDescent="0.2">
      <c r="A78" s="120"/>
      <c r="B78" s="125" t="s">
        <v>97</v>
      </c>
      <c r="C78" s="175" t="s">
        <v>98</v>
      </c>
      <c r="D78" s="176"/>
      <c r="E78" s="176"/>
      <c r="F78" s="134" t="s">
        <v>26</v>
      </c>
      <c r="G78" s="126"/>
      <c r="H78" s="126"/>
      <c r="I78" s="126">
        <v>2969.83</v>
      </c>
      <c r="J78" s="131">
        <f>IF(I79=0,"",I78/I79*100)</f>
        <v>0.95373895743106962</v>
      </c>
    </row>
    <row r="79" spans="1:10" ht="25.5" customHeight="1" x14ac:dyDescent="0.2">
      <c r="A79" s="121"/>
      <c r="B79" s="127" t="s">
        <v>1</v>
      </c>
      <c r="C79" s="128"/>
      <c r="D79" s="129"/>
      <c r="E79" s="129"/>
      <c r="F79" s="135"/>
      <c r="G79" s="130"/>
      <c r="H79" s="130"/>
      <c r="I79" s="130">
        <f>SUM(I74:I78)</f>
        <v>311388.14</v>
      </c>
      <c r="J79" s="132">
        <f>SUM(J74:J78)</f>
        <v>100</v>
      </c>
    </row>
    <row r="80" spans="1:10" x14ac:dyDescent="0.2">
      <c r="F80" s="84"/>
      <c r="G80" s="84"/>
      <c r="H80" s="84"/>
      <c r="I80" s="84"/>
      <c r="J80" s="133"/>
    </row>
    <row r="81" spans="6:10" x14ac:dyDescent="0.2">
      <c r="F81" s="84"/>
      <c r="G81" s="84"/>
      <c r="H81" s="84"/>
      <c r="I81" s="84"/>
      <c r="J81" s="133"/>
    </row>
    <row r="82" spans="6:10" x14ac:dyDescent="0.2">
      <c r="F82" s="84"/>
      <c r="G82" s="84"/>
      <c r="H82" s="84"/>
      <c r="I82" s="84"/>
      <c r="J82" s="13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B53:E53"/>
    <mergeCell ref="C74:E74"/>
    <mergeCell ref="C75:E75"/>
    <mergeCell ref="C76:E76"/>
    <mergeCell ref="C77:E77"/>
    <mergeCell ref="C78:E78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68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6" t="s">
        <v>7</v>
      </c>
      <c r="B1" s="226"/>
      <c r="C1" s="227"/>
      <c r="D1" s="226"/>
      <c r="E1" s="226"/>
      <c r="F1" s="226"/>
      <c r="G1" s="226"/>
    </row>
    <row r="2" spans="1:7" ht="24.95" customHeight="1" x14ac:dyDescent="0.2">
      <c r="A2" s="50" t="s">
        <v>8</v>
      </c>
      <c r="B2" s="49"/>
      <c r="C2" s="228"/>
      <c r="D2" s="228"/>
      <c r="E2" s="228"/>
      <c r="F2" s="228"/>
      <c r="G2" s="229"/>
    </row>
    <row r="3" spans="1:7" ht="24.95" customHeight="1" x14ac:dyDescent="0.2">
      <c r="A3" s="50" t="s">
        <v>9</v>
      </c>
      <c r="B3" s="49"/>
      <c r="C3" s="228"/>
      <c r="D3" s="228"/>
      <c r="E3" s="228"/>
      <c r="F3" s="228"/>
      <c r="G3" s="229"/>
    </row>
    <row r="4" spans="1:7" ht="24.95" customHeight="1" x14ac:dyDescent="0.2">
      <c r="A4" s="50" t="s">
        <v>10</v>
      </c>
      <c r="B4" s="49"/>
      <c r="C4" s="228"/>
      <c r="D4" s="228"/>
      <c r="E4" s="228"/>
      <c r="F4" s="228"/>
      <c r="G4" s="229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AE571-BD2C-470C-B952-1818FC67E05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48</v>
      </c>
      <c r="C4" s="234" t="s">
        <v>49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114249.1</v>
      </c>
      <c r="H8" s="150"/>
      <c r="I8" s="150">
        <v>0</v>
      </c>
      <c r="J8" s="150"/>
      <c r="K8" s="150">
        <v>114249.1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x14ac:dyDescent="0.2">
      <c r="A9" s="163">
        <v>1</v>
      </c>
      <c r="B9" s="164" t="s">
        <v>129</v>
      </c>
      <c r="C9" s="170" t="s">
        <v>130</v>
      </c>
      <c r="D9" s="165" t="s">
        <v>131</v>
      </c>
      <c r="E9" s="166">
        <v>66.979200000000006</v>
      </c>
      <c r="F9" s="167">
        <v>1513.24</v>
      </c>
      <c r="G9" s="168">
        <v>101355.6</v>
      </c>
      <c r="H9" s="148">
        <v>0</v>
      </c>
      <c r="I9" s="148">
        <v>0</v>
      </c>
      <c r="J9" s="148">
        <v>1513.24</v>
      </c>
      <c r="K9" s="148">
        <v>101355.60460800001</v>
      </c>
      <c r="L9" s="148">
        <v>21</v>
      </c>
      <c r="M9" s="148">
        <v>122640.27600000001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132</v>
      </c>
      <c r="T9" s="148" t="s">
        <v>133</v>
      </c>
      <c r="U9" s="148">
        <v>0.25</v>
      </c>
      <c r="V9" s="148">
        <v>16.744800000000001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57">
        <v>2</v>
      </c>
      <c r="B10" s="158" t="s">
        <v>137</v>
      </c>
      <c r="C10" s="171" t="s">
        <v>138</v>
      </c>
      <c r="D10" s="159" t="s">
        <v>131</v>
      </c>
      <c r="E10" s="160">
        <v>11.721360000000001</v>
      </c>
      <c r="F10" s="161">
        <v>1100</v>
      </c>
      <c r="G10" s="162">
        <v>12893.5</v>
      </c>
      <c r="H10" s="148">
        <v>0</v>
      </c>
      <c r="I10" s="148">
        <v>0</v>
      </c>
      <c r="J10" s="148">
        <v>1100</v>
      </c>
      <c r="K10" s="148">
        <v>12893.496000000001</v>
      </c>
      <c r="L10" s="148">
        <v>21</v>
      </c>
      <c r="M10" s="148">
        <v>15601.135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0.47</v>
      </c>
      <c r="V10" s="148">
        <v>5.5090392000000001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x14ac:dyDescent="0.2">
      <c r="A11" s="3"/>
      <c r="B11" s="4"/>
      <c r="C11" s="172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v>0</v>
      </c>
      <c r="AF11">
        <v>21</v>
      </c>
      <c r="AG11" t="s">
        <v>113</v>
      </c>
    </row>
    <row r="12" spans="1:60" x14ac:dyDescent="0.2">
      <c r="C12" s="173"/>
      <c r="D12" s="10"/>
      <c r="AG12" t="s">
        <v>143</v>
      </c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CF23-6730-4EB8-BA35-BCDDB29A126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50</v>
      </c>
      <c r="C4" s="234" t="s">
        <v>51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-5326.49</v>
      </c>
      <c r="H8" s="150"/>
      <c r="I8" s="150">
        <v>0</v>
      </c>
      <c r="J8" s="150"/>
      <c r="K8" s="150">
        <v>-5326.49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145</v>
      </c>
      <c r="D9" s="165" t="s">
        <v>131</v>
      </c>
      <c r="E9" s="166">
        <v>-0.92500000000000004</v>
      </c>
      <c r="F9" s="167">
        <v>350</v>
      </c>
      <c r="G9" s="168">
        <v>-323.75</v>
      </c>
      <c r="H9" s="148">
        <v>0</v>
      </c>
      <c r="I9" s="148">
        <v>0</v>
      </c>
      <c r="J9" s="148">
        <v>350</v>
      </c>
      <c r="K9" s="148">
        <v>-323.75</v>
      </c>
      <c r="L9" s="148">
        <v>21</v>
      </c>
      <c r="M9" s="148">
        <v>-391.73750000000001</v>
      </c>
      <c r="N9" s="147">
        <v>0</v>
      </c>
      <c r="O9" s="147">
        <v>0</v>
      </c>
      <c r="P9" s="147">
        <v>0</v>
      </c>
      <c r="Q9" s="147">
        <v>0</v>
      </c>
      <c r="R9" s="148" t="s">
        <v>139</v>
      </c>
      <c r="S9" s="148" t="s">
        <v>132</v>
      </c>
      <c r="T9" s="148" t="s">
        <v>140</v>
      </c>
      <c r="U9" s="148">
        <v>0.36499999999999999</v>
      </c>
      <c r="V9" s="148">
        <v>-0.33762500000000001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63">
        <v>2</v>
      </c>
      <c r="B10" s="164" t="s">
        <v>146</v>
      </c>
      <c r="C10" s="170" t="s">
        <v>147</v>
      </c>
      <c r="D10" s="165" t="s">
        <v>131</v>
      </c>
      <c r="E10" s="166">
        <v>-0.92500000000000004</v>
      </c>
      <c r="F10" s="167">
        <v>45</v>
      </c>
      <c r="G10" s="168">
        <v>-41.63</v>
      </c>
      <c r="H10" s="148">
        <v>0</v>
      </c>
      <c r="I10" s="148">
        <v>0</v>
      </c>
      <c r="J10" s="148">
        <v>45</v>
      </c>
      <c r="K10" s="148">
        <v>-41.625</v>
      </c>
      <c r="L10" s="148">
        <v>21</v>
      </c>
      <c r="M10" s="148">
        <v>-50.372300000000003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8.4000000000000005E-2</v>
      </c>
      <c r="V10" s="148">
        <v>-7.7700000000000005E-2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ht="22.5" x14ac:dyDescent="0.2">
      <c r="A11" s="163">
        <v>3</v>
      </c>
      <c r="B11" s="164" t="s">
        <v>148</v>
      </c>
      <c r="C11" s="170" t="s">
        <v>149</v>
      </c>
      <c r="D11" s="165" t="s">
        <v>131</v>
      </c>
      <c r="E11" s="166">
        <v>-13.518000000000001</v>
      </c>
      <c r="F11" s="167">
        <v>275</v>
      </c>
      <c r="G11" s="168">
        <v>-3717.45</v>
      </c>
      <c r="H11" s="148">
        <v>0</v>
      </c>
      <c r="I11" s="148">
        <v>0</v>
      </c>
      <c r="J11" s="148">
        <v>275</v>
      </c>
      <c r="K11" s="148">
        <v>-3717.4500000000003</v>
      </c>
      <c r="L11" s="148">
        <v>21</v>
      </c>
      <c r="M11" s="148">
        <v>-4498.1144999999997</v>
      </c>
      <c r="N11" s="147">
        <v>0</v>
      </c>
      <c r="O11" s="147">
        <v>0</v>
      </c>
      <c r="P11" s="147">
        <v>0</v>
      </c>
      <c r="Q11" s="147">
        <v>0</v>
      </c>
      <c r="R11" s="148" t="s">
        <v>139</v>
      </c>
      <c r="S11" s="148" t="s">
        <v>132</v>
      </c>
      <c r="T11" s="148" t="s">
        <v>140</v>
      </c>
      <c r="U11" s="148">
        <v>0.35</v>
      </c>
      <c r="V11" s="148">
        <v>-4.7313000000000001</v>
      </c>
      <c r="W11" s="148"/>
      <c r="X11" s="148" t="s">
        <v>141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142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ht="22.5" x14ac:dyDescent="0.2">
      <c r="A12" s="157">
        <v>4</v>
      </c>
      <c r="B12" s="158" t="s">
        <v>150</v>
      </c>
      <c r="C12" s="171" t="s">
        <v>151</v>
      </c>
      <c r="D12" s="159"/>
      <c r="E12" s="160">
        <v>-13.518000000000001</v>
      </c>
      <c r="F12" s="161">
        <v>92</v>
      </c>
      <c r="G12" s="162">
        <v>-1243.6600000000001</v>
      </c>
      <c r="H12" s="148">
        <v>0</v>
      </c>
      <c r="I12" s="148">
        <v>0</v>
      </c>
      <c r="J12" s="148">
        <v>92</v>
      </c>
      <c r="K12" s="148">
        <v>-1243.6559999999999</v>
      </c>
      <c r="L12" s="148">
        <v>21</v>
      </c>
      <c r="M12" s="148">
        <v>-1504.8286000000001</v>
      </c>
      <c r="N12" s="147">
        <v>0</v>
      </c>
      <c r="O12" s="147">
        <v>0</v>
      </c>
      <c r="P12" s="147">
        <v>0</v>
      </c>
      <c r="Q12" s="147">
        <v>0</v>
      </c>
      <c r="R12" s="148" t="s">
        <v>139</v>
      </c>
      <c r="S12" s="148" t="s">
        <v>132</v>
      </c>
      <c r="T12" s="148" t="s">
        <v>140</v>
      </c>
      <c r="U12" s="148">
        <v>0.14829999999999999</v>
      </c>
      <c r="V12" s="148">
        <v>-2.0047193999999999</v>
      </c>
      <c r="W12" s="148"/>
      <c r="X12" s="148" t="s">
        <v>141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142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3"/>
      <c r="B13" s="4"/>
      <c r="C13" s="1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15</v>
      </c>
      <c r="AF13">
        <v>21</v>
      </c>
      <c r="AG13" t="s">
        <v>113</v>
      </c>
    </row>
    <row r="14" spans="1:60" x14ac:dyDescent="0.2">
      <c r="C14" s="173"/>
      <c r="D14" s="10"/>
      <c r="AG14" t="s">
        <v>143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644F-406C-4F79-A669-8B2BABE5E134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52</v>
      </c>
      <c r="C4" s="234" t="s">
        <v>53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63092.480000000003</v>
      </c>
      <c r="H8" s="150"/>
      <c r="I8" s="150">
        <v>0</v>
      </c>
      <c r="J8" s="150"/>
      <c r="K8" s="150">
        <v>63092.480000000003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x14ac:dyDescent="0.2">
      <c r="A9" s="163">
        <v>1</v>
      </c>
      <c r="B9" s="164" t="s">
        <v>129</v>
      </c>
      <c r="C9" s="170" t="s">
        <v>130</v>
      </c>
      <c r="D9" s="165" t="s">
        <v>131</v>
      </c>
      <c r="E9" s="166">
        <v>37.2042</v>
      </c>
      <c r="F9" s="167">
        <v>1513.24</v>
      </c>
      <c r="G9" s="168">
        <v>56298.879999999997</v>
      </c>
      <c r="H9" s="148">
        <v>0</v>
      </c>
      <c r="I9" s="148">
        <v>0</v>
      </c>
      <c r="J9" s="148">
        <v>1513.24</v>
      </c>
      <c r="K9" s="148">
        <v>56298.883608000004</v>
      </c>
      <c r="L9" s="148">
        <v>0</v>
      </c>
      <c r="M9" s="148">
        <v>56298.879999999997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132</v>
      </c>
      <c r="T9" s="148" t="s">
        <v>140</v>
      </c>
      <c r="U9" s="148">
        <v>0.25</v>
      </c>
      <c r="V9" s="148">
        <v>9.30105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57">
        <v>2</v>
      </c>
      <c r="B10" s="158" t="s">
        <v>137</v>
      </c>
      <c r="C10" s="171" t="s">
        <v>138</v>
      </c>
      <c r="D10" s="159" t="s">
        <v>131</v>
      </c>
      <c r="E10" s="160">
        <v>6.1760000000000002</v>
      </c>
      <c r="F10" s="161">
        <v>1100</v>
      </c>
      <c r="G10" s="162">
        <v>6793.6</v>
      </c>
      <c r="H10" s="148">
        <v>0</v>
      </c>
      <c r="I10" s="148">
        <v>0</v>
      </c>
      <c r="J10" s="148">
        <v>1100</v>
      </c>
      <c r="K10" s="148">
        <v>6793.6</v>
      </c>
      <c r="L10" s="148">
        <v>0</v>
      </c>
      <c r="M10" s="148">
        <v>6793.6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0.47</v>
      </c>
      <c r="V10" s="148">
        <v>2.90272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x14ac:dyDescent="0.2">
      <c r="A11" s="3"/>
      <c r="B11" s="4"/>
      <c r="C11" s="172"/>
      <c r="D11" s="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AE11">
        <v>0</v>
      </c>
      <c r="AF11">
        <v>0</v>
      </c>
      <c r="AG11" t="s">
        <v>113</v>
      </c>
    </row>
    <row r="12" spans="1:60" x14ac:dyDescent="0.2">
      <c r="C12" s="173"/>
      <c r="D12" s="10"/>
      <c r="AG12" t="s">
        <v>143</v>
      </c>
    </row>
    <row r="13" spans="1:60" x14ac:dyDescent="0.2">
      <c r="D13" s="10"/>
    </row>
    <row r="14" spans="1:60" x14ac:dyDescent="0.2">
      <c r="D14" s="10"/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76E9D-213A-4AC6-8F97-050A2C0752E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54</v>
      </c>
      <c r="C4" s="234" t="s">
        <v>55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-21292.73</v>
      </c>
      <c r="H8" s="150"/>
      <c r="I8" s="150">
        <v>0</v>
      </c>
      <c r="J8" s="150"/>
      <c r="K8" s="150">
        <v>-21292.73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145</v>
      </c>
      <c r="D9" s="165" t="s">
        <v>131</v>
      </c>
      <c r="E9" s="166">
        <v>-2.746</v>
      </c>
      <c r="F9" s="167">
        <v>250</v>
      </c>
      <c r="G9" s="168">
        <v>-686.5</v>
      </c>
      <c r="H9" s="148">
        <v>0</v>
      </c>
      <c r="I9" s="148">
        <v>0</v>
      </c>
      <c r="J9" s="148">
        <v>250</v>
      </c>
      <c r="K9" s="148">
        <v>-686.5</v>
      </c>
      <c r="L9" s="148">
        <v>0</v>
      </c>
      <c r="M9" s="148">
        <v>-686.5</v>
      </c>
      <c r="N9" s="147">
        <v>0</v>
      </c>
      <c r="O9" s="147">
        <v>0</v>
      </c>
      <c r="P9" s="147">
        <v>0</v>
      </c>
      <c r="Q9" s="147">
        <v>0</v>
      </c>
      <c r="R9" s="148" t="s">
        <v>139</v>
      </c>
      <c r="S9" s="148" t="s">
        <v>132</v>
      </c>
      <c r="T9" s="148" t="s">
        <v>140</v>
      </c>
      <c r="U9" s="148">
        <v>0.36499999999999999</v>
      </c>
      <c r="V9" s="148">
        <v>-1.0022899999999999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63">
        <v>2</v>
      </c>
      <c r="B10" s="164" t="s">
        <v>146</v>
      </c>
      <c r="C10" s="170" t="s">
        <v>147</v>
      </c>
      <c r="D10" s="165" t="s">
        <v>131</v>
      </c>
      <c r="E10" s="166">
        <v>-2.746</v>
      </c>
      <c r="F10" s="167">
        <v>100</v>
      </c>
      <c r="G10" s="168">
        <v>-274.60000000000002</v>
      </c>
      <c r="H10" s="148">
        <v>0</v>
      </c>
      <c r="I10" s="148">
        <v>0</v>
      </c>
      <c r="J10" s="148">
        <v>100</v>
      </c>
      <c r="K10" s="148">
        <v>-274.60000000000002</v>
      </c>
      <c r="L10" s="148">
        <v>0</v>
      </c>
      <c r="M10" s="148">
        <v>-274.60000000000002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8.4000000000000005E-2</v>
      </c>
      <c r="V10" s="148">
        <v>-0.23066400000000001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ht="22.5" x14ac:dyDescent="0.2">
      <c r="A11" s="163">
        <v>3</v>
      </c>
      <c r="B11" s="164" t="s">
        <v>148</v>
      </c>
      <c r="C11" s="170" t="s">
        <v>149</v>
      </c>
      <c r="D11" s="165" t="s">
        <v>131</v>
      </c>
      <c r="E11" s="166">
        <v>-41.073999999999998</v>
      </c>
      <c r="F11" s="167">
        <v>350</v>
      </c>
      <c r="G11" s="168">
        <v>-14375.9</v>
      </c>
      <c r="H11" s="148">
        <v>0</v>
      </c>
      <c r="I11" s="148">
        <v>0</v>
      </c>
      <c r="J11" s="148">
        <v>350</v>
      </c>
      <c r="K11" s="148">
        <v>-14375.9</v>
      </c>
      <c r="L11" s="148">
        <v>0</v>
      </c>
      <c r="M11" s="148">
        <v>-14375.9</v>
      </c>
      <c r="N11" s="147">
        <v>0</v>
      </c>
      <c r="O11" s="147">
        <v>0</v>
      </c>
      <c r="P11" s="147">
        <v>0</v>
      </c>
      <c r="Q11" s="147">
        <v>0</v>
      </c>
      <c r="R11" s="148" t="s">
        <v>139</v>
      </c>
      <c r="S11" s="148" t="s">
        <v>132</v>
      </c>
      <c r="T11" s="148" t="s">
        <v>140</v>
      </c>
      <c r="U11" s="148">
        <v>0.35</v>
      </c>
      <c r="V11" s="148">
        <v>-14.375899999999998</v>
      </c>
      <c r="W11" s="148"/>
      <c r="X11" s="148" t="s">
        <v>141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142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ht="22.5" x14ac:dyDescent="0.2">
      <c r="A12" s="157">
        <v>4</v>
      </c>
      <c r="B12" s="158" t="s">
        <v>150</v>
      </c>
      <c r="C12" s="171" t="s">
        <v>151</v>
      </c>
      <c r="D12" s="159"/>
      <c r="E12" s="160">
        <v>-41.073999999999998</v>
      </c>
      <c r="F12" s="161">
        <v>145</v>
      </c>
      <c r="G12" s="162">
        <v>-5955.73</v>
      </c>
      <c r="H12" s="148">
        <v>0</v>
      </c>
      <c r="I12" s="148">
        <v>0</v>
      </c>
      <c r="J12" s="148">
        <v>145</v>
      </c>
      <c r="K12" s="148">
        <v>-5955.73</v>
      </c>
      <c r="L12" s="148">
        <v>0</v>
      </c>
      <c r="M12" s="148">
        <v>-5955.73</v>
      </c>
      <c r="N12" s="147">
        <v>0</v>
      </c>
      <c r="O12" s="147">
        <v>0</v>
      </c>
      <c r="P12" s="147">
        <v>0</v>
      </c>
      <c r="Q12" s="147">
        <v>0</v>
      </c>
      <c r="R12" s="148" t="s">
        <v>139</v>
      </c>
      <c r="S12" s="148" t="s">
        <v>132</v>
      </c>
      <c r="T12" s="148" t="s">
        <v>140</v>
      </c>
      <c r="U12" s="148">
        <v>0.14829999999999999</v>
      </c>
      <c r="V12" s="148">
        <v>-6.0912741999999991</v>
      </c>
      <c r="W12" s="148"/>
      <c r="X12" s="148" t="s">
        <v>141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142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3"/>
      <c r="B13" s="4"/>
      <c r="C13" s="1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0</v>
      </c>
      <c r="AF13">
        <v>0</v>
      </c>
      <c r="AG13" t="s">
        <v>113</v>
      </c>
    </row>
    <row r="14" spans="1:60" x14ac:dyDescent="0.2">
      <c r="C14" s="173"/>
      <c r="D14" s="10"/>
      <c r="AG14" t="s">
        <v>143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1883-3D43-45BA-9AAC-3B0864A7382A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56</v>
      </c>
      <c r="C4" s="234" t="s">
        <v>57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-29023.759999999998</v>
      </c>
      <c r="H8" s="150"/>
      <c r="I8" s="150">
        <v>0</v>
      </c>
      <c r="J8" s="150"/>
      <c r="K8" s="150">
        <v>-29023.759999999998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145</v>
      </c>
      <c r="D9" s="165" t="s">
        <v>131</v>
      </c>
      <c r="E9" s="166">
        <v>-5.0234399999999999</v>
      </c>
      <c r="F9" s="167">
        <v>350</v>
      </c>
      <c r="G9" s="168">
        <v>-1758.2</v>
      </c>
      <c r="H9" s="148">
        <v>0</v>
      </c>
      <c r="I9" s="148">
        <v>0</v>
      </c>
      <c r="J9" s="148">
        <v>350</v>
      </c>
      <c r="K9" s="148">
        <v>-1758.204</v>
      </c>
      <c r="L9" s="148">
        <v>21</v>
      </c>
      <c r="M9" s="148">
        <v>-2127.422</v>
      </c>
      <c r="N9" s="147">
        <v>0</v>
      </c>
      <c r="O9" s="147">
        <v>0</v>
      </c>
      <c r="P9" s="147">
        <v>0</v>
      </c>
      <c r="Q9" s="147">
        <v>0</v>
      </c>
      <c r="R9" s="148" t="s">
        <v>139</v>
      </c>
      <c r="S9" s="148" t="s">
        <v>132</v>
      </c>
      <c r="T9" s="148" t="s">
        <v>140</v>
      </c>
      <c r="U9" s="148">
        <v>0.36499999999999999</v>
      </c>
      <c r="V9" s="148">
        <v>-1.8335556</v>
      </c>
      <c r="W9" s="148"/>
      <c r="X9" s="148" t="s">
        <v>141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142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ht="22.5" x14ac:dyDescent="0.2">
      <c r="A10" s="163">
        <v>2</v>
      </c>
      <c r="B10" s="164" t="s">
        <v>146</v>
      </c>
      <c r="C10" s="170" t="s">
        <v>147</v>
      </c>
      <c r="D10" s="165" t="s">
        <v>131</v>
      </c>
      <c r="E10" s="166">
        <v>-5.0234399999999999</v>
      </c>
      <c r="F10" s="167">
        <v>45</v>
      </c>
      <c r="G10" s="168">
        <v>-226.05</v>
      </c>
      <c r="H10" s="148">
        <v>0</v>
      </c>
      <c r="I10" s="148">
        <v>0</v>
      </c>
      <c r="J10" s="148">
        <v>45</v>
      </c>
      <c r="K10" s="148">
        <v>-226.0548</v>
      </c>
      <c r="L10" s="148">
        <v>21</v>
      </c>
      <c r="M10" s="148">
        <v>-273.52050000000003</v>
      </c>
      <c r="N10" s="147">
        <v>0</v>
      </c>
      <c r="O10" s="147">
        <v>0</v>
      </c>
      <c r="P10" s="147">
        <v>0</v>
      </c>
      <c r="Q10" s="147">
        <v>0</v>
      </c>
      <c r="R10" s="148" t="s">
        <v>139</v>
      </c>
      <c r="S10" s="148" t="s">
        <v>132</v>
      </c>
      <c r="T10" s="148" t="s">
        <v>140</v>
      </c>
      <c r="U10" s="148">
        <v>8.4000000000000005E-2</v>
      </c>
      <c r="V10" s="148">
        <v>-0.42196896</v>
      </c>
      <c r="W10" s="148"/>
      <c r="X10" s="148" t="s">
        <v>141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142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ht="22.5" x14ac:dyDescent="0.2">
      <c r="A11" s="163">
        <v>3</v>
      </c>
      <c r="B11" s="164" t="s">
        <v>148</v>
      </c>
      <c r="C11" s="170" t="s">
        <v>149</v>
      </c>
      <c r="D11" s="165" t="s">
        <v>131</v>
      </c>
      <c r="E11" s="166">
        <v>-73.677120000000002</v>
      </c>
      <c r="F11" s="167">
        <v>275</v>
      </c>
      <c r="G11" s="168">
        <v>-20261.21</v>
      </c>
      <c r="H11" s="148">
        <v>0</v>
      </c>
      <c r="I11" s="148">
        <v>0</v>
      </c>
      <c r="J11" s="148">
        <v>275</v>
      </c>
      <c r="K11" s="148">
        <v>-20261.208000000002</v>
      </c>
      <c r="L11" s="148">
        <v>21</v>
      </c>
      <c r="M11" s="148">
        <v>-24516.0641</v>
      </c>
      <c r="N11" s="147">
        <v>0</v>
      </c>
      <c r="O11" s="147">
        <v>0</v>
      </c>
      <c r="P11" s="147">
        <v>0</v>
      </c>
      <c r="Q11" s="147">
        <v>0</v>
      </c>
      <c r="R11" s="148" t="s">
        <v>139</v>
      </c>
      <c r="S11" s="148" t="s">
        <v>132</v>
      </c>
      <c r="T11" s="148" t="s">
        <v>140</v>
      </c>
      <c r="U11" s="148">
        <v>0.35</v>
      </c>
      <c r="V11" s="148">
        <v>-25.786991999999998</v>
      </c>
      <c r="W11" s="148"/>
      <c r="X11" s="148" t="s">
        <v>141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142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ht="22.5" x14ac:dyDescent="0.2">
      <c r="A12" s="157">
        <v>4</v>
      </c>
      <c r="B12" s="158" t="s">
        <v>150</v>
      </c>
      <c r="C12" s="171" t="s">
        <v>151</v>
      </c>
      <c r="D12" s="159"/>
      <c r="E12" s="160">
        <v>-73.677120000000002</v>
      </c>
      <c r="F12" s="161">
        <v>92</v>
      </c>
      <c r="G12" s="162">
        <v>-6778.3</v>
      </c>
      <c r="H12" s="148">
        <v>0</v>
      </c>
      <c r="I12" s="148">
        <v>0</v>
      </c>
      <c r="J12" s="148">
        <v>92</v>
      </c>
      <c r="K12" s="148">
        <v>-6778.29504</v>
      </c>
      <c r="L12" s="148">
        <v>21</v>
      </c>
      <c r="M12" s="148">
        <v>-8201.7430000000004</v>
      </c>
      <c r="N12" s="147">
        <v>0</v>
      </c>
      <c r="O12" s="147">
        <v>0</v>
      </c>
      <c r="P12" s="147">
        <v>0</v>
      </c>
      <c r="Q12" s="147">
        <v>0</v>
      </c>
      <c r="R12" s="148" t="s">
        <v>139</v>
      </c>
      <c r="S12" s="148" t="s">
        <v>132</v>
      </c>
      <c r="T12" s="148" t="s">
        <v>140</v>
      </c>
      <c r="U12" s="148">
        <v>0.14829999999999999</v>
      </c>
      <c r="V12" s="148">
        <v>-10.926316895999999</v>
      </c>
      <c r="W12" s="148"/>
      <c r="X12" s="148" t="s">
        <v>141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142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3"/>
      <c r="B13" s="4"/>
      <c r="C13" s="172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AE13">
        <v>0</v>
      </c>
      <c r="AF13">
        <v>21</v>
      </c>
      <c r="AG13" t="s">
        <v>113</v>
      </c>
    </row>
    <row r="14" spans="1:60" x14ac:dyDescent="0.2">
      <c r="C14" s="173"/>
      <c r="D14" s="10"/>
      <c r="AG14" t="s">
        <v>143</v>
      </c>
    </row>
    <row r="15" spans="1:60" x14ac:dyDescent="0.2">
      <c r="D15" s="10"/>
    </row>
    <row r="16" spans="1:60" x14ac:dyDescent="0.2">
      <c r="D16" s="10"/>
    </row>
    <row r="17" spans="4:4" x14ac:dyDescent="0.2">
      <c r="D17" s="10"/>
    </row>
    <row r="18" spans="4:4" x14ac:dyDescent="0.2">
      <c r="D18" s="10"/>
    </row>
    <row r="19" spans="4:4" x14ac:dyDescent="0.2">
      <c r="D19" s="10"/>
    </row>
    <row r="20" spans="4:4" x14ac:dyDescent="0.2">
      <c r="D20" s="10"/>
    </row>
    <row r="21" spans="4:4" x14ac:dyDescent="0.2">
      <c r="D21" s="10"/>
    </row>
    <row r="22" spans="4:4" x14ac:dyDescent="0.2">
      <c r="D22" s="10"/>
    </row>
    <row r="23" spans="4:4" x14ac:dyDescent="0.2">
      <c r="D23" s="10"/>
    </row>
    <row r="24" spans="4:4" x14ac:dyDescent="0.2">
      <c r="D24" s="10"/>
    </row>
    <row r="25" spans="4:4" x14ac:dyDescent="0.2">
      <c r="D25" s="10"/>
    </row>
    <row r="26" spans="4:4" x14ac:dyDescent="0.2">
      <c r="D26" s="10"/>
    </row>
    <row r="27" spans="4:4" x14ac:dyDescent="0.2">
      <c r="D27" s="10"/>
    </row>
    <row r="28" spans="4:4" x14ac:dyDescent="0.2">
      <c r="D28" s="10"/>
    </row>
    <row r="29" spans="4:4" x14ac:dyDescent="0.2">
      <c r="D29" s="10"/>
    </row>
    <row r="30" spans="4:4" x14ac:dyDescent="0.2">
      <c r="D30" s="10"/>
    </row>
    <row r="31" spans="4:4" x14ac:dyDescent="0.2">
      <c r="D31" s="10"/>
    </row>
    <row r="32" spans="4:4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82E6F-EE25-4C52-A1A2-93B9B8B4D4A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x14ac:dyDescent="0.2"/>
  <cols>
    <col min="1" max="1" width="3.42578125" customWidth="1"/>
    <col min="2" max="2" width="12.5703125" style="118" customWidth="1"/>
    <col min="3" max="3" width="38.28515625" style="118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0" t="s">
        <v>7</v>
      </c>
      <c r="B1" s="230"/>
      <c r="C1" s="230"/>
      <c r="D1" s="230"/>
      <c r="E1" s="230"/>
      <c r="F1" s="230"/>
      <c r="G1" s="230"/>
      <c r="AG1" t="s">
        <v>101</v>
      </c>
    </row>
    <row r="2" spans="1:60" ht="24.95" customHeight="1" x14ac:dyDescent="0.2">
      <c r="A2" s="50" t="s">
        <v>8</v>
      </c>
      <c r="B2" s="49" t="s">
        <v>43</v>
      </c>
      <c r="C2" s="231" t="s">
        <v>44</v>
      </c>
      <c r="D2" s="232"/>
      <c r="E2" s="232"/>
      <c r="F2" s="232"/>
      <c r="G2" s="233"/>
      <c r="AG2" t="s">
        <v>102</v>
      </c>
    </row>
    <row r="3" spans="1:60" ht="24.95" customHeight="1" x14ac:dyDescent="0.2">
      <c r="A3" s="50" t="s">
        <v>9</v>
      </c>
      <c r="B3" s="49" t="s">
        <v>46</v>
      </c>
      <c r="C3" s="231" t="s">
        <v>47</v>
      </c>
      <c r="D3" s="232"/>
      <c r="E3" s="232"/>
      <c r="F3" s="232"/>
      <c r="G3" s="233"/>
      <c r="AC3" s="118" t="s">
        <v>102</v>
      </c>
      <c r="AG3" t="s">
        <v>103</v>
      </c>
    </row>
    <row r="4" spans="1:60" ht="24.95" customHeight="1" x14ac:dyDescent="0.2">
      <c r="A4" s="137" t="s">
        <v>10</v>
      </c>
      <c r="B4" s="138" t="s">
        <v>58</v>
      </c>
      <c r="C4" s="234" t="s">
        <v>59</v>
      </c>
      <c r="D4" s="235"/>
      <c r="E4" s="235"/>
      <c r="F4" s="235"/>
      <c r="G4" s="236"/>
      <c r="AG4" t="s">
        <v>104</v>
      </c>
    </row>
    <row r="5" spans="1:60" x14ac:dyDescent="0.2">
      <c r="D5" s="10"/>
    </row>
    <row r="6" spans="1:60" ht="38.25" x14ac:dyDescent="0.2">
      <c r="A6" s="140" t="s">
        <v>105</v>
      </c>
      <c r="B6" s="142" t="s">
        <v>106</v>
      </c>
      <c r="C6" s="142" t="s">
        <v>107</v>
      </c>
      <c r="D6" s="141" t="s">
        <v>108</v>
      </c>
      <c r="E6" s="140" t="s">
        <v>109</v>
      </c>
      <c r="F6" s="139" t="s">
        <v>110</v>
      </c>
      <c r="G6" s="140" t="s">
        <v>31</v>
      </c>
      <c r="H6" s="143" t="s">
        <v>32</v>
      </c>
      <c r="I6" s="143" t="s">
        <v>111</v>
      </c>
      <c r="J6" s="143" t="s">
        <v>33</v>
      </c>
      <c r="K6" s="143" t="s">
        <v>112</v>
      </c>
      <c r="L6" s="143" t="s">
        <v>113</v>
      </c>
      <c r="M6" s="143" t="s">
        <v>114</v>
      </c>
      <c r="N6" s="143" t="s">
        <v>115</v>
      </c>
      <c r="O6" s="143" t="s">
        <v>116</v>
      </c>
      <c r="P6" s="143" t="s">
        <v>117</v>
      </c>
      <c r="Q6" s="143" t="s">
        <v>118</v>
      </c>
      <c r="R6" s="143" t="s">
        <v>119</v>
      </c>
      <c r="S6" s="143" t="s">
        <v>120</v>
      </c>
      <c r="T6" s="143" t="s">
        <v>121</v>
      </c>
      <c r="U6" s="143" t="s">
        <v>122</v>
      </c>
      <c r="V6" s="143" t="s">
        <v>123</v>
      </c>
      <c r="W6" s="143" t="s">
        <v>124</v>
      </c>
      <c r="X6" s="143" t="s">
        <v>125</v>
      </c>
      <c r="Y6" s="143" t="s">
        <v>126</v>
      </c>
    </row>
    <row r="7" spans="1:60" hidden="1" x14ac:dyDescent="0.2">
      <c r="A7" s="3"/>
      <c r="B7" s="4"/>
      <c r="C7" s="4"/>
      <c r="D7" s="6"/>
      <c r="E7" s="145"/>
      <c r="F7" s="146"/>
      <c r="G7" s="146"/>
      <c r="H7" s="146"/>
      <c r="I7" s="146"/>
      <c r="J7" s="146"/>
      <c r="K7" s="146"/>
      <c r="L7" s="146"/>
      <c r="M7" s="146"/>
      <c r="N7" s="145"/>
      <c r="O7" s="145"/>
      <c r="P7" s="145"/>
      <c r="Q7" s="145"/>
      <c r="R7" s="146"/>
      <c r="S7" s="146"/>
      <c r="T7" s="146"/>
      <c r="U7" s="146"/>
      <c r="V7" s="146"/>
      <c r="W7" s="146"/>
      <c r="X7" s="146"/>
      <c r="Y7" s="146"/>
    </row>
    <row r="8" spans="1:60" x14ac:dyDescent="0.2">
      <c r="A8" s="151" t="s">
        <v>127</v>
      </c>
      <c r="B8" s="152" t="s">
        <v>48</v>
      </c>
      <c r="C8" s="169" t="s">
        <v>93</v>
      </c>
      <c r="D8" s="153"/>
      <c r="E8" s="154"/>
      <c r="F8" s="155"/>
      <c r="G8" s="156">
        <v>139013.70000000001</v>
      </c>
      <c r="H8" s="150"/>
      <c r="I8" s="150">
        <v>0</v>
      </c>
      <c r="J8" s="150"/>
      <c r="K8" s="150">
        <v>139013.70000000001</v>
      </c>
      <c r="L8" s="150"/>
      <c r="M8" s="150"/>
      <c r="N8" s="149"/>
      <c r="O8" s="149"/>
      <c r="P8" s="149"/>
      <c r="Q8" s="149"/>
      <c r="R8" s="150"/>
      <c r="S8" s="150"/>
      <c r="T8" s="150"/>
      <c r="U8" s="150"/>
      <c r="V8" s="150"/>
      <c r="W8" s="150"/>
      <c r="X8" s="150"/>
      <c r="Y8" s="150"/>
      <c r="AG8" t="s">
        <v>128</v>
      </c>
    </row>
    <row r="9" spans="1:60" ht="22.5" x14ac:dyDescent="0.2">
      <c r="A9" s="163">
        <v>1</v>
      </c>
      <c r="B9" s="164" t="s">
        <v>144</v>
      </c>
      <c r="C9" s="170" t="s">
        <v>152</v>
      </c>
      <c r="D9" s="165" t="s">
        <v>131</v>
      </c>
      <c r="E9" s="166">
        <v>26.1</v>
      </c>
      <c r="F9" s="167">
        <v>350</v>
      </c>
      <c r="G9" s="168">
        <v>9135</v>
      </c>
      <c r="H9" s="148">
        <v>0</v>
      </c>
      <c r="I9" s="148">
        <v>0</v>
      </c>
      <c r="J9" s="148">
        <v>350</v>
      </c>
      <c r="K9" s="148">
        <v>9135</v>
      </c>
      <c r="L9" s="148">
        <v>21</v>
      </c>
      <c r="M9" s="148">
        <v>11053.35</v>
      </c>
      <c r="N9" s="147">
        <v>0</v>
      </c>
      <c r="O9" s="147">
        <v>0</v>
      </c>
      <c r="P9" s="147">
        <v>0</v>
      </c>
      <c r="Q9" s="147">
        <v>0</v>
      </c>
      <c r="R9" s="148"/>
      <c r="S9" s="148" t="s">
        <v>132</v>
      </c>
      <c r="T9" s="148" t="s">
        <v>140</v>
      </c>
      <c r="U9" s="148">
        <v>0.36499999999999999</v>
      </c>
      <c r="V9" s="148">
        <v>9.5265000000000004</v>
      </c>
      <c r="W9" s="148"/>
      <c r="X9" s="148" t="s">
        <v>134</v>
      </c>
      <c r="Y9" s="148" t="s">
        <v>135</v>
      </c>
      <c r="Z9" s="144"/>
      <c r="AA9" s="144"/>
      <c r="AB9" s="144"/>
      <c r="AC9" s="144"/>
      <c r="AD9" s="144"/>
      <c r="AE9" s="144"/>
      <c r="AF9" s="144"/>
      <c r="AG9" s="144" t="s">
        <v>136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</row>
    <row r="10" spans="1:60" x14ac:dyDescent="0.2">
      <c r="A10" s="163">
        <v>2</v>
      </c>
      <c r="B10" s="164" t="s">
        <v>146</v>
      </c>
      <c r="C10" s="170" t="s">
        <v>153</v>
      </c>
      <c r="D10" s="165" t="s">
        <v>131</v>
      </c>
      <c r="E10" s="166">
        <v>26.1</v>
      </c>
      <c r="F10" s="167">
        <v>45</v>
      </c>
      <c r="G10" s="168">
        <v>1174.5</v>
      </c>
      <c r="H10" s="148">
        <v>0</v>
      </c>
      <c r="I10" s="148">
        <v>0</v>
      </c>
      <c r="J10" s="148">
        <v>45</v>
      </c>
      <c r="K10" s="148">
        <v>1174.5</v>
      </c>
      <c r="L10" s="148">
        <v>21</v>
      </c>
      <c r="M10" s="148">
        <v>1421.145</v>
      </c>
      <c r="N10" s="147">
        <v>0</v>
      </c>
      <c r="O10" s="147">
        <v>0</v>
      </c>
      <c r="P10" s="147">
        <v>0</v>
      </c>
      <c r="Q10" s="147">
        <v>0</v>
      </c>
      <c r="R10" s="148"/>
      <c r="S10" s="148" t="s">
        <v>132</v>
      </c>
      <c r="T10" s="148" t="s">
        <v>140</v>
      </c>
      <c r="U10" s="148">
        <v>8.4000000000000005E-2</v>
      </c>
      <c r="V10" s="148">
        <v>2.1924000000000001</v>
      </c>
      <c r="W10" s="148"/>
      <c r="X10" s="148" t="s">
        <v>134</v>
      </c>
      <c r="Y10" s="148" t="s">
        <v>135</v>
      </c>
      <c r="Z10" s="144"/>
      <c r="AA10" s="144"/>
      <c r="AB10" s="144"/>
      <c r="AC10" s="144"/>
      <c r="AD10" s="144"/>
      <c r="AE10" s="144"/>
      <c r="AF10" s="144"/>
      <c r="AG10" s="144" t="s">
        <v>136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</row>
    <row r="11" spans="1:60" x14ac:dyDescent="0.2">
      <c r="A11" s="163">
        <v>3</v>
      </c>
      <c r="B11" s="164" t="s">
        <v>129</v>
      </c>
      <c r="C11" s="170" t="s">
        <v>130</v>
      </c>
      <c r="D11" s="165" t="s">
        <v>131</v>
      </c>
      <c r="E11" s="166">
        <v>66.979200000000006</v>
      </c>
      <c r="F11" s="167">
        <v>1513.24</v>
      </c>
      <c r="G11" s="168">
        <v>101355.6</v>
      </c>
      <c r="H11" s="148">
        <v>0</v>
      </c>
      <c r="I11" s="148">
        <v>0</v>
      </c>
      <c r="J11" s="148">
        <v>1513.24</v>
      </c>
      <c r="K11" s="148">
        <v>101355.60460800001</v>
      </c>
      <c r="L11" s="148">
        <v>21</v>
      </c>
      <c r="M11" s="148">
        <v>122640.27600000001</v>
      </c>
      <c r="N11" s="147">
        <v>0</v>
      </c>
      <c r="O11" s="147">
        <v>0</v>
      </c>
      <c r="P11" s="147">
        <v>0</v>
      </c>
      <c r="Q11" s="147">
        <v>0</v>
      </c>
      <c r="R11" s="148"/>
      <c r="S11" s="148" t="s">
        <v>132</v>
      </c>
      <c r="T11" s="148" t="s">
        <v>133</v>
      </c>
      <c r="U11" s="148">
        <v>0.25</v>
      </c>
      <c r="V11" s="148">
        <v>16.744800000000001</v>
      </c>
      <c r="W11" s="148"/>
      <c r="X11" s="148" t="s">
        <v>134</v>
      </c>
      <c r="Y11" s="148" t="s">
        <v>135</v>
      </c>
      <c r="Z11" s="144"/>
      <c r="AA11" s="144"/>
      <c r="AB11" s="144"/>
      <c r="AC11" s="144"/>
      <c r="AD11" s="144"/>
      <c r="AE11" s="144"/>
      <c r="AF11" s="144"/>
      <c r="AG11" s="144" t="s">
        <v>136</v>
      </c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</row>
    <row r="12" spans="1:60" x14ac:dyDescent="0.2">
      <c r="A12" s="163">
        <v>4</v>
      </c>
      <c r="B12" s="164" t="s">
        <v>154</v>
      </c>
      <c r="C12" s="170" t="s">
        <v>155</v>
      </c>
      <c r="D12" s="165" t="s">
        <v>131</v>
      </c>
      <c r="E12" s="166">
        <v>26.1</v>
      </c>
      <c r="F12" s="167">
        <v>145</v>
      </c>
      <c r="G12" s="168">
        <v>3784.5</v>
      </c>
      <c r="H12" s="148">
        <v>0</v>
      </c>
      <c r="I12" s="148">
        <v>0</v>
      </c>
      <c r="J12" s="148">
        <v>145</v>
      </c>
      <c r="K12" s="148">
        <v>3784.5</v>
      </c>
      <c r="L12" s="148">
        <v>21</v>
      </c>
      <c r="M12" s="148">
        <v>4579.2449999999999</v>
      </c>
      <c r="N12" s="147">
        <v>0</v>
      </c>
      <c r="O12" s="147">
        <v>0</v>
      </c>
      <c r="P12" s="147">
        <v>0</v>
      </c>
      <c r="Q12" s="147">
        <v>0</v>
      </c>
      <c r="R12" s="148"/>
      <c r="S12" s="148" t="s">
        <v>132</v>
      </c>
      <c r="T12" s="148" t="s">
        <v>140</v>
      </c>
      <c r="U12" s="148">
        <v>0.34499999999999997</v>
      </c>
      <c r="V12" s="148">
        <v>9.0045000000000002</v>
      </c>
      <c r="W12" s="148"/>
      <c r="X12" s="148" t="s">
        <v>134</v>
      </c>
      <c r="Y12" s="148" t="s">
        <v>135</v>
      </c>
      <c r="Z12" s="144"/>
      <c r="AA12" s="144"/>
      <c r="AB12" s="144"/>
      <c r="AC12" s="144"/>
      <c r="AD12" s="144"/>
      <c r="AE12" s="144"/>
      <c r="AF12" s="144"/>
      <c r="AG12" s="144" t="s">
        <v>136</v>
      </c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</row>
    <row r="13" spans="1:60" x14ac:dyDescent="0.2">
      <c r="A13" s="163">
        <v>5</v>
      </c>
      <c r="B13" s="164" t="s">
        <v>156</v>
      </c>
      <c r="C13" s="170" t="s">
        <v>157</v>
      </c>
      <c r="D13" s="165" t="s">
        <v>131</v>
      </c>
      <c r="E13" s="166">
        <v>26.1</v>
      </c>
      <c r="F13" s="167">
        <v>50</v>
      </c>
      <c r="G13" s="168">
        <v>1305</v>
      </c>
      <c r="H13" s="148">
        <v>0</v>
      </c>
      <c r="I13" s="148">
        <v>0</v>
      </c>
      <c r="J13" s="148">
        <v>50</v>
      </c>
      <c r="K13" s="148">
        <v>1305</v>
      </c>
      <c r="L13" s="148">
        <v>21</v>
      </c>
      <c r="M13" s="148">
        <v>1579.05</v>
      </c>
      <c r="N13" s="147">
        <v>0</v>
      </c>
      <c r="O13" s="147">
        <v>0</v>
      </c>
      <c r="P13" s="147">
        <v>0</v>
      </c>
      <c r="Q13" s="147">
        <v>0</v>
      </c>
      <c r="R13" s="148"/>
      <c r="S13" s="148" t="s">
        <v>132</v>
      </c>
      <c r="T13" s="148" t="s">
        <v>140</v>
      </c>
      <c r="U13" s="148">
        <v>1.0999999999999999E-2</v>
      </c>
      <c r="V13" s="148">
        <v>0.28710000000000002</v>
      </c>
      <c r="W13" s="148"/>
      <c r="X13" s="148" t="s">
        <v>134</v>
      </c>
      <c r="Y13" s="148" t="s">
        <v>135</v>
      </c>
      <c r="Z13" s="144"/>
      <c r="AA13" s="144"/>
      <c r="AB13" s="144"/>
      <c r="AC13" s="144"/>
      <c r="AD13" s="144"/>
      <c r="AE13" s="144"/>
      <c r="AF13" s="144"/>
      <c r="AG13" s="144" t="s">
        <v>136</v>
      </c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</row>
    <row r="14" spans="1:60" ht="22.5" x14ac:dyDescent="0.2">
      <c r="A14" s="163">
        <v>6</v>
      </c>
      <c r="B14" s="164" t="s">
        <v>158</v>
      </c>
      <c r="C14" s="170" t="s">
        <v>159</v>
      </c>
      <c r="D14" s="165" t="s">
        <v>131</v>
      </c>
      <c r="E14" s="166">
        <v>26.1</v>
      </c>
      <c r="F14" s="167">
        <v>165</v>
      </c>
      <c r="G14" s="168">
        <v>4306.5</v>
      </c>
      <c r="H14" s="148">
        <v>0</v>
      </c>
      <c r="I14" s="148">
        <v>0</v>
      </c>
      <c r="J14" s="148">
        <v>165</v>
      </c>
      <c r="K14" s="148">
        <v>4306.5</v>
      </c>
      <c r="L14" s="148">
        <v>21</v>
      </c>
      <c r="M14" s="148">
        <v>5210.8649999999998</v>
      </c>
      <c r="N14" s="147">
        <v>0</v>
      </c>
      <c r="O14" s="147">
        <v>0</v>
      </c>
      <c r="P14" s="147">
        <v>0</v>
      </c>
      <c r="Q14" s="147">
        <v>0</v>
      </c>
      <c r="R14" s="148"/>
      <c r="S14" s="148" t="s">
        <v>132</v>
      </c>
      <c r="T14" s="148" t="s">
        <v>140</v>
      </c>
      <c r="U14" s="148">
        <v>5.2999999999999999E-2</v>
      </c>
      <c r="V14" s="148">
        <v>1.3833</v>
      </c>
      <c r="W14" s="148"/>
      <c r="X14" s="148" t="s">
        <v>134</v>
      </c>
      <c r="Y14" s="148" t="s">
        <v>135</v>
      </c>
      <c r="Z14" s="144"/>
      <c r="AA14" s="144"/>
      <c r="AB14" s="144"/>
      <c r="AC14" s="144"/>
      <c r="AD14" s="144"/>
      <c r="AE14" s="144"/>
      <c r="AF14" s="144"/>
      <c r="AG14" s="144" t="s">
        <v>136</v>
      </c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</row>
    <row r="15" spans="1:60" x14ac:dyDescent="0.2">
      <c r="A15" s="163">
        <v>7</v>
      </c>
      <c r="B15" s="164" t="s">
        <v>160</v>
      </c>
      <c r="C15" s="170" t="s">
        <v>161</v>
      </c>
      <c r="D15" s="165" t="s">
        <v>131</v>
      </c>
      <c r="E15" s="166">
        <v>15.3</v>
      </c>
      <c r="F15" s="167">
        <v>165</v>
      </c>
      <c r="G15" s="168">
        <v>2524.5</v>
      </c>
      <c r="H15" s="148">
        <v>0</v>
      </c>
      <c r="I15" s="148">
        <v>0</v>
      </c>
      <c r="J15" s="148">
        <v>165</v>
      </c>
      <c r="K15" s="148">
        <v>2524.5</v>
      </c>
      <c r="L15" s="148">
        <v>21</v>
      </c>
      <c r="M15" s="148">
        <v>3054.645</v>
      </c>
      <c r="N15" s="147">
        <v>0</v>
      </c>
      <c r="O15" s="147">
        <v>0</v>
      </c>
      <c r="P15" s="147">
        <v>0</v>
      </c>
      <c r="Q15" s="147">
        <v>0</v>
      </c>
      <c r="R15" s="148"/>
      <c r="S15" s="148" t="s">
        <v>132</v>
      </c>
      <c r="T15" s="148" t="s">
        <v>140</v>
      </c>
      <c r="U15" s="148">
        <v>0.20200000000000001</v>
      </c>
      <c r="V15" s="148">
        <v>3.0906000000000002</v>
      </c>
      <c r="W15" s="148"/>
      <c r="X15" s="148" t="s">
        <v>134</v>
      </c>
      <c r="Y15" s="148" t="s">
        <v>135</v>
      </c>
      <c r="Z15" s="144"/>
      <c r="AA15" s="144"/>
      <c r="AB15" s="144"/>
      <c r="AC15" s="144"/>
      <c r="AD15" s="144"/>
      <c r="AE15" s="144"/>
      <c r="AF15" s="144"/>
      <c r="AG15" s="144" t="s">
        <v>136</v>
      </c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</row>
    <row r="16" spans="1:60" x14ac:dyDescent="0.2">
      <c r="A16" s="163">
        <v>8</v>
      </c>
      <c r="B16" s="164" t="s">
        <v>162</v>
      </c>
      <c r="C16" s="170" t="s">
        <v>163</v>
      </c>
      <c r="D16" s="165" t="s">
        <v>131</v>
      </c>
      <c r="E16" s="166">
        <v>4.3</v>
      </c>
      <c r="F16" s="167">
        <v>168</v>
      </c>
      <c r="G16" s="168">
        <v>722.4</v>
      </c>
      <c r="H16" s="148">
        <v>0</v>
      </c>
      <c r="I16" s="148">
        <v>0</v>
      </c>
      <c r="J16" s="148">
        <v>168</v>
      </c>
      <c r="K16" s="148">
        <v>722.4</v>
      </c>
      <c r="L16" s="148">
        <v>21</v>
      </c>
      <c r="M16" s="148">
        <v>874.10399999999993</v>
      </c>
      <c r="N16" s="147">
        <v>0</v>
      </c>
      <c r="O16" s="147">
        <v>0</v>
      </c>
      <c r="P16" s="147">
        <v>0</v>
      </c>
      <c r="Q16" s="147">
        <v>0</v>
      </c>
      <c r="R16" s="148"/>
      <c r="S16" s="148" t="s">
        <v>132</v>
      </c>
      <c r="T16" s="148" t="s">
        <v>140</v>
      </c>
      <c r="U16" s="148">
        <v>1.587</v>
      </c>
      <c r="V16" s="148">
        <v>6.8240999999999996</v>
      </c>
      <c r="W16" s="148"/>
      <c r="X16" s="148" t="s">
        <v>134</v>
      </c>
      <c r="Y16" s="148" t="s">
        <v>135</v>
      </c>
      <c r="Z16" s="144"/>
      <c r="AA16" s="144"/>
      <c r="AB16" s="144"/>
      <c r="AC16" s="144"/>
      <c r="AD16" s="144"/>
      <c r="AE16" s="144"/>
      <c r="AF16" s="144"/>
      <c r="AG16" s="144" t="s">
        <v>136</v>
      </c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</row>
    <row r="17" spans="1:60" ht="22.5" x14ac:dyDescent="0.2">
      <c r="A17" s="163">
        <v>9</v>
      </c>
      <c r="B17" s="164" t="s">
        <v>137</v>
      </c>
      <c r="C17" s="170" t="s">
        <v>138</v>
      </c>
      <c r="D17" s="165" t="s">
        <v>131</v>
      </c>
      <c r="E17" s="166">
        <v>11.721360000000001</v>
      </c>
      <c r="F17" s="167">
        <v>1250</v>
      </c>
      <c r="G17" s="168">
        <v>14651.7</v>
      </c>
      <c r="H17" s="148">
        <v>0</v>
      </c>
      <c r="I17" s="148">
        <v>0</v>
      </c>
      <c r="J17" s="148">
        <v>1250</v>
      </c>
      <c r="K17" s="148">
        <v>14651.7</v>
      </c>
      <c r="L17" s="148">
        <v>21</v>
      </c>
      <c r="M17" s="148">
        <v>17728.557000000001</v>
      </c>
      <c r="N17" s="147">
        <v>0</v>
      </c>
      <c r="O17" s="147">
        <v>0</v>
      </c>
      <c r="P17" s="147">
        <v>0</v>
      </c>
      <c r="Q17" s="147">
        <v>0</v>
      </c>
      <c r="R17" s="148" t="s">
        <v>139</v>
      </c>
      <c r="S17" s="148" t="s">
        <v>132</v>
      </c>
      <c r="T17" s="148" t="s">
        <v>140</v>
      </c>
      <c r="U17" s="148">
        <v>0.47</v>
      </c>
      <c r="V17" s="148">
        <v>5.5090392000000001</v>
      </c>
      <c r="W17" s="148"/>
      <c r="X17" s="148" t="s">
        <v>141</v>
      </c>
      <c r="Y17" s="148" t="s">
        <v>135</v>
      </c>
      <c r="Z17" s="144"/>
      <c r="AA17" s="144"/>
      <c r="AB17" s="144"/>
      <c r="AC17" s="144"/>
      <c r="AD17" s="144"/>
      <c r="AE17" s="144"/>
      <c r="AF17" s="144"/>
      <c r="AG17" s="144" t="s">
        <v>142</v>
      </c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</row>
    <row r="18" spans="1:60" x14ac:dyDescent="0.2">
      <c r="A18" s="163">
        <v>10</v>
      </c>
      <c r="B18" s="164" t="s">
        <v>164</v>
      </c>
      <c r="C18" s="170" t="s">
        <v>165</v>
      </c>
      <c r="D18" s="165"/>
      <c r="E18" s="166">
        <v>10.8</v>
      </c>
      <c r="F18" s="167">
        <v>5</v>
      </c>
      <c r="G18" s="168">
        <v>54</v>
      </c>
      <c r="H18" s="148">
        <v>0</v>
      </c>
      <c r="I18" s="148">
        <v>0</v>
      </c>
      <c r="J18" s="148">
        <v>5</v>
      </c>
      <c r="K18" s="148">
        <v>54</v>
      </c>
      <c r="L18" s="148">
        <v>21</v>
      </c>
      <c r="M18" s="148">
        <v>65.34</v>
      </c>
      <c r="N18" s="147">
        <v>0</v>
      </c>
      <c r="O18" s="147">
        <v>0</v>
      </c>
      <c r="P18" s="147">
        <v>0</v>
      </c>
      <c r="Q18" s="147">
        <v>0</v>
      </c>
      <c r="R18" s="148"/>
      <c r="S18" s="148" t="s">
        <v>166</v>
      </c>
      <c r="T18" s="148" t="s">
        <v>140</v>
      </c>
      <c r="U18" s="148">
        <v>0</v>
      </c>
      <c r="V18" s="148">
        <v>0</v>
      </c>
      <c r="W18" s="148"/>
      <c r="X18" s="148" t="s">
        <v>141</v>
      </c>
      <c r="Y18" s="148" t="s">
        <v>135</v>
      </c>
      <c r="Z18" s="144"/>
      <c r="AA18" s="144"/>
      <c r="AB18" s="144"/>
      <c r="AC18" s="144"/>
      <c r="AD18" s="144"/>
      <c r="AE18" s="144"/>
      <c r="AF18" s="144"/>
      <c r="AG18" s="144" t="s">
        <v>142</v>
      </c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</row>
    <row r="19" spans="1:60" x14ac:dyDescent="0.2">
      <c r="A19" s="151" t="s">
        <v>127</v>
      </c>
      <c r="B19" s="152" t="s">
        <v>60</v>
      </c>
      <c r="C19" s="169" t="s">
        <v>94</v>
      </c>
      <c r="D19" s="153"/>
      <c r="E19" s="154"/>
      <c r="F19" s="155"/>
      <c r="G19" s="156">
        <v>26355.25</v>
      </c>
      <c r="H19" s="150"/>
      <c r="I19" s="150">
        <v>8636.66</v>
      </c>
      <c r="J19" s="150"/>
      <c r="K19" s="150">
        <v>17718.59</v>
      </c>
      <c r="L19" s="150"/>
      <c r="M19" s="150"/>
      <c r="N19" s="149"/>
      <c r="O19" s="149"/>
      <c r="P19" s="149"/>
      <c r="Q19" s="149"/>
      <c r="R19" s="150"/>
      <c r="S19" s="150"/>
      <c r="T19" s="150"/>
      <c r="U19" s="150"/>
      <c r="V19" s="150"/>
      <c r="W19" s="150"/>
      <c r="X19" s="150"/>
      <c r="Y19" s="150"/>
      <c r="AG19" t="s">
        <v>128</v>
      </c>
    </row>
    <row r="20" spans="1:60" x14ac:dyDescent="0.2">
      <c r="A20" s="163">
        <v>11</v>
      </c>
      <c r="B20" s="164" t="s">
        <v>167</v>
      </c>
      <c r="C20" s="170" t="s">
        <v>168</v>
      </c>
      <c r="D20" s="165" t="s">
        <v>131</v>
      </c>
      <c r="E20" s="166">
        <v>3.3149999999999999</v>
      </c>
      <c r="F20" s="167">
        <v>1100</v>
      </c>
      <c r="G20" s="168">
        <v>3646.5</v>
      </c>
      <c r="H20" s="148">
        <v>521.24</v>
      </c>
      <c r="I20" s="148">
        <v>1727.9105999999999</v>
      </c>
      <c r="J20" s="148">
        <v>578.76</v>
      </c>
      <c r="K20" s="148">
        <v>1918.5893999999998</v>
      </c>
      <c r="L20" s="148">
        <v>21</v>
      </c>
      <c r="M20" s="148">
        <v>4412.2650000000003</v>
      </c>
      <c r="N20" s="147">
        <v>1.8907700000000001</v>
      </c>
      <c r="O20" s="147">
        <v>6.2679025500000005</v>
      </c>
      <c r="P20" s="147">
        <v>0</v>
      </c>
      <c r="Q20" s="147">
        <v>0</v>
      </c>
      <c r="R20" s="148"/>
      <c r="S20" s="148" t="s">
        <v>132</v>
      </c>
      <c r="T20" s="148" t="s">
        <v>140</v>
      </c>
      <c r="U20" s="148">
        <v>1.3169999999999999</v>
      </c>
      <c r="V20" s="148">
        <v>4.3658549999999998</v>
      </c>
      <c r="W20" s="148"/>
      <c r="X20" s="148" t="s">
        <v>134</v>
      </c>
      <c r="Y20" s="148" t="s">
        <v>135</v>
      </c>
      <c r="Z20" s="144"/>
      <c r="AA20" s="144"/>
      <c r="AB20" s="144"/>
      <c r="AC20" s="144"/>
      <c r="AD20" s="144"/>
      <c r="AE20" s="144"/>
      <c r="AF20" s="144"/>
      <c r="AG20" s="144" t="s">
        <v>136</v>
      </c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</row>
    <row r="21" spans="1:60" ht="22.5" x14ac:dyDescent="0.2">
      <c r="A21" s="163">
        <v>12</v>
      </c>
      <c r="B21" s="164" t="s">
        <v>169</v>
      </c>
      <c r="C21" s="170" t="s">
        <v>170</v>
      </c>
      <c r="D21" s="165" t="s">
        <v>171</v>
      </c>
      <c r="E21" s="166">
        <v>1</v>
      </c>
      <c r="F21" s="167">
        <v>8950</v>
      </c>
      <c r="G21" s="168">
        <v>8950</v>
      </c>
      <c r="H21" s="148">
        <v>0</v>
      </c>
      <c r="I21" s="148">
        <v>0</v>
      </c>
      <c r="J21" s="148">
        <v>8950</v>
      </c>
      <c r="K21" s="148">
        <v>8950</v>
      </c>
      <c r="L21" s="148">
        <v>21</v>
      </c>
      <c r="M21" s="148">
        <v>10829.5</v>
      </c>
      <c r="N21" s="147">
        <v>0</v>
      </c>
      <c r="O21" s="147">
        <v>0</v>
      </c>
      <c r="P21" s="147">
        <v>0</v>
      </c>
      <c r="Q21" s="147">
        <v>0</v>
      </c>
      <c r="R21" s="148"/>
      <c r="S21" s="148" t="s">
        <v>166</v>
      </c>
      <c r="T21" s="148" t="s">
        <v>140</v>
      </c>
      <c r="U21" s="148">
        <v>0</v>
      </c>
      <c r="V21" s="148">
        <v>0</v>
      </c>
      <c r="W21" s="148"/>
      <c r="X21" s="148" t="s">
        <v>141</v>
      </c>
      <c r="Y21" s="148" t="s">
        <v>135</v>
      </c>
      <c r="Z21" s="144"/>
      <c r="AA21" s="144"/>
      <c r="AB21" s="144"/>
      <c r="AC21" s="144"/>
      <c r="AD21" s="144"/>
      <c r="AE21" s="144"/>
      <c r="AF21" s="144"/>
      <c r="AG21" s="144" t="s">
        <v>142</v>
      </c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</row>
    <row r="22" spans="1:60" x14ac:dyDescent="0.2">
      <c r="A22" s="163">
        <v>13</v>
      </c>
      <c r="B22" s="164" t="s">
        <v>172</v>
      </c>
      <c r="C22" s="170" t="s">
        <v>173</v>
      </c>
      <c r="D22" s="165" t="s">
        <v>174</v>
      </c>
      <c r="E22" s="166">
        <v>17.490500000000001</v>
      </c>
      <c r="F22" s="167">
        <v>395</v>
      </c>
      <c r="G22" s="168">
        <v>6908.75</v>
      </c>
      <c r="H22" s="148">
        <v>395</v>
      </c>
      <c r="I22" s="148">
        <v>6908.7475000000004</v>
      </c>
      <c r="J22" s="148">
        <v>0</v>
      </c>
      <c r="K22" s="148">
        <v>0</v>
      </c>
      <c r="L22" s="148">
        <v>21</v>
      </c>
      <c r="M22" s="148">
        <v>8359.5874999999996</v>
      </c>
      <c r="N22" s="147">
        <v>1</v>
      </c>
      <c r="O22" s="147">
        <v>17.490500000000001</v>
      </c>
      <c r="P22" s="147">
        <v>0</v>
      </c>
      <c r="Q22" s="147">
        <v>0</v>
      </c>
      <c r="R22" s="148" t="s">
        <v>175</v>
      </c>
      <c r="S22" s="148" t="s">
        <v>176</v>
      </c>
      <c r="T22" s="148" t="s">
        <v>140</v>
      </c>
      <c r="U22" s="148">
        <v>0</v>
      </c>
      <c r="V22" s="148">
        <v>0</v>
      </c>
      <c r="W22" s="148"/>
      <c r="X22" s="148" t="s">
        <v>177</v>
      </c>
      <c r="Y22" s="148" t="s">
        <v>135</v>
      </c>
      <c r="Z22" s="144"/>
      <c r="AA22" s="144"/>
      <c r="AB22" s="144"/>
      <c r="AC22" s="144"/>
      <c r="AD22" s="144"/>
      <c r="AE22" s="144"/>
      <c r="AF22" s="144"/>
      <c r="AG22" s="144" t="s">
        <v>178</v>
      </c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</row>
    <row r="23" spans="1:60" x14ac:dyDescent="0.2">
      <c r="A23" s="163">
        <v>14</v>
      </c>
      <c r="B23" s="164" t="s">
        <v>169</v>
      </c>
      <c r="C23" s="170" t="s">
        <v>179</v>
      </c>
      <c r="D23" s="165" t="s">
        <v>171</v>
      </c>
      <c r="E23" s="166">
        <v>1</v>
      </c>
      <c r="F23" s="167">
        <v>6850</v>
      </c>
      <c r="G23" s="168">
        <v>6850</v>
      </c>
      <c r="H23" s="148">
        <v>0</v>
      </c>
      <c r="I23" s="148">
        <v>0</v>
      </c>
      <c r="J23" s="148">
        <v>6850</v>
      </c>
      <c r="K23" s="148">
        <v>6850</v>
      </c>
      <c r="L23" s="148">
        <v>21</v>
      </c>
      <c r="M23" s="148">
        <v>8288.5</v>
      </c>
      <c r="N23" s="147">
        <v>0</v>
      </c>
      <c r="O23" s="147">
        <v>0</v>
      </c>
      <c r="P23" s="147">
        <v>0</v>
      </c>
      <c r="Q23" s="147">
        <v>0</v>
      </c>
      <c r="R23" s="148"/>
      <c r="S23" s="148" t="s">
        <v>166</v>
      </c>
      <c r="T23" s="148" t="s">
        <v>140</v>
      </c>
      <c r="U23" s="148">
        <v>0</v>
      </c>
      <c r="V23" s="148">
        <v>0</v>
      </c>
      <c r="W23" s="148"/>
      <c r="X23" s="148" t="s">
        <v>180</v>
      </c>
      <c r="Y23" s="148" t="s">
        <v>135</v>
      </c>
      <c r="Z23" s="144"/>
      <c r="AA23" s="144"/>
      <c r="AB23" s="144"/>
      <c r="AC23" s="144"/>
      <c r="AD23" s="144"/>
      <c r="AE23" s="144"/>
      <c r="AF23" s="144"/>
      <c r="AG23" s="144" t="s">
        <v>181</v>
      </c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</row>
    <row r="24" spans="1:60" x14ac:dyDescent="0.2">
      <c r="A24" s="151" t="s">
        <v>127</v>
      </c>
      <c r="B24" s="152" t="s">
        <v>68</v>
      </c>
      <c r="C24" s="169" t="s">
        <v>96</v>
      </c>
      <c r="D24" s="153"/>
      <c r="E24" s="154"/>
      <c r="F24" s="155"/>
      <c r="G24" s="156">
        <v>39669</v>
      </c>
      <c r="H24" s="150"/>
      <c r="I24" s="150">
        <v>120.88</v>
      </c>
      <c r="J24" s="150"/>
      <c r="K24" s="150">
        <v>39548.120000000003</v>
      </c>
      <c r="L24" s="150"/>
      <c r="M24" s="150"/>
      <c r="N24" s="149"/>
      <c r="O24" s="149"/>
      <c r="P24" s="149"/>
      <c r="Q24" s="149"/>
      <c r="R24" s="150"/>
      <c r="S24" s="150"/>
      <c r="T24" s="150"/>
      <c r="U24" s="150"/>
      <c r="V24" s="150"/>
      <c r="W24" s="150"/>
      <c r="X24" s="150"/>
      <c r="Y24" s="150"/>
      <c r="AG24" t="s">
        <v>128</v>
      </c>
    </row>
    <row r="25" spans="1:60" x14ac:dyDescent="0.2">
      <c r="A25" s="163">
        <v>15</v>
      </c>
      <c r="B25" s="164" t="s">
        <v>182</v>
      </c>
      <c r="C25" s="170" t="s">
        <v>183</v>
      </c>
      <c r="D25" s="165" t="s">
        <v>184</v>
      </c>
      <c r="E25" s="166">
        <v>2</v>
      </c>
      <c r="F25" s="167">
        <v>215</v>
      </c>
      <c r="G25" s="168">
        <v>430</v>
      </c>
      <c r="H25" s="148">
        <v>1.47</v>
      </c>
      <c r="I25" s="148">
        <v>2.94</v>
      </c>
      <c r="J25" s="148">
        <v>213.53</v>
      </c>
      <c r="K25" s="148">
        <v>427.06</v>
      </c>
      <c r="L25" s="148">
        <v>21</v>
      </c>
      <c r="M25" s="148">
        <v>520.29999999999995</v>
      </c>
      <c r="N25" s="147">
        <v>4.0000000000000003E-5</v>
      </c>
      <c r="O25" s="147">
        <v>8.0000000000000007E-5</v>
      </c>
      <c r="P25" s="147">
        <v>0</v>
      </c>
      <c r="Q25" s="147">
        <v>0</v>
      </c>
      <c r="R25" s="148"/>
      <c r="S25" s="148" t="s">
        <v>132</v>
      </c>
      <c r="T25" s="148" t="s">
        <v>140</v>
      </c>
      <c r="U25" s="148">
        <v>0.38</v>
      </c>
      <c r="V25" s="148">
        <v>0.76</v>
      </c>
      <c r="W25" s="148"/>
      <c r="X25" s="148" t="s">
        <v>134</v>
      </c>
      <c r="Y25" s="148" t="s">
        <v>135</v>
      </c>
      <c r="Z25" s="144"/>
      <c r="AA25" s="144"/>
      <c r="AB25" s="144"/>
      <c r="AC25" s="144"/>
      <c r="AD25" s="144"/>
      <c r="AE25" s="144"/>
      <c r="AF25" s="144"/>
      <c r="AG25" s="144" t="s">
        <v>136</v>
      </c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</row>
    <row r="26" spans="1:60" x14ac:dyDescent="0.2">
      <c r="A26" s="163">
        <v>16</v>
      </c>
      <c r="B26" s="164" t="s">
        <v>185</v>
      </c>
      <c r="C26" s="170" t="s">
        <v>186</v>
      </c>
      <c r="D26" s="165" t="s">
        <v>187</v>
      </c>
      <c r="E26" s="166">
        <v>25</v>
      </c>
      <c r="F26" s="167">
        <v>50</v>
      </c>
      <c r="G26" s="168">
        <v>1250</v>
      </c>
      <c r="H26" s="148">
        <v>4.32</v>
      </c>
      <c r="I26" s="148">
        <v>108</v>
      </c>
      <c r="J26" s="148">
        <v>45.68</v>
      </c>
      <c r="K26" s="148">
        <v>1142</v>
      </c>
      <c r="L26" s="148">
        <v>21</v>
      </c>
      <c r="M26" s="148">
        <v>1512.5</v>
      </c>
      <c r="N26" s="147">
        <v>0</v>
      </c>
      <c r="O26" s="147">
        <v>0</v>
      </c>
      <c r="P26" s="147">
        <v>0</v>
      </c>
      <c r="Q26" s="147">
        <v>0</v>
      </c>
      <c r="R26" s="148"/>
      <c r="S26" s="148" t="s">
        <v>132</v>
      </c>
      <c r="T26" s="148" t="s">
        <v>140</v>
      </c>
      <c r="U26" s="148">
        <v>7.9000000000000001E-2</v>
      </c>
      <c r="V26" s="148">
        <v>1.9750000000000001</v>
      </c>
      <c r="W26" s="148"/>
      <c r="X26" s="148" t="s">
        <v>134</v>
      </c>
      <c r="Y26" s="148" t="s">
        <v>135</v>
      </c>
      <c r="Z26" s="144"/>
      <c r="AA26" s="144"/>
      <c r="AB26" s="144"/>
      <c r="AC26" s="144"/>
      <c r="AD26" s="144"/>
      <c r="AE26" s="144"/>
      <c r="AF26" s="144"/>
      <c r="AG26" s="144" t="s">
        <v>136</v>
      </c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  <c r="AR26" s="144"/>
      <c r="AS26" s="144"/>
      <c r="AT26" s="144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</row>
    <row r="27" spans="1:60" x14ac:dyDescent="0.2">
      <c r="A27" s="163">
        <v>17</v>
      </c>
      <c r="B27" s="164" t="s">
        <v>188</v>
      </c>
      <c r="C27" s="170" t="s">
        <v>189</v>
      </c>
      <c r="D27" s="165" t="s">
        <v>184</v>
      </c>
      <c r="E27" s="166">
        <v>14</v>
      </c>
      <c r="F27" s="167">
        <v>150</v>
      </c>
      <c r="G27" s="168">
        <v>2100</v>
      </c>
      <c r="H27" s="148">
        <v>0.71</v>
      </c>
      <c r="I27" s="148">
        <v>9.94</v>
      </c>
      <c r="J27" s="148">
        <v>149.29</v>
      </c>
      <c r="K27" s="148">
        <v>2090.06</v>
      </c>
      <c r="L27" s="148">
        <v>21</v>
      </c>
      <c r="M27" s="148">
        <v>2541</v>
      </c>
      <c r="N27" s="147">
        <v>1.0000000000000001E-5</v>
      </c>
      <c r="O27" s="147">
        <v>1.4000000000000001E-4</v>
      </c>
      <c r="P27" s="147">
        <v>0</v>
      </c>
      <c r="Q27" s="147">
        <v>0</v>
      </c>
      <c r="R27" s="148"/>
      <c r="S27" s="148" t="s">
        <v>166</v>
      </c>
      <c r="T27" s="148" t="s">
        <v>140</v>
      </c>
      <c r="U27" s="148">
        <v>0.17599999999999999</v>
      </c>
      <c r="V27" s="148">
        <v>2.464</v>
      </c>
      <c r="W27" s="148"/>
      <c r="X27" s="148" t="s">
        <v>141</v>
      </c>
      <c r="Y27" s="148" t="s">
        <v>135</v>
      </c>
      <c r="Z27" s="144"/>
      <c r="AA27" s="144"/>
      <c r="AB27" s="144"/>
      <c r="AC27" s="144"/>
      <c r="AD27" s="144"/>
      <c r="AE27" s="144"/>
      <c r="AF27" s="144"/>
      <c r="AG27" s="144" t="s">
        <v>142</v>
      </c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  <c r="AR27" s="144"/>
      <c r="AS27" s="144"/>
      <c r="AT27" s="144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</row>
    <row r="28" spans="1:60" ht="33.75" x14ac:dyDescent="0.2">
      <c r="A28" s="163">
        <v>18</v>
      </c>
      <c r="B28" s="164" t="s">
        <v>190</v>
      </c>
      <c r="C28" s="170" t="s">
        <v>191</v>
      </c>
      <c r="D28" s="165" t="s">
        <v>192</v>
      </c>
      <c r="E28" s="166">
        <v>2</v>
      </c>
      <c r="F28" s="167">
        <v>1285</v>
      </c>
      <c r="G28" s="168">
        <v>2570</v>
      </c>
      <c r="H28" s="148">
        <v>0</v>
      </c>
      <c r="I28" s="148">
        <v>0</v>
      </c>
      <c r="J28" s="148">
        <v>1285</v>
      </c>
      <c r="K28" s="148">
        <v>2570</v>
      </c>
      <c r="L28" s="148">
        <v>21</v>
      </c>
      <c r="M28" s="148">
        <v>3109.7</v>
      </c>
      <c r="N28" s="147">
        <v>0</v>
      </c>
      <c r="O28" s="147">
        <v>0</v>
      </c>
      <c r="P28" s="147">
        <v>0</v>
      </c>
      <c r="Q28" s="147">
        <v>0</v>
      </c>
      <c r="R28" s="148"/>
      <c r="S28" s="148" t="s">
        <v>166</v>
      </c>
      <c r="T28" s="148" t="s">
        <v>140</v>
      </c>
      <c r="U28" s="148">
        <v>0</v>
      </c>
      <c r="V28" s="148">
        <v>0</v>
      </c>
      <c r="W28" s="148"/>
      <c r="X28" s="148" t="s">
        <v>141</v>
      </c>
      <c r="Y28" s="148" t="s">
        <v>135</v>
      </c>
      <c r="Z28" s="144"/>
      <c r="AA28" s="144"/>
      <c r="AB28" s="144"/>
      <c r="AC28" s="144"/>
      <c r="AD28" s="144"/>
      <c r="AE28" s="144"/>
      <c r="AF28" s="144"/>
      <c r="AG28" s="144" t="s">
        <v>142</v>
      </c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</row>
    <row r="29" spans="1:60" x14ac:dyDescent="0.2">
      <c r="A29" s="163">
        <v>19</v>
      </c>
      <c r="B29" s="164" t="s">
        <v>193</v>
      </c>
      <c r="C29" s="170" t="s">
        <v>194</v>
      </c>
      <c r="D29" s="165" t="s">
        <v>187</v>
      </c>
      <c r="E29" s="166">
        <v>11</v>
      </c>
      <c r="F29" s="167">
        <v>50</v>
      </c>
      <c r="G29" s="168">
        <v>550</v>
      </c>
      <c r="H29" s="148">
        <v>0</v>
      </c>
      <c r="I29" s="148">
        <v>0</v>
      </c>
      <c r="J29" s="148">
        <v>50</v>
      </c>
      <c r="K29" s="148">
        <v>550</v>
      </c>
      <c r="L29" s="148">
        <v>21</v>
      </c>
      <c r="M29" s="148">
        <v>665.5</v>
      </c>
      <c r="N29" s="147">
        <v>0</v>
      </c>
      <c r="O29" s="147">
        <v>0</v>
      </c>
      <c r="P29" s="147">
        <v>0</v>
      </c>
      <c r="Q29" s="147">
        <v>0</v>
      </c>
      <c r="R29" s="148"/>
      <c r="S29" s="148" t="s">
        <v>166</v>
      </c>
      <c r="T29" s="148" t="s">
        <v>140</v>
      </c>
      <c r="U29" s="148">
        <v>0</v>
      </c>
      <c r="V29" s="148">
        <v>0</v>
      </c>
      <c r="W29" s="148"/>
      <c r="X29" s="148" t="s">
        <v>141</v>
      </c>
      <c r="Y29" s="148" t="s">
        <v>135</v>
      </c>
      <c r="Z29" s="144"/>
      <c r="AA29" s="144"/>
      <c r="AB29" s="144"/>
      <c r="AC29" s="144"/>
      <c r="AD29" s="144"/>
      <c r="AE29" s="144"/>
      <c r="AF29" s="144"/>
      <c r="AG29" s="144" t="s">
        <v>142</v>
      </c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</row>
    <row r="30" spans="1:60" ht="22.5" x14ac:dyDescent="0.2">
      <c r="A30" s="163">
        <v>20</v>
      </c>
      <c r="B30" s="164" t="s">
        <v>195</v>
      </c>
      <c r="C30" s="170" t="s">
        <v>196</v>
      </c>
      <c r="D30" s="165" t="s">
        <v>187</v>
      </c>
      <c r="E30" s="166">
        <v>11</v>
      </c>
      <c r="F30" s="167">
        <v>514</v>
      </c>
      <c r="G30" s="168">
        <v>5654</v>
      </c>
      <c r="H30" s="148">
        <v>0</v>
      </c>
      <c r="I30" s="148">
        <v>0</v>
      </c>
      <c r="J30" s="148">
        <v>514</v>
      </c>
      <c r="K30" s="148">
        <v>5654</v>
      </c>
      <c r="L30" s="148">
        <v>21</v>
      </c>
      <c r="M30" s="148">
        <v>6841.34</v>
      </c>
      <c r="N30" s="147">
        <v>0</v>
      </c>
      <c r="O30" s="147">
        <v>0</v>
      </c>
      <c r="P30" s="147">
        <v>0</v>
      </c>
      <c r="Q30" s="147">
        <v>0</v>
      </c>
      <c r="R30" s="148"/>
      <c r="S30" s="148" t="s">
        <v>166</v>
      </c>
      <c r="T30" s="148" t="s">
        <v>140</v>
      </c>
      <c r="U30" s="148">
        <v>0</v>
      </c>
      <c r="V30" s="148">
        <v>0</v>
      </c>
      <c r="W30" s="148"/>
      <c r="X30" s="148" t="s">
        <v>141</v>
      </c>
      <c r="Y30" s="148" t="s">
        <v>135</v>
      </c>
      <c r="Z30" s="144"/>
      <c r="AA30" s="144"/>
      <c r="AB30" s="144"/>
      <c r="AC30" s="144"/>
      <c r="AD30" s="144"/>
      <c r="AE30" s="144"/>
      <c r="AF30" s="144"/>
      <c r="AG30" s="144" t="s">
        <v>142</v>
      </c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</row>
    <row r="31" spans="1:60" x14ac:dyDescent="0.2">
      <c r="A31" s="163">
        <v>21</v>
      </c>
      <c r="B31" s="164" t="s">
        <v>197</v>
      </c>
      <c r="C31" s="170" t="s">
        <v>198</v>
      </c>
      <c r="D31" s="165" t="s">
        <v>192</v>
      </c>
      <c r="E31" s="166">
        <v>2</v>
      </c>
      <c r="F31" s="167">
        <v>5200</v>
      </c>
      <c r="G31" s="168">
        <v>10400</v>
      </c>
      <c r="H31" s="148">
        <v>0</v>
      </c>
      <c r="I31" s="148">
        <v>0</v>
      </c>
      <c r="J31" s="148">
        <v>5200</v>
      </c>
      <c r="K31" s="148">
        <v>10400</v>
      </c>
      <c r="L31" s="148">
        <v>21</v>
      </c>
      <c r="M31" s="148">
        <v>12584</v>
      </c>
      <c r="N31" s="147">
        <v>0</v>
      </c>
      <c r="O31" s="147">
        <v>0</v>
      </c>
      <c r="P31" s="147">
        <v>0</v>
      </c>
      <c r="Q31" s="147">
        <v>0</v>
      </c>
      <c r="R31" s="148"/>
      <c r="S31" s="148" t="s">
        <v>166</v>
      </c>
      <c r="T31" s="148" t="s">
        <v>140</v>
      </c>
      <c r="U31" s="148">
        <v>0</v>
      </c>
      <c r="V31" s="148">
        <v>0</v>
      </c>
      <c r="W31" s="148"/>
      <c r="X31" s="148" t="s">
        <v>141</v>
      </c>
      <c r="Y31" s="148" t="s">
        <v>135</v>
      </c>
      <c r="Z31" s="144"/>
      <c r="AA31" s="144"/>
      <c r="AB31" s="144"/>
      <c r="AC31" s="144"/>
      <c r="AD31" s="144"/>
      <c r="AE31" s="144"/>
      <c r="AF31" s="144"/>
      <c r="AG31" s="144" t="s">
        <v>142</v>
      </c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</row>
    <row r="32" spans="1:60" x14ac:dyDescent="0.2">
      <c r="A32" s="163">
        <v>22</v>
      </c>
      <c r="B32" s="164" t="s">
        <v>199</v>
      </c>
      <c r="C32" s="170" t="s">
        <v>200</v>
      </c>
      <c r="D32" s="165" t="s">
        <v>192</v>
      </c>
      <c r="E32" s="166">
        <v>2.2000000000000002</v>
      </c>
      <c r="F32" s="167">
        <v>3850</v>
      </c>
      <c r="G32" s="168">
        <v>8470</v>
      </c>
      <c r="H32" s="148">
        <v>0</v>
      </c>
      <c r="I32" s="148">
        <v>0</v>
      </c>
      <c r="J32" s="148">
        <v>3850</v>
      </c>
      <c r="K32" s="148">
        <v>8470</v>
      </c>
      <c r="L32" s="148">
        <v>21</v>
      </c>
      <c r="M32" s="148">
        <v>10248.700000000001</v>
      </c>
      <c r="N32" s="147">
        <v>0</v>
      </c>
      <c r="O32" s="147">
        <v>0</v>
      </c>
      <c r="P32" s="147">
        <v>0</v>
      </c>
      <c r="Q32" s="147">
        <v>0</v>
      </c>
      <c r="R32" s="148"/>
      <c r="S32" s="148" t="s">
        <v>166</v>
      </c>
      <c r="T32" s="148" t="s">
        <v>140</v>
      </c>
      <c r="U32" s="148">
        <v>0</v>
      </c>
      <c r="V32" s="148">
        <v>0</v>
      </c>
      <c r="W32" s="148"/>
      <c r="X32" s="148" t="s">
        <v>141</v>
      </c>
      <c r="Y32" s="148" t="s">
        <v>135</v>
      </c>
      <c r="Z32" s="144"/>
      <c r="AA32" s="144"/>
      <c r="AB32" s="144"/>
      <c r="AC32" s="144"/>
      <c r="AD32" s="144"/>
      <c r="AE32" s="144"/>
      <c r="AF32" s="144"/>
      <c r="AG32" s="144" t="s">
        <v>142</v>
      </c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</row>
    <row r="33" spans="1:60" x14ac:dyDescent="0.2">
      <c r="A33" s="163">
        <v>23</v>
      </c>
      <c r="B33" s="164" t="s">
        <v>201</v>
      </c>
      <c r="C33" s="170" t="s">
        <v>202</v>
      </c>
      <c r="D33" s="165" t="s">
        <v>192</v>
      </c>
      <c r="E33" s="166">
        <v>4.7</v>
      </c>
      <c r="F33" s="167">
        <v>850</v>
      </c>
      <c r="G33" s="168">
        <v>3995</v>
      </c>
      <c r="H33" s="148">
        <v>0</v>
      </c>
      <c r="I33" s="148">
        <v>0</v>
      </c>
      <c r="J33" s="148">
        <v>850</v>
      </c>
      <c r="K33" s="148">
        <v>3995</v>
      </c>
      <c r="L33" s="148">
        <v>21</v>
      </c>
      <c r="M33" s="148">
        <v>4833.95</v>
      </c>
      <c r="N33" s="147">
        <v>0</v>
      </c>
      <c r="O33" s="147">
        <v>0</v>
      </c>
      <c r="P33" s="147">
        <v>0</v>
      </c>
      <c r="Q33" s="147">
        <v>0</v>
      </c>
      <c r="R33" s="148"/>
      <c r="S33" s="148" t="s">
        <v>166</v>
      </c>
      <c r="T33" s="148" t="s">
        <v>140</v>
      </c>
      <c r="U33" s="148">
        <v>0</v>
      </c>
      <c r="V33" s="148">
        <v>0</v>
      </c>
      <c r="W33" s="148"/>
      <c r="X33" s="148" t="s">
        <v>141</v>
      </c>
      <c r="Y33" s="148" t="s">
        <v>135</v>
      </c>
      <c r="Z33" s="144"/>
      <c r="AA33" s="144"/>
      <c r="AB33" s="144"/>
      <c r="AC33" s="144"/>
      <c r="AD33" s="144"/>
      <c r="AE33" s="144"/>
      <c r="AF33" s="144"/>
      <c r="AG33" s="144" t="s">
        <v>142</v>
      </c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</row>
    <row r="34" spans="1:60" x14ac:dyDescent="0.2">
      <c r="A34" s="163">
        <v>24</v>
      </c>
      <c r="B34" s="164" t="s">
        <v>169</v>
      </c>
      <c r="C34" s="170" t="s">
        <v>203</v>
      </c>
      <c r="D34" s="165" t="s">
        <v>171</v>
      </c>
      <c r="E34" s="166">
        <v>1</v>
      </c>
      <c r="F34" s="167">
        <v>4250</v>
      </c>
      <c r="G34" s="168">
        <v>4250</v>
      </c>
      <c r="H34" s="148">
        <v>0</v>
      </c>
      <c r="I34" s="148">
        <v>0</v>
      </c>
      <c r="J34" s="148">
        <v>4250</v>
      </c>
      <c r="K34" s="148">
        <v>4250</v>
      </c>
      <c r="L34" s="148">
        <v>21</v>
      </c>
      <c r="M34" s="148">
        <v>5142.5</v>
      </c>
      <c r="N34" s="147">
        <v>0</v>
      </c>
      <c r="O34" s="147">
        <v>0</v>
      </c>
      <c r="P34" s="147">
        <v>0</v>
      </c>
      <c r="Q34" s="147">
        <v>0</v>
      </c>
      <c r="R34" s="148"/>
      <c r="S34" s="148" t="s">
        <v>166</v>
      </c>
      <c r="T34" s="148" t="s">
        <v>140</v>
      </c>
      <c r="U34" s="148">
        <v>0</v>
      </c>
      <c r="V34" s="148">
        <v>0</v>
      </c>
      <c r="W34" s="148"/>
      <c r="X34" s="148" t="s">
        <v>180</v>
      </c>
      <c r="Y34" s="148" t="s">
        <v>135</v>
      </c>
      <c r="Z34" s="144"/>
      <c r="AA34" s="144"/>
      <c r="AB34" s="144"/>
      <c r="AC34" s="144"/>
      <c r="AD34" s="144"/>
      <c r="AE34" s="144"/>
      <c r="AF34" s="144"/>
      <c r="AG34" s="144" t="s">
        <v>181</v>
      </c>
      <c r="AH34" s="144"/>
      <c r="AI34" s="144"/>
      <c r="AJ34" s="144"/>
      <c r="AK34" s="144"/>
      <c r="AL34" s="144"/>
      <c r="AM34" s="144"/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</row>
    <row r="35" spans="1:60" x14ac:dyDescent="0.2">
      <c r="A35" s="151" t="s">
        <v>127</v>
      </c>
      <c r="B35" s="152" t="s">
        <v>97</v>
      </c>
      <c r="C35" s="169" t="s">
        <v>98</v>
      </c>
      <c r="D35" s="153"/>
      <c r="E35" s="154"/>
      <c r="F35" s="155"/>
      <c r="G35" s="156">
        <v>2969.83</v>
      </c>
      <c r="H35" s="150"/>
      <c r="I35" s="150">
        <v>0</v>
      </c>
      <c r="J35" s="150"/>
      <c r="K35" s="150">
        <v>2969.83</v>
      </c>
      <c r="L35" s="150"/>
      <c r="M35" s="150"/>
      <c r="N35" s="149"/>
      <c r="O35" s="149"/>
      <c r="P35" s="149"/>
      <c r="Q35" s="149"/>
      <c r="R35" s="150"/>
      <c r="S35" s="150"/>
      <c r="T35" s="150"/>
      <c r="U35" s="150"/>
      <c r="V35" s="150"/>
      <c r="W35" s="150"/>
      <c r="X35" s="150"/>
      <c r="Y35" s="150"/>
      <c r="AG35" t="s">
        <v>128</v>
      </c>
    </row>
    <row r="36" spans="1:60" x14ac:dyDescent="0.2">
      <c r="A36" s="157">
        <v>25</v>
      </c>
      <c r="B36" s="158" t="s">
        <v>204</v>
      </c>
      <c r="C36" s="171" t="s">
        <v>205</v>
      </c>
      <c r="D36" s="159" t="s">
        <v>174</v>
      </c>
      <c r="E36" s="160">
        <v>23.758620000000001</v>
      </c>
      <c r="F36" s="161">
        <v>125</v>
      </c>
      <c r="G36" s="162">
        <v>2969.83</v>
      </c>
      <c r="H36" s="148">
        <v>0</v>
      </c>
      <c r="I36" s="148">
        <v>0</v>
      </c>
      <c r="J36" s="148">
        <v>125</v>
      </c>
      <c r="K36" s="148">
        <v>2969.8274999999999</v>
      </c>
      <c r="L36" s="148">
        <v>21</v>
      </c>
      <c r="M36" s="148">
        <v>3593.4942999999998</v>
      </c>
      <c r="N36" s="147">
        <v>0</v>
      </c>
      <c r="O36" s="147">
        <v>0</v>
      </c>
      <c r="P36" s="147">
        <v>0</v>
      </c>
      <c r="Q36" s="147">
        <v>0</v>
      </c>
      <c r="R36" s="148"/>
      <c r="S36" s="148" t="s">
        <v>132</v>
      </c>
      <c r="T36" s="148" t="s">
        <v>140</v>
      </c>
      <c r="U36" s="148">
        <v>0.21149999999999999</v>
      </c>
      <c r="V36" s="148">
        <v>5.0249481300000003</v>
      </c>
      <c r="W36" s="148"/>
      <c r="X36" s="148" t="s">
        <v>206</v>
      </c>
      <c r="Y36" s="148" t="s">
        <v>135</v>
      </c>
      <c r="Z36" s="144"/>
      <c r="AA36" s="144"/>
      <c r="AB36" s="144"/>
      <c r="AC36" s="144"/>
      <c r="AD36" s="144"/>
      <c r="AE36" s="144"/>
      <c r="AF36" s="144"/>
      <c r="AG36" s="144" t="s">
        <v>207</v>
      </c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</row>
    <row r="37" spans="1:60" x14ac:dyDescent="0.2">
      <c r="A37" s="3"/>
      <c r="B37" s="4"/>
      <c r="C37" s="172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AE37">
        <v>0</v>
      </c>
      <c r="AF37">
        <v>21</v>
      </c>
      <c r="AG37" t="s">
        <v>113</v>
      </c>
    </row>
    <row r="38" spans="1:60" x14ac:dyDescent="0.2">
      <c r="C38" s="173"/>
      <c r="D38" s="10"/>
      <c r="AG38" t="s">
        <v>143</v>
      </c>
    </row>
    <row r="39" spans="1:60" x14ac:dyDescent="0.2">
      <c r="D39" s="10"/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horizontalDpi="4294967294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70</vt:i4>
      </vt:variant>
    </vt:vector>
  </HeadingPairs>
  <TitlesOfParts>
    <vt:vector size="85" baseType="lpstr">
      <vt:lpstr>Pokyny pro vyplnění</vt:lpstr>
      <vt:lpstr>Stavba</vt:lpstr>
      <vt:lpstr>VzorPolozky</vt:lpstr>
      <vt:lpstr>11.1. 1 Pol</vt:lpstr>
      <vt:lpstr>11.1. 10 Pol</vt:lpstr>
      <vt:lpstr>11.1. 11 Pol</vt:lpstr>
      <vt:lpstr>11.1. 12 Pol</vt:lpstr>
      <vt:lpstr>11.1. 2 Pol</vt:lpstr>
      <vt:lpstr>11.1. 3 Pol</vt:lpstr>
      <vt:lpstr>11.1. 4 Pol</vt:lpstr>
      <vt:lpstr>11.1. 5 Pol</vt:lpstr>
      <vt:lpstr>11.1. 6 Pol</vt:lpstr>
      <vt:lpstr>11.1. 7 Pol</vt:lpstr>
      <vt:lpstr>11.1. 8 Pol</vt:lpstr>
      <vt:lpstr>11.1. 9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'11.1. 1 Pol'!Názvy_tisku</vt:lpstr>
      <vt:lpstr>'11.1. 10 Pol'!Názvy_tisku</vt:lpstr>
      <vt:lpstr>'11.1. 11 Pol'!Názvy_tisku</vt:lpstr>
      <vt:lpstr>'11.1. 12 Pol'!Názvy_tisku</vt:lpstr>
      <vt:lpstr>'11.1. 2 Pol'!Názvy_tisku</vt:lpstr>
      <vt:lpstr>'11.1. 3 Pol'!Názvy_tisku</vt:lpstr>
      <vt:lpstr>'11.1. 4 Pol'!Názvy_tisku</vt:lpstr>
      <vt:lpstr>'11.1. 5 Pol'!Názvy_tisku</vt:lpstr>
      <vt:lpstr>'11.1. 6 Pol'!Názvy_tisku</vt:lpstr>
      <vt:lpstr>'11.1. 7 Pol'!Názvy_tisku</vt:lpstr>
      <vt:lpstr>'11.1. 8 Pol'!Názvy_tisku</vt:lpstr>
      <vt:lpstr>'11.1. 9 Pol'!Názvy_tisku</vt:lpstr>
      <vt:lpstr>oadresa</vt:lpstr>
      <vt:lpstr>Stavba!Objednatel</vt:lpstr>
      <vt:lpstr>Stavba!Objekt</vt:lpstr>
      <vt:lpstr>'11.1. 1 Pol'!Oblast_tisku</vt:lpstr>
      <vt:lpstr>'11.1. 10 Pol'!Oblast_tisku</vt:lpstr>
      <vt:lpstr>'11.1. 11 Pol'!Oblast_tisku</vt:lpstr>
      <vt:lpstr>'11.1. 12 Pol'!Oblast_tisku</vt:lpstr>
      <vt:lpstr>'11.1. 2 Pol'!Oblast_tisku</vt:lpstr>
      <vt:lpstr>'11.1. 3 Pol'!Oblast_tisku</vt:lpstr>
      <vt:lpstr>'11.1. 4 Pol'!Oblast_tisku</vt:lpstr>
      <vt:lpstr>'11.1. 5 Pol'!Oblast_tisku</vt:lpstr>
      <vt:lpstr>'11.1. 6 Pol'!Oblast_tisku</vt:lpstr>
      <vt:lpstr>'11.1. 7 Pol'!Oblast_tisku</vt:lpstr>
      <vt:lpstr>'11.1. 8 Pol'!Oblast_tisku</vt:lpstr>
      <vt:lpstr>'11.1. 9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Atika Atika</dc:creator>
  <cp:lastModifiedBy>Atika Atika</cp:lastModifiedBy>
  <cp:lastPrinted>2019-03-19T12:27:02Z</cp:lastPrinted>
  <dcterms:created xsi:type="dcterms:W3CDTF">2009-04-08T07:15:50Z</dcterms:created>
  <dcterms:modified xsi:type="dcterms:W3CDTF">2023-10-24T11:05:45Z</dcterms:modified>
</cp:coreProperties>
</file>