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vml" ContentType="application/vnd.openxmlformats-officedocument.vmlDrawing"/>
  <Default Extension="rels" ContentType="application/vnd.openxmlformats-package.relationships+xml"/>
  <Default Extension="emf" ContentType="image/x-em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6024"/>
  <workbookPr autoCompressPictures="0"/>
  <bookViews>
    <workbookView xWindow="21940" yWindow="100" windowWidth="28020" windowHeight="23680" activeTab="4"/>
  </bookViews>
  <sheets>
    <sheet name="Krycí list nabídky" sheetId="7" r:id="rId1"/>
    <sheet name="Specifikace odběrných míst VN" sheetId="10" r:id="rId2"/>
    <sheet name="Specifikace odběrných míst NN" sheetId="11" r:id="rId3"/>
    <sheet name="prokázání kvalifikace" sheetId="12" r:id="rId4"/>
    <sheet name="seznam TKP" sheetId="13" r:id="rId5"/>
  </sheets>
  <externalReferences>
    <externalReference r:id="rId6"/>
    <externalReference r:id="rId7"/>
  </externalReferences>
  <definedNames>
    <definedName name="cisloobjektu" localSheetId="3">'[1]Krycí list'!$A$4</definedName>
    <definedName name="cisloobjektu" localSheetId="4">'[1]Krycí list'!$A$4</definedName>
    <definedName name="cisloobjektu">'[1]Krycí list'!$A$4</definedName>
    <definedName name="fghjhg" localSheetId="3">'[2]Krycí list'!$A$4</definedName>
    <definedName name="fghjhg" localSheetId="4">'[2]Krycí list'!$A$4</definedName>
    <definedName name="fghjhg">'[2]Krycí list'!$A$4</definedName>
    <definedName name="kriterium1">#REF!</definedName>
    <definedName name="nazevobjektu" localSheetId="3">'[1]Krycí list'!$C$4</definedName>
    <definedName name="nazevobjektu" localSheetId="4">'[1]Krycí list'!$C$4</definedName>
    <definedName name="nazevobjektu">'[1]Krycí list'!$C$4</definedName>
    <definedName name="_xlnm.Print_Area" localSheetId="0">'Krycí list nabídky'!$A$1:$M$35</definedName>
    <definedName name="_xlnm.Print_Titles" localSheetId="2">'Specifikace odběrných míst NN'!$6:$8</definedName>
    <definedName name="whefuigf" localSheetId="3">'[2]Krycí list'!$C$4</definedName>
    <definedName name="whefuigf" localSheetId="4">'[2]Krycí list'!$C$4</definedName>
    <definedName name="whefuigf">'[2]Krycí list'!$C$4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23" i="7" l="1"/>
  <c r="I23" i="7"/>
  <c r="K23" i="7"/>
  <c r="I24" i="7"/>
  <c r="K24" i="7"/>
  <c r="K25" i="7"/>
  <c r="L23" i="7"/>
  <c r="L24" i="7"/>
  <c r="L25" i="7"/>
  <c r="M25" i="7"/>
  <c r="I9" i="11"/>
  <c r="I10" i="11"/>
  <c r="I11" i="11"/>
  <c r="I12" i="11"/>
  <c r="I13" i="11"/>
  <c r="I14" i="11"/>
  <c r="I15" i="11"/>
  <c r="I16" i="11"/>
  <c r="I17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35" i="11"/>
  <c r="I36" i="11"/>
  <c r="I37" i="11"/>
  <c r="I38" i="11"/>
  <c r="I39" i="11"/>
  <c r="I40" i="11"/>
  <c r="I41" i="11"/>
  <c r="I42" i="11"/>
  <c r="I43" i="11"/>
  <c r="I44" i="11"/>
  <c r="I45" i="11"/>
  <c r="I46" i="11"/>
  <c r="I47" i="11"/>
  <c r="I48" i="11"/>
  <c r="I49" i="11"/>
  <c r="I50" i="11"/>
  <c r="I51" i="11"/>
  <c r="I52" i="11"/>
  <c r="I53" i="11"/>
  <c r="I54" i="11"/>
  <c r="I55" i="11"/>
  <c r="I56" i="11"/>
  <c r="I57" i="11"/>
  <c r="I58" i="11"/>
  <c r="I59" i="11"/>
  <c r="I60" i="11"/>
  <c r="I61" i="11"/>
  <c r="I62" i="11"/>
  <c r="I63" i="11"/>
  <c r="I64" i="11"/>
  <c r="I65" i="11"/>
  <c r="I66" i="11"/>
  <c r="I67" i="11"/>
  <c r="I68" i="11"/>
  <c r="I69" i="11"/>
  <c r="I70" i="11"/>
  <c r="I71" i="11"/>
  <c r="I72" i="11"/>
  <c r="I73" i="11"/>
  <c r="I74" i="11"/>
  <c r="I75" i="11"/>
  <c r="I76" i="11"/>
  <c r="I77" i="11"/>
  <c r="I78" i="11"/>
  <c r="I79" i="11"/>
  <c r="I80" i="11"/>
  <c r="I81" i="11"/>
  <c r="I82" i="11"/>
  <c r="I83" i="11"/>
  <c r="I84" i="11"/>
  <c r="I85" i="11"/>
  <c r="I86" i="11"/>
  <c r="I87" i="11"/>
  <c r="I88" i="11"/>
  <c r="I89" i="11"/>
  <c r="I90" i="11"/>
  <c r="I91" i="11"/>
  <c r="I92" i="11"/>
  <c r="I93" i="11"/>
  <c r="I94" i="11"/>
  <c r="I95" i="11"/>
  <c r="I96" i="11"/>
  <c r="I97" i="11"/>
  <c r="I98" i="11"/>
  <c r="I99" i="11"/>
  <c r="I100" i="11"/>
  <c r="I101" i="11"/>
  <c r="I102" i="11"/>
  <c r="I103" i="11"/>
  <c r="I104" i="11"/>
  <c r="I105" i="11"/>
  <c r="I106" i="11"/>
  <c r="I107" i="11"/>
  <c r="I108" i="11"/>
  <c r="I109" i="11"/>
  <c r="I110" i="11"/>
  <c r="I111" i="11"/>
  <c r="I112" i="11"/>
  <c r="I113" i="11"/>
  <c r="I114" i="11"/>
  <c r="I115" i="11"/>
  <c r="I116" i="11"/>
  <c r="I117" i="11"/>
  <c r="I118" i="11"/>
  <c r="I119" i="11"/>
  <c r="I120" i="11"/>
  <c r="I121" i="11"/>
  <c r="I122" i="11"/>
  <c r="I123" i="11"/>
  <c r="I124" i="11"/>
  <c r="I125" i="11"/>
  <c r="I126" i="11"/>
  <c r="I127" i="11"/>
  <c r="I128" i="11"/>
  <c r="I129" i="11"/>
  <c r="I130" i="11"/>
  <c r="I131" i="11"/>
  <c r="I132" i="11"/>
  <c r="I133" i="11"/>
  <c r="I134" i="11"/>
  <c r="I135" i="11"/>
  <c r="I136" i="11"/>
  <c r="I137" i="11"/>
  <c r="I138" i="11"/>
  <c r="I139" i="11"/>
  <c r="I140" i="11"/>
  <c r="I141" i="11"/>
  <c r="I142" i="11"/>
  <c r="I143" i="11"/>
  <c r="I144" i="11"/>
  <c r="I145" i="11"/>
  <c r="I146" i="11"/>
  <c r="I147" i="11"/>
  <c r="I148" i="11"/>
  <c r="I149" i="11"/>
  <c r="I150" i="11"/>
  <c r="I151" i="11"/>
  <c r="I152" i="11"/>
  <c r="I153" i="11"/>
  <c r="I154" i="11"/>
  <c r="I155" i="11"/>
  <c r="I156" i="11"/>
  <c r="I157" i="11"/>
  <c r="I158" i="11"/>
  <c r="I159" i="11"/>
  <c r="I160" i="11"/>
  <c r="I161" i="11"/>
  <c r="I162" i="11"/>
  <c r="I163" i="11"/>
  <c r="I164" i="11"/>
  <c r="I165" i="11"/>
  <c r="I166" i="11"/>
  <c r="I167" i="11"/>
  <c r="I168" i="11"/>
  <c r="I169" i="11"/>
  <c r="I170" i="11"/>
  <c r="I171" i="11"/>
  <c r="I172" i="11"/>
  <c r="I173" i="11"/>
  <c r="I174" i="11"/>
  <c r="I175" i="11"/>
  <c r="I176" i="11"/>
  <c r="I177" i="11"/>
  <c r="I178" i="11"/>
  <c r="I179" i="11"/>
  <c r="I180" i="11"/>
  <c r="I181" i="11"/>
  <c r="I182" i="11"/>
  <c r="I183" i="11"/>
  <c r="I184" i="11"/>
  <c r="I185" i="11"/>
  <c r="I186" i="11"/>
  <c r="I187" i="11"/>
  <c r="I188" i="11"/>
  <c r="I189" i="11"/>
  <c r="I190" i="11"/>
  <c r="I191" i="11"/>
  <c r="I192" i="11"/>
  <c r="I193" i="11"/>
  <c r="I194" i="11"/>
  <c r="I195" i="11"/>
  <c r="I196" i="11"/>
  <c r="I197" i="11"/>
  <c r="I198" i="11"/>
  <c r="I199" i="11"/>
  <c r="I200" i="11"/>
  <c r="I201" i="11"/>
  <c r="I202" i="11"/>
  <c r="I203" i="11"/>
  <c r="I204" i="11"/>
  <c r="I205" i="11"/>
  <c r="I206" i="11"/>
  <c r="I207" i="11"/>
  <c r="I208" i="11"/>
  <c r="I209" i="11"/>
  <c r="I210" i="11"/>
  <c r="I211" i="11"/>
  <c r="I212" i="11"/>
  <c r="I213" i="11"/>
  <c r="I214" i="11"/>
  <c r="I215" i="11"/>
  <c r="I216" i="11"/>
  <c r="I217" i="11"/>
  <c r="I218" i="11"/>
  <c r="I219" i="11"/>
  <c r="I220" i="11"/>
  <c r="I221" i="11"/>
  <c r="I222" i="11"/>
  <c r="I223" i="11"/>
  <c r="I224" i="11"/>
  <c r="I225" i="11"/>
  <c r="I226" i="11"/>
  <c r="I227" i="11"/>
  <c r="I228" i="11"/>
  <c r="I229" i="11"/>
  <c r="I230" i="11"/>
  <c r="I231" i="11"/>
  <c r="I232" i="11"/>
  <c r="I233" i="11"/>
  <c r="I234" i="11"/>
  <c r="I235" i="11"/>
  <c r="I236" i="11"/>
  <c r="I237" i="11"/>
  <c r="I238" i="11"/>
  <c r="I239" i="11"/>
  <c r="I240" i="11"/>
  <c r="I241" i="11"/>
  <c r="I242" i="11"/>
  <c r="I243" i="11"/>
  <c r="I244" i="11"/>
  <c r="I245" i="11"/>
  <c r="I246" i="11"/>
  <c r="I247" i="11"/>
  <c r="I248" i="11"/>
  <c r="I249" i="11"/>
  <c r="I250" i="11"/>
  <c r="I251" i="11"/>
  <c r="I252" i="11"/>
  <c r="I253" i="11"/>
  <c r="I254" i="11"/>
  <c r="I255" i="11"/>
  <c r="I256" i="11"/>
  <c r="I257" i="11"/>
  <c r="I258" i="11"/>
  <c r="I259" i="11"/>
  <c r="I260" i="11"/>
  <c r="I261" i="11"/>
  <c r="I262" i="11"/>
  <c r="I263" i="11"/>
  <c r="I264" i="11"/>
  <c r="I265" i="11"/>
  <c r="I266" i="11"/>
  <c r="I267" i="11"/>
  <c r="I268" i="11"/>
  <c r="I269" i="11"/>
  <c r="I270" i="11"/>
  <c r="I271" i="11"/>
  <c r="I272" i="11"/>
  <c r="I273" i="11"/>
  <c r="I274" i="11"/>
  <c r="I275" i="11"/>
  <c r="I276" i="11"/>
  <c r="I277" i="11"/>
  <c r="I278" i="11"/>
  <c r="I279" i="11"/>
  <c r="I280" i="11"/>
  <c r="I281" i="11"/>
  <c r="I282" i="11"/>
  <c r="I283" i="11"/>
  <c r="I284" i="11"/>
  <c r="I285" i="11"/>
  <c r="I286" i="11"/>
  <c r="I287" i="11"/>
  <c r="I288" i="11"/>
  <c r="I289" i="11"/>
  <c r="I290" i="11"/>
  <c r="I291" i="11"/>
  <c r="I292" i="11"/>
  <c r="I293" i="11"/>
  <c r="I294" i="11"/>
  <c r="I295" i="11"/>
  <c r="I296" i="11"/>
  <c r="I297" i="11"/>
  <c r="I298" i="11"/>
  <c r="I299" i="11"/>
  <c r="I300" i="11"/>
  <c r="I301" i="11"/>
  <c r="I302" i="11"/>
  <c r="I303" i="11"/>
  <c r="I304" i="11"/>
  <c r="I305" i="11"/>
  <c r="I306" i="11"/>
  <c r="I307" i="11"/>
  <c r="I308" i="11"/>
  <c r="I309" i="11"/>
  <c r="I310" i="11"/>
  <c r="I311" i="11"/>
  <c r="I312" i="11"/>
  <c r="I313" i="11"/>
  <c r="I314" i="11"/>
  <c r="I315" i="11"/>
  <c r="I316" i="11"/>
  <c r="I317" i="11"/>
  <c r="I318" i="11"/>
  <c r="I319" i="11"/>
  <c r="I320" i="11"/>
  <c r="I321" i="11"/>
  <c r="I322" i="11"/>
  <c r="I323" i="11"/>
  <c r="I324" i="11"/>
  <c r="I325" i="11"/>
  <c r="I326" i="11"/>
  <c r="I327" i="11"/>
  <c r="I328" i="11"/>
  <c r="I329" i="11"/>
  <c r="I330" i="11"/>
  <c r="I331" i="11"/>
  <c r="I332" i="11"/>
  <c r="I333" i="11"/>
  <c r="I334" i="11"/>
  <c r="I335" i="11"/>
  <c r="I336" i="11"/>
  <c r="I337" i="11"/>
  <c r="I338" i="11"/>
  <c r="I339" i="11"/>
  <c r="I340" i="11"/>
  <c r="I341" i="11"/>
  <c r="I342" i="11"/>
  <c r="I343" i="11"/>
  <c r="I344" i="11"/>
  <c r="I345" i="11"/>
  <c r="I346" i="11"/>
  <c r="I347" i="11"/>
  <c r="I348" i="11"/>
  <c r="I349" i="11"/>
  <c r="I350" i="11"/>
  <c r="I351" i="11"/>
  <c r="I352" i="11"/>
  <c r="I353" i="11"/>
  <c r="I354" i="11"/>
  <c r="I355" i="11"/>
  <c r="I356" i="11"/>
  <c r="I357" i="11"/>
  <c r="I358" i="11"/>
  <c r="I359" i="11"/>
  <c r="I360" i="11"/>
  <c r="I361" i="11"/>
  <c r="I362" i="11"/>
  <c r="I363" i="11"/>
  <c r="I364" i="11"/>
  <c r="I365" i="11"/>
  <c r="I366" i="11"/>
  <c r="I367" i="11"/>
  <c r="I368" i="11"/>
  <c r="I369" i="11"/>
  <c r="I370" i="11"/>
  <c r="I371" i="11"/>
  <c r="I372" i="11"/>
  <c r="I373" i="11"/>
  <c r="I374" i="11"/>
  <c r="I375" i="11"/>
  <c r="I376" i="11"/>
  <c r="I377" i="11"/>
  <c r="I378" i="11"/>
  <c r="I379" i="11"/>
  <c r="I380" i="11"/>
  <c r="I381" i="11"/>
  <c r="I382" i="11"/>
  <c r="I383" i="11"/>
  <c r="I384" i="11"/>
  <c r="I385" i="11"/>
  <c r="I386" i="11"/>
  <c r="I387" i="11"/>
  <c r="I388" i="11"/>
  <c r="I389" i="11"/>
  <c r="I390" i="11"/>
  <c r="I391" i="11"/>
  <c r="I392" i="11"/>
  <c r="I393" i="11"/>
  <c r="I394" i="11"/>
  <c r="I395" i="11"/>
  <c r="I396" i="11"/>
  <c r="I397" i="11"/>
  <c r="I398" i="11"/>
  <c r="I399" i="11"/>
  <c r="I400" i="11"/>
  <c r="I401" i="11"/>
  <c r="I402" i="11"/>
  <c r="I403" i="11"/>
  <c r="I404" i="11"/>
  <c r="I405" i="11"/>
  <c r="I406" i="11"/>
  <c r="I407" i="11"/>
  <c r="I408" i="11"/>
  <c r="I409" i="11"/>
  <c r="I410" i="11"/>
  <c r="I411" i="11"/>
  <c r="I412" i="11"/>
  <c r="I413" i="11"/>
  <c r="I414" i="11"/>
  <c r="I415" i="11"/>
  <c r="I416" i="11"/>
  <c r="I417" i="11"/>
  <c r="I418" i="11"/>
  <c r="I419" i="11"/>
  <c r="I420" i="11"/>
  <c r="I421" i="11"/>
  <c r="I422" i="11"/>
  <c r="I423" i="11"/>
  <c r="I424" i="11"/>
  <c r="I425" i="11"/>
  <c r="I426" i="11"/>
  <c r="I427" i="11"/>
  <c r="I428" i="11"/>
  <c r="I429" i="11"/>
  <c r="I430" i="11"/>
  <c r="I431" i="11"/>
  <c r="I432" i="11"/>
  <c r="I433" i="11"/>
  <c r="I434" i="11"/>
  <c r="I435" i="11"/>
  <c r="I436" i="11"/>
  <c r="I437" i="11"/>
  <c r="I438" i="11"/>
  <c r="I439" i="11"/>
  <c r="I440" i="11"/>
  <c r="I441" i="11"/>
  <c r="I442" i="11"/>
  <c r="I443" i="11"/>
  <c r="I444" i="11"/>
  <c r="I445" i="11"/>
  <c r="I446" i="11"/>
  <c r="K462" i="11"/>
  <c r="H24" i="7"/>
  <c r="M24" i="7"/>
  <c r="A35" i="13"/>
  <c r="C4" i="13"/>
  <c r="C2" i="13"/>
  <c r="B22" i="12"/>
  <c r="B5" i="12"/>
  <c r="A3" i="12"/>
  <c r="F72" i="10"/>
  <c r="F73" i="10"/>
  <c r="F74" i="10"/>
  <c r="F75" i="10"/>
  <c r="F76" i="10"/>
  <c r="F77" i="10"/>
  <c r="F78" i="10"/>
  <c r="F79" i="10"/>
  <c r="F80" i="10"/>
  <c r="F81" i="10"/>
  <c r="F82" i="10"/>
  <c r="F83" i="10"/>
  <c r="F51" i="10"/>
  <c r="F52" i="10"/>
  <c r="F53" i="10"/>
  <c r="F54" i="10"/>
  <c r="F55" i="10"/>
  <c r="F56" i="10"/>
  <c r="F57" i="10"/>
  <c r="F58" i="10"/>
  <c r="F59" i="10"/>
  <c r="F60" i="10"/>
  <c r="F61" i="10"/>
  <c r="F62" i="10"/>
  <c r="F30" i="10"/>
  <c r="F31" i="10"/>
  <c r="F32" i="10"/>
  <c r="F33" i="10"/>
  <c r="F34" i="10"/>
  <c r="F35" i="10"/>
  <c r="F36" i="10"/>
  <c r="F37" i="10"/>
  <c r="F38" i="10"/>
  <c r="F39" i="10"/>
  <c r="F40" i="10"/>
  <c r="F41" i="10"/>
  <c r="F8" i="10"/>
  <c r="F9" i="10"/>
  <c r="F10" i="10"/>
  <c r="F11" i="10"/>
  <c r="F12" i="10"/>
  <c r="F13" i="10"/>
  <c r="F14" i="10"/>
  <c r="F15" i="10"/>
  <c r="F16" i="10"/>
  <c r="F17" i="10"/>
  <c r="F18" i="10"/>
  <c r="F19" i="10"/>
  <c r="J462" i="11"/>
  <c r="I462" i="11"/>
  <c r="F20" i="10"/>
  <c r="C93" i="10"/>
  <c r="F42" i="10"/>
  <c r="C94" i="10"/>
  <c r="F63" i="10"/>
  <c r="C95" i="10"/>
  <c r="F84" i="10"/>
  <c r="C96" i="10"/>
  <c r="C97" i="10"/>
  <c r="D84" i="10"/>
  <c r="D63" i="10"/>
  <c r="D42" i="10"/>
  <c r="D20" i="10"/>
  <c r="M23" i="7"/>
</calcChain>
</file>

<file path=xl/comments1.xml><?xml version="1.0" encoding="utf-8"?>
<comments xmlns="http://schemas.openxmlformats.org/spreadsheetml/2006/main">
  <authors>
    <author>stuchlik</author>
  </authors>
  <commentList>
    <comment ref="C438" authorId="0">
      <text>
        <r>
          <rPr>
            <b/>
            <sz val="8"/>
            <color indexed="81"/>
            <rFont val="Tahoma"/>
            <family val="2"/>
            <charset val="238"/>
          </rPr>
          <t>stuchlik:</t>
        </r>
        <r>
          <rPr>
            <sz val="8"/>
            <color indexed="81"/>
            <rFont val="Tahoma"/>
            <family val="2"/>
            <charset val="238"/>
          </rPr>
          <t xml:space="preserve">
dodavatel elektřiny ENGAS s.r.o.</t>
        </r>
      </text>
    </comment>
  </commentList>
</comments>
</file>

<file path=xl/sharedStrings.xml><?xml version="1.0" encoding="utf-8"?>
<sst xmlns="http://schemas.openxmlformats.org/spreadsheetml/2006/main" count="2064" uniqueCount="1452">
  <si>
    <t>bez DPH</t>
  </si>
  <si>
    <t>Krycí list nabídky</t>
  </si>
  <si>
    <r>
      <t xml:space="preserve">    </t>
    </r>
    <r>
      <rPr>
        <b/>
        <i/>
        <sz val="14"/>
        <color indexed="39"/>
        <rFont val="Verdana"/>
      </rPr>
      <t xml:space="preserve">                                           </t>
    </r>
  </si>
  <si>
    <t>Název nebo obchodní firma uchazeče</t>
  </si>
  <si>
    <t>Sídlo uchazeče</t>
  </si>
  <si>
    <t>Právní forma uchazeče</t>
  </si>
  <si>
    <t>Identifikační číslo uchazeče</t>
  </si>
  <si>
    <t>Daňové identifikační číslo uchazeče</t>
  </si>
  <si>
    <t>Jméno a příjmení statutárního orgánu uchazeče nebo jeho členů</t>
  </si>
  <si>
    <t>Jméno a příjmení jiné fyzické osoby oprávněné jednat jménem uchazeče</t>
  </si>
  <si>
    <t>Nabídková cena uchazeče na předmět veřejné zakázky</t>
  </si>
  <si>
    <t>popis</t>
  </si>
  <si>
    <t>DPH</t>
  </si>
  <si>
    <t>včetně DPH</t>
  </si>
  <si>
    <t>Legenda</t>
  </si>
  <si>
    <t>takto označené buňky vyplní uchazeč</t>
  </si>
  <si>
    <t>Dodavatel tímto prohlašuje, že veškeré jím výše uvedené údaje odpovídají skutečnosti ke dni podání nabídky, jsou pravdivé a jsou pro dodavatele závazné pro realizaci předmětu této veřejné zakázky. Toto prohlášení je projevem vážné, pravé a svobodné vůle dodavatele a nebylo učiněno v tísni či za nápadně nevýhodných podmínek. Na důkaz souhlasu připojuje oprávněný zástupce dodavatele svůj vlastnoruční podpis, jak následuje.</t>
  </si>
  <si>
    <t>V ……………………, dne ………………….. 201.....</t>
  </si>
  <si>
    <t>………………………………….…………</t>
  </si>
  <si>
    <t>za dodavatele</t>
  </si>
  <si>
    <t>„Dodávka elektrické energie pro odběrná místa společnosti Technické sítě Brno, akciová společnost“</t>
  </si>
  <si>
    <t>Odběrné místo č. 1 - Cejl 60, Brno</t>
  </si>
  <si>
    <t xml:space="preserve">        měsíc</t>
  </si>
  <si>
    <t>sazba za</t>
  </si>
  <si>
    <t>distibuci</t>
  </si>
  <si>
    <t>celkem kWh</t>
  </si>
  <si>
    <t>celkem</t>
  </si>
  <si>
    <t>leden</t>
  </si>
  <si>
    <t>IndexPower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</si>
  <si>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</si>
  <si>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</si>
  <si>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</si>
  <si>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</si>
  <si>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</si>
  <si>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</si>
  <si>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</si>
  <si>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</si>
  <si>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</si>
  <si>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</si>
  <si>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</si>
  <si>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celkem za odběrné místo</t>
  </si>
  <si>
    <t>celková cena za dodávku silové elektřiny *</t>
  </si>
  <si>
    <t>vybrané ukazatele odběrného místa za rok 2015</t>
  </si>
  <si>
    <t xml:space="preserve">rezervovaná kapacita roční pro rok 2015 za odběrné místo </t>
  </si>
  <si>
    <t>rezervovaná kapacita měsíční pro rok 2015 za odběrné místo</t>
  </si>
  <si>
    <t>rezervace příkonu pro r. 2015 - 0,395MWh</t>
  </si>
  <si>
    <t>Odběrné místo č. 2 - Křenová 9, Brno</t>
  </si>
  <si>
    <t>celová cena za dodávku silové elektřiny*</t>
  </si>
  <si>
    <t>Odběrné místo č. 3 - Mikulovská 2, Brno</t>
  </si>
  <si>
    <t>sazaba za</t>
  </si>
  <si>
    <t>celková cena za dodávku silové elektřiny*</t>
  </si>
  <si>
    <t>Odběrné místo č. 4 - Svážná 29, Brno</t>
  </si>
  <si>
    <t>odběrné místo č.</t>
  </si>
  <si>
    <t>předpoklad spotřeby v MWh za rok 2015</t>
  </si>
  <si>
    <t>odběr cekem VN</t>
  </si>
  <si>
    <t>Pozn.:</t>
  </si>
  <si>
    <t>pásmo VT = časový úsek od 08:00 hodin do 20:00 hodin v pracovních dnech</t>
  </si>
  <si>
    <t>pásmo NT = zbývající časový úsek mimo pásmo VT</t>
  </si>
  <si>
    <t>* veškeré ceny uchazeč uvede bez DPH, daně z elektřiny a plateb za přenos elektřiny, distribuci elektřiny a systémové služby</t>
  </si>
  <si>
    <t xml:space="preserve">Tabulka s názvem: Plánované dodávky elektrické energie do jednotlivých odběrných míst z hladiny nízkého napětí (NN) </t>
  </si>
  <si>
    <t xml:space="preserve">       Odběrné  místo</t>
  </si>
  <si>
    <t>jistič</t>
  </si>
  <si>
    <r>
      <t xml:space="preserve">      </t>
    </r>
    <r>
      <rPr>
        <b/>
        <sz val="10"/>
        <color rgb="FFFF0000"/>
        <rFont val="Palatino Linotype"/>
      </rPr>
      <t>roční</t>
    </r>
    <r>
      <rPr>
        <b/>
        <sz val="10"/>
        <rFont val="Palatino Linotype"/>
        <family val="1"/>
        <charset val="238"/>
      </rPr>
      <t xml:space="preserve"> množství kWh - MWh</t>
    </r>
  </si>
  <si>
    <t>č. RVO:</t>
  </si>
  <si>
    <t>poř.</t>
  </si>
  <si>
    <t>název dle TSB</t>
  </si>
  <si>
    <t>další specifikace</t>
  </si>
  <si>
    <t>EAN</t>
  </si>
  <si>
    <t>číslo místa spotřeby</t>
  </si>
  <si>
    <t>číslo</t>
  </si>
  <si>
    <t>distribuci</t>
  </si>
  <si>
    <t>celkem MWh</t>
  </si>
  <si>
    <t>VT- MWh</t>
  </si>
  <si>
    <t>NT - MWh</t>
  </si>
  <si>
    <t>Adamovská 5</t>
  </si>
  <si>
    <t>Útěchov</t>
  </si>
  <si>
    <t>859182400200533853</t>
  </si>
  <si>
    <t>C 62d</t>
  </si>
  <si>
    <t>Alešova 38</t>
  </si>
  <si>
    <t>Janouškova 585/17</t>
  </si>
  <si>
    <t>859182400200948688</t>
  </si>
  <si>
    <t>Ant. Procházky, u T</t>
  </si>
  <si>
    <t xml:space="preserve">Ant. Procházky </t>
  </si>
  <si>
    <t>859182400200985089</t>
  </si>
  <si>
    <t>Antonínská 3</t>
  </si>
  <si>
    <t>Antonínská 550/3</t>
  </si>
  <si>
    <t>859182400200984952</t>
  </si>
  <si>
    <t>Axmanova 2, u T18</t>
  </si>
  <si>
    <t>Axmanova 533/2</t>
  </si>
  <si>
    <t>859182400201438836</t>
  </si>
  <si>
    <t>Baarovo nábřeží, u T</t>
  </si>
  <si>
    <t xml:space="preserve">Baarovo nábřeží </t>
  </si>
  <si>
    <t>859182400200950520</t>
  </si>
  <si>
    <t>Bakalovo nábřeží, u č. 4</t>
  </si>
  <si>
    <t>Bakalovo nábřeží 1</t>
  </si>
  <si>
    <t>859182400200989384</t>
  </si>
  <si>
    <t>Balbínova, ZŠ</t>
  </si>
  <si>
    <t xml:space="preserve">Balbínova </t>
  </si>
  <si>
    <t>859182400200934346</t>
  </si>
  <si>
    <t>Bartákova, u T21</t>
  </si>
  <si>
    <t>Bartákova</t>
  </si>
  <si>
    <t>859182400200943263</t>
  </si>
  <si>
    <t>Barvičova 53</t>
  </si>
  <si>
    <t>Barvičova 833/53</t>
  </si>
  <si>
    <t>859182400200989278</t>
  </si>
  <si>
    <t>Barvy, u T</t>
  </si>
  <si>
    <t>Barvy</t>
  </si>
  <si>
    <t>859182400200935916</t>
  </si>
  <si>
    <t>Bašného I,č.36</t>
  </si>
  <si>
    <t>Bašného 71/36</t>
  </si>
  <si>
    <t>859182400200984761</t>
  </si>
  <si>
    <t>Bažinka, za č. 14</t>
  </si>
  <si>
    <t>859182400200533938</t>
  </si>
  <si>
    <t>Beethovenova 11</t>
  </si>
  <si>
    <t>Beethovenova 642/11</t>
  </si>
  <si>
    <t>859182400200989094</t>
  </si>
  <si>
    <t xml:space="preserve">Běhounská 2 </t>
  </si>
  <si>
    <t xml:space="preserve">Běhounská 116/2 </t>
  </si>
  <si>
    <t>859182400200988202</t>
  </si>
  <si>
    <t xml:space="preserve">Bellova 18, u T13 </t>
  </si>
  <si>
    <t>Bellova 356/18</t>
  </si>
  <si>
    <t>859182400201438706</t>
  </si>
  <si>
    <t>Bělohorská, proti č.95</t>
  </si>
  <si>
    <t>Bělohorská</t>
  </si>
  <si>
    <t>859182400200960178</t>
  </si>
  <si>
    <t xml:space="preserve">Benešova  8 </t>
  </si>
  <si>
    <t xml:space="preserve">Benešova  602/8 </t>
  </si>
  <si>
    <t>859182400201437785</t>
  </si>
  <si>
    <t>Bieblova x gen.Píky</t>
  </si>
  <si>
    <t>Bieblova 157/8</t>
  </si>
  <si>
    <t>859182400200944208</t>
  </si>
  <si>
    <t xml:space="preserve">Bořetická II,č.18  </t>
  </si>
  <si>
    <t xml:space="preserve">Bořetická  </t>
  </si>
  <si>
    <t>859182400200958434</t>
  </si>
  <si>
    <t>Boskovická 1</t>
  </si>
  <si>
    <t>Boskovická 1739/1</t>
  </si>
  <si>
    <t>859182400200951077</t>
  </si>
  <si>
    <t xml:space="preserve">Bosonožská x Krymská  </t>
  </si>
  <si>
    <t xml:space="preserve">Bosonožská 325/13  </t>
  </si>
  <si>
    <t>859182400200980312</t>
  </si>
  <si>
    <t>Botanická 53</t>
  </si>
  <si>
    <t>Botanická 484/53</t>
  </si>
  <si>
    <t>859182400200984419</t>
  </si>
  <si>
    <t>Bratislavská 13</t>
  </si>
  <si>
    <t>Bratislavská 200/13</t>
  </si>
  <si>
    <t>859182400200940309</t>
  </si>
  <si>
    <t>Bratří Křičků 20</t>
  </si>
  <si>
    <t xml:space="preserve">bratří Křičků </t>
  </si>
  <si>
    <t>859182400200950995</t>
  </si>
  <si>
    <t>Brigádnická 2</t>
  </si>
  <si>
    <t>Brigádnická</t>
  </si>
  <si>
    <t>859182400200944130</t>
  </si>
  <si>
    <t>Broskvoňová 2</t>
  </si>
  <si>
    <t>Broskvoňová 428/2</t>
  </si>
  <si>
    <t>859182400201438546</t>
  </si>
  <si>
    <t>Břeclavská 12</t>
  </si>
  <si>
    <t>859182400200960062</t>
  </si>
  <si>
    <t>Budovcova, u PBH</t>
  </si>
  <si>
    <t>Budovcova</t>
  </si>
  <si>
    <t>859182400200960840</t>
  </si>
  <si>
    <t>Mifkova</t>
  </si>
  <si>
    <t>Bukovského</t>
  </si>
  <si>
    <t>859182400200959950</t>
  </si>
  <si>
    <t>Burešova 20</t>
  </si>
  <si>
    <t>Burešova 571/20</t>
  </si>
  <si>
    <t>859182400200983979</t>
  </si>
  <si>
    <t xml:space="preserve">Bystrcká, u lomu </t>
  </si>
  <si>
    <t>Bystrcká</t>
  </si>
  <si>
    <t>859182400200983801</t>
  </si>
  <si>
    <t>Cacovická 4</t>
  </si>
  <si>
    <t>Cacovická 1228/4</t>
  </si>
  <si>
    <t>859182400200940583</t>
  </si>
  <si>
    <t>Cejl 52</t>
  </si>
  <si>
    <t>Cejl 254/52</t>
  </si>
  <si>
    <t>859182400200950285</t>
  </si>
  <si>
    <t>Celní 2</t>
  </si>
  <si>
    <t>859182400200980220</t>
  </si>
  <si>
    <t>Cihelní, ZŠ</t>
  </si>
  <si>
    <t xml:space="preserve">Hlaváčova </t>
  </si>
  <si>
    <t>859182400200940767</t>
  </si>
  <si>
    <t xml:space="preserve">Cornovova 28 </t>
  </si>
  <si>
    <t xml:space="preserve">Cornovova 1057/28 </t>
  </si>
  <si>
    <t>859182400200959868</t>
  </si>
  <si>
    <t>Čechyňská 21</t>
  </si>
  <si>
    <t>Čechyňská 14</t>
  </si>
  <si>
    <t>859182400200959776</t>
  </si>
  <si>
    <t xml:space="preserve">Černého 4 </t>
  </si>
  <si>
    <t xml:space="preserve">Černého 800/4 </t>
  </si>
  <si>
    <t>859182400201438645</t>
  </si>
  <si>
    <t xml:space="preserve">Černého 32 </t>
  </si>
  <si>
    <t xml:space="preserve">Černého 834/32 </t>
  </si>
  <si>
    <t>859182400201438669</t>
  </si>
  <si>
    <t>Černopolní 26</t>
  </si>
  <si>
    <t>Černopolní 216/22</t>
  </si>
  <si>
    <t>859182400200950018</t>
  </si>
  <si>
    <t>Černovičky 39</t>
  </si>
  <si>
    <t>Černovičky 797/39</t>
  </si>
  <si>
    <t>859182400200959684</t>
  </si>
  <si>
    <t>Červený kopec 2</t>
  </si>
  <si>
    <t>Červený kopec 789/4</t>
  </si>
  <si>
    <t>859182400200979811</t>
  </si>
  <si>
    <t>Česká 4</t>
  </si>
  <si>
    <t>Česká 160/4</t>
  </si>
  <si>
    <t>859182400200988783</t>
  </si>
  <si>
    <t>Ulice Čoupkových 4</t>
  </si>
  <si>
    <t>Čoupkových 658/4</t>
  </si>
  <si>
    <t>859182400201438539</t>
  </si>
  <si>
    <t>Dačického 5</t>
  </si>
  <si>
    <t xml:space="preserve">Dačického </t>
  </si>
  <si>
    <t>859182400200949944</t>
  </si>
  <si>
    <t>Dalimilova x Tylova</t>
  </si>
  <si>
    <t xml:space="preserve">Dalimilova </t>
  </si>
  <si>
    <t>859182400200949838</t>
  </si>
  <si>
    <t>Dělnická 8</t>
  </si>
  <si>
    <t>Dělnická 341/8</t>
  </si>
  <si>
    <t>859182400200983566</t>
  </si>
  <si>
    <t>Divišova x Trtílkova</t>
  </si>
  <si>
    <t xml:space="preserve">Divišova </t>
  </si>
  <si>
    <t>859182400200960994</t>
  </si>
  <si>
    <t xml:space="preserve">Dlouhá  </t>
  </si>
  <si>
    <t>859182400201437747</t>
  </si>
  <si>
    <t xml:space="preserve">Dobrovského x Jana Babáka </t>
  </si>
  <si>
    <t xml:space="preserve">Jana Babáka </t>
  </si>
  <si>
    <t>859182400200982262</t>
  </si>
  <si>
    <t>Domažlická 2</t>
  </si>
  <si>
    <t>Domažlická 3</t>
  </si>
  <si>
    <t>859182400200979576</t>
  </si>
  <si>
    <t>Drobného 74</t>
  </si>
  <si>
    <t>Drobného 325/74</t>
  </si>
  <si>
    <t>859182400200940675</t>
  </si>
  <si>
    <t xml:space="preserve">Dudíkova 2 </t>
  </si>
  <si>
    <t xml:space="preserve">Dudíkova 404/2 </t>
  </si>
  <si>
    <t>859182400200950353</t>
  </si>
  <si>
    <t>Dukelská 57a</t>
  </si>
  <si>
    <t>Dukelská třída 239/57A</t>
  </si>
  <si>
    <t>859182400200944048</t>
  </si>
  <si>
    <t xml:space="preserve">Dunajská II, proti č.29 </t>
  </si>
  <si>
    <t xml:space="preserve">Dunajská 166/31 </t>
  </si>
  <si>
    <t>859182400201438270</t>
  </si>
  <si>
    <t xml:space="preserve">Dunajská I, proti č.9 </t>
  </si>
  <si>
    <t xml:space="preserve">Dunajská 186/9 </t>
  </si>
  <si>
    <t>859182400201438249</t>
  </si>
  <si>
    <t>Dvořákova 11</t>
  </si>
  <si>
    <t>Dvořákova 589/11</t>
  </si>
  <si>
    <t>859182400200988509</t>
  </si>
  <si>
    <t xml:space="preserve">Ečerova x Vejrostova  </t>
  </si>
  <si>
    <t xml:space="preserve">Vejrostova 1143/2  </t>
  </si>
  <si>
    <t>859182400201439000</t>
  </si>
  <si>
    <t>Ečerova parkoviště</t>
  </si>
  <si>
    <t>Ečerova</t>
  </si>
  <si>
    <t>859182400201439017</t>
  </si>
  <si>
    <t>El.Přemyslovny 10</t>
  </si>
  <si>
    <t>El.Přemyslovny 497/10</t>
  </si>
  <si>
    <t>859182400200988301</t>
  </si>
  <si>
    <t xml:space="preserve">Foerstrova, u T </t>
  </si>
  <si>
    <t xml:space="preserve">Foerstrova 2408/1 </t>
  </si>
  <si>
    <t>859182400201439062</t>
  </si>
  <si>
    <t>Francouzká 101</t>
  </si>
  <si>
    <t>Francouzká 427/101</t>
  </si>
  <si>
    <t>859182400200943850</t>
  </si>
  <si>
    <t>Fryčajova I, č.127</t>
  </si>
  <si>
    <t>Fryčajova 519/127</t>
  </si>
  <si>
    <t>859182400200937224</t>
  </si>
  <si>
    <t xml:space="preserve">Gabriely Preissové </t>
  </si>
  <si>
    <t>859182400201438584</t>
  </si>
  <si>
    <t>Gorkého 14</t>
  </si>
  <si>
    <t>Gorkého 63/14</t>
  </si>
  <si>
    <t>859182400200983269</t>
  </si>
  <si>
    <t>Grmelova 10</t>
  </si>
  <si>
    <t>Grmelova 45/10</t>
  </si>
  <si>
    <t>859182400200405082</t>
  </si>
  <si>
    <t>Grohova 39</t>
  </si>
  <si>
    <t>Grohova 132/39</t>
  </si>
  <si>
    <t>859182400200983108</t>
  </si>
  <si>
    <t>Gruzínská 1</t>
  </si>
  <si>
    <t>Gruzínská 511/1</t>
  </si>
  <si>
    <t>859182400201438164</t>
  </si>
  <si>
    <t>Halasovo nám.(stadion)</t>
  </si>
  <si>
    <t>Halasovo náměstí</t>
  </si>
  <si>
    <t>859182400200948589</t>
  </si>
  <si>
    <t>Hanácká 22</t>
  </si>
  <si>
    <t>Hanácká, K/556</t>
  </si>
  <si>
    <t>859182400210687089</t>
  </si>
  <si>
    <t>Hapalova 6</t>
  </si>
  <si>
    <t xml:space="preserve">Hapalova </t>
  </si>
  <si>
    <t>859182400200949586</t>
  </si>
  <si>
    <t xml:space="preserve">Hatě 5 </t>
  </si>
  <si>
    <t>Hatě 60/5</t>
  </si>
  <si>
    <t>859182400200935718</t>
  </si>
  <si>
    <t>Havlenova 20</t>
  </si>
  <si>
    <t>Havlenova 73/20</t>
  </si>
  <si>
    <t>859182400200988110</t>
  </si>
  <si>
    <t>Havránkova 65</t>
  </si>
  <si>
    <t>Havránkova 56/65</t>
  </si>
  <si>
    <t>859182400200959400</t>
  </si>
  <si>
    <t>Heleny Malířové 1</t>
  </si>
  <si>
    <t xml:space="preserve">Heleny  Malířové </t>
  </si>
  <si>
    <t>859182400200937309</t>
  </si>
  <si>
    <t xml:space="preserve">Herčíkova 4 </t>
  </si>
  <si>
    <t xml:space="preserve">Herčíkova 2492/4 </t>
  </si>
  <si>
    <t>859182400201438461</t>
  </si>
  <si>
    <t>Heršpická I</t>
  </si>
  <si>
    <t>Heršpická 1x</t>
  </si>
  <si>
    <t>859182400201439079</t>
  </si>
  <si>
    <t>Heršpická II</t>
  </si>
  <si>
    <t>Heršpická / 2</t>
  </si>
  <si>
    <t>859182400200980176</t>
  </si>
  <si>
    <t>Heršpická III, autobazar</t>
  </si>
  <si>
    <t>Heršpická 823/3</t>
  </si>
  <si>
    <t>859182400200980091</t>
  </si>
  <si>
    <t>Heršpická IV</t>
  </si>
  <si>
    <t>Heršpická 4</t>
  </si>
  <si>
    <t>859182400200979910</t>
  </si>
  <si>
    <t xml:space="preserve">Heyrovského 1, uT </t>
  </si>
  <si>
    <t>Heyrovského 605/1</t>
  </si>
  <si>
    <t>859182400201438607</t>
  </si>
  <si>
    <t>Hladíkova x Charbulova</t>
  </si>
  <si>
    <t xml:space="preserve">Zvěřinova 255/1 </t>
  </si>
  <si>
    <t>859182400200940200</t>
  </si>
  <si>
    <t>Hlavní 125</t>
  </si>
  <si>
    <t>Hlavní 120/125</t>
  </si>
  <si>
    <t>859182400200982934</t>
  </si>
  <si>
    <t>Hlinky 98</t>
  </si>
  <si>
    <t>Hlinky 38/ 98</t>
  </si>
  <si>
    <t>859182400200988028</t>
  </si>
  <si>
    <t>Hluboká I</t>
  </si>
  <si>
    <t xml:space="preserve">Hluboká </t>
  </si>
  <si>
    <t>859182400200987854</t>
  </si>
  <si>
    <t>Hněvkovského I, proti č. 9</t>
  </si>
  <si>
    <t>Hněvkovského 132/12</t>
  </si>
  <si>
    <t>859182400200946868</t>
  </si>
  <si>
    <t>Hněvkovského II, u č. 77</t>
  </si>
  <si>
    <t>Hněvkovského k518/9</t>
  </si>
  <si>
    <t>859182400210538800</t>
  </si>
  <si>
    <t>Hodonínská 25</t>
  </si>
  <si>
    <t xml:space="preserve">Hodonínská </t>
  </si>
  <si>
    <t>859182400200946974</t>
  </si>
  <si>
    <t>Drčkova (Holzova)</t>
  </si>
  <si>
    <t>Holzova</t>
  </si>
  <si>
    <t>859182400200958984</t>
  </si>
  <si>
    <t>Horácké nám. 1</t>
  </si>
  <si>
    <t>Horácké náměstí 1741/1</t>
  </si>
  <si>
    <t>859182400200948237</t>
  </si>
  <si>
    <t>Horova 26</t>
  </si>
  <si>
    <t>859182400200982736</t>
  </si>
  <si>
    <t xml:space="preserve">Houbalova 11 </t>
  </si>
  <si>
    <t xml:space="preserve">Houbalova 2091/11 </t>
  </si>
  <si>
    <t>859182400200958014</t>
  </si>
  <si>
    <t>Hrad Veveří</t>
  </si>
  <si>
    <t>Veverská Bitýška</t>
  </si>
  <si>
    <t>859182400200531330</t>
  </si>
  <si>
    <t>Hradecká I</t>
  </si>
  <si>
    <t xml:space="preserve">Hradecká I  </t>
  </si>
  <si>
    <t>859182400201438911</t>
  </si>
  <si>
    <t xml:space="preserve">Hradecká II           </t>
  </si>
  <si>
    <t xml:space="preserve">Hradecká            </t>
  </si>
  <si>
    <t>859182400201438904</t>
  </si>
  <si>
    <t xml:space="preserve">Hradecká III         </t>
  </si>
  <si>
    <t xml:space="preserve">Hradecká k4602/48         </t>
  </si>
  <si>
    <t>859182400210538664</t>
  </si>
  <si>
    <t>Hradecká IV</t>
  </si>
  <si>
    <t>Hradecká 4x</t>
  </si>
  <si>
    <t>859182400201438928</t>
  </si>
  <si>
    <t>Hradecká V</t>
  </si>
  <si>
    <t>Hradecká 6x</t>
  </si>
  <si>
    <t>859182400201438959</t>
  </si>
  <si>
    <t xml:space="preserve">Hroznová 1 </t>
  </si>
  <si>
    <t>Hroznová 65/1</t>
  </si>
  <si>
    <t>859182400200987649</t>
  </si>
  <si>
    <t xml:space="preserve">Husova 13 </t>
  </si>
  <si>
    <t xml:space="preserve">Husova 355/13 </t>
  </si>
  <si>
    <t>859182400200987359</t>
  </si>
  <si>
    <t xml:space="preserve">Hviezdoslavova 66 </t>
  </si>
  <si>
    <t xml:space="preserve">Hviezdoslavova </t>
  </si>
  <si>
    <t>859182400200936708</t>
  </si>
  <si>
    <t>Hybešova 15</t>
  </si>
  <si>
    <t>Hybešova 253/15</t>
  </si>
  <si>
    <t>859182400200987168</t>
  </si>
  <si>
    <t>Hybešova 44</t>
  </si>
  <si>
    <t>859182400200986857</t>
  </si>
  <si>
    <t>Charbulova 198</t>
  </si>
  <si>
    <t>Charbulova 196A</t>
  </si>
  <si>
    <t>859182400200940149</t>
  </si>
  <si>
    <t xml:space="preserve">Charbulova,ústav </t>
  </si>
  <si>
    <t>Charbulova</t>
  </si>
  <si>
    <t>859182400200934902</t>
  </si>
  <si>
    <t>Chládkova 28a</t>
  </si>
  <si>
    <t>Chládkova 28</t>
  </si>
  <si>
    <t>859182400200982620</t>
  </si>
  <si>
    <t>Chrlické nám. 4</t>
  </si>
  <si>
    <t>Chrlické nám. 1/4</t>
  </si>
  <si>
    <t>859182400200957871</t>
  </si>
  <si>
    <t>Chrpová 1</t>
  </si>
  <si>
    <t xml:space="preserve">Chrpová </t>
  </si>
  <si>
    <t>859182400200533679</t>
  </si>
  <si>
    <t xml:space="preserve">Ibsenova 3 </t>
  </si>
  <si>
    <t xml:space="preserve">Ibsenova 116/3 </t>
  </si>
  <si>
    <t>859182400200937149</t>
  </si>
  <si>
    <t xml:space="preserve">Jabloňová, kotelna </t>
  </si>
  <si>
    <t xml:space="preserve">Jabloňová 459/1 </t>
  </si>
  <si>
    <t>859182400200979194</t>
  </si>
  <si>
    <t>Jana Babáka 7</t>
  </si>
  <si>
    <t>Jana Babáka 1862/7</t>
  </si>
  <si>
    <t>859182400200982101</t>
  </si>
  <si>
    <t>Jana Nečase 14</t>
  </si>
  <si>
    <t>Jana Nečase 625/14</t>
  </si>
  <si>
    <t>859182400201439093</t>
  </si>
  <si>
    <t>Jana Uhra 17</t>
  </si>
  <si>
    <t>Jana Uhra 175/17</t>
  </si>
  <si>
    <t>859182400200982095</t>
  </si>
  <si>
    <t>Jandáskova</t>
  </si>
  <si>
    <t>859182400200943751</t>
  </si>
  <si>
    <t>Jánská 1</t>
  </si>
  <si>
    <t>Jánská 79/1</t>
  </si>
  <si>
    <t>859182400200986826</t>
  </si>
  <si>
    <t>Jarní 19, u T</t>
  </si>
  <si>
    <t xml:space="preserve">Jarní </t>
  </si>
  <si>
    <t>859182400200948725</t>
  </si>
  <si>
    <t>Jasanová 4</t>
  </si>
  <si>
    <t>Jasanová 648/4</t>
  </si>
  <si>
    <t>859182400201438492</t>
  </si>
  <si>
    <t xml:space="preserve">Jedovnická II </t>
  </si>
  <si>
    <t>Jedovnická</t>
  </si>
  <si>
    <t>859182400200960444</t>
  </si>
  <si>
    <t>Jedovnická III</t>
  </si>
  <si>
    <t>859182400200960536</t>
  </si>
  <si>
    <t xml:space="preserve">Nám. 3. května (Jehnice) </t>
  </si>
  <si>
    <t xml:space="preserve">náměstí 3. května 221/5 </t>
  </si>
  <si>
    <t>859182400200531132</t>
  </si>
  <si>
    <t xml:space="preserve">Jemelkova 75, měření, N 20           </t>
  </si>
  <si>
    <t xml:space="preserve">Jemelkova 592/75            </t>
  </si>
  <si>
    <t>859182400200979743</t>
  </si>
  <si>
    <t>Ježkova x Blažkova 1</t>
  </si>
  <si>
    <t>Blažkova 13/1</t>
  </si>
  <si>
    <t>859182400200951152</t>
  </si>
  <si>
    <t>Ježkova, proti č. 8</t>
  </si>
  <si>
    <t>Ježkova</t>
  </si>
  <si>
    <t>859182400200948138</t>
  </si>
  <si>
    <t>Jihlavská, u nemocnice</t>
  </si>
  <si>
    <t>Jihlavská 756/1</t>
  </si>
  <si>
    <t>859182400200986598</t>
  </si>
  <si>
    <t xml:space="preserve">Jílová proti č.19, MŠ </t>
  </si>
  <si>
    <t>Jílová 126/19</t>
  </si>
  <si>
    <t>859182400200986451</t>
  </si>
  <si>
    <t>Jírova 1, u T28</t>
  </si>
  <si>
    <t>Jírova 2191/1</t>
  </si>
  <si>
    <t>859182400200957772</t>
  </si>
  <si>
    <t>J.Faimonové 13</t>
  </si>
  <si>
    <t>Jos.Faimonové 2232/13</t>
  </si>
  <si>
    <t>859182400200958809</t>
  </si>
  <si>
    <t xml:space="preserve">Jubilejní, ZŠ </t>
  </si>
  <si>
    <t xml:space="preserve">Jubilejní </t>
  </si>
  <si>
    <t>859182400200958724</t>
  </si>
  <si>
    <t>Jurkovičova 3</t>
  </si>
  <si>
    <t>Jurkovičova 246/3</t>
  </si>
  <si>
    <t>859182400200937491</t>
  </si>
  <si>
    <t>Kabátníkova 7</t>
  </si>
  <si>
    <t>Kabátníkova 219/7</t>
  </si>
  <si>
    <t>859182400200981685</t>
  </si>
  <si>
    <t xml:space="preserve">Kachlíkova, u T8 </t>
  </si>
  <si>
    <t xml:space="preserve">Kachlíkova </t>
  </si>
  <si>
    <t>859182400201438966</t>
  </si>
  <si>
    <t>Kamínky 8</t>
  </si>
  <si>
    <t>Kamínky 298/8</t>
  </si>
  <si>
    <t>859182400201438386</t>
  </si>
  <si>
    <t>Kárníkova 12</t>
  </si>
  <si>
    <t>Kárníkova 1535/12</t>
  </si>
  <si>
    <t>859182400200937514</t>
  </si>
  <si>
    <t xml:space="preserve">Karpatská 5 </t>
  </si>
  <si>
    <t xml:space="preserve">Karpatská 240/5 </t>
  </si>
  <si>
    <t>859182400201438379</t>
  </si>
  <si>
    <t xml:space="preserve">Kaštanová 1 </t>
  </si>
  <si>
    <t xml:space="preserve">Kaštanová 2/1 </t>
  </si>
  <si>
    <t>859182400200957314</t>
  </si>
  <si>
    <t>Hněvkovského III, u č. 87</t>
  </si>
  <si>
    <t>Hněvkovského  574/87</t>
  </si>
  <si>
    <t>859182400200958649</t>
  </si>
  <si>
    <t xml:space="preserve">Kaštanová, u dálnice </t>
  </si>
  <si>
    <t xml:space="preserve">Kaštanová  </t>
  </si>
  <si>
    <t>859182400200958540</t>
  </si>
  <si>
    <t>Klajdovská 63</t>
  </si>
  <si>
    <t>Klajdovská 1808/63</t>
  </si>
  <si>
    <t>859182400200957239</t>
  </si>
  <si>
    <t>Klášterského, u T6</t>
  </si>
  <si>
    <t>Klášterského</t>
  </si>
  <si>
    <t>859182400200957123</t>
  </si>
  <si>
    <t xml:space="preserve">Klimešova,smyčka </t>
  </si>
  <si>
    <t xml:space="preserve">Klimešova </t>
  </si>
  <si>
    <t>859182400200532740</t>
  </si>
  <si>
    <t>Klobásova 65</t>
  </si>
  <si>
    <t>Klobásova 384/65</t>
  </si>
  <si>
    <t>859182400200986123</t>
  </si>
  <si>
    <t xml:space="preserve">Kníničská, u kina </t>
  </si>
  <si>
    <t xml:space="preserve">Kníničská </t>
  </si>
  <si>
    <t>859182400200986239</t>
  </si>
  <si>
    <t>Kníničská, u Podlesí</t>
  </si>
  <si>
    <t>Kníničská</t>
  </si>
  <si>
    <t>859182400200986345</t>
  </si>
  <si>
    <t>Koliště 1</t>
  </si>
  <si>
    <t>Koliště 1856/1</t>
  </si>
  <si>
    <t>859182400201437716</t>
  </si>
  <si>
    <t xml:space="preserve">Koliště 69 (67) </t>
  </si>
  <si>
    <t xml:space="preserve">Koliště 280/67 </t>
  </si>
  <si>
    <t>859182400201437709</t>
  </si>
  <si>
    <t>Komárovská, u T</t>
  </si>
  <si>
    <t>Plotní</t>
  </si>
  <si>
    <t>859182400200955952</t>
  </si>
  <si>
    <t>Komenského náměstí 15</t>
  </si>
  <si>
    <t>Komenského náměstí</t>
  </si>
  <si>
    <t>859182400201437815</t>
  </si>
  <si>
    <t xml:space="preserve">Koniklecová 11, u T12 </t>
  </si>
  <si>
    <t xml:space="preserve">Koniklecová 450/11 </t>
  </si>
  <si>
    <t>859182400201438423</t>
  </si>
  <si>
    <t>Kosmova 3</t>
  </si>
  <si>
    <t xml:space="preserve">Kosmova </t>
  </si>
  <si>
    <t>859182400200942600</t>
  </si>
  <si>
    <t>Košinova 77</t>
  </si>
  <si>
    <t>Košinova 1902/77</t>
  </si>
  <si>
    <t>859182400200943591</t>
  </si>
  <si>
    <t>Kotlářská 4, ZŠ</t>
  </si>
  <si>
    <t>Kotlářská 655/4</t>
  </si>
  <si>
    <t>859182400201439116</t>
  </si>
  <si>
    <t>Kounicova 1</t>
  </si>
  <si>
    <t xml:space="preserve">Kounicova 944/1 </t>
  </si>
  <si>
    <t>859182400200980923</t>
  </si>
  <si>
    <t>Kouty 1</t>
  </si>
  <si>
    <t>Kouty 20/1</t>
  </si>
  <si>
    <t>859182400200947810</t>
  </si>
  <si>
    <t>Králova 41</t>
  </si>
  <si>
    <t>Králova 528/41</t>
  </si>
  <si>
    <t>859182400200981425</t>
  </si>
  <si>
    <t>Králova 6</t>
  </si>
  <si>
    <t>Králova 371/6</t>
  </si>
  <si>
    <t>859182400200981340</t>
  </si>
  <si>
    <t xml:space="preserve">Krásného x M. Kudeříkové - měření </t>
  </si>
  <si>
    <t xml:space="preserve">Krásného </t>
  </si>
  <si>
    <t>859182400200956843</t>
  </si>
  <si>
    <t>Krásného 33</t>
  </si>
  <si>
    <t>859182400200956690</t>
  </si>
  <si>
    <t>Křenová 29</t>
  </si>
  <si>
    <t xml:space="preserve">Křenová </t>
  </si>
  <si>
    <t>859182400200941122</t>
  </si>
  <si>
    <t>Křenová 36</t>
  </si>
  <si>
    <t>Křenová 304/36</t>
  </si>
  <si>
    <t>859182400200941047</t>
  </si>
  <si>
    <t>Křídlovická 2a</t>
  </si>
  <si>
    <t>Křídlovická 465/2A</t>
  </si>
  <si>
    <t>859182400200985584</t>
  </si>
  <si>
    <t>Křídlovická 78,80 levá</t>
  </si>
  <si>
    <t>Křídlovická 78</t>
  </si>
  <si>
    <t>859182400200985362</t>
  </si>
  <si>
    <t>Křivánkovo nám.</t>
  </si>
  <si>
    <t>859182400200533334</t>
  </si>
  <si>
    <t>Křivánky, u T</t>
  </si>
  <si>
    <t>Křivánky</t>
  </si>
  <si>
    <t>859182400200532108</t>
  </si>
  <si>
    <t>Trtílkova x Křižíkova</t>
  </si>
  <si>
    <t xml:space="preserve">Trtílkova </t>
  </si>
  <si>
    <t>859182400200961090</t>
  </si>
  <si>
    <t>Kšírova x Sokolova</t>
  </si>
  <si>
    <t xml:space="preserve">Kšírova </t>
  </si>
  <si>
    <t>859182400200935350</t>
  </si>
  <si>
    <t>Kubíčkova 1</t>
  </si>
  <si>
    <t>Kubíčkova 868/1</t>
  </si>
  <si>
    <t>859182400201438997</t>
  </si>
  <si>
    <t>Kubíkova, kotelna</t>
  </si>
  <si>
    <t>Ochozská</t>
  </si>
  <si>
    <t>859182400200956492</t>
  </si>
  <si>
    <t>Kupkova 3</t>
  </si>
  <si>
    <t>Kupkova 696/3</t>
  </si>
  <si>
    <t>859182400200947568</t>
  </si>
  <si>
    <t>Kyjevská 13 x Krymská</t>
  </si>
  <si>
    <t>Kyjevská 307/13</t>
  </si>
  <si>
    <t>859182400201438256</t>
  </si>
  <si>
    <t>Langrova 5</t>
  </si>
  <si>
    <t>Langrova 820/5</t>
  </si>
  <si>
    <t>859182400200943171</t>
  </si>
  <si>
    <t>Laštůvkova 59, u T10</t>
  </si>
  <si>
    <t>Laštůvkova 59</t>
  </si>
  <si>
    <t>859182400201438683</t>
  </si>
  <si>
    <t>Lelkova 71</t>
  </si>
  <si>
    <t xml:space="preserve">Lelkova 283/69 </t>
  </si>
  <si>
    <t>859182400200981029</t>
  </si>
  <si>
    <t>Lerchova 11</t>
  </si>
  <si>
    <t>Lerchova 303/11</t>
  </si>
  <si>
    <t>859182400200985256</t>
  </si>
  <si>
    <t>Libušina tř. I  x Musorgského</t>
  </si>
  <si>
    <t>Libušina třída</t>
  </si>
  <si>
    <t>859182400201438829</t>
  </si>
  <si>
    <t>Libušina tř. II x Stamicova</t>
  </si>
  <si>
    <t>859182400201438850</t>
  </si>
  <si>
    <t>Libušina tř. III x Bellova</t>
  </si>
  <si>
    <t>859182400201438843</t>
  </si>
  <si>
    <t>Libušino údolí 152</t>
  </si>
  <si>
    <t>Libušino údolí 515/154</t>
  </si>
  <si>
    <t>859182400200980596</t>
  </si>
  <si>
    <t xml:space="preserve">Lidická 59, hasiči </t>
  </si>
  <si>
    <t>Lidická 711/59</t>
  </si>
  <si>
    <t>859182400200949319</t>
  </si>
  <si>
    <t>Lužánecká x Drobného</t>
  </si>
  <si>
    <t xml:space="preserve">Lužánecká </t>
  </si>
  <si>
    <t>859182400200941269</t>
  </si>
  <si>
    <t>Lýskova, uT19</t>
  </si>
  <si>
    <t>Lýskova</t>
  </si>
  <si>
    <t>859182400201438980</t>
  </si>
  <si>
    <t>Malečkova 57, u T</t>
  </si>
  <si>
    <t>Malečkova 57</t>
  </si>
  <si>
    <t>859182400200942860</t>
  </si>
  <si>
    <t>Malinovského nám.,DU</t>
  </si>
  <si>
    <t xml:space="preserve">Koliště 142/49 </t>
  </si>
  <si>
    <t>859182400201437730</t>
  </si>
  <si>
    <t>Marie Majerové 3</t>
  </si>
  <si>
    <t xml:space="preserve">Marie Majerové </t>
  </si>
  <si>
    <t>859182400200947230</t>
  </si>
  <si>
    <t>Masarykova 31</t>
  </si>
  <si>
    <t>Masarykova 427/31</t>
  </si>
  <si>
    <t>859182400201437822</t>
  </si>
  <si>
    <t>Masná x Hladíkova</t>
  </si>
  <si>
    <t>Masná</t>
  </si>
  <si>
    <t>859182400200934421</t>
  </si>
  <si>
    <t>Mendlovo nám. 1</t>
  </si>
  <si>
    <t>Mendlovo nám. 157/1</t>
  </si>
  <si>
    <t>859182400201437426</t>
  </si>
  <si>
    <t>Mendlovo nám. 19</t>
  </si>
  <si>
    <t>Mendlovo nám. 616/19</t>
  </si>
  <si>
    <t>859182400201437440</t>
  </si>
  <si>
    <t>Mendlovo nám. 4</t>
  </si>
  <si>
    <t>Mendlovo nám. 1/4</t>
  </si>
  <si>
    <t>859182400201437457</t>
  </si>
  <si>
    <t>Merhautova 100</t>
  </si>
  <si>
    <t>Merhautova 976/100</t>
  </si>
  <si>
    <t>859182400200941542</t>
  </si>
  <si>
    <t>Merhautova 15</t>
  </si>
  <si>
    <t>Merhautova 590/15</t>
  </si>
  <si>
    <t>859182400200949067</t>
  </si>
  <si>
    <t xml:space="preserve">Merhautova I,smyčka </t>
  </si>
  <si>
    <t xml:space="preserve">Merhautova </t>
  </si>
  <si>
    <t>859182400200948961</t>
  </si>
  <si>
    <t>Měřičkova 63</t>
  </si>
  <si>
    <t>Měřičkova 1151/63</t>
  </si>
  <si>
    <t>859182400200949241</t>
  </si>
  <si>
    <t xml:space="preserve">Mikulčická I, u T3 </t>
  </si>
  <si>
    <t xml:space="preserve">Mikulčická </t>
  </si>
  <si>
    <t>859182400200934674</t>
  </si>
  <si>
    <t xml:space="preserve">Mikulčická II, u T8 </t>
  </si>
  <si>
    <t>859182400200957741</t>
  </si>
  <si>
    <t>Milady Horákové 28/30</t>
  </si>
  <si>
    <t>Milady Horákové 331/28</t>
  </si>
  <si>
    <t>859182400200947346</t>
  </si>
  <si>
    <t>Mírová 32</t>
  </si>
  <si>
    <t>Mírová 385/32</t>
  </si>
  <si>
    <t>859182400200961236</t>
  </si>
  <si>
    <t>Mlýnské nábřeží 41</t>
  </si>
  <si>
    <t>Mlýnské nábřeží 221/41</t>
  </si>
  <si>
    <t>859182400200945342</t>
  </si>
  <si>
    <t>Mojmírovo nám. 10</t>
  </si>
  <si>
    <t>Mojmírovo nám. 67/10</t>
  </si>
  <si>
    <t>859182400200945113</t>
  </si>
  <si>
    <t>Mokrohorská 18</t>
  </si>
  <si>
    <t>Mokrohorská 210/18</t>
  </si>
  <si>
    <t>859182400200532825</t>
  </si>
  <si>
    <t>Molákova 23</t>
  </si>
  <si>
    <t>Molákova 2155/23</t>
  </si>
  <si>
    <t>859182400200957482</t>
  </si>
  <si>
    <t>Moldavská 19</t>
  </si>
  <si>
    <t>Moldavská 535/19</t>
  </si>
  <si>
    <t>859182400201438195</t>
  </si>
  <si>
    <t xml:space="preserve">Moravské nám. 1 </t>
  </si>
  <si>
    <t xml:space="preserve">Moravské náměstí 1 </t>
  </si>
  <si>
    <t>859182400201437495</t>
  </si>
  <si>
    <t>Moravské nám. 6</t>
  </si>
  <si>
    <t>Moravské nám. 611/6</t>
  </si>
  <si>
    <t>859182400201437488</t>
  </si>
  <si>
    <t>Moravské nám. 15, park</t>
  </si>
  <si>
    <t>Moravské nám. 690/15</t>
  </si>
  <si>
    <t>859182400201437518</t>
  </si>
  <si>
    <t>Mošnova 25</t>
  </si>
  <si>
    <t>Mošnova 617/25</t>
  </si>
  <si>
    <t>859182400200936616</t>
  </si>
  <si>
    <t>Mozolky 52</t>
  </si>
  <si>
    <t>Mozolky 2562/52</t>
  </si>
  <si>
    <t>859182400201437921</t>
  </si>
  <si>
    <t>Myslínova 60</t>
  </si>
  <si>
    <t>Myslínova 2250/60</t>
  </si>
  <si>
    <t>859182400200945076</t>
  </si>
  <si>
    <t>Myslivní 2</t>
  </si>
  <si>
    <t>Myslivní 136/7</t>
  </si>
  <si>
    <t>859182400201437952</t>
  </si>
  <si>
    <t>Nádvorní 1</t>
  </si>
  <si>
    <t>Nádvorní 513/1</t>
  </si>
  <si>
    <t>859182400201448736</t>
  </si>
  <si>
    <t>Nám. 28.dubna 48</t>
  </si>
  <si>
    <t>Nám.28.dubna 1/48</t>
  </si>
  <si>
    <t>859182400201437969</t>
  </si>
  <si>
    <t>Nám.28.října 21</t>
  </si>
  <si>
    <t>Nám.28.října 1901/21</t>
  </si>
  <si>
    <t>859182400200941825</t>
  </si>
  <si>
    <t>Nerudova 11</t>
  </si>
  <si>
    <t>859182400201437990</t>
  </si>
  <si>
    <t>Netroufalky 1</t>
  </si>
  <si>
    <t xml:space="preserve">Jihlavská 110       </t>
  </si>
  <si>
    <t>859182400200986697</t>
  </si>
  <si>
    <t>Neumannova 16</t>
  </si>
  <si>
    <t>Neumannova 353/16</t>
  </si>
  <si>
    <t>859182400201437501</t>
  </si>
  <si>
    <t>Neužilova, u T51</t>
  </si>
  <si>
    <t>Neužilova</t>
  </si>
  <si>
    <t>859182400201437532</t>
  </si>
  <si>
    <t>Nopova, u T</t>
  </si>
  <si>
    <t>Nopova</t>
  </si>
  <si>
    <t>859182400200935336</t>
  </si>
  <si>
    <t>Novolíšeňská, u zdi</t>
  </si>
  <si>
    <t>Novolíšeňská</t>
  </si>
  <si>
    <t>859182400200936036</t>
  </si>
  <si>
    <t xml:space="preserve">Novolíšeňská II, poliklinika </t>
  </si>
  <si>
    <t>859182400200957567</t>
  </si>
  <si>
    <t xml:space="preserve">Novoměstská 43 </t>
  </si>
  <si>
    <t xml:space="preserve">Novoměstská 1740/43 </t>
  </si>
  <si>
    <t>859182400200935824</t>
  </si>
  <si>
    <t>P. Křivky I x Oblá</t>
  </si>
  <si>
    <t>Oblá 420/20</t>
  </si>
  <si>
    <t>859182400201438416</t>
  </si>
  <si>
    <t>Obora</t>
  </si>
  <si>
    <t>Obora (Chaty obora)</t>
  </si>
  <si>
    <t>859182400200531699</t>
  </si>
  <si>
    <t>Obřanská 7</t>
  </si>
  <si>
    <t>Obřanská 260/7</t>
  </si>
  <si>
    <t>859182400200941924</t>
  </si>
  <si>
    <t>Obvodová x přístav</t>
  </si>
  <si>
    <t>Přístavní</t>
  </si>
  <si>
    <t>859182400201438027</t>
  </si>
  <si>
    <t xml:space="preserve">Odbojářská x Filipova </t>
  </si>
  <si>
    <t>Odbojářská</t>
  </si>
  <si>
    <t>859182400201438805</t>
  </si>
  <si>
    <t xml:space="preserve">Okrouhlá I, u č.14,  </t>
  </si>
  <si>
    <t>Okrouhlá 351/14</t>
  </si>
  <si>
    <t>859182400201438362</t>
  </si>
  <si>
    <t xml:space="preserve">Okrouhlá II, proti č. 22, </t>
  </si>
  <si>
    <t>Okrouhlá 359/22</t>
  </si>
  <si>
    <t>859182400201438393</t>
  </si>
  <si>
    <t>Olomoucká II, TOPGEO</t>
  </si>
  <si>
    <t>Olomoucká</t>
  </si>
  <si>
    <t>859182400200956393</t>
  </si>
  <si>
    <t>Olomoucká I, u mostu</t>
  </si>
  <si>
    <t>859182400200956218</t>
  </si>
  <si>
    <t>Ondráčkova x Zlámanky</t>
  </si>
  <si>
    <t>Ondráčkova 530/137</t>
  </si>
  <si>
    <t>859182400200956560</t>
  </si>
  <si>
    <t>Ondrouškova 21</t>
  </si>
  <si>
    <t>Ondrouškova 850/21</t>
  </si>
  <si>
    <t>859182400201439024</t>
  </si>
  <si>
    <t>Opálkova 3</t>
  </si>
  <si>
    <t>Opálkova 751/3</t>
  </si>
  <si>
    <t>859182400201438713</t>
  </si>
  <si>
    <t xml:space="preserve">Opletalova, Slavia </t>
  </si>
  <si>
    <t>Opletalova</t>
  </si>
  <si>
    <t>859182400201437778</t>
  </si>
  <si>
    <t>Opuštěná 2</t>
  </si>
  <si>
    <t>Opuštěná 9/2</t>
  </si>
  <si>
    <t>859182400200956133</t>
  </si>
  <si>
    <t>Orlí 20</t>
  </si>
  <si>
    <t>Orlí 516/20</t>
  </si>
  <si>
    <t>859182400201437556</t>
  </si>
  <si>
    <t xml:space="preserve">Ořechovská 4, u T - měření      </t>
  </si>
  <si>
    <t xml:space="preserve">Ořechovská 530/4    </t>
  </si>
  <si>
    <t>859182400201437525</t>
  </si>
  <si>
    <t>Osová x U pošty 10</t>
  </si>
  <si>
    <t xml:space="preserve">Osová </t>
  </si>
  <si>
    <t>859182400201438263</t>
  </si>
  <si>
    <t xml:space="preserve">Osová, T21 </t>
  </si>
  <si>
    <t>859182400201438201</t>
  </si>
  <si>
    <t>Palackého tř.135</t>
  </si>
  <si>
    <t>Palackého třída 2635/135</t>
  </si>
  <si>
    <t>859182400200942181</t>
  </si>
  <si>
    <t>Palackého tř. 70</t>
  </si>
  <si>
    <t>Palackého tř.822/70</t>
  </si>
  <si>
    <t>859182400200942419</t>
  </si>
  <si>
    <t>Pánská 5</t>
  </si>
  <si>
    <t>859182400201437549</t>
  </si>
  <si>
    <t>Pařezí</t>
  </si>
  <si>
    <t>859182400200944802</t>
  </si>
  <si>
    <t>Pastviny 2c</t>
  </si>
  <si>
    <t>859182400201437983</t>
  </si>
  <si>
    <t>Pavlovská 25</t>
  </si>
  <si>
    <t>Pavlovská 516/19</t>
  </si>
  <si>
    <t>859182400201438898</t>
  </si>
  <si>
    <t>Pekařská  53</t>
  </si>
  <si>
    <t>Pekařská 664/ 53</t>
  </si>
  <si>
    <t>859182400201437570</t>
  </si>
  <si>
    <t>Petra Křivky II</t>
  </si>
  <si>
    <t xml:space="preserve">Petra Křivky </t>
  </si>
  <si>
    <t>859182400201438430</t>
  </si>
  <si>
    <t>Petrov 9</t>
  </si>
  <si>
    <t>Petrov 268/9</t>
  </si>
  <si>
    <t>859182400201437563</t>
  </si>
  <si>
    <t>Petrov, kostel</t>
  </si>
  <si>
    <t>859182400201437594</t>
  </si>
  <si>
    <t xml:space="preserve">Pionýrská, proti č. 7 </t>
  </si>
  <si>
    <t>Pionýrská 245/7</t>
  </si>
  <si>
    <t>859182400200944703</t>
  </si>
  <si>
    <t xml:space="preserve">Pisárecká, Anthropos </t>
  </si>
  <si>
    <t xml:space="preserve">Pisárecká  </t>
  </si>
  <si>
    <t>859182400201438140</t>
  </si>
  <si>
    <t>Píškova 1</t>
  </si>
  <si>
    <t>Píškova 691/1</t>
  </si>
  <si>
    <t>859182400201438638</t>
  </si>
  <si>
    <t>Plovdivská 7</t>
  </si>
  <si>
    <t>Plovdivská 2560/7</t>
  </si>
  <si>
    <t>859182400200990250</t>
  </si>
  <si>
    <t>Pod Horkou 2</t>
  </si>
  <si>
    <t>Pod Horkou 312/2</t>
  </si>
  <si>
    <t>859182400201438010</t>
  </si>
  <si>
    <t>Pod kaštany 18</t>
  </si>
  <si>
    <t>Pod kaštany 2291/18</t>
  </si>
  <si>
    <t>859182400201438003</t>
  </si>
  <si>
    <t xml:space="preserve">Pod sídlištěm - měření   </t>
  </si>
  <si>
    <t xml:space="preserve">Pod sídlištěm    </t>
  </si>
  <si>
    <t>859182400200943096</t>
  </si>
  <si>
    <t xml:space="preserve">podchod Gajdošova </t>
  </si>
  <si>
    <t xml:space="preserve">Gajdošova </t>
  </si>
  <si>
    <t>859182400200959509</t>
  </si>
  <si>
    <t xml:space="preserve">podchod Hodonínská (Mariánské nám.) </t>
  </si>
  <si>
    <t>859182400200959240</t>
  </si>
  <si>
    <t xml:space="preserve">podchod Jihlavská  </t>
  </si>
  <si>
    <t>Jihlavská</t>
  </si>
  <si>
    <t>859182400200986727</t>
  </si>
  <si>
    <t xml:space="preserve">podchod Palackého tř. </t>
  </si>
  <si>
    <t xml:space="preserve">Palackého tř. </t>
  </si>
  <si>
    <t>859182400200942013</t>
  </si>
  <si>
    <t xml:space="preserve">podchod Svatoplukova </t>
  </si>
  <si>
    <t xml:space="preserve">Svatoplukova </t>
  </si>
  <si>
    <t>859182400200936586</t>
  </si>
  <si>
    <t>Podlesí 23</t>
  </si>
  <si>
    <t>Podlesí 554/23</t>
  </si>
  <si>
    <t>859182400201438034</t>
  </si>
  <si>
    <t>Podlipná 1</t>
  </si>
  <si>
    <t>Podlipná K/592</t>
  </si>
  <si>
    <t>859182400210687096</t>
  </si>
  <si>
    <t>Podstránská 14</t>
  </si>
  <si>
    <t>Podstránská 1198/14</t>
  </si>
  <si>
    <t>859182400200955778</t>
  </si>
  <si>
    <t xml:space="preserve">Poláčkova 2 </t>
  </si>
  <si>
    <t xml:space="preserve">Poláčkova 2401/2 </t>
  </si>
  <si>
    <t>859182400200953255</t>
  </si>
  <si>
    <t>Pompova 26</t>
  </si>
  <si>
    <t>Pompova 570/26</t>
  </si>
  <si>
    <t>859182400200955679</t>
  </si>
  <si>
    <t>Rybářská I x Poříčí</t>
  </si>
  <si>
    <t>Poříčí 124/3</t>
  </si>
  <si>
    <t>859182400201437587</t>
  </si>
  <si>
    <t xml:space="preserve">Poříčí 33, za průchodem </t>
  </si>
  <si>
    <t xml:space="preserve">Poříčí 47/33 </t>
  </si>
  <si>
    <t>859182400201437617</t>
  </si>
  <si>
    <t>Poznaňská 12,SVO</t>
  </si>
  <si>
    <t>Poznaňská 2451/12</t>
  </si>
  <si>
    <t>859182400200990434</t>
  </si>
  <si>
    <t>Pražská 51</t>
  </si>
  <si>
    <t>Pražská 253/54</t>
  </si>
  <si>
    <t>859182400200532320</t>
  </si>
  <si>
    <t xml:space="preserve">Preslova 89 </t>
  </si>
  <si>
    <t xml:space="preserve">Preslova 431/89 </t>
  </si>
  <si>
    <t>859182400201437648</t>
  </si>
  <si>
    <t>Prodloužená 18</t>
  </si>
  <si>
    <t>Prodloužená 111/18</t>
  </si>
  <si>
    <t>859182400200955501</t>
  </si>
  <si>
    <t>Proškovo nám. 17</t>
  </si>
  <si>
    <t>Proškovo nám. 87/17</t>
  </si>
  <si>
    <t>859182400200944628</t>
  </si>
  <si>
    <t>Provazníkova 1 x gen. Píky</t>
  </si>
  <si>
    <t xml:space="preserve">Provazníkova 827/1 </t>
  </si>
  <si>
    <t>859182400200949494</t>
  </si>
  <si>
    <t>Provazníkova 80</t>
  </si>
  <si>
    <t>Provazníkova 1275/80</t>
  </si>
  <si>
    <t>859182400200942549</t>
  </si>
  <si>
    <t xml:space="preserve">Provazníkova, most </t>
  </si>
  <si>
    <t>Provazníkova</t>
  </si>
  <si>
    <t>859182400200944529</t>
  </si>
  <si>
    <t>Prušánecká 11</t>
  </si>
  <si>
    <t>Prušánecká 4145/11</t>
  </si>
  <si>
    <t>859182400200955426</t>
  </si>
  <si>
    <t>Přední 7</t>
  </si>
  <si>
    <t>Přední 1102/7</t>
  </si>
  <si>
    <t>859182400200955242</t>
  </si>
  <si>
    <t>Přehradní 2</t>
  </si>
  <si>
    <t>Přehradní 157/2</t>
  </si>
  <si>
    <t>859182400200531606</t>
  </si>
  <si>
    <t>Přemyslovo nám. 1, ZŠ</t>
  </si>
  <si>
    <t>Přemyslovo náměstí 89/1</t>
  </si>
  <si>
    <t>859182400200955136</t>
  </si>
  <si>
    <t>Příjezdová 1</t>
  </si>
  <si>
    <t>Příjezdová 80/1</t>
  </si>
  <si>
    <t>859182400200946783</t>
  </si>
  <si>
    <t xml:space="preserve">Přímá, proti č. 2 </t>
  </si>
  <si>
    <t xml:space="preserve">Přímá  27/2 </t>
  </si>
  <si>
    <t>859182400200531859</t>
  </si>
  <si>
    <t>Puchýřova, T32</t>
  </si>
  <si>
    <t>Puchýřova</t>
  </si>
  <si>
    <t>859182400200954610</t>
  </si>
  <si>
    <t>Rakovecká 61</t>
  </si>
  <si>
    <t xml:space="preserve">Chaty Rakovec </t>
  </si>
  <si>
    <t>859182400200531248</t>
  </si>
  <si>
    <t xml:space="preserve">Rebešovická, nádraží </t>
  </si>
  <si>
    <t xml:space="preserve">Rebešovická </t>
  </si>
  <si>
    <t>859182400200955327</t>
  </si>
  <si>
    <t>Renčova</t>
  </si>
  <si>
    <t xml:space="preserve">Renčova </t>
  </si>
  <si>
    <t>859182400200979071</t>
  </si>
  <si>
    <t>Richtrova 6</t>
  </si>
  <si>
    <t>Richtrova 339/6</t>
  </si>
  <si>
    <t>859182400201438751</t>
  </si>
  <si>
    <t xml:space="preserve">Rokytova, proti Kulkové </t>
  </si>
  <si>
    <t xml:space="preserve">Rokytova </t>
  </si>
  <si>
    <t>859182400200934810</t>
  </si>
  <si>
    <t>Rozhraní 41</t>
  </si>
  <si>
    <t>Rozhraní 545/41</t>
  </si>
  <si>
    <t>859182400201437679</t>
  </si>
  <si>
    <t xml:space="preserve">Rybářská III, č.13 </t>
  </si>
  <si>
    <t>Rybářská 125/13</t>
  </si>
  <si>
    <t>859182400201437693</t>
  </si>
  <si>
    <t>Rybnická 31</t>
  </si>
  <si>
    <t>Rybnická 93/31</t>
  </si>
  <si>
    <t>859182400201437686</t>
  </si>
  <si>
    <t>Řezáčova I, č. 1</t>
  </si>
  <si>
    <t>Řezáčova 803/1</t>
  </si>
  <si>
    <t>859182400201438515</t>
  </si>
  <si>
    <t>Řezáčova II, č. 58</t>
  </si>
  <si>
    <t>Řezáčova 869/58</t>
  </si>
  <si>
    <t>859182400201438508</t>
  </si>
  <si>
    <t>Řipská 20a</t>
  </si>
  <si>
    <t xml:space="preserve">Řipská </t>
  </si>
  <si>
    <t>859182400200954979</t>
  </si>
  <si>
    <t>Sabinova 4, pravá</t>
  </si>
  <si>
    <t>Sabinova 2515/4</t>
  </si>
  <si>
    <t>859182400201438454</t>
  </si>
  <si>
    <t>Skácelova 65</t>
  </si>
  <si>
    <t>Skácelova 2693/65</t>
  </si>
  <si>
    <t>859182400201437938</t>
  </si>
  <si>
    <t>Skorkovského 85</t>
  </si>
  <si>
    <t xml:space="preserve">Strakatého </t>
  </si>
  <si>
    <t>859182400200954504</t>
  </si>
  <si>
    <t xml:space="preserve">Slatinka 2 </t>
  </si>
  <si>
    <t>Slatinka 141/3</t>
  </si>
  <si>
    <t>859182400200954887</t>
  </si>
  <si>
    <t xml:space="preserve">Soběšická 75, u T </t>
  </si>
  <si>
    <t xml:space="preserve">Soběšická  </t>
  </si>
  <si>
    <t>859182400200938313</t>
  </si>
  <si>
    <t xml:space="preserve">Souhrady 14 </t>
  </si>
  <si>
    <t xml:space="preserve">Souhrady 669/14 </t>
  </si>
  <si>
    <t>859182400201438232</t>
  </si>
  <si>
    <t>Srbská 2</t>
  </si>
  <si>
    <t>Srbská 1218/2</t>
  </si>
  <si>
    <t>859182400201438041</t>
  </si>
  <si>
    <t>Srnčí 9</t>
  </si>
  <si>
    <t>Srnčí 433/10</t>
  </si>
  <si>
    <t>859182400200533587</t>
  </si>
  <si>
    <t>Stamicova 5, u T</t>
  </si>
  <si>
    <t>Stamicova 286/5</t>
  </si>
  <si>
    <t>859182400201438744</t>
  </si>
  <si>
    <t>Staňkova 29</t>
  </si>
  <si>
    <t>Staňkova  327/14</t>
  </si>
  <si>
    <t>859182400200938061</t>
  </si>
  <si>
    <t>Stará Osada 24</t>
  </si>
  <si>
    <t>Stará Osada 3970/24</t>
  </si>
  <si>
    <t>859182400200942778</t>
  </si>
  <si>
    <t>Staré zámky 1</t>
  </si>
  <si>
    <t>Staré zámky 1939/1</t>
  </si>
  <si>
    <t>859182400200934582</t>
  </si>
  <si>
    <t>Stránského</t>
  </si>
  <si>
    <t>Stránského K/4840/8</t>
  </si>
  <si>
    <t>859182400211533507</t>
  </si>
  <si>
    <t>Strážnická, u T2</t>
  </si>
  <si>
    <t>Strážnická</t>
  </si>
  <si>
    <t>859182400200960680</t>
  </si>
  <si>
    <t>Strmá 79</t>
  </si>
  <si>
    <t>859182400201439055</t>
  </si>
  <si>
    <t>Strnadova 2</t>
  </si>
  <si>
    <t>Strnadova 2388/2</t>
  </si>
  <si>
    <t>859182400200954481</t>
  </si>
  <si>
    <t xml:space="preserve">Střížova 3 </t>
  </si>
  <si>
    <t xml:space="preserve">Střížova 582/3 </t>
  </si>
  <si>
    <t>859182400200954344</t>
  </si>
  <si>
    <t>Svatoplukova 63</t>
  </si>
  <si>
    <t>Svatoplukova 3689/63</t>
  </si>
  <si>
    <t>859182400200954023</t>
  </si>
  <si>
    <t>Svážná 24</t>
  </si>
  <si>
    <t>Svážná 383/24</t>
  </si>
  <si>
    <t>859182400201438409</t>
  </si>
  <si>
    <t>Světlá 4</t>
  </si>
  <si>
    <t xml:space="preserve">Světlá 718/4 </t>
  </si>
  <si>
    <t>859182400200946240</t>
  </si>
  <si>
    <t>Šámalova 60</t>
  </si>
  <si>
    <t>Šámalova 1477/60</t>
  </si>
  <si>
    <t>859182400200936425</t>
  </si>
  <si>
    <t xml:space="preserve">Šedova, sídliště </t>
  </si>
  <si>
    <t>Šedova</t>
  </si>
  <si>
    <t>859182400200953934</t>
  </si>
  <si>
    <t xml:space="preserve">Šeříková 69 </t>
  </si>
  <si>
    <t>859182400200992100</t>
  </si>
  <si>
    <t>Ševčenkova 6</t>
  </si>
  <si>
    <t>Ševčenkova 572/6</t>
  </si>
  <si>
    <t>859182400200532115</t>
  </si>
  <si>
    <t>Šilingrovo nám. 2</t>
  </si>
  <si>
    <t>Šilingrovo nám. 265/2</t>
  </si>
  <si>
    <t>859182400201437761</t>
  </si>
  <si>
    <t xml:space="preserve">Škrétova 4, u T </t>
  </si>
  <si>
    <t xml:space="preserve">Škrétova </t>
  </si>
  <si>
    <t>859182400201438591</t>
  </si>
  <si>
    <t>Šromova, proti č. 40</t>
  </si>
  <si>
    <t>Šromova 638/53</t>
  </si>
  <si>
    <t>859182400200936197</t>
  </si>
  <si>
    <t>Štouračova, T12</t>
  </si>
  <si>
    <t>Štouračova</t>
  </si>
  <si>
    <t>859182400201438812</t>
  </si>
  <si>
    <t>Švermova 23, T24</t>
  </si>
  <si>
    <t>Švermova 600/23</t>
  </si>
  <si>
    <t>859182400201438348</t>
  </si>
  <si>
    <t>Tábor 1</t>
  </si>
  <si>
    <t>Tábor 878/1</t>
  </si>
  <si>
    <t>859182400200992049</t>
  </si>
  <si>
    <t>Tábor 40</t>
  </si>
  <si>
    <t>859182400200991837</t>
  </si>
  <si>
    <t>Táborská 1</t>
  </si>
  <si>
    <t>Táborská 3382/1</t>
  </si>
  <si>
    <t>859182400200953088</t>
  </si>
  <si>
    <t>Táborská 185</t>
  </si>
  <si>
    <t>Táborská 1297/185</t>
  </si>
  <si>
    <t>859182400200961120</t>
  </si>
  <si>
    <t>Terezy Novákové 117</t>
  </si>
  <si>
    <t xml:space="preserve">Kubova </t>
  </si>
  <si>
    <t>859182400200937675</t>
  </si>
  <si>
    <t xml:space="preserve">Terezy Novákové, ZŠ </t>
  </si>
  <si>
    <t xml:space="preserve">Terezy Novákové </t>
  </si>
  <si>
    <t>859182400200938610</t>
  </si>
  <si>
    <t>Teyschlova 1</t>
  </si>
  <si>
    <t>Teyschlova 1118/1</t>
  </si>
  <si>
    <t>859182400200991745</t>
  </si>
  <si>
    <t>Teyschlova 32</t>
  </si>
  <si>
    <t>859182400210728621</t>
  </si>
  <si>
    <t xml:space="preserve">Tichého 10 </t>
  </si>
  <si>
    <t xml:space="preserve">Tichého 530/10 </t>
  </si>
  <si>
    <t>859182400200991561</t>
  </si>
  <si>
    <t>Tilhonova, proti č. 91</t>
  </si>
  <si>
    <t>Tilhonova 520/66</t>
  </si>
  <si>
    <t>859182400200935596</t>
  </si>
  <si>
    <t>Tišnovská 73</t>
  </si>
  <si>
    <t>Tišnovská 1450/73</t>
  </si>
  <si>
    <t>859182400200938702</t>
  </si>
  <si>
    <t>Trnkova 84</t>
  </si>
  <si>
    <t>Trnkova 827/84</t>
  </si>
  <si>
    <t>859182400200951411</t>
  </si>
  <si>
    <t>Tř. kpt. Jaroše 19</t>
  </si>
  <si>
    <t>Tř. kpt. Jaroše 1936/19</t>
  </si>
  <si>
    <t>859182400200946301</t>
  </si>
  <si>
    <t>Třískalova, za č. 16</t>
  </si>
  <si>
    <t>Třískalova</t>
  </si>
  <si>
    <t>859182400200939471</t>
  </si>
  <si>
    <t>Tuháčkova 6</t>
  </si>
  <si>
    <t>859182400200952982</t>
  </si>
  <si>
    <t>Tumaňanova 25</t>
  </si>
  <si>
    <t>Tumaňanova 15/25</t>
  </si>
  <si>
    <t>859182400200938894</t>
  </si>
  <si>
    <t>Turgeněvova 16</t>
  </si>
  <si>
    <t>Turgeněvova 1133/16</t>
  </si>
  <si>
    <t>859182400200952883</t>
  </si>
  <si>
    <t xml:space="preserve">Turgeněvova 7, lávka </t>
  </si>
  <si>
    <t>Turgeněvova 985/7</t>
  </si>
  <si>
    <t>859182400200952777</t>
  </si>
  <si>
    <t>Rysova x Turistická</t>
  </si>
  <si>
    <t>Turistická</t>
  </si>
  <si>
    <t>859182400200991479</t>
  </si>
  <si>
    <t>Tuřanka I (proti č. 44)</t>
  </si>
  <si>
    <t>Tuřanka  1165/44</t>
  </si>
  <si>
    <t>859182400200952586</t>
  </si>
  <si>
    <t>U červeného mlýna</t>
  </si>
  <si>
    <t xml:space="preserve">Cimburkova </t>
  </si>
  <si>
    <t>859182400200950193</t>
  </si>
  <si>
    <t>U pošty 4</t>
  </si>
  <si>
    <t>U pošty 287/4</t>
  </si>
  <si>
    <t>859182400201438294</t>
  </si>
  <si>
    <t xml:space="preserve">U smyčky </t>
  </si>
  <si>
    <t>859182400200531873</t>
  </si>
  <si>
    <t xml:space="preserve">U sokolovny 53, u T6 </t>
  </si>
  <si>
    <t xml:space="preserve">U sokolovny 370/53 </t>
  </si>
  <si>
    <t>859182400200991431</t>
  </si>
  <si>
    <t>U Velké ceny 10, u T 11</t>
  </si>
  <si>
    <t>U Velké ceny 409/10</t>
  </si>
  <si>
    <t>859182400201438775</t>
  </si>
  <si>
    <t>Údolní 78</t>
  </si>
  <si>
    <t>Údolní 532/78</t>
  </si>
  <si>
    <t>859182400201437808</t>
  </si>
  <si>
    <t>Dornych I, OD /levá/</t>
  </si>
  <si>
    <t>Uhelná 270/1</t>
  </si>
  <si>
    <t>859182400200952166</t>
  </si>
  <si>
    <t>Dornych II, OD /pravá/</t>
  </si>
  <si>
    <t xml:space="preserve">Uhelná 270/1 </t>
  </si>
  <si>
    <t>859182400200952401</t>
  </si>
  <si>
    <t>Ul. Kosmonautů 21</t>
  </si>
  <si>
    <t>Ul. Kosmonautů 548/21</t>
  </si>
  <si>
    <t>859182400201438300</t>
  </si>
  <si>
    <t xml:space="preserve">Úprkova, u T </t>
  </si>
  <si>
    <t xml:space="preserve">Úprkova </t>
  </si>
  <si>
    <t>859182400200939891</t>
  </si>
  <si>
    <t>Útěchovská-Růženec</t>
  </si>
  <si>
    <t>Útěchovská</t>
  </si>
  <si>
    <t>859182400200931680</t>
  </si>
  <si>
    <t>Úvoz 33</t>
  </si>
  <si>
    <t>Úvoz 244/33</t>
  </si>
  <si>
    <t>859182400201437853</t>
  </si>
  <si>
    <t>Uzbecká 16</t>
  </si>
  <si>
    <t>Uzbecká 560/14</t>
  </si>
  <si>
    <t>859182400201438126</t>
  </si>
  <si>
    <t>Vaculíkova 12</t>
  </si>
  <si>
    <t xml:space="preserve">Vaculíkova </t>
  </si>
  <si>
    <t>859182400200939617</t>
  </si>
  <si>
    <t>Vaňhalova 2</t>
  </si>
  <si>
    <t>Vaňhalova 391/1</t>
  </si>
  <si>
    <t>859182400201438768</t>
  </si>
  <si>
    <t>Vaškova 2</t>
  </si>
  <si>
    <t>Vaškova 1528/2</t>
  </si>
  <si>
    <t>859182400200951381</t>
  </si>
  <si>
    <t>Vejrostova II x Ondrouškova</t>
  </si>
  <si>
    <t>Ondrouškova</t>
  </si>
  <si>
    <t>859182400201439031</t>
  </si>
  <si>
    <t>Veletržní 15</t>
  </si>
  <si>
    <t>Veletržní 171/15</t>
  </si>
  <si>
    <t>859182400200370175</t>
  </si>
  <si>
    <t>Velkopavlovická 1</t>
  </si>
  <si>
    <t>Velkopavlovická 4067/1</t>
  </si>
  <si>
    <t>859182400200953675</t>
  </si>
  <si>
    <t xml:space="preserve">Veselá 5 </t>
  </si>
  <si>
    <t xml:space="preserve">Veselá 199/5 </t>
  </si>
  <si>
    <t>859182400201437471</t>
  </si>
  <si>
    <t>Veslařská 48</t>
  </si>
  <si>
    <t>Veslařská 138/48</t>
  </si>
  <si>
    <t>859182400200991332</t>
  </si>
  <si>
    <t xml:space="preserve">Větrná, proti č. 2, u T </t>
  </si>
  <si>
    <t xml:space="preserve">Větrná 559/2 </t>
  </si>
  <si>
    <t>859182400201437945</t>
  </si>
  <si>
    <t>Veveří 26</t>
  </si>
  <si>
    <t>Veveří 470/28</t>
  </si>
  <si>
    <t>859182400200991127</t>
  </si>
  <si>
    <t>Veveří 48</t>
  </si>
  <si>
    <t>Veveří 366/48</t>
  </si>
  <si>
    <t>859182400200991226</t>
  </si>
  <si>
    <t>Vídeňská, ÚH</t>
  </si>
  <si>
    <t xml:space="preserve">Vídeňská </t>
  </si>
  <si>
    <t>859182400200985799</t>
  </si>
  <si>
    <t>Vídeňská 7</t>
  </si>
  <si>
    <t>Vídeňská 228/7</t>
  </si>
  <si>
    <t>859182400200985690</t>
  </si>
  <si>
    <t>Vídeňská VII, měření</t>
  </si>
  <si>
    <t>Vídeňská 525/2</t>
  </si>
  <si>
    <t>859182400200534096</t>
  </si>
  <si>
    <t xml:space="preserve">Vídeňská 210, servis   </t>
  </si>
  <si>
    <t xml:space="preserve">Vídeňská 210   </t>
  </si>
  <si>
    <t>859182400200986000</t>
  </si>
  <si>
    <t>Vilová 5</t>
  </si>
  <si>
    <t xml:space="preserve">Vilová </t>
  </si>
  <si>
    <t>859182400200951572</t>
  </si>
  <si>
    <t>Viniční 205</t>
  </si>
  <si>
    <t>Viniční 1094/205</t>
  </si>
  <si>
    <t>859182400200952081</t>
  </si>
  <si>
    <t>Višňová 2</t>
  </si>
  <si>
    <t>Višňová 325/2</t>
  </si>
  <si>
    <t>859182400201438577</t>
  </si>
  <si>
    <t xml:space="preserve">Vltavská 7, u T8 </t>
  </si>
  <si>
    <t>Vltavská 215/7</t>
  </si>
  <si>
    <t>859182400201438331</t>
  </si>
  <si>
    <t xml:space="preserve">Vltavská 13, u T9 </t>
  </si>
  <si>
    <t xml:space="preserve">Vltavská 212/13 </t>
  </si>
  <si>
    <t>859182400201438324</t>
  </si>
  <si>
    <t>Vodova 115</t>
  </si>
  <si>
    <t>Vodova 2472/115</t>
  </si>
  <si>
    <t>859182400200991028</t>
  </si>
  <si>
    <t xml:space="preserve">Volejníkova, park </t>
  </si>
  <si>
    <t>Volejníkova</t>
  </si>
  <si>
    <t>859182400200939778</t>
  </si>
  <si>
    <t xml:space="preserve">Vondrákova 24, u T7 </t>
  </si>
  <si>
    <t>Vondrákova 643/24</t>
  </si>
  <si>
    <t>859182400201438652</t>
  </si>
  <si>
    <t>Voroněžská 4</t>
  </si>
  <si>
    <t>Voroněžská 2558/4</t>
  </si>
  <si>
    <t>859182400200990526</t>
  </si>
  <si>
    <t xml:space="preserve">Voříškova 17 </t>
  </si>
  <si>
    <t xml:space="preserve">Voříškova 405/17 </t>
  </si>
  <si>
    <t>859182400201438782</t>
  </si>
  <si>
    <t>Vranovská 17</t>
  </si>
  <si>
    <t>Vranovská 182/17</t>
  </si>
  <si>
    <t>859182400200945991</t>
  </si>
  <si>
    <t>Vranovská 2</t>
  </si>
  <si>
    <t>Vranovská 53/2</t>
  </si>
  <si>
    <t>859182400200945922</t>
  </si>
  <si>
    <t>Vrbenského 2</t>
  </si>
  <si>
    <t>Vrbenského1031/2</t>
  </si>
  <si>
    <t>859182400201438553</t>
  </si>
  <si>
    <t>Vsetínská 45</t>
  </si>
  <si>
    <t>859182400201437891</t>
  </si>
  <si>
    <t xml:space="preserve">Vyhlídalova, u T57 </t>
  </si>
  <si>
    <t xml:space="preserve">Vyhlídalova </t>
  </si>
  <si>
    <t>859182400201437884</t>
  </si>
  <si>
    <t xml:space="preserve">Vyhlídka x Soběšická 128 </t>
  </si>
  <si>
    <t>Vyhlídka</t>
  </si>
  <si>
    <t>859182400200945434</t>
  </si>
  <si>
    <t>Výhon 2</t>
  </si>
  <si>
    <t>Výhon 35/2</t>
  </si>
  <si>
    <t>859182400200990922</t>
  </si>
  <si>
    <t>Vychodilova 17</t>
  </si>
  <si>
    <t>Vychodilova 2565/17</t>
  </si>
  <si>
    <t>859182400200990847</t>
  </si>
  <si>
    <t>Vyšehradská x Kudrnova</t>
  </si>
  <si>
    <t>Vyšehradská K/466</t>
  </si>
  <si>
    <t>859182400210687072</t>
  </si>
  <si>
    <t>Zábrdovická 25, lázně</t>
  </si>
  <si>
    <t>Zábrdovická 25/2</t>
  </si>
  <si>
    <t>859182400200953842</t>
  </si>
  <si>
    <t>Zapletalova 53</t>
  </si>
  <si>
    <t>Zapletalova 20/53</t>
  </si>
  <si>
    <t>859182400200532573</t>
  </si>
  <si>
    <t>Zborovská 43</t>
  </si>
  <si>
    <t>Zborovská 2559/43</t>
  </si>
  <si>
    <t>859182400200981500</t>
  </si>
  <si>
    <t xml:space="preserve">Zelný trh, Reduta </t>
  </si>
  <si>
    <t>Zelný trh / REDUTA</t>
  </si>
  <si>
    <t>859182400201437464</t>
  </si>
  <si>
    <t xml:space="preserve">Zemědělská 1, VŠZ </t>
  </si>
  <si>
    <t>Zemědělská 1665/1</t>
  </si>
  <si>
    <t>859182400200945519</t>
  </si>
  <si>
    <t xml:space="preserve">Zemědělská 31, ZŠ </t>
  </si>
  <si>
    <t>Zemědělská 682/31</t>
  </si>
  <si>
    <t>859182400200945731</t>
  </si>
  <si>
    <t>Zemkova 1</t>
  </si>
  <si>
    <t xml:space="preserve">Královopolská 1066/41 </t>
  </si>
  <si>
    <t>859182400200981227</t>
  </si>
  <si>
    <t xml:space="preserve">Žabovřeská III </t>
  </si>
  <si>
    <t xml:space="preserve">Žabovřeská </t>
  </si>
  <si>
    <t>859182400200984181</t>
  </si>
  <si>
    <t>Žarošická x Vlčnovská</t>
  </si>
  <si>
    <t xml:space="preserve">Žarošická </t>
  </si>
  <si>
    <t>859182400200951824</t>
  </si>
  <si>
    <t>Žitná 17</t>
  </si>
  <si>
    <t>Žitná 1478/17</t>
  </si>
  <si>
    <t>859182400200945823</t>
  </si>
  <si>
    <t>Bauerova, riviera</t>
  </si>
  <si>
    <t>859182400210674324</t>
  </si>
  <si>
    <t>Pod Vrškem</t>
  </si>
  <si>
    <t>Pod vrškem</t>
  </si>
  <si>
    <t>859182400200814839</t>
  </si>
  <si>
    <t>Veslařská - most</t>
  </si>
  <si>
    <t xml:space="preserve">Veslařská </t>
  </si>
  <si>
    <t>859182400200382444</t>
  </si>
  <si>
    <t>Hybešova ( Malá Amerika )</t>
  </si>
  <si>
    <t>Hybešova</t>
  </si>
  <si>
    <t>859182400200987113</t>
  </si>
  <si>
    <t xml:space="preserve">Kopečná 2 </t>
  </si>
  <si>
    <t xml:space="preserve">Kopečná 2/21 </t>
  </si>
  <si>
    <t>859182400201439086</t>
  </si>
  <si>
    <t>Ve vilkách</t>
  </si>
  <si>
    <t>859182400200605642</t>
  </si>
  <si>
    <t>Rozárka</t>
  </si>
  <si>
    <t>859182400200616532</t>
  </si>
  <si>
    <t>Sládkova 1</t>
  </si>
  <si>
    <t>Sládkova 430/1</t>
  </si>
  <si>
    <t>859182400201024558</t>
  </si>
  <si>
    <t>Okružní 33</t>
  </si>
  <si>
    <t>Okružní 855/33</t>
  </si>
  <si>
    <t>859182400201059475</t>
  </si>
  <si>
    <t>Kociánka 1</t>
  </si>
  <si>
    <t>Kociánka 2806/1</t>
  </si>
  <si>
    <t>859182400201104533</t>
  </si>
  <si>
    <t>Tř. gen. Píky, mosty</t>
  </si>
  <si>
    <t>Třída gen. Píky</t>
  </si>
  <si>
    <t>859182400201162410</t>
  </si>
  <si>
    <t>Za kněžským hájkem</t>
  </si>
  <si>
    <t>Žebětín</t>
  </si>
  <si>
    <t>859182400200779152</t>
  </si>
  <si>
    <t>Ondrova 84</t>
  </si>
  <si>
    <t>U Luhu</t>
  </si>
  <si>
    <t>859182400200950681</t>
  </si>
  <si>
    <t>Denisovy sady</t>
  </si>
  <si>
    <t>859182400200654985</t>
  </si>
  <si>
    <t>Průmyslová II ( u Tuřanky )</t>
  </si>
  <si>
    <t>Tuřanka</t>
  </si>
  <si>
    <t>859182400201360212</t>
  </si>
  <si>
    <t>Průmyslová I ( u Olomoucké )</t>
  </si>
  <si>
    <t>859182400201360281</t>
  </si>
  <si>
    <t>Černovické terasy - Honeywell</t>
  </si>
  <si>
    <t>Tuřanka ( Honeywell )</t>
  </si>
  <si>
    <t>859182400201369741</t>
  </si>
  <si>
    <t>Havraní 18</t>
  </si>
  <si>
    <t>859182400201365040</t>
  </si>
  <si>
    <t>Poslušného 1</t>
  </si>
  <si>
    <t>859182400201133526</t>
  </si>
  <si>
    <t>Černovické terasy - Řípská</t>
  </si>
  <si>
    <t>Řípská K/2275/110</t>
  </si>
  <si>
    <t>859182400201497840</t>
  </si>
  <si>
    <t>Cimburkova</t>
  </si>
  <si>
    <t>859182400201409423</t>
  </si>
  <si>
    <t>Tomečkova (Nad střelnicí)</t>
  </si>
  <si>
    <t>Okružní - veřejné osvětlení</t>
  </si>
  <si>
    <t>859182400201414472</t>
  </si>
  <si>
    <t>Bělohorská II</t>
  </si>
  <si>
    <t>Bělohorská K/7853/13</t>
  </si>
  <si>
    <t>859182400201430526</t>
  </si>
  <si>
    <t>Tuřanka II ( u trafa )</t>
  </si>
  <si>
    <t>Tuřanka 2329/2</t>
  </si>
  <si>
    <t>859182400201543967</t>
  </si>
  <si>
    <t>Žabovřeská I. (vodárna)</t>
  </si>
  <si>
    <t>Žabovřeská k/879/</t>
  </si>
  <si>
    <t>859182400201541147</t>
  </si>
  <si>
    <t>Sokolnická 34 (u trafa)</t>
  </si>
  <si>
    <t>Sokolnická 2135/34</t>
  </si>
  <si>
    <t>859182400201543974</t>
  </si>
  <si>
    <t>Lazaretní</t>
  </si>
  <si>
    <t>Lazaretní k/1160/k/116</t>
  </si>
  <si>
    <t>859182400210597333</t>
  </si>
  <si>
    <t>Za kostelem (Žebětín)</t>
  </si>
  <si>
    <t>Dlážděná K/2927/249</t>
  </si>
  <si>
    <t>859182400210589567</t>
  </si>
  <si>
    <t xml:space="preserve">Pisárecká x Žabovřeská </t>
  </si>
  <si>
    <t>Žabovřeská, K/888/</t>
  </si>
  <si>
    <t>859182400210669986</t>
  </si>
  <si>
    <t>Hlinky 225 (atrium)</t>
  </si>
  <si>
    <t xml:space="preserve">Hlinky 225 </t>
  </si>
  <si>
    <t>859182400210591041</t>
  </si>
  <si>
    <t>V újezdech</t>
  </si>
  <si>
    <t>859182402710000177</t>
  </si>
  <si>
    <t>Bauerova, (IV. Brána)</t>
  </si>
  <si>
    <t>Bauerova K/1023/44</t>
  </si>
  <si>
    <t>859182400211242928</t>
  </si>
  <si>
    <t>Vinohradská 229/1</t>
  </si>
  <si>
    <t>859182400210808156</t>
  </si>
  <si>
    <t>Milíčova</t>
  </si>
  <si>
    <t>Košinova K/725</t>
  </si>
  <si>
    <t>Husova 13 - SO</t>
  </si>
  <si>
    <t>859182400211727463</t>
  </si>
  <si>
    <t>Bohunická parkoviště</t>
  </si>
  <si>
    <t>Vídeňská</t>
  </si>
  <si>
    <t>859182400200985874</t>
  </si>
  <si>
    <t>Přehradní VES</t>
  </si>
  <si>
    <t>Přístavní K/384/1</t>
  </si>
  <si>
    <t>859182400211912364</t>
  </si>
  <si>
    <t>C 01d</t>
  </si>
  <si>
    <t>Oblá 403/35</t>
  </si>
  <si>
    <t>859182400211902921</t>
  </si>
  <si>
    <t>Kšírova 129</t>
  </si>
  <si>
    <t>Kšírova/2050/1</t>
  </si>
  <si>
    <t>859182400211492255</t>
  </si>
  <si>
    <t>Ostatní:</t>
  </si>
  <si>
    <t>Kobližná 30/9</t>
  </si>
  <si>
    <t>za vstuoními dveřmi pravá skříň</t>
  </si>
  <si>
    <t>859182400201519603</t>
  </si>
  <si>
    <t>C 02d</t>
  </si>
  <si>
    <t>za vstupními dveřmi levá skříň</t>
  </si>
  <si>
    <t>859182400201519610</t>
  </si>
  <si>
    <t>Kubíkova</t>
  </si>
  <si>
    <t>859182400200931413</t>
  </si>
  <si>
    <t>Masarykova 425/31</t>
  </si>
  <si>
    <t>v suterénu</t>
  </si>
  <si>
    <t>859182400200242687</t>
  </si>
  <si>
    <t>Mikulovská</t>
  </si>
  <si>
    <t>záloha, na velíně</t>
  </si>
  <si>
    <t>859182400200931505</t>
  </si>
  <si>
    <t>nám. Svobody (hodinový stroj)</t>
  </si>
  <si>
    <t>Kolektor</t>
  </si>
  <si>
    <t>859182400211160543</t>
  </si>
  <si>
    <t>Panská 393/10 DPL</t>
  </si>
  <si>
    <t>DPL</t>
  </si>
  <si>
    <t>859182400201450814</t>
  </si>
  <si>
    <t>Panská 393/6</t>
  </si>
  <si>
    <t>krystal</t>
  </si>
  <si>
    <t>859182400201450784</t>
  </si>
  <si>
    <t>Svážná 488/29</t>
  </si>
  <si>
    <t>rozvodna NN</t>
  </si>
  <si>
    <t>859182400200977626</t>
  </si>
  <si>
    <t>Trnitá k 974</t>
  </si>
  <si>
    <t>před OD TESCO</t>
  </si>
  <si>
    <t>859182400201411846</t>
  </si>
  <si>
    <t>Vodní</t>
  </si>
  <si>
    <t>před Š 13</t>
  </si>
  <si>
    <t>859182400200977985</t>
  </si>
  <si>
    <t>Zámečnická</t>
  </si>
  <si>
    <t>Zámečnická 90/2</t>
  </si>
  <si>
    <t>859182400200977527</t>
  </si>
  <si>
    <t>Ponávka</t>
  </si>
  <si>
    <t>Ponávka 139/6</t>
  </si>
  <si>
    <t>859182400200931253</t>
  </si>
  <si>
    <t>C 25d</t>
  </si>
  <si>
    <t xml:space="preserve">Nádražní </t>
  </si>
  <si>
    <t>Trafostanice OC Letmo</t>
  </si>
  <si>
    <t>859182400201439802</t>
  </si>
  <si>
    <t>3100050193</t>
  </si>
  <si>
    <t>250</t>
  </si>
  <si>
    <t xml:space="preserve">Tabulka s názvem: Plánované dodávky elektrické energie do jednotlivých odběrných míst z hladiny vysokého napětí (VN) </t>
  </si>
  <si>
    <t>Příloha č. 1 ke smlouvě  o dodávkách elektřiny pro nízké napětí (NN)</t>
  </si>
  <si>
    <t>Příloha č. 1 ke smlouvě o dodávkách elektřiny pro vysoké napětí (VN)</t>
  </si>
  <si>
    <t>Kontaktní osoba uchazeče ve věci e-aukce</t>
  </si>
  <si>
    <t>telefonní kontakt osoby</t>
  </si>
  <si>
    <t>E-mailová adresa kontaktní osoby</t>
  </si>
  <si>
    <t xml:space="preserve">Název </t>
  </si>
  <si>
    <t>Místo dodání</t>
  </si>
  <si>
    <t>Objednatel (subjekt, adresa)</t>
  </si>
  <si>
    <t>Objednatel (jméno)</t>
  </si>
  <si>
    <t>Termín realizace</t>
  </si>
  <si>
    <t>Osvědčení objednatele</t>
  </si>
  <si>
    <t>telefon</t>
  </si>
  <si>
    <t>e-mail</t>
  </si>
  <si>
    <t>zahájení</t>
  </si>
  <si>
    <t>ukončení</t>
  </si>
  <si>
    <t>přiloženo / nepřiloženo</t>
  </si>
  <si>
    <t>Dodavatel tímto prohlašuje, že veškeré jím výše uvedené údaje odpovídají skutečnosti ke dni podání nabídky a jsou pravdivé. Toto prohlášení je projevem vážné, pravé a svobodné vůle dodavatele a nebylo učiněno v tísni či za nápadně nevýhodných podmínek. Na důkaz souhlasu připojuje oprávněný zástupce dodavatele svůj vlastnoruční podpis, jak následuje.</t>
  </si>
  <si>
    <t>Datum:</t>
  </si>
  <si>
    <t>Poznámka: V případě většího počtu realizovaných zakázek použije uchazeč tuto tabulku opakovaně</t>
  </si>
  <si>
    <t>Vyznačené řádky jsou požadovaným minimem k prokázání kvalifikace.</t>
  </si>
  <si>
    <t>jméno, příjmení, razítko a podpis oprávněné osoby uchazeče</t>
  </si>
  <si>
    <t>SEZNAM DOKLADŮ K PROKÁZÁNÍ TECHNICKÝCH KVALIFIKAČNÍCH PŘEDPOKLADŮ</t>
  </si>
  <si>
    <t>veřejná zakázka:</t>
  </si>
  <si>
    <t>uchazeč o VZ:</t>
  </si>
  <si>
    <t>takto označené řádky vyplní uchazeč</t>
  </si>
  <si>
    <t>Uchazeč jako součást nabídky doloží tuto vyplněnou tabulku (v tištěné podobě a současně v datové editovatelné podobě), v níž uvede soupis dokladů, kterými v nabídce prokazuje splnění technických kvalifikačních předpokladů. Položky, které je třeba v tabulce vyplnit, odpovídají požadavkům § 59 odstavec (6) zákona č. 137/2006 Sb., o veřejných zakázkách ve znění pozdějších předpisů. Tabulka bude přenesena do Protokolu o posouzení kvalifikace. Vyplněním tabulky přímo uchazečem bude zamezeno zkreslení údajů, které mají být uvedeny v Protokolu o posouzení kvalifikace. Zadavatel si však vyhrazuje právo opravit případné chyby či rozdíly, pokud údaje v tabulce nebudou odpovídat dokladům doloženým v nabídce.</t>
  </si>
  <si>
    <t>p. č. dokladu</t>
  </si>
  <si>
    <t>k prokázání KP podle ustanovení zákona</t>
  </si>
  <si>
    <t>název dokladu</t>
  </si>
  <si>
    <t>název subjektu, pro něhož je doklad vyhotoven (název uchazeče nebo subdodavatele uchazeče)</t>
  </si>
  <si>
    <t>označení osoby, která doklad vyhotovila</t>
  </si>
  <si>
    <t>datum vyhotovení dokladu</t>
  </si>
  <si>
    <t>u referencí označnení dodávek, služeb či st.prací</t>
  </si>
  <si>
    <t>v případě prokazování kvalifikace postupem podle § 51/4 - prostřednictvím subdodavatele (tj. příslušný doklad je vyhotoven pro subdodavatele uchazeče)</t>
  </si>
  <si>
    <t>identifikační údaje subdodavatele, jehož prostřednictvím uchazeč prokazuje kvalifikaci</t>
  </si>
  <si>
    <t>název smlouvy</t>
  </si>
  <si>
    <t>datum uzavření smlouvy</t>
  </si>
  <si>
    <t>obchodní firma nebo název</t>
  </si>
  <si>
    <t>sídlo</t>
  </si>
  <si>
    <t>IČ</t>
  </si>
  <si>
    <t>V případě, že zadavatel postupoval podle § 59/4 - přehled dokladů, které byly k prokázání kvalifikace předloženy dodatečně</t>
  </si>
  <si>
    <t>Uchazeč doplní tolik řádků, kolik je potřeba.</t>
  </si>
  <si>
    <t>razíkto a podpis uchazeče</t>
  </si>
  <si>
    <t>Seznam významných dodávek realizovaných dodavatelem v posledních 3 letech</t>
  </si>
  <si>
    <t>Finanční objem realizované zakázky v mil. Kč bez DPH</t>
  </si>
  <si>
    <t xml:space="preserve">rezervovaný příkon pro rok 2015 za odběrné místo </t>
  </si>
  <si>
    <t>rezervovaný kapacita pro rok 2015 za odběrné místo</t>
  </si>
  <si>
    <t>Obdobnou dodávkou se rozumí provedení dodávek elektrické energie pro veřejné osvětlení jejichž finanční objem byl alespoň 10 mil. Kč bez DPH / za každou realizovanou dodávku; Zadavatel požaduje prokázat minimálně 3 obdobné dodávky realizované za poslední 3 roky.</t>
  </si>
  <si>
    <t>Cena za 1 MWH v pásmu NN</t>
  </si>
  <si>
    <t xml:space="preserve">Cena za 1 MWH v pásmu VN        </t>
  </si>
  <si>
    <t>jednotková cena za 
1 MWh v Kč bez DPH</t>
  </si>
  <si>
    <t>Odběr elektrické energie VN souhrn za odběrné místa</t>
  </si>
  <si>
    <t>Odběr elektrické energie v roce 2015 v MWh</t>
  </si>
  <si>
    <t xml:space="preserve">            měsíční množství</t>
  </si>
  <si>
    <t>celkem  MWh</t>
  </si>
  <si>
    <t>Zadavatelem stanovený předpokládaný odběr elektrické energie za 2 roky</t>
  </si>
  <si>
    <t>celková výše nabídkové ceny v Kč</t>
  </si>
  <si>
    <t xml:space="preserve">Celková výše nabídkové ceny v Kč </t>
  </si>
  <si>
    <t>§ 56/1/a)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</si>
</sst>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"/>
    <numFmt numFmtId="165" formatCode="0.000"/>
  </numFmts>
  <fonts count="49" x14ac:knownFonts="1">
    <font>
      <sz val="11"/>
      <color theme="1"/>
      <name val="Calibri"/>
      <family val="2"/>
      <charset val="238"/>
      <scheme val="minor"/>
    </font>
    <font>
      <sz val="10"/>
      <color theme="1"/>
      <name val="Palatino Linotype"/>
      <family val="1"/>
      <charset val="238"/>
    </font>
    <font>
      <b/>
      <i/>
      <sz val="10"/>
      <name val="Verdana"/>
    </font>
    <font>
      <b/>
      <i/>
      <sz val="10"/>
      <color rgb="FFFF0000"/>
      <name val="Verdana"/>
    </font>
    <font>
      <u/>
      <sz val="11"/>
      <color theme="10"/>
      <name val="Calibri"/>
      <family val="2"/>
      <charset val="238"/>
      <scheme val="minor"/>
    </font>
    <font>
      <u/>
      <sz val="11"/>
      <color theme="11"/>
      <name val="Calibri"/>
      <family val="2"/>
      <charset val="238"/>
      <scheme val="minor"/>
    </font>
    <font>
      <sz val="10"/>
      <name val="Arial"/>
    </font>
    <font>
      <sz val="10"/>
      <name val="Verdana"/>
    </font>
    <font>
      <b/>
      <i/>
      <sz val="20"/>
      <name val="Verdana"/>
    </font>
    <font>
      <i/>
      <sz val="10"/>
      <name val="Verdana"/>
    </font>
    <font>
      <sz val="12"/>
      <name val="Times New Roman"/>
    </font>
    <font>
      <b/>
      <i/>
      <sz val="14"/>
      <color indexed="39"/>
      <name val="Verdana"/>
    </font>
    <font>
      <b/>
      <i/>
      <sz val="12"/>
      <name val="Verdana"/>
    </font>
    <font>
      <b/>
      <i/>
      <sz val="9"/>
      <name val="Verdana"/>
      <family val="2"/>
    </font>
    <font>
      <i/>
      <sz val="9"/>
      <name val="Verdana"/>
    </font>
    <font>
      <b/>
      <i/>
      <sz val="8"/>
      <name val="Verdana"/>
    </font>
    <font>
      <i/>
      <sz val="12"/>
      <name val="Verdana"/>
      <family val="2"/>
    </font>
    <font>
      <i/>
      <sz val="8"/>
      <name val="Verdana"/>
    </font>
    <font>
      <sz val="10"/>
      <name val="Arial CE"/>
    </font>
    <font>
      <b/>
      <i/>
      <sz val="18"/>
      <name val="Verdana"/>
    </font>
    <font>
      <sz val="8"/>
      <name val="Calibri"/>
      <family val="2"/>
      <charset val="238"/>
      <scheme val="minor"/>
    </font>
    <font>
      <sz val="10"/>
      <name val="Palatino Linotype"/>
      <family val="1"/>
      <charset val="238"/>
    </font>
    <font>
      <b/>
      <sz val="11"/>
      <name val="Palatino Linotype"/>
      <family val="1"/>
      <charset val="238"/>
    </font>
    <font>
      <sz val="11"/>
      <name val="Palatino Linotype"/>
      <family val="1"/>
      <charset val="238"/>
    </font>
    <font>
      <sz val="11"/>
      <color indexed="8"/>
      <name val="Palatino Linotype"/>
      <family val="1"/>
      <charset val="238"/>
    </font>
    <font>
      <b/>
      <sz val="10"/>
      <name val="Palatino Linotype"/>
      <family val="1"/>
      <charset val="238"/>
    </font>
    <font>
      <u/>
      <sz val="11"/>
      <name val="Palatino Linotype"/>
      <family val="1"/>
      <charset val="238"/>
    </font>
    <font>
      <b/>
      <sz val="11"/>
      <color indexed="8"/>
      <name val="Palatino Linotype"/>
      <family val="1"/>
      <charset val="238"/>
    </font>
    <font>
      <b/>
      <sz val="10"/>
      <color indexed="8"/>
      <name val="Palatino Linotype"/>
      <family val="1"/>
      <charset val="238"/>
    </font>
    <font>
      <sz val="10"/>
      <color indexed="8"/>
      <name val="Palatino Linotype"/>
      <family val="1"/>
      <charset val="238"/>
    </font>
    <font>
      <b/>
      <sz val="14"/>
      <color rgb="FF0000FF"/>
      <name val="Palatino Linotype"/>
    </font>
    <font>
      <b/>
      <sz val="10"/>
      <color rgb="FFFF0000"/>
      <name val="Palatino Linotype"/>
    </font>
    <font>
      <sz val="10"/>
      <color rgb="FF000000"/>
      <name val="Palatino Linotype"/>
      <family val="1"/>
      <charset val="238"/>
    </font>
    <font>
      <i/>
      <sz val="11"/>
      <name val="Palatino Linotype"/>
      <family val="1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b/>
      <sz val="11"/>
      <color rgb="FF0000FF"/>
      <name val="Palatino Linotype"/>
    </font>
    <font>
      <b/>
      <sz val="12"/>
      <color rgb="FF0000FF"/>
      <name val="Palatino Linotype"/>
    </font>
    <font>
      <b/>
      <i/>
      <sz val="9"/>
      <color rgb="FFFF0000"/>
      <name val="Verdana"/>
    </font>
    <font>
      <i/>
      <sz val="9"/>
      <color rgb="FFFF0000"/>
      <name val="Verdana"/>
    </font>
    <font>
      <b/>
      <i/>
      <sz val="14"/>
      <name val="Verdana"/>
      <family val="2"/>
    </font>
    <font>
      <b/>
      <i/>
      <sz val="11"/>
      <name val="Verdana"/>
    </font>
    <font>
      <b/>
      <i/>
      <sz val="16"/>
      <name val="Verdana"/>
      <family val="2"/>
    </font>
    <font>
      <b/>
      <i/>
      <sz val="16"/>
      <color indexed="8"/>
      <name val="Verdana"/>
    </font>
    <font>
      <i/>
      <sz val="16"/>
      <color indexed="8"/>
      <name val="Verdana"/>
    </font>
    <font>
      <i/>
      <sz val="8"/>
      <color indexed="8"/>
      <name val="Verdana"/>
    </font>
    <font>
      <b/>
      <i/>
      <sz val="8"/>
      <color indexed="8"/>
      <name val="Verdana"/>
    </font>
    <font>
      <b/>
      <i/>
      <sz val="8"/>
      <color indexed="10"/>
      <name val="Verdana"/>
      <family val="2"/>
    </font>
    <font>
      <b/>
      <i/>
      <sz val="12"/>
      <color rgb="FFFF0000"/>
      <name val="Verdana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5"/>
        <bgColor indexed="64"/>
      </patternFill>
    </fill>
  </fills>
  <borders count="14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/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/>
      <top/>
      <bottom style="double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thick">
        <color auto="1"/>
      </right>
      <top style="double">
        <color auto="1"/>
      </top>
      <bottom style="double">
        <color auto="1"/>
      </bottom>
      <diagonal/>
    </border>
    <border>
      <left style="thick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hair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double">
        <color auto="1"/>
      </top>
      <bottom style="medium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ck">
        <color auto="1"/>
      </right>
      <top style="medium">
        <color auto="1"/>
      </top>
      <bottom/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ck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hair">
        <color auto="1"/>
      </right>
      <top style="medium">
        <color auto="1"/>
      </top>
      <bottom/>
      <diagonal/>
    </border>
    <border>
      <left style="hair">
        <color auto="1"/>
      </left>
      <right style="hair">
        <color auto="1"/>
      </right>
      <top style="medium">
        <color auto="1"/>
      </top>
      <bottom/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/>
      <top style="medium">
        <color auto="1"/>
      </top>
      <bottom/>
      <diagonal/>
    </border>
    <border>
      <left/>
      <right style="hair">
        <color auto="1"/>
      </right>
      <top style="medium">
        <color auto="1"/>
      </top>
      <bottom/>
      <diagonal/>
    </border>
    <border>
      <left style="hair">
        <color auto="1"/>
      </left>
      <right/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medium">
        <color auto="1"/>
      </right>
      <top style="hair">
        <color auto="1"/>
      </top>
      <bottom/>
      <diagonal/>
    </border>
    <border>
      <left style="medium">
        <color auto="1"/>
      </left>
      <right style="hair">
        <color auto="1"/>
      </right>
      <top/>
      <bottom style="medium">
        <color auto="1"/>
      </bottom>
      <diagonal/>
    </border>
    <border>
      <left style="hair">
        <color auto="1"/>
      </left>
      <right style="hair">
        <color auto="1"/>
      </right>
      <top/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/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 style="thin">
        <color auto="1"/>
      </left>
      <right style="medium">
        <color auto="1"/>
      </right>
      <top style="hair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hair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medium">
        <color auto="1"/>
      </right>
      <top style="double">
        <color auto="1"/>
      </top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49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1" fillId="0" borderId="0"/>
    <xf numFmtId="0" fontId="6" fillId="0" borderId="0"/>
    <xf numFmtId="0" fontId="18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18" fillId="0" borderId="0"/>
    <xf numFmtId="0" fontId="18" fillId="0" borderId="0"/>
    <xf numFmtId="0" fontId="6" fillId="0" borderId="0"/>
    <xf numFmtId="0" fontId="6" fillId="0" borderId="0"/>
    <xf numFmtId="0" fontId="18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18" fillId="0" borderId="0"/>
    <xf numFmtId="0" fontId="1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430">
    <xf numFmtId="0" fontId="0" fillId="0" borderId="0" xfId="0"/>
    <xf numFmtId="0" fontId="7" fillId="0" borderId="0" xfId="14" applyFont="1" applyProtection="1"/>
    <xf numFmtId="0" fontId="9" fillId="0" borderId="0" xfId="14" applyFont="1" applyAlignment="1" applyProtection="1">
      <alignment vertical="center"/>
    </xf>
    <xf numFmtId="0" fontId="10" fillId="0" borderId="0" xfId="14" applyFont="1" applyAlignment="1" applyProtection="1">
      <alignment vertical="center"/>
    </xf>
    <xf numFmtId="0" fontId="13" fillId="0" borderId="0" xfId="14" applyFont="1" applyAlignment="1" applyProtection="1">
      <alignment vertical="center"/>
    </xf>
    <xf numFmtId="0" fontId="14" fillId="0" borderId="0" xfId="14" applyFont="1" applyAlignment="1" applyProtection="1">
      <alignment vertical="center"/>
    </xf>
    <xf numFmtId="0" fontId="2" fillId="0" borderId="5" xfId="14" applyFont="1" applyBorder="1" applyAlignment="1" applyProtection="1">
      <alignment vertical="center"/>
    </xf>
    <xf numFmtId="0" fontId="2" fillId="0" borderId="0" xfId="14" applyFont="1" applyBorder="1" applyAlignment="1" applyProtection="1">
      <alignment vertical="center"/>
    </xf>
    <xf numFmtId="0" fontId="9" fillId="0" borderId="0" xfId="14" applyFont="1" applyFill="1" applyAlignment="1" applyProtection="1">
      <alignment vertical="center"/>
    </xf>
    <xf numFmtId="0" fontId="2" fillId="0" borderId="0" xfId="14" applyFont="1" applyFill="1" applyBorder="1" applyAlignment="1" applyProtection="1">
      <alignment vertical="center"/>
    </xf>
    <xf numFmtId="0" fontId="15" fillId="0" borderId="0" xfId="14" applyFont="1" applyAlignment="1" applyProtection="1">
      <alignment horizontal="center" vertical="center"/>
    </xf>
    <xf numFmtId="0" fontId="17" fillId="0" borderId="0" xfId="14" applyFont="1" applyAlignment="1" applyProtection="1">
      <alignment horizontal="center" vertical="center"/>
    </xf>
    <xf numFmtId="0" fontId="12" fillId="0" borderId="0" xfId="14" applyFont="1" applyBorder="1" applyAlignment="1" applyProtection="1">
      <alignment horizontal="left" vertical="center" wrapText="1" indent="1"/>
    </xf>
    <xf numFmtId="4" fontId="3" fillId="0" borderId="0" xfId="14" applyNumberFormat="1" applyFont="1" applyBorder="1" applyAlignment="1" applyProtection="1">
      <alignment horizontal="center" vertical="center" wrapText="1"/>
    </xf>
    <xf numFmtId="0" fontId="15" fillId="0" borderId="0" xfId="14" applyFont="1" applyAlignment="1" applyProtection="1">
      <alignment vertical="center"/>
    </xf>
    <xf numFmtId="0" fontId="15" fillId="2" borderId="1" xfId="14" applyFont="1" applyFill="1" applyBorder="1" applyAlignment="1" applyProtection="1">
      <alignment vertical="center"/>
    </xf>
    <xf numFmtId="4" fontId="15" fillId="0" borderId="0" xfId="14" applyNumberFormat="1" applyFont="1" applyAlignment="1" applyProtection="1">
      <alignment vertical="center"/>
    </xf>
    <xf numFmtId="0" fontId="9" fillId="0" borderId="0" xfId="14" applyFont="1" applyProtection="1"/>
    <xf numFmtId="0" fontId="17" fillId="0" borderId="0" xfId="14" applyFont="1" applyProtection="1"/>
    <xf numFmtId="0" fontId="15" fillId="0" borderId="0" xfId="14" applyFont="1" applyAlignment="1" applyProtection="1">
      <alignment horizontal="right"/>
    </xf>
    <xf numFmtId="0" fontId="9" fillId="0" borderId="0" xfId="14" applyFont="1" applyFill="1" applyProtection="1"/>
    <xf numFmtId="3" fontId="21" fillId="0" borderId="20" xfId="0" applyNumberFormat="1" applyFont="1" applyFill="1" applyBorder="1" applyAlignment="1" applyProtection="1"/>
    <xf numFmtId="3" fontId="21" fillId="0" borderId="36" xfId="0" applyNumberFormat="1" applyFont="1" applyFill="1" applyBorder="1" applyAlignment="1" applyProtection="1"/>
    <xf numFmtId="3" fontId="21" fillId="0" borderId="33" xfId="0" applyNumberFormat="1" applyFont="1" applyFill="1" applyBorder="1" applyAlignment="1" applyProtection="1"/>
    <xf numFmtId="3" fontId="18" fillId="0" borderId="20" xfId="0" applyNumberFormat="1" applyFont="1" applyFill="1" applyBorder="1" applyAlignment="1" applyProtection="1"/>
    <xf numFmtId="3" fontId="18" fillId="0" borderId="36" xfId="0" applyNumberFormat="1" applyFont="1" applyFill="1" applyBorder="1" applyAlignment="1" applyProtection="1"/>
    <xf numFmtId="3" fontId="18" fillId="0" borderId="33" xfId="0" applyNumberFormat="1" applyFont="1" applyFill="1" applyBorder="1" applyAlignment="1" applyProtection="1"/>
    <xf numFmtId="0" fontId="38" fillId="0" borderId="0" xfId="14" applyFont="1" applyAlignment="1" applyProtection="1">
      <alignment vertical="center"/>
    </xf>
    <xf numFmtId="0" fontId="39" fillId="0" borderId="0" xfId="14" applyFont="1" applyAlignment="1" applyProtection="1">
      <alignment vertical="center"/>
    </xf>
    <xf numFmtId="0" fontId="16" fillId="0" borderId="132" xfId="14" applyFont="1" applyBorder="1" applyAlignment="1" applyProtection="1">
      <alignment horizontal="center" vertical="center" wrapText="1"/>
    </xf>
    <xf numFmtId="0" fontId="16" fillId="0" borderId="70" xfId="14" applyFont="1" applyBorder="1" applyAlignment="1" applyProtection="1">
      <alignment horizontal="center" vertical="center" wrapText="1"/>
    </xf>
    <xf numFmtId="0" fontId="16" fillId="0" borderId="133" xfId="14" applyFont="1" applyBorder="1" applyAlignment="1" applyProtection="1">
      <alignment horizontal="center" vertical="center" wrapText="1"/>
    </xf>
    <xf numFmtId="164" fontId="2" fillId="0" borderId="64" xfId="14" applyNumberFormat="1" applyFont="1" applyBorder="1" applyAlignment="1" applyProtection="1">
      <alignment horizontal="center" vertical="center" wrapText="1"/>
    </xf>
    <xf numFmtId="4" fontId="9" fillId="0" borderId="138" xfId="14" applyNumberFormat="1" applyFont="1" applyBorder="1" applyAlignment="1" applyProtection="1">
      <alignment horizontal="center" vertical="center" wrapText="1"/>
    </xf>
    <xf numFmtId="4" fontId="9" fillId="0" borderId="35" xfId="14" applyNumberFormat="1" applyFont="1" applyBorder="1" applyAlignment="1" applyProtection="1">
      <alignment horizontal="center" vertical="center" wrapText="1"/>
    </xf>
    <xf numFmtId="164" fontId="2" fillId="0" borderId="34" xfId="14" applyNumberFormat="1" applyFont="1" applyBorder="1" applyAlignment="1" applyProtection="1">
      <alignment horizontal="center" vertical="center" wrapText="1"/>
    </xf>
    <xf numFmtId="164" fontId="2" fillId="0" borderId="23" xfId="14" applyNumberFormat="1" applyFont="1" applyBorder="1" applyAlignment="1" applyProtection="1">
      <alignment horizontal="center" vertical="center" wrapText="1"/>
    </xf>
    <xf numFmtId="4" fontId="2" fillId="0" borderId="136" xfId="14" applyNumberFormat="1" applyFont="1" applyBorder="1" applyAlignment="1" applyProtection="1">
      <alignment horizontal="center" vertical="center" wrapText="1"/>
    </xf>
    <xf numFmtId="0" fontId="12" fillId="0" borderId="0" xfId="14" applyFont="1" applyAlignment="1" applyProtection="1">
      <alignment vertical="center"/>
    </xf>
    <xf numFmtId="2" fontId="12" fillId="0" borderId="9" xfId="14" applyNumberFormat="1" applyFont="1" applyBorder="1" applyAlignment="1" applyProtection="1">
      <alignment horizontal="left" vertical="center" wrapText="1" indent="1"/>
    </xf>
    <xf numFmtId="2" fontId="12" fillId="0" borderId="10" xfId="14" applyNumberFormat="1" applyFont="1" applyBorder="1" applyAlignment="1" applyProtection="1">
      <alignment horizontal="left" vertical="center" wrapText="1" indent="1"/>
    </xf>
    <xf numFmtId="2" fontId="12" fillId="0" borderId="134" xfId="14" applyNumberFormat="1" applyFont="1" applyBorder="1" applyAlignment="1" applyProtection="1">
      <alignment horizontal="left" vertical="center" wrapText="1" indent="1"/>
    </xf>
    <xf numFmtId="0" fontId="16" fillId="0" borderId="13" xfId="14" applyFont="1" applyBorder="1" applyAlignment="1" applyProtection="1">
      <alignment horizontal="center" vertical="center" wrapText="1"/>
    </xf>
    <xf numFmtId="0" fontId="16" fillId="0" borderId="78" xfId="14" applyFont="1" applyBorder="1" applyAlignment="1" applyProtection="1">
      <alignment horizontal="center" vertical="center" wrapText="1"/>
    </xf>
    <xf numFmtId="0" fontId="2" fillId="0" borderId="137" xfId="14" applyFont="1" applyBorder="1" applyAlignment="1" applyProtection="1">
      <alignment horizontal="left" vertical="center" wrapText="1" indent="1"/>
    </xf>
    <xf numFmtId="0" fontId="2" fillId="0" borderId="64" xfId="14" applyFont="1" applyBorder="1" applyAlignment="1" applyProtection="1">
      <alignment horizontal="left" vertical="center" wrapText="1" indent="1"/>
    </xf>
    <xf numFmtId="0" fontId="2" fillId="0" borderId="19" xfId="14" applyFont="1" applyFill="1" applyBorder="1" applyAlignment="1" applyProtection="1">
      <alignment horizontal="left" vertical="center" wrapText="1" indent="1"/>
    </xf>
    <xf numFmtId="0" fontId="2" fillId="0" borderId="139" xfId="14" applyFont="1" applyFill="1" applyBorder="1" applyAlignment="1" applyProtection="1">
      <alignment horizontal="left" vertical="center" wrapText="1" indent="1"/>
    </xf>
    <xf numFmtId="0" fontId="16" fillId="0" borderId="6" xfId="14" applyFont="1" applyBorder="1" applyAlignment="1" applyProtection="1">
      <alignment horizontal="center" vertical="center"/>
    </xf>
    <xf numFmtId="0" fontId="16" fillId="0" borderId="7" xfId="14" applyFont="1" applyBorder="1" applyAlignment="1" applyProtection="1">
      <alignment horizontal="center" vertical="center"/>
    </xf>
    <xf numFmtId="0" fontId="16" fillId="0" borderId="12" xfId="14" applyFont="1" applyBorder="1" applyAlignment="1" applyProtection="1">
      <alignment horizontal="center" vertical="center"/>
    </xf>
    <xf numFmtId="0" fontId="16" fillId="0" borderId="26" xfId="14" applyFont="1" applyBorder="1" applyAlignment="1" applyProtection="1">
      <alignment horizontal="center" vertical="center"/>
    </xf>
    <xf numFmtId="0" fontId="16" fillId="0" borderId="0" xfId="14" applyFont="1" applyBorder="1" applyAlignment="1" applyProtection="1">
      <alignment horizontal="center" vertical="center"/>
    </xf>
    <xf numFmtId="0" fontId="16" fillId="0" borderId="90" xfId="14" applyFont="1" applyBorder="1" applyAlignment="1" applyProtection="1">
      <alignment horizontal="center" vertical="center"/>
    </xf>
    <xf numFmtId="49" fontId="2" fillId="2" borderId="2" xfId="14" applyNumberFormat="1" applyFont="1" applyFill="1" applyBorder="1" applyAlignment="1" applyProtection="1">
      <alignment vertical="center"/>
      <protection locked="0"/>
    </xf>
    <xf numFmtId="49" fontId="2" fillId="2" borderId="3" xfId="14" applyNumberFormat="1" applyFont="1" applyFill="1" applyBorder="1" applyAlignment="1" applyProtection="1">
      <alignment vertical="center"/>
      <protection locked="0"/>
    </xf>
    <xf numFmtId="49" fontId="2" fillId="2" borderId="4" xfId="14" applyNumberFormat="1" applyFont="1" applyFill="1" applyBorder="1" applyAlignment="1" applyProtection="1">
      <alignment vertical="center"/>
      <protection locked="0"/>
    </xf>
    <xf numFmtId="0" fontId="19" fillId="0" borderId="0" xfId="14" applyFont="1" applyAlignment="1" applyProtection="1">
      <alignment horizontal="center" vertical="center" wrapText="1"/>
    </xf>
    <xf numFmtId="0" fontId="8" fillId="0" borderId="0" xfId="14" applyFont="1" applyAlignment="1" applyProtection="1">
      <alignment horizontal="center" vertical="center" wrapText="1"/>
    </xf>
    <xf numFmtId="0" fontId="12" fillId="2" borderId="2" xfId="14" applyNumberFormat="1" applyFont="1" applyFill="1" applyBorder="1" applyAlignment="1" applyProtection="1">
      <alignment vertical="center"/>
      <protection locked="0"/>
    </xf>
    <xf numFmtId="0" fontId="12" fillId="2" borderId="3" xfId="14" applyNumberFormat="1" applyFont="1" applyFill="1" applyBorder="1" applyAlignment="1" applyProtection="1">
      <alignment vertical="center"/>
      <protection locked="0"/>
    </xf>
    <xf numFmtId="0" fontId="12" fillId="2" borderId="4" xfId="14" applyNumberFormat="1" applyFont="1" applyFill="1" applyBorder="1" applyAlignment="1" applyProtection="1">
      <alignment vertical="center"/>
      <protection locked="0"/>
    </xf>
    <xf numFmtId="0" fontId="16" fillId="0" borderId="14" xfId="14" applyFont="1" applyBorder="1" applyAlignment="1" applyProtection="1">
      <alignment horizontal="center" vertical="center" wrapText="1"/>
    </xf>
    <xf numFmtId="49" fontId="2" fillId="2" borderId="6" xfId="14" applyNumberFormat="1" applyFont="1" applyFill="1" applyBorder="1" applyAlignment="1" applyProtection="1">
      <alignment vertical="center"/>
      <protection locked="0"/>
    </xf>
    <xf numFmtId="49" fontId="2" fillId="2" borderId="7" xfId="14" applyNumberFormat="1" applyFont="1" applyFill="1" applyBorder="1" applyAlignment="1" applyProtection="1">
      <alignment vertical="center"/>
      <protection locked="0"/>
    </xf>
    <xf numFmtId="49" fontId="2" fillId="2" borderId="8" xfId="14" applyNumberFormat="1" applyFont="1" applyFill="1" applyBorder="1" applyAlignment="1" applyProtection="1">
      <alignment vertical="center"/>
      <protection locked="0"/>
    </xf>
    <xf numFmtId="49" fontId="2" fillId="2" borderId="9" xfId="14" applyNumberFormat="1" applyFont="1" applyFill="1" applyBorder="1" applyAlignment="1" applyProtection="1">
      <alignment vertical="center"/>
      <protection locked="0"/>
    </xf>
    <xf numFmtId="49" fontId="2" fillId="2" borderId="10" xfId="14" applyNumberFormat="1" applyFont="1" applyFill="1" applyBorder="1" applyAlignment="1" applyProtection="1">
      <alignment vertical="center"/>
      <protection locked="0"/>
    </xf>
    <xf numFmtId="49" fontId="2" fillId="2" borderId="11" xfId="14" applyNumberFormat="1" applyFont="1" applyFill="1" applyBorder="1" applyAlignment="1" applyProtection="1">
      <alignment vertical="center"/>
      <protection locked="0"/>
    </xf>
    <xf numFmtId="0" fontId="12" fillId="0" borderId="0" xfId="14" applyFont="1" applyAlignment="1" applyProtection="1">
      <alignment vertical="center"/>
    </xf>
    <xf numFmtId="0" fontId="9" fillId="2" borderId="0" xfId="14" applyFont="1" applyFill="1" applyAlignment="1" applyProtection="1">
      <alignment horizontal="center"/>
    </xf>
    <xf numFmtId="0" fontId="12" fillId="0" borderId="0" xfId="14" applyFont="1" applyAlignment="1" applyProtection="1">
      <alignment horizontal="center"/>
    </xf>
    <xf numFmtId="0" fontId="12" fillId="2" borderId="0" xfId="14" applyFont="1" applyFill="1" applyAlignment="1" applyProtection="1">
      <alignment horizontal="center"/>
      <protection locked="0"/>
    </xf>
    <xf numFmtId="0" fontId="12" fillId="0" borderId="0" xfId="14" applyFont="1" applyAlignment="1" applyProtection="1">
      <alignment horizontal="center" vertical="center" wrapText="1"/>
    </xf>
    <xf numFmtId="4" fontId="2" fillId="0" borderId="64" xfId="14" applyNumberFormat="1" applyFont="1" applyFill="1" applyBorder="1" applyAlignment="1" applyProtection="1">
      <alignment horizontal="center" vertical="center"/>
    </xf>
    <xf numFmtId="4" fontId="9" fillId="0" borderId="64" xfId="14" applyNumberFormat="1" applyFont="1" applyFill="1" applyBorder="1" applyAlignment="1" applyProtection="1">
      <alignment horizontal="center" vertical="center" wrapText="1"/>
    </xf>
    <xf numFmtId="4" fontId="2" fillId="0" borderId="34" xfId="14" applyNumberFormat="1" applyFont="1" applyFill="1" applyBorder="1" applyAlignment="1" applyProtection="1">
      <alignment horizontal="center" vertical="center"/>
    </xf>
    <xf numFmtId="4" fontId="9" fillId="0" borderId="140" xfId="14" applyNumberFormat="1" applyFont="1" applyFill="1" applyBorder="1" applyAlignment="1" applyProtection="1">
      <alignment horizontal="center" vertical="center" wrapText="1"/>
    </xf>
    <xf numFmtId="4" fontId="48" fillId="0" borderId="47" xfId="14" applyNumberFormat="1" applyFont="1" applyFill="1" applyBorder="1" applyAlignment="1" applyProtection="1">
      <alignment horizontal="center" vertical="center"/>
    </xf>
    <xf numFmtId="4" fontId="2" fillId="0" borderId="135" xfId="14" applyNumberFormat="1" applyFont="1" applyFill="1" applyBorder="1" applyAlignment="1" applyProtection="1">
      <alignment horizontal="center" vertical="center" wrapText="1"/>
    </xf>
    <xf numFmtId="0" fontId="12" fillId="0" borderId="0" xfId="14" applyFont="1" applyFill="1" applyAlignment="1" applyProtection="1"/>
    <xf numFmtId="0" fontId="3" fillId="2" borderId="64" xfId="14" applyFont="1" applyFill="1" applyBorder="1" applyAlignment="1" applyProtection="1">
      <alignment vertical="center" wrapText="1"/>
      <protection locked="0"/>
    </xf>
    <xf numFmtId="0" fontId="3" fillId="2" borderId="23" xfId="14" applyFont="1" applyFill="1" applyBorder="1" applyAlignment="1" applyProtection="1">
      <alignment vertical="center" wrapText="1"/>
      <protection locked="0"/>
    </xf>
    <xf numFmtId="0" fontId="37" fillId="0" borderId="0" xfId="28" applyFont="1" applyFill="1" applyAlignment="1" applyProtection="1">
      <alignment horizontal="center" wrapText="1"/>
    </xf>
    <xf numFmtId="0" fontId="24" fillId="0" borderId="0" xfId="0" applyFont="1" applyAlignment="1" applyProtection="1"/>
    <xf numFmtId="0" fontId="0" fillId="0" borderId="0" xfId="0" applyAlignment="1" applyProtection="1"/>
    <xf numFmtId="0" fontId="22" fillId="0" borderId="0" xfId="28" applyFont="1" applyFill="1" applyAlignment="1" applyProtection="1">
      <alignment horizontal="center"/>
    </xf>
    <xf numFmtId="0" fontId="22" fillId="0" borderId="0" xfId="28" applyFont="1" applyFill="1" applyAlignment="1" applyProtection="1">
      <alignment horizontal="left"/>
    </xf>
    <xf numFmtId="0" fontId="23" fillId="0" borderId="0" xfId="30" applyFont="1" applyAlignment="1" applyProtection="1"/>
    <xf numFmtId="0" fontId="22" fillId="0" borderId="0" xfId="28" applyFont="1" applyFill="1" applyBorder="1" applyAlignment="1" applyProtection="1"/>
    <xf numFmtId="0" fontId="23" fillId="0" borderId="0" xfId="28" applyFont="1" applyFill="1" applyBorder="1" applyAlignment="1" applyProtection="1">
      <alignment horizontal="left"/>
    </xf>
    <xf numFmtId="0" fontId="23" fillId="0" borderId="0" xfId="29" applyFont="1" applyFill="1" applyProtection="1"/>
    <xf numFmtId="0" fontId="22" fillId="0" borderId="0" xfId="28" applyFont="1" applyFill="1" applyBorder="1" applyAlignment="1" applyProtection="1">
      <alignment horizontal="left"/>
    </xf>
    <xf numFmtId="0" fontId="24" fillId="0" borderId="0" xfId="0" applyFont="1" applyProtection="1"/>
    <xf numFmtId="0" fontId="0" fillId="0" borderId="0" xfId="0" applyProtection="1"/>
    <xf numFmtId="0" fontId="36" fillId="0" borderId="10" xfId="28" applyFont="1" applyFill="1" applyBorder="1" applyAlignment="1" applyProtection="1"/>
    <xf numFmtId="0" fontId="36" fillId="0" borderId="10" xfId="0" applyFont="1" applyBorder="1" applyAlignment="1" applyProtection="1"/>
    <xf numFmtId="0" fontId="25" fillId="3" borderId="6" xfId="28" applyFont="1" applyFill="1" applyBorder="1" applyAlignment="1" applyProtection="1">
      <alignment horizontal="center"/>
    </xf>
    <xf numFmtId="0" fontId="27" fillId="3" borderId="8" xfId="0" applyFont="1" applyFill="1" applyBorder="1" applyAlignment="1" applyProtection="1">
      <alignment horizontal="center"/>
    </xf>
    <xf numFmtId="0" fontId="25" fillId="3" borderId="24" xfId="28" applyFont="1" applyFill="1" applyBorder="1" applyAlignment="1" applyProtection="1">
      <alignment horizontal="left"/>
    </xf>
    <xf numFmtId="0" fontId="25" fillId="3" borderId="2" xfId="28" applyFont="1" applyFill="1" applyBorder="1" applyAlignment="1" applyProtection="1">
      <alignment horizontal="center"/>
    </xf>
    <xf numFmtId="0" fontId="27" fillId="3" borderId="3" xfId="0" applyFont="1" applyFill="1" applyBorder="1" applyAlignment="1" applyProtection="1">
      <alignment horizontal="center"/>
    </xf>
    <xf numFmtId="0" fontId="27" fillId="3" borderId="4" xfId="0" applyFont="1" applyFill="1" applyBorder="1" applyAlignment="1" applyProtection="1">
      <alignment horizontal="center"/>
    </xf>
    <xf numFmtId="0" fontId="28" fillId="0" borderId="0" xfId="0" applyFont="1" applyProtection="1"/>
    <xf numFmtId="0" fontId="27" fillId="3" borderId="9" xfId="0" applyFont="1" applyFill="1" applyBorder="1" applyAlignment="1" applyProtection="1">
      <alignment horizontal="center"/>
    </xf>
    <xf numFmtId="0" fontId="27" fillId="3" borderId="11" xfId="0" applyFont="1" applyFill="1" applyBorder="1" applyAlignment="1" applyProtection="1">
      <alignment horizontal="center"/>
    </xf>
    <xf numFmtId="0" fontId="25" fillId="3" borderId="25" xfId="28" applyFont="1" applyFill="1" applyBorder="1" applyAlignment="1" applyProtection="1">
      <alignment horizontal="left"/>
    </xf>
    <xf numFmtId="0" fontId="25" fillId="3" borderId="4" xfId="28" applyFont="1" applyFill="1" applyBorder="1" applyAlignment="1" applyProtection="1">
      <alignment horizontal="center"/>
    </xf>
    <xf numFmtId="0" fontId="25" fillId="3" borderId="30" xfId="28" applyFont="1" applyFill="1" applyBorder="1" applyAlignment="1" applyProtection="1">
      <alignment horizontal="center"/>
    </xf>
    <xf numFmtId="0" fontId="21" fillId="0" borderId="15" xfId="28" applyFont="1" applyFill="1" applyBorder="1" applyAlignment="1" applyProtection="1">
      <alignment horizontal="center"/>
    </xf>
    <xf numFmtId="0" fontId="21" fillId="0" borderId="21" xfId="28" applyFont="1" applyFill="1" applyBorder="1" applyAlignment="1" applyProtection="1">
      <alignment horizontal="center"/>
    </xf>
    <xf numFmtId="0" fontId="21" fillId="0" borderId="27" xfId="28" applyFont="1" applyFill="1" applyBorder="1" applyAlignment="1" applyProtection="1">
      <alignment horizontal="left"/>
    </xf>
    <xf numFmtId="3" fontId="0" fillId="0" borderId="27" xfId="0" applyNumberFormat="1" applyBorder="1" applyProtection="1"/>
    <xf numFmtId="3" fontId="21" fillId="0" borderId="27" xfId="28" applyNumberFormat="1" applyFont="1" applyFill="1" applyBorder="1" applyAlignment="1" applyProtection="1"/>
    <xf numFmtId="164" fontId="24" fillId="0" borderId="27" xfId="0" applyNumberFormat="1" applyFont="1" applyBorder="1" applyProtection="1"/>
    <xf numFmtId="0" fontId="21" fillId="0" borderId="18" xfId="28" applyFont="1" applyFill="1" applyBorder="1" applyAlignment="1" applyProtection="1">
      <alignment horizontal="center"/>
    </xf>
    <xf numFmtId="0" fontId="21" fillId="0" borderId="17" xfId="28" applyFont="1" applyFill="1" applyBorder="1" applyAlignment="1" applyProtection="1">
      <alignment horizontal="center"/>
    </xf>
    <xf numFmtId="3" fontId="0" fillId="0" borderId="1" xfId="0" applyNumberFormat="1" applyBorder="1" applyProtection="1"/>
    <xf numFmtId="164" fontId="24" fillId="0" borderId="1" xfId="0" applyNumberFormat="1" applyFont="1" applyBorder="1" applyProtection="1"/>
    <xf numFmtId="0" fontId="21" fillId="0" borderId="19" xfId="28" applyFont="1" applyFill="1" applyBorder="1" applyAlignment="1" applyProtection="1">
      <alignment horizontal="center"/>
    </xf>
    <xf numFmtId="0" fontId="21" fillId="0" borderId="23" xfId="28" applyFont="1" applyFill="1" applyBorder="1" applyAlignment="1" applyProtection="1">
      <alignment horizontal="center"/>
    </xf>
    <xf numFmtId="3" fontId="0" fillId="0" borderId="29" xfId="0" applyNumberFormat="1" applyBorder="1" applyProtection="1"/>
    <xf numFmtId="0" fontId="25" fillId="0" borderId="2" xfId="28" applyFont="1" applyFill="1" applyBorder="1" applyAlignment="1" applyProtection="1">
      <alignment horizontal="left"/>
    </xf>
    <xf numFmtId="0" fontId="27" fillId="0" borderId="3" xfId="0" applyFont="1" applyBorder="1" applyAlignment="1" applyProtection="1">
      <alignment horizontal="left"/>
    </xf>
    <xf numFmtId="0" fontId="27" fillId="0" borderId="4" xfId="0" applyFont="1" applyBorder="1" applyAlignment="1" applyProtection="1">
      <alignment horizontal="left"/>
    </xf>
    <xf numFmtId="3" fontId="21" fillId="0" borderId="30" xfId="28" applyNumberFormat="1" applyFont="1" applyFill="1" applyBorder="1" applyAlignment="1" applyProtection="1">
      <alignment horizontal="right"/>
    </xf>
    <xf numFmtId="164" fontId="21" fillId="0" borderId="30" xfId="28" applyNumberFormat="1" applyFont="1" applyFill="1" applyBorder="1" applyAlignment="1" applyProtection="1">
      <alignment horizontal="right"/>
    </xf>
    <xf numFmtId="0" fontId="25" fillId="4" borderId="2" xfId="28" applyFont="1" applyFill="1" applyBorder="1" applyAlignment="1" applyProtection="1">
      <alignment horizontal="left"/>
    </xf>
    <xf numFmtId="0" fontId="27" fillId="4" borderId="3" xfId="0" applyFont="1" applyFill="1" applyBorder="1" applyAlignment="1" applyProtection="1">
      <alignment horizontal="left"/>
    </xf>
    <xf numFmtId="3" fontId="21" fillId="4" borderId="3" xfId="28" applyNumberFormat="1" applyFont="1" applyFill="1" applyBorder="1" applyAlignment="1" applyProtection="1">
      <alignment horizontal="right"/>
    </xf>
    <xf numFmtId="3" fontId="21" fillId="4" borderId="4" xfId="28" applyNumberFormat="1" applyFont="1" applyFill="1" applyBorder="1" applyAlignment="1" applyProtection="1">
      <alignment horizontal="right"/>
    </xf>
    <xf numFmtId="0" fontId="24" fillId="3" borderId="3" xfId="0" applyFont="1" applyFill="1" applyBorder="1" applyAlignment="1" applyProtection="1">
      <alignment horizontal="center"/>
    </xf>
    <xf numFmtId="0" fontId="24" fillId="3" borderId="4" xfId="0" applyFont="1" applyFill="1" applyBorder="1" applyAlignment="1" applyProtection="1">
      <alignment horizontal="center"/>
    </xf>
    <xf numFmtId="0" fontId="21" fillId="0" borderId="20" xfId="28" applyFont="1" applyFill="1" applyBorder="1" applyAlignment="1" applyProtection="1">
      <alignment horizontal="left"/>
    </xf>
    <xf numFmtId="3" fontId="21" fillId="0" borderId="27" xfId="28" applyNumberFormat="1" applyFont="1" applyFill="1" applyBorder="1" applyAlignment="1" applyProtection="1">
      <alignment horizontal="right"/>
    </xf>
    <xf numFmtId="164" fontId="21" fillId="0" borderId="32" xfId="28" applyNumberFormat="1" applyFont="1" applyFill="1" applyBorder="1" applyAlignment="1" applyProtection="1">
      <alignment horizontal="right"/>
    </xf>
    <xf numFmtId="0" fontId="21" fillId="0" borderId="33" xfId="28" applyFont="1" applyFill="1" applyBorder="1" applyAlignment="1" applyProtection="1">
      <alignment horizontal="left"/>
    </xf>
    <xf numFmtId="0" fontId="21" fillId="0" borderId="34" xfId="28" applyFont="1" applyFill="1" applyBorder="1" applyAlignment="1" applyProtection="1">
      <alignment horizontal="left"/>
    </xf>
    <xf numFmtId="3" fontId="21" fillId="0" borderId="34" xfId="28" applyNumberFormat="1" applyFont="1" applyFill="1" applyBorder="1" applyAlignment="1" applyProtection="1">
      <alignment horizontal="right"/>
    </xf>
    <xf numFmtId="164" fontId="21" fillId="0" borderId="35" xfId="28" applyNumberFormat="1" applyFont="1" applyFill="1" applyBorder="1" applyAlignment="1" applyProtection="1">
      <alignment horizontal="right"/>
    </xf>
    <xf numFmtId="0" fontId="21" fillId="0" borderId="0" xfId="28" applyFont="1" applyFill="1" applyBorder="1" applyAlignment="1" applyProtection="1">
      <alignment horizontal="left"/>
    </xf>
    <xf numFmtId="3" fontId="21" fillId="0" borderId="0" xfId="28" applyNumberFormat="1" applyFont="1" applyFill="1" applyBorder="1" applyAlignment="1" applyProtection="1">
      <alignment horizontal="right"/>
    </xf>
    <xf numFmtId="0" fontId="36" fillId="0" borderId="0" xfId="28" applyFont="1" applyFill="1" applyBorder="1" applyAlignment="1" applyProtection="1"/>
    <xf numFmtId="0" fontId="36" fillId="0" borderId="0" xfId="0" applyFont="1" applyBorder="1" applyAlignment="1" applyProtection="1"/>
    <xf numFmtId="164" fontId="21" fillId="0" borderId="27" xfId="28" applyNumberFormat="1" applyFont="1" applyFill="1" applyBorder="1" applyAlignment="1" applyProtection="1"/>
    <xf numFmtId="3" fontId="21" fillId="0" borderId="1" xfId="28" applyNumberFormat="1" applyFont="1" applyFill="1" applyBorder="1" applyAlignment="1" applyProtection="1"/>
    <xf numFmtId="3" fontId="21" fillId="0" borderId="29" xfId="28" applyNumberFormat="1" applyFont="1" applyFill="1" applyBorder="1" applyAlignment="1" applyProtection="1"/>
    <xf numFmtId="164" fontId="21" fillId="0" borderId="2" xfId="28" applyNumberFormat="1" applyFont="1" applyFill="1" applyBorder="1" applyAlignment="1" applyProtection="1">
      <alignment horizontal="right"/>
    </xf>
    <xf numFmtId="0" fontId="21" fillId="0" borderId="48" xfId="28" applyFont="1" applyFill="1" applyBorder="1" applyAlignment="1" applyProtection="1">
      <alignment horizontal="center"/>
    </xf>
    <xf numFmtId="0" fontId="21" fillId="0" borderId="16" xfId="28" applyFont="1" applyFill="1" applyBorder="1" applyAlignment="1" applyProtection="1">
      <alignment horizontal="center"/>
    </xf>
    <xf numFmtId="164" fontId="21" fillId="0" borderId="37" xfId="28" applyNumberFormat="1" applyFont="1" applyFill="1" applyBorder="1" applyAlignment="1" applyProtection="1">
      <alignment horizontal="right"/>
    </xf>
    <xf numFmtId="0" fontId="28" fillId="3" borderId="2" xfId="0" applyFont="1" applyFill="1" applyBorder="1" applyProtection="1"/>
    <xf numFmtId="0" fontId="28" fillId="3" borderId="3" xfId="0" applyFont="1" applyFill="1" applyBorder="1" applyProtection="1"/>
    <xf numFmtId="0" fontId="28" fillId="3" borderId="4" xfId="0" applyFont="1" applyFill="1" applyBorder="1" applyProtection="1"/>
    <xf numFmtId="0" fontId="28" fillId="3" borderId="2" xfId="0" applyFont="1" applyFill="1" applyBorder="1" applyAlignment="1" applyProtection="1"/>
    <xf numFmtId="0" fontId="27" fillId="3" borderId="4" xfId="0" applyFont="1" applyFill="1" applyBorder="1" applyAlignment="1" applyProtection="1"/>
    <xf numFmtId="0" fontId="28" fillId="3" borderId="2" xfId="0" applyFont="1" applyFill="1" applyBorder="1" applyAlignment="1" applyProtection="1">
      <alignment horizontal="center"/>
    </xf>
    <xf numFmtId="0" fontId="28" fillId="3" borderId="3" xfId="0" applyFont="1" applyFill="1" applyBorder="1" applyAlignment="1" applyProtection="1">
      <alignment horizontal="center"/>
    </xf>
    <xf numFmtId="0" fontId="28" fillId="3" borderId="4" xfId="0" applyFont="1" applyFill="1" applyBorder="1" applyAlignment="1" applyProtection="1">
      <alignment horizontal="center"/>
    </xf>
    <xf numFmtId="0" fontId="28" fillId="0" borderId="20" xfId="0" applyFont="1" applyBorder="1" applyAlignment="1" applyProtection="1">
      <alignment horizontal="center"/>
    </xf>
    <xf numFmtId="0" fontId="28" fillId="0" borderId="27" xfId="0" applyFont="1" applyBorder="1" applyAlignment="1" applyProtection="1">
      <alignment horizontal="center"/>
    </xf>
    <xf numFmtId="164" fontId="29" fillId="0" borderId="27" xfId="0" applyNumberFormat="1" applyFont="1" applyBorder="1" applyAlignment="1" applyProtection="1"/>
    <xf numFmtId="0" fontId="29" fillId="0" borderId="27" xfId="0" applyFont="1" applyBorder="1" applyAlignment="1" applyProtection="1"/>
    <xf numFmtId="0" fontId="29" fillId="0" borderId="32" xfId="0" applyFont="1" applyBorder="1" applyAlignment="1" applyProtection="1"/>
    <xf numFmtId="0" fontId="28" fillId="0" borderId="36" xfId="0" applyFont="1" applyBorder="1" applyAlignment="1" applyProtection="1">
      <alignment horizontal="center"/>
    </xf>
    <xf numFmtId="0" fontId="28" fillId="0" borderId="1" xfId="0" applyFont="1" applyBorder="1" applyAlignment="1" applyProtection="1">
      <alignment horizontal="center"/>
    </xf>
    <xf numFmtId="164" fontId="29" fillId="0" borderId="1" xfId="0" applyNumberFormat="1" applyFont="1" applyBorder="1" applyAlignment="1" applyProtection="1"/>
    <xf numFmtId="0" fontId="29" fillId="0" borderId="1" xfId="0" applyFont="1" applyBorder="1" applyAlignment="1" applyProtection="1"/>
    <xf numFmtId="0" fontId="29" fillId="0" borderId="28" xfId="0" applyFont="1" applyBorder="1" applyAlignment="1" applyProtection="1"/>
    <xf numFmtId="0" fontId="28" fillId="0" borderId="38" xfId="0" applyFont="1" applyBorder="1" applyAlignment="1" applyProtection="1">
      <alignment horizontal="center"/>
    </xf>
    <xf numFmtId="0" fontId="28" fillId="0" borderId="29" xfId="0" applyFont="1" applyBorder="1" applyAlignment="1" applyProtection="1">
      <alignment horizontal="center"/>
    </xf>
    <xf numFmtId="164" fontId="29" fillId="0" borderId="29" xfId="0" applyNumberFormat="1" applyFont="1" applyBorder="1" applyAlignment="1" applyProtection="1"/>
    <xf numFmtId="0" fontId="29" fillId="0" borderId="29" xfId="0" applyFont="1" applyBorder="1" applyAlignment="1" applyProtection="1"/>
    <xf numFmtId="0" fontId="29" fillId="0" borderId="39" xfId="0" applyFont="1" applyBorder="1" applyAlignment="1" applyProtection="1"/>
    <xf numFmtId="0" fontId="28" fillId="0" borderId="2" xfId="0" applyFont="1" applyBorder="1" applyAlignment="1" applyProtection="1"/>
    <xf numFmtId="0" fontId="28" fillId="0" borderId="4" xfId="0" applyFont="1" applyBorder="1" applyAlignment="1" applyProtection="1"/>
    <xf numFmtId="0" fontId="29" fillId="0" borderId="2" xfId="0" applyFont="1" applyBorder="1" applyAlignment="1" applyProtection="1"/>
    <xf numFmtId="0" fontId="29" fillId="0" borderId="3" xfId="0" applyFont="1" applyBorder="1" applyAlignment="1" applyProtection="1"/>
    <xf numFmtId="0" fontId="29" fillId="0" borderId="4" xfId="0" applyFont="1" applyBorder="1" applyAlignment="1" applyProtection="1"/>
    <xf numFmtId="0" fontId="29" fillId="0" borderId="0" xfId="0" applyFont="1" applyProtection="1"/>
    <xf numFmtId="0" fontId="23" fillId="0" borderId="0" xfId="28" applyFont="1" applyAlignment="1" applyProtection="1">
      <alignment horizontal="left"/>
    </xf>
    <xf numFmtId="0" fontId="30" fillId="0" borderId="0" xfId="28" applyFont="1" applyFill="1" applyAlignment="1" applyProtection="1">
      <alignment horizontal="center"/>
    </xf>
    <xf numFmtId="0" fontId="27" fillId="0" borderId="0" xfId="0" applyFont="1" applyAlignment="1" applyProtection="1">
      <alignment horizontal="center"/>
    </xf>
    <xf numFmtId="0" fontId="24" fillId="0" borderId="0" xfId="0" applyFont="1" applyAlignment="1" applyProtection="1">
      <alignment horizontal="center"/>
    </xf>
    <xf numFmtId="0" fontId="23" fillId="0" borderId="0" xfId="29" applyFont="1" applyFill="1" applyAlignment="1" applyProtection="1">
      <alignment horizontal="center"/>
    </xf>
    <xf numFmtId="0" fontId="26" fillId="0" borderId="0" xfId="29" applyFont="1" applyFill="1" applyProtection="1"/>
    <xf numFmtId="0" fontId="23" fillId="0" borderId="0" xfId="30" applyFont="1" applyAlignment="1" applyProtection="1">
      <alignment horizontal="center"/>
    </xf>
    <xf numFmtId="0" fontId="23" fillId="0" borderId="0" xfId="30" applyFont="1" applyProtection="1"/>
    <xf numFmtId="0" fontId="21" fillId="0" borderId="24" xfId="31" applyFont="1" applyFill="1" applyBorder="1" applyProtection="1"/>
    <xf numFmtId="0" fontId="25" fillId="3" borderId="3" xfId="28" applyFont="1" applyFill="1" applyBorder="1" applyAlignment="1" applyProtection="1">
      <alignment horizontal="center"/>
    </xf>
    <xf numFmtId="0" fontId="29" fillId="3" borderId="4" xfId="0" applyFont="1" applyFill="1" applyBorder="1" applyAlignment="1" applyProtection="1">
      <alignment horizontal="center"/>
    </xf>
    <xf numFmtId="0" fontId="29" fillId="3" borderId="8" xfId="0" applyFont="1" applyFill="1" applyBorder="1" applyAlignment="1" applyProtection="1">
      <alignment horizontal="center"/>
    </xf>
    <xf numFmtId="0" fontId="25" fillId="3" borderId="40" xfId="28" applyFont="1" applyFill="1" applyBorder="1" applyAlignment="1" applyProtection="1">
      <alignment horizontal="center"/>
    </xf>
    <xf numFmtId="0" fontId="24" fillId="0" borderId="7" xfId="0" applyFont="1" applyBorder="1" applyAlignment="1" applyProtection="1">
      <alignment horizontal="center"/>
    </xf>
    <xf numFmtId="0" fontId="24" fillId="0" borderId="8" xfId="0" applyFont="1" applyBorder="1" applyAlignment="1" applyProtection="1">
      <alignment horizontal="center"/>
    </xf>
    <xf numFmtId="0" fontId="21" fillId="0" borderId="41" xfId="31" applyFont="1" applyFill="1" applyBorder="1" applyProtection="1"/>
    <xf numFmtId="0" fontId="25" fillId="3" borderId="24" xfId="28" applyFont="1" applyFill="1" applyBorder="1" applyAlignment="1" applyProtection="1">
      <alignment horizontal="center"/>
    </xf>
    <xf numFmtId="0" fontId="25" fillId="3" borderId="41" xfId="28" applyFont="1" applyFill="1" applyBorder="1" applyAlignment="1" applyProtection="1">
      <alignment horizontal="center"/>
    </xf>
    <xf numFmtId="0" fontId="28" fillId="3" borderId="42" xfId="0" applyFont="1" applyFill="1" applyBorder="1" applyAlignment="1" applyProtection="1">
      <alignment horizontal="center"/>
    </xf>
    <xf numFmtId="0" fontId="24" fillId="0" borderId="9" xfId="0" applyFont="1" applyBorder="1" applyAlignment="1" applyProtection="1">
      <alignment horizontal="center"/>
    </xf>
    <xf numFmtId="0" fontId="24" fillId="0" borderId="10" xfId="0" applyFont="1" applyBorder="1" applyAlignment="1" applyProtection="1">
      <alignment horizontal="center"/>
    </xf>
    <xf numFmtId="0" fontId="24" fillId="0" borderId="11" xfId="0" applyFont="1" applyBorder="1" applyAlignment="1" applyProtection="1">
      <alignment horizontal="center"/>
    </xf>
    <xf numFmtId="0" fontId="21" fillId="0" borderId="25" xfId="31" applyFont="1" applyFill="1" applyBorder="1" applyProtection="1"/>
    <xf numFmtId="0" fontId="25" fillId="3" borderId="25" xfId="28" applyFont="1" applyFill="1" applyBorder="1" applyAlignment="1" applyProtection="1">
      <alignment horizontal="center"/>
    </xf>
    <xf numFmtId="0" fontId="28" fillId="3" borderId="43" xfId="0" applyFont="1" applyFill="1" applyBorder="1" applyAlignment="1" applyProtection="1">
      <alignment horizontal="center"/>
    </xf>
    <xf numFmtId="0" fontId="21" fillId="0" borderId="27" xfId="0" applyFont="1" applyFill="1" applyBorder="1" applyProtection="1"/>
    <xf numFmtId="0" fontId="21" fillId="0" borderId="20" xfId="28" applyFont="1" applyFill="1" applyBorder="1" applyAlignment="1" applyProtection="1">
      <alignment horizontal="center"/>
    </xf>
    <xf numFmtId="0" fontId="21" fillId="5" borderId="1" xfId="0" applyFont="1" applyFill="1" applyBorder="1" applyProtection="1"/>
    <xf numFmtId="0" fontId="21" fillId="0" borderId="1" xfId="0" applyFont="1" applyFill="1" applyBorder="1" applyProtection="1"/>
    <xf numFmtId="49" fontId="21" fillId="5" borderId="1" xfId="0" applyNumberFormat="1" applyFont="1" applyFill="1" applyBorder="1" applyAlignment="1" applyProtection="1">
      <alignment horizontal="right"/>
    </xf>
    <xf numFmtId="0" fontId="21" fillId="5" borderId="1" xfId="0" applyFont="1" applyFill="1" applyBorder="1" applyAlignment="1" applyProtection="1">
      <alignment horizontal="right"/>
    </xf>
    <xf numFmtId="49" fontId="21" fillId="0" borderId="27" xfId="28" applyNumberFormat="1" applyFont="1" applyFill="1" applyBorder="1" applyAlignment="1" applyProtection="1">
      <alignment horizontal="center"/>
    </xf>
    <xf numFmtId="0" fontId="21" fillId="5" borderId="1" xfId="0" applyFont="1" applyFill="1" applyBorder="1" applyAlignment="1" applyProtection="1">
      <alignment horizontal="center"/>
    </xf>
    <xf numFmtId="165" fontId="21" fillId="0" borderId="27" xfId="28" applyNumberFormat="1" applyFont="1" applyFill="1" applyBorder="1" applyAlignment="1" applyProtection="1">
      <alignment horizontal="right"/>
    </xf>
    <xf numFmtId="164" fontId="1" fillId="0" borderId="1" xfId="0" applyNumberFormat="1" applyFont="1" applyBorder="1" applyProtection="1"/>
    <xf numFmtId="165" fontId="21" fillId="0" borderId="32" xfId="28" applyNumberFormat="1" applyFont="1" applyFill="1" applyBorder="1" applyAlignment="1" applyProtection="1">
      <alignment horizontal="right"/>
    </xf>
    <xf numFmtId="0" fontId="21" fillId="0" borderId="36" xfId="28" applyFont="1" applyFill="1" applyBorder="1" applyAlignment="1" applyProtection="1">
      <alignment horizontal="center"/>
    </xf>
    <xf numFmtId="165" fontId="21" fillId="0" borderId="28" xfId="28" applyNumberFormat="1" applyFont="1" applyFill="1" applyBorder="1" applyAlignment="1" applyProtection="1">
      <alignment horizontal="right"/>
    </xf>
    <xf numFmtId="49" fontId="21" fillId="5" borderId="29" xfId="0" applyNumberFormat="1" applyFont="1" applyFill="1" applyBorder="1" applyAlignment="1" applyProtection="1">
      <alignment horizontal="right"/>
    </xf>
    <xf numFmtId="0" fontId="21" fillId="5" borderId="29" xfId="0" applyFont="1" applyFill="1" applyBorder="1" applyProtection="1"/>
    <xf numFmtId="0" fontId="21" fillId="0" borderId="29" xfId="0" applyFont="1" applyFill="1" applyBorder="1" applyProtection="1"/>
    <xf numFmtId="0" fontId="21" fillId="5" borderId="29" xfId="0" applyFont="1" applyFill="1" applyBorder="1" applyAlignment="1" applyProtection="1">
      <alignment horizontal="right"/>
    </xf>
    <xf numFmtId="0" fontId="21" fillId="5" borderId="45" xfId="0" applyFont="1" applyFill="1" applyBorder="1" applyAlignment="1" applyProtection="1">
      <alignment horizontal="right"/>
    </xf>
    <xf numFmtId="0" fontId="21" fillId="5" borderId="29" xfId="0" applyFont="1" applyFill="1" applyBorder="1" applyAlignment="1" applyProtection="1">
      <alignment horizontal="center"/>
    </xf>
    <xf numFmtId="0" fontId="21" fillId="0" borderId="29" xfId="0" applyFont="1" applyBorder="1" applyProtection="1"/>
    <xf numFmtId="0" fontId="1" fillId="0" borderId="29" xfId="0" applyFont="1" applyBorder="1" applyProtection="1"/>
    <xf numFmtId="1" fontId="32" fillId="5" borderId="29" xfId="0" applyNumberFormat="1" applyFont="1" applyFill="1" applyBorder="1" applyAlignment="1" applyProtection="1">
      <alignment horizontal="right" wrapText="1"/>
    </xf>
    <xf numFmtId="0" fontId="32" fillId="5" borderId="29" xfId="0" applyFont="1" applyFill="1" applyBorder="1" applyAlignment="1" applyProtection="1">
      <alignment wrapText="1"/>
    </xf>
    <xf numFmtId="0" fontId="1" fillId="5" borderId="29" xfId="0" applyFont="1" applyFill="1" applyBorder="1" applyAlignment="1" applyProtection="1">
      <alignment horizontal="center"/>
    </xf>
    <xf numFmtId="0" fontId="0" fillId="0" borderId="0" xfId="0" applyFill="1" applyProtection="1"/>
    <xf numFmtId="49" fontId="32" fillId="5" borderId="29" xfId="0" applyNumberFormat="1" applyFont="1" applyFill="1" applyBorder="1" applyAlignment="1" applyProtection="1">
      <alignment horizontal="right" wrapText="1"/>
    </xf>
    <xf numFmtId="49" fontId="21" fillId="0" borderId="1" xfId="28" applyNumberFormat="1" applyFont="1" applyFill="1" applyBorder="1" applyAlignment="1" applyProtection="1">
      <alignment horizontal="center"/>
    </xf>
    <xf numFmtId="165" fontId="21" fillId="0" borderId="1" xfId="28" applyNumberFormat="1" applyFont="1" applyFill="1" applyBorder="1" applyAlignment="1" applyProtection="1">
      <alignment horizontal="right"/>
    </xf>
    <xf numFmtId="0" fontId="21" fillId="0" borderId="46" xfId="0" applyFont="1" applyFill="1" applyBorder="1" applyProtection="1"/>
    <xf numFmtId="49" fontId="32" fillId="5" borderId="29" xfId="0" applyNumberFormat="1" applyFont="1" applyFill="1" applyBorder="1" applyAlignment="1" applyProtection="1">
      <alignment horizontal="right"/>
    </xf>
    <xf numFmtId="0" fontId="21" fillId="0" borderId="22" xfId="0" applyFont="1" applyFill="1" applyBorder="1" applyProtection="1"/>
    <xf numFmtId="0" fontId="1" fillId="0" borderId="1" xfId="0" applyFont="1" applyBorder="1" applyProtection="1"/>
    <xf numFmtId="49" fontId="1" fillId="5" borderId="1" xfId="0" applyNumberFormat="1" applyFont="1" applyFill="1" applyBorder="1" applyAlignment="1" applyProtection="1">
      <alignment horizontal="right"/>
    </xf>
    <xf numFmtId="0" fontId="1" fillId="5" borderId="1" xfId="0" applyFont="1" applyFill="1" applyBorder="1" applyProtection="1"/>
    <xf numFmtId="0" fontId="1" fillId="5" borderId="1" xfId="0" applyFont="1" applyFill="1" applyBorder="1" applyAlignment="1" applyProtection="1">
      <alignment horizontal="center"/>
    </xf>
    <xf numFmtId="0" fontId="25" fillId="0" borderId="44" xfId="0" applyFont="1" applyFill="1" applyBorder="1" applyProtection="1"/>
    <xf numFmtId="0" fontId="21" fillId="0" borderId="44" xfId="0" applyFont="1" applyFill="1" applyBorder="1" applyProtection="1"/>
    <xf numFmtId="49" fontId="32" fillId="5" borderId="1" xfId="0" applyNumberFormat="1" applyFont="1" applyFill="1" applyBorder="1" applyAlignment="1" applyProtection="1">
      <alignment horizontal="right"/>
    </xf>
    <xf numFmtId="0" fontId="32" fillId="5" borderId="1" xfId="0" applyFont="1" applyFill="1" applyBorder="1" applyAlignment="1" applyProtection="1">
      <alignment wrapText="1"/>
    </xf>
    <xf numFmtId="0" fontId="21" fillId="0" borderId="17" xfId="28" applyFont="1" applyFill="1" applyBorder="1" applyAlignment="1" applyProtection="1">
      <alignment horizontal="center"/>
    </xf>
    <xf numFmtId="49" fontId="21" fillId="0" borderId="1" xfId="28" applyNumberFormat="1" applyFont="1" applyFill="1" applyBorder="1" applyAlignment="1" applyProtection="1">
      <alignment horizontal="left"/>
    </xf>
    <xf numFmtId="49" fontId="21" fillId="0" borderId="27" xfId="28" applyNumberFormat="1" applyFont="1" applyFill="1" applyBorder="1" applyAlignment="1" applyProtection="1">
      <alignment horizontal="left"/>
    </xf>
    <xf numFmtId="165" fontId="21" fillId="0" borderId="44" xfId="0" applyNumberFormat="1" applyFont="1" applyFill="1" applyBorder="1" applyProtection="1"/>
    <xf numFmtId="49" fontId="21" fillId="5" borderId="27" xfId="28" applyNumberFormat="1" applyFont="1" applyFill="1" applyBorder="1" applyAlignment="1" applyProtection="1">
      <alignment horizontal="center"/>
    </xf>
    <xf numFmtId="0" fontId="1" fillId="5" borderId="27" xfId="0" applyFont="1" applyFill="1" applyBorder="1" applyAlignment="1" applyProtection="1">
      <alignment horizontal="center"/>
    </xf>
    <xf numFmtId="49" fontId="32" fillId="5" borderId="1" xfId="0" applyNumberFormat="1" applyFont="1" applyFill="1" applyBorder="1" applyAlignment="1" applyProtection="1">
      <alignment horizontal="right" wrapText="1"/>
    </xf>
    <xf numFmtId="0" fontId="21" fillId="0" borderId="0" xfId="0" applyFont="1" applyFill="1" applyProtection="1"/>
    <xf numFmtId="165" fontId="21" fillId="0" borderId="39" xfId="28" applyNumberFormat="1" applyFont="1" applyFill="1" applyBorder="1" applyAlignment="1" applyProtection="1">
      <alignment horizontal="right"/>
    </xf>
    <xf numFmtId="49" fontId="21" fillId="5" borderId="1" xfId="28" applyNumberFormat="1" applyFont="1" applyFill="1" applyBorder="1" applyAlignment="1" applyProtection="1">
      <alignment horizontal="center"/>
    </xf>
    <xf numFmtId="165" fontId="21" fillId="0" borderId="1" xfId="0" applyNumberFormat="1" applyFont="1" applyFill="1" applyBorder="1" applyProtection="1"/>
    <xf numFmtId="0" fontId="21" fillId="0" borderId="1" xfId="28" applyFont="1" applyFill="1" applyBorder="1" applyAlignment="1" applyProtection="1">
      <alignment horizontal="left"/>
    </xf>
    <xf numFmtId="49" fontId="21" fillId="0" borderId="1" xfId="28" applyNumberFormat="1" applyFont="1" applyFill="1" applyBorder="1" applyAlignment="1" applyProtection="1">
      <alignment horizontal="right"/>
    </xf>
    <xf numFmtId="0" fontId="25" fillId="0" borderId="9" xfId="28" applyFont="1" applyFill="1" applyBorder="1" applyAlignment="1" applyProtection="1">
      <alignment horizontal="left"/>
    </xf>
    <xf numFmtId="0" fontId="25" fillId="0" borderId="10" xfId="28" applyFont="1" applyFill="1" applyBorder="1" applyAlignment="1" applyProtection="1">
      <alignment horizontal="left"/>
    </xf>
    <xf numFmtId="0" fontId="27" fillId="0" borderId="10" xfId="0" applyFont="1" applyBorder="1" applyAlignment="1" applyProtection="1">
      <alignment horizontal="left"/>
    </xf>
    <xf numFmtId="0" fontId="24" fillId="0" borderId="10" xfId="0" applyFont="1" applyBorder="1" applyAlignment="1" applyProtection="1"/>
    <xf numFmtId="0" fontId="24" fillId="0" borderId="11" xfId="0" applyFont="1" applyBorder="1" applyAlignment="1" applyProtection="1"/>
    <xf numFmtId="164" fontId="21" fillId="0" borderId="47" xfId="28" applyNumberFormat="1" applyFont="1" applyFill="1" applyBorder="1" applyAlignment="1" applyProtection="1">
      <alignment horizontal="right"/>
    </xf>
    <xf numFmtId="164" fontId="21" fillId="0" borderId="25" xfId="0" applyNumberFormat="1" applyFont="1" applyFill="1" applyBorder="1" applyProtection="1"/>
    <xf numFmtId="165" fontId="21" fillId="0" borderId="25" xfId="28" applyNumberFormat="1" applyFont="1" applyFill="1" applyBorder="1" applyAlignment="1" applyProtection="1">
      <alignment horizontal="right"/>
    </xf>
    <xf numFmtId="0" fontId="23" fillId="0" borderId="0" xfId="31" applyFont="1" applyProtection="1"/>
    <xf numFmtId="49" fontId="23" fillId="0" borderId="0" xfId="28" applyNumberFormat="1" applyFont="1" applyFill="1" applyAlignment="1" applyProtection="1">
      <alignment horizontal="left"/>
    </xf>
    <xf numFmtId="0" fontId="23" fillId="0" borderId="0" xfId="28" applyFont="1" applyFill="1" applyAlignment="1" applyProtection="1">
      <alignment horizontal="left"/>
    </xf>
    <xf numFmtId="0" fontId="23" fillId="0" borderId="0" xfId="28" applyFont="1" applyFill="1" applyAlignment="1" applyProtection="1">
      <alignment horizontal="center"/>
    </xf>
    <xf numFmtId="0" fontId="33" fillId="0" borderId="0" xfId="28" applyFont="1" applyFill="1" applyProtection="1"/>
    <xf numFmtId="0" fontId="33" fillId="0" borderId="0" xfId="28" applyFont="1" applyFill="1" applyAlignment="1" applyProtection="1">
      <alignment horizontal="right"/>
    </xf>
    <xf numFmtId="0" fontId="24" fillId="0" borderId="0" xfId="0" applyFont="1" applyAlignment="1" applyProtection="1">
      <alignment horizontal="center"/>
    </xf>
    <xf numFmtId="0" fontId="24" fillId="0" borderId="0" xfId="0" applyFont="1" applyFill="1" applyProtection="1"/>
    <xf numFmtId="0" fontId="40" fillId="0" borderId="0" xfId="35" applyFont="1" applyBorder="1" applyAlignment="1" applyProtection="1">
      <alignment horizontal="center" vertical="center" wrapText="1"/>
    </xf>
    <xf numFmtId="0" fontId="9" fillId="0" borderId="0" xfId="35" applyFont="1" applyAlignment="1" applyProtection="1">
      <alignment vertical="center"/>
    </xf>
    <xf numFmtId="0" fontId="40" fillId="0" borderId="0" xfId="35" applyFont="1" applyAlignment="1" applyProtection="1">
      <alignment horizontal="center" vertical="center"/>
    </xf>
    <xf numFmtId="0" fontId="41" fillId="0" borderId="2" xfId="14" applyFont="1" applyFill="1" applyBorder="1" applyAlignment="1" applyProtection="1">
      <alignment horizontal="left" vertical="center"/>
    </xf>
    <xf numFmtId="0" fontId="41" fillId="0" borderId="3" xfId="14" applyFont="1" applyFill="1" applyBorder="1" applyAlignment="1" applyProtection="1">
      <alignment horizontal="left" vertical="center"/>
    </xf>
    <xf numFmtId="0" fontId="41" fillId="0" borderId="4" xfId="14" applyFont="1" applyFill="1" applyBorder="1" applyAlignment="1" applyProtection="1">
      <alignment horizontal="left" vertical="center"/>
    </xf>
    <xf numFmtId="0" fontId="42" fillId="0" borderId="0" xfId="14" applyFont="1" applyFill="1" applyBorder="1" applyAlignment="1" applyProtection="1">
      <alignment vertical="center"/>
    </xf>
    <xf numFmtId="0" fontId="40" fillId="0" borderId="49" xfId="35" applyFont="1" applyBorder="1" applyAlignment="1" applyProtection="1">
      <alignment vertical="center" wrapText="1"/>
    </xf>
    <xf numFmtId="0" fontId="2" fillId="0" borderId="50" xfId="35" applyFont="1" applyBorder="1" applyAlignment="1" applyProtection="1">
      <alignment horizontal="center" vertical="center" textRotation="90" wrapText="1"/>
    </xf>
    <xf numFmtId="0" fontId="2" fillId="0" borderId="51" xfId="35" applyFont="1" applyBorder="1" applyAlignment="1" applyProtection="1">
      <alignment horizontal="center" vertical="center" wrapText="1"/>
    </xf>
    <xf numFmtId="0" fontId="2" fillId="0" borderId="52" xfId="35" applyFont="1" applyBorder="1" applyAlignment="1" applyProtection="1">
      <alignment horizontal="center" vertical="center" wrapText="1"/>
    </xf>
    <xf numFmtId="0" fontId="2" fillId="0" borderId="53" xfId="35" applyFont="1" applyBorder="1" applyAlignment="1" applyProtection="1">
      <alignment horizontal="center" vertical="center" wrapText="1"/>
    </xf>
    <xf numFmtId="0" fontId="2" fillId="0" borderId="54" xfId="35" applyFont="1" applyBorder="1" applyAlignment="1" applyProtection="1">
      <alignment horizontal="center" vertical="center" wrapText="1"/>
    </xf>
    <xf numFmtId="0" fontId="2" fillId="0" borderId="55" xfId="35" applyFont="1" applyBorder="1" applyAlignment="1" applyProtection="1">
      <alignment horizontal="center" vertical="center" textRotation="90" wrapText="1"/>
    </xf>
    <xf numFmtId="0" fontId="2" fillId="0" borderId="56" xfId="35" applyFont="1" applyBorder="1" applyAlignment="1" applyProtection="1">
      <alignment horizontal="center" vertical="center" wrapText="1"/>
    </xf>
    <xf numFmtId="0" fontId="2" fillId="0" borderId="57" xfId="35" applyFont="1" applyBorder="1" applyAlignment="1" applyProtection="1">
      <alignment horizontal="center" vertical="center" wrapText="1"/>
    </xf>
    <xf numFmtId="1" fontId="15" fillId="0" borderId="56" xfId="35" applyNumberFormat="1" applyFont="1" applyBorder="1" applyAlignment="1" applyProtection="1">
      <alignment horizontal="center" vertical="center" wrapText="1"/>
    </xf>
    <xf numFmtId="0" fontId="2" fillId="0" borderId="58" xfId="35" applyFont="1" applyBorder="1" applyAlignment="1" applyProtection="1">
      <alignment horizontal="center" vertical="center" wrapText="1"/>
    </xf>
    <xf numFmtId="0" fontId="2" fillId="0" borderId="59" xfId="35" applyFont="1" applyBorder="1" applyAlignment="1" applyProtection="1">
      <alignment horizontal="center" vertical="center" wrapText="1"/>
    </xf>
    <xf numFmtId="0" fontId="9" fillId="0" borderId="0" xfId="35" applyFont="1" applyAlignment="1" applyProtection="1">
      <alignment horizontal="center" vertical="center" wrapText="1"/>
    </xf>
    <xf numFmtId="0" fontId="41" fillId="0" borderId="60" xfId="35" applyFont="1" applyBorder="1" applyAlignment="1" applyProtection="1">
      <alignment horizontal="left" vertical="center" wrapText="1"/>
    </xf>
    <xf numFmtId="0" fontId="41" fillId="0" borderId="61" xfId="35" applyFont="1" applyBorder="1" applyAlignment="1" applyProtection="1">
      <alignment horizontal="left" vertical="center" wrapText="1"/>
    </xf>
    <xf numFmtId="0" fontId="2" fillId="2" borderId="62" xfId="35" applyFont="1" applyFill="1" applyBorder="1" applyAlignment="1" applyProtection="1">
      <alignment horizontal="center" vertical="center"/>
    </xf>
    <xf numFmtId="0" fontId="2" fillId="2" borderId="68" xfId="35" applyFont="1" applyFill="1" applyBorder="1" applyAlignment="1" applyProtection="1">
      <alignment horizontal="center" vertical="center"/>
    </xf>
    <xf numFmtId="0" fontId="2" fillId="2" borderId="72" xfId="35" applyFont="1" applyFill="1" applyBorder="1" applyAlignment="1" applyProtection="1">
      <alignment horizontal="center" vertical="center"/>
    </xf>
    <xf numFmtId="0" fontId="9" fillId="0" borderId="0" xfId="35" applyFont="1" applyFill="1" applyAlignment="1" applyProtection="1">
      <alignment vertical="center"/>
    </xf>
    <xf numFmtId="0" fontId="2" fillId="2" borderId="77" xfId="35" applyFont="1" applyFill="1" applyBorder="1" applyAlignment="1" applyProtection="1">
      <alignment horizontal="center" vertical="center"/>
    </xf>
    <xf numFmtId="0" fontId="2" fillId="0" borderId="72" xfId="35" applyFont="1" applyFill="1" applyBorder="1" applyAlignment="1" applyProtection="1">
      <alignment horizontal="center" vertical="center"/>
    </xf>
    <xf numFmtId="0" fontId="2" fillId="5" borderId="72" xfId="35" applyFont="1" applyFill="1" applyBorder="1" applyAlignment="1" applyProtection="1">
      <alignment horizontal="center" vertical="center"/>
    </xf>
    <xf numFmtId="0" fontId="2" fillId="5" borderId="81" xfId="35" applyFont="1" applyFill="1" applyBorder="1" applyAlignment="1" applyProtection="1">
      <alignment horizontal="center" vertical="center"/>
    </xf>
    <xf numFmtId="0" fontId="2" fillId="5" borderId="87" xfId="35" applyFont="1" applyFill="1" applyBorder="1" applyAlignment="1" applyProtection="1">
      <alignment horizontal="center" vertical="center" wrapText="1"/>
    </xf>
    <xf numFmtId="0" fontId="17" fillId="0" borderId="0" xfId="35" applyFont="1" applyProtection="1"/>
    <xf numFmtId="0" fontId="2" fillId="5" borderId="0" xfId="35" applyFont="1" applyFill="1" applyBorder="1" applyAlignment="1" applyProtection="1">
      <alignment horizontal="center" vertical="center" wrapText="1"/>
    </xf>
    <xf numFmtId="0" fontId="9" fillId="0" borderId="0" xfId="35" applyFont="1" applyProtection="1"/>
    <xf numFmtId="0" fontId="17" fillId="0" borderId="0" xfId="35" applyFont="1" applyFill="1" applyAlignment="1" applyProtection="1">
      <alignment horizontal="left"/>
    </xf>
    <xf numFmtId="0" fontId="9" fillId="2" borderId="0" xfId="35" applyFont="1" applyFill="1" applyProtection="1"/>
    <xf numFmtId="0" fontId="9" fillId="2" borderId="0" xfId="35" applyFont="1" applyFill="1" applyAlignment="1" applyProtection="1">
      <alignment horizontal="center"/>
    </xf>
    <xf numFmtId="0" fontId="9" fillId="2" borderId="1" xfId="35" applyFont="1" applyFill="1" applyBorder="1" applyProtection="1"/>
    <xf numFmtId="0" fontId="9" fillId="2" borderId="88" xfId="35" applyFont="1" applyFill="1" applyBorder="1" applyAlignment="1" applyProtection="1">
      <alignment horizontal="center"/>
    </xf>
    <xf numFmtId="0" fontId="17" fillId="0" borderId="31" xfId="35" applyFont="1" applyBorder="1" applyAlignment="1" applyProtection="1">
      <alignment horizontal="center"/>
    </xf>
    <xf numFmtId="0" fontId="9" fillId="2" borderId="63" xfId="35" applyFont="1" applyFill="1" applyBorder="1" applyAlignment="1" applyProtection="1">
      <alignment vertical="center"/>
      <protection locked="0"/>
    </xf>
    <xf numFmtId="0" fontId="9" fillId="2" borderId="64" xfId="35" applyFont="1" applyFill="1" applyBorder="1" applyAlignment="1" applyProtection="1">
      <alignment vertical="center"/>
      <protection locked="0"/>
    </xf>
    <xf numFmtId="0" fontId="9" fillId="2" borderId="65" xfId="35" applyFont="1" applyFill="1" applyBorder="1" applyAlignment="1" applyProtection="1">
      <alignment vertical="center"/>
      <protection locked="0"/>
    </xf>
    <xf numFmtId="0" fontId="9" fillId="2" borderId="66" xfId="35" applyFont="1" applyFill="1" applyBorder="1" applyAlignment="1" applyProtection="1">
      <alignment vertical="center"/>
      <protection locked="0"/>
    </xf>
    <xf numFmtId="0" fontId="9" fillId="2" borderId="67" xfId="35" applyFont="1" applyFill="1" applyBorder="1" applyAlignment="1" applyProtection="1">
      <alignment vertical="center"/>
      <protection locked="0"/>
    </xf>
    <xf numFmtId="0" fontId="9" fillId="2" borderId="29" xfId="35" applyFont="1" applyFill="1" applyBorder="1" applyAlignment="1" applyProtection="1">
      <alignment vertical="center"/>
      <protection locked="0"/>
    </xf>
    <xf numFmtId="0" fontId="9" fillId="2" borderId="69" xfId="35" applyFont="1" applyFill="1" applyBorder="1" applyAlignment="1" applyProtection="1">
      <alignment vertical="center"/>
      <protection locked="0"/>
    </xf>
    <xf numFmtId="0" fontId="9" fillId="2" borderId="70" xfId="35" applyFont="1" applyFill="1" applyBorder="1" applyAlignment="1" applyProtection="1">
      <alignment vertical="center"/>
      <protection locked="0"/>
    </xf>
    <xf numFmtId="0" fontId="9" fillId="2" borderId="46" xfId="35" applyFont="1" applyFill="1" applyBorder="1" applyAlignment="1" applyProtection="1">
      <alignment vertical="center"/>
      <protection locked="0"/>
    </xf>
    <xf numFmtId="0" fontId="9" fillId="2" borderId="71" xfId="35" applyFont="1" applyFill="1" applyBorder="1" applyAlignment="1" applyProtection="1">
      <alignment vertical="center"/>
      <protection locked="0"/>
    </xf>
    <xf numFmtId="0" fontId="9" fillId="2" borderId="1" xfId="35" applyFont="1" applyFill="1" applyBorder="1" applyAlignment="1" applyProtection="1">
      <alignment vertical="center"/>
      <protection locked="0"/>
    </xf>
    <xf numFmtId="0" fontId="9" fillId="2" borderId="29" xfId="35" applyFont="1" applyFill="1" applyBorder="1" applyAlignment="1" applyProtection="1">
      <alignment vertical="center"/>
      <protection locked="0"/>
    </xf>
    <xf numFmtId="0" fontId="9" fillId="2" borderId="73" xfId="35" applyFont="1" applyFill="1" applyBorder="1" applyAlignment="1" applyProtection="1">
      <alignment vertical="center"/>
      <protection locked="0"/>
    </xf>
    <xf numFmtId="0" fontId="9" fillId="2" borderId="22" xfId="35" applyFont="1" applyFill="1" applyBorder="1" applyAlignment="1" applyProtection="1">
      <alignment vertical="center"/>
      <protection locked="0"/>
    </xf>
    <xf numFmtId="0" fontId="9" fillId="2" borderId="74" xfId="35" applyFont="1" applyFill="1" applyBorder="1" applyAlignment="1" applyProtection="1">
      <alignment vertical="center"/>
      <protection locked="0"/>
    </xf>
    <xf numFmtId="0" fontId="9" fillId="2" borderId="44" xfId="35" applyFont="1" applyFill="1" applyBorder="1" applyAlignment="1" applyProtection="1">
      <alignment vertical="center"/>
      <protection locked="0"/>
    </xf>
    <xf numFmtId="0" fontId="9" fillId="2" borderId="75" xfId="35" applyFont="1" applyFill="1" applyBorder="1" applyAlignment="1" applyProtection="1">
      <alignment vertical="center"/>
      <protection locked="0"/>
    </xf>
    <xf numFmtId="0" fontId="9" fillId="2" borderId="76" xfId="35" applyFont="1" applyFill="1" applyBorder="1" applyAlignment="1" applyProtection="1">
      <alignment vertical="center"/>
      <protection locked="0"/>
    </xf>
    <xf numFmtId="0" fontId="9" fillId="2" borderId="27" xfId="35" applyFont="1" applyFill="1" applyBorder="1" applyAlignment="1" applyProtection="1">
      <alignment vertical="center"/>
      <protection locked="0"/>
    </xf>
    <xf numFmtId="0" fontId="9" fillId="2" borderId="78" xfId="35" applyFont="1" applyFill="1" applyBorder="1" applyAlignment="1" applyProtection="1">
      <alignment vertical="center"/>
      <protection locked="0"/>
    </xf>
    <xf numFmtId="0" fontId="9" fillId="2" borderId="79" xfId="35" applyFont="1" applyFill="1" applyBorder="1" applyAlignment="1" applyProtection="1">
      <alignment vertical="center"/>
      <protection locked="0"/>
    </xf>
    <xf numFmtId="0" fontId="9" fillId="2" borderId="44" xfId="35" applyFont="1" applyFill="1" applyBorder="1" applyAlignment="1" applyProtection="1">
      <alignment vertical="center"/>
      <protection locked="0"/>
    </xf>
    <xf numFmtId="0" fontId="9" fillId="2" borderId="80" xfId="35" applyFont="1" applyFill="1" applyBorder="1" applyAlignment="1" applyProtection="1">
      <alignment vertical="center"/>
      <protection locked="0"/>
    </xf>
    <xf numFmtId="0" fontId="9" fillId="0" borderId="1" xfId="35" applyFont="1" applyFill="1" applyBorder="1" applyAlignment="1" applyProtection="1">
      <alignment vertical="center"/>
      <protection locked="0"/>
    </xf>
    <xf numFmtId="0" fontId="9" fillId="0" borderId="29" xfId="35" applyFont="1" applyFill="1" applyBorder="1" applyAlignment="1" applyProtection="1">
      <alignment vertical="center"/>
      <protection locked="0"/>
    </xf>
    <xf numFmtId="0" fontId="9" fillId="0" borderId="73" xfId="35" applyFont="1" applyFill="1" applyBorder="1" applyAlignment="1" applyProtection="1">
      <alignment vertical="center"/>
      <protection locked="0"/>
    </xf>
    <xf numFmtId="0" fontId="9" fillId="0" borderId="22" xfId="35" applyFont="1" applyFill="1" applyBorder="1" applyAlignment="1" applyProtection="1">
      <alignment vertical="center"/>
      <protection locked="0"/>
    </xf>
    <xf numFmtId="0" fontId="9" fillId="0" borderId="74" xfId="35" applyFont="1" applyFill="1" applyBorder="1" applyAlignment="1" applyProtection="1">
      <alignment vertical="center"/>
      <protection locked="0"/>
    </xf>
    <xf numFmtId="0" fontId="9" fillId="0" borderId="44" xfId="35" applyFont="1" applyFill="1" applyBorder="1" applyAlignment="1" applyProtection="1">
      <alignment vertical="center"/>
      <protection locked="0"/>
    </xf>
    <xf numFmtId="0" fontId="9" fillId="0" borderId="75" xfId="35" applyFont="1" applyFill="1" applyBorder="1" applyAlignment="1" applyProtection="1">
      <alignment vertical="center"/>
      <protection locked="0"/>
    </xf>
    <xf numFmtId="0" fontId="9" fillId="0" borderId="76" xfId="35" applyFont="1" applyFill="1" applyBorder="1" applyAlignment="1" applyProtection="1">
      <alignment vertical="center"/>
      <protection locked="0"/>
    </xf>
    <xf numFmtId="0" fontId="9" fillId="5" borderId="1" xfId="35" applyFont="1" applyFill="1" applyBorder="1" applyAlignment="1" applyProtection="1">
      <alignment vertical="center"/>
      <protection locked="0"/>
    </xf>
    <xf numFmtId="0" fontId="9" fillId="5" borderId="29" xfId="35" applyFont="1" applyFill="1" applyBorder="1" applyAlignment="1" applyProtection="1">
      <alignment vertical="center"/>
      <protection locked="0"/>
    </xf>
    <xf numFmtId="0" fontId="9" fillId="5" borderId="73" xfId="35" applyFont="1" applyFill="1" applyBorder="1" applyAlignment="1" applyProtection="1">
      <alignment vertical="center"/>
      <protection locked="0"/>
    </xf>
    <xf numFmtId="0" fontId="9" fillId="5" borderId="22" xfId="35" applyFont="1" applyFill="1" applyBorder="1" applyAlignment="1" applyProtection="1">
      <alignment vertical="center"/>
      <protection locked="0"/>
    </xf>
    <xf numFmtId="0" fontId="9" fillId="5" borderId="74" xfId="35" applyFont="1" applyFill="1" applyBorder="1" applyAlignment="1" applyProtection="1">
      <alignment vertical="center"/>
      <protection locked="0"/>
    </xf>
    <xf numFmtId="0" fontId="9" fillId="5" borderId="82" xfId="35" applyFont="1" applyFill="1" applyBorder="1" applyAlignment="1" applyProtection="1">
      <alignment vertical="center"/>
      <protection locked="0"/>
    </xf>
    <xf numFmtId="0" fontId="9" fillId="5" borderId="83" xfId="35" applyFont="1" applyFill="1" applyBorder="1" applyAlignment="1" applyProtection="1">
      <alignment vertical="center"/>
      <protection locked="0"/>
    </xf>
    <xf numFmtId="0" fontId="9" fillId="5" borderId="84" xfId="35" applyFont="1" applyFill="1" applyBorder="1" applyAlignment="1" applyProtection="1">
      <alignment vertical="center"/>
      <protection locked="0"/>
    </xf>
    <xf numFmtId="0" fontId="9" fillId="5" borderId="85" xfId="35" applyFont="1" applyFill="1" applyBorder="1" applyAlignment="1" applyProtection="1">
      <alignment vertical="center"/>
      <protection locked="0"/>
    </xf>
    <xf numFmtId="0" fontId="9" fillId="5" borderId="86" xfId="35" applyFont="1" applyFill="1" applyBorder="1" applyAlignment="1" applyProtection="1">
      <alignment vertical="center"/>
      <protection locked="0"/>
    </xf>
    <xf numFmtId="0" fontId="43" fillId="0" borderId="0" xfId="36" applyFont="1" applyAlignment="1" applyProtection="1">
      <alignment horizontal="center" vertical="center"/>
    </xf>
    <xf numFmtId="0" fontId="44" fillId="0" borderId="0" xfId="36" applyFont="1" applyAlignment="1" applyProtection="1">
      <alignment vertical="center"/>
    </xf>
    <xf numFmtId="0" fontId="45" fillId="0" borderId="0" xfId="36" applyFont="1" applyAlignment="1" applyProtection="1">
      <alignment vertical="center"/>
    </xf>
    <xf numFmtId="0" fontId="19" fillId="0" borderId="0" xfId="36" applyFont="1" applyAlignment="1" applyProtection="1">
      <alignment horizontal="center" vertical="center"/>
    </xf>
    <xf numFmtId="0" fontId="46" fillId="0" borderId="0" xfId="36" applyFont="1" applyAlignment="1" applyProtection="1">
      <alignment vertical="center"/>
    </xf>
    <xf numFmtId="0" fontId="47" fillId="0" borderId="0" xfId="36" applyFont="1" applyAlignment="1" applyProtection="1">
      <alignment vertical="center"/>
    </xf>
    <xf numFmtId="0" fontId="46" fillId="0" borderId="22" xfId="36" applyFont="1" applyFill="1" applyBorder="1" applyAlignment="1" applyProtection="1">
      <alignment horizontal="left" vertical="center" indent="1"/>
    </xf>
    <xf numFmtId="0" fontId="46" fillId="0" borderId="89" xfId="36" applyFont="1" applyFill="1" applyBorder="1" applyAlignment="1" applyProtection="1">
      <alignment horizontal="left" vertical="center" indent="1"/>
    </xf>
    <xf numFmtId="0" fontId="46" fillId="0" borderId="17" xfId="36" applyFont="1" applyFill="1" applyBorder="1" applyAlignment="1" applyProtection="1">
      <alignment horizontal="left" vertical="center" indent="1"/>
    </xf>
    <xf numFmtId="0" fontId="46" fillId="0" borderId="0" xfId="36" applyFont="1" applyFill="1" applyBorder="1" applyAlignment="1" applyProtection="1">
      <alignment horizontal="right" vertical="center" indent="1"/>
    </xf>
    <xf numFmtId="0" fontId="46" fillId="0" borderId="90" xfId="36" applyFont="1" applyFill="1" applyBorder="1" applyAlignment="1" applyProtection="1">
      <alignment horizontal="right" vertical="center" indent="1"/>
    </xf>
    <xf numFmtId="0" fontId="46" fillId="2" borderId="1" xfId="36" applyFont="1" applyFill="1" applyBorder="1" applyAlignment="1" applyProtection="1">
      <alignment horizontal="left" vertical="center" indent="1"/>
    </xf>
    <xf numFmtId="0" fontId="46" fillId="0" borderId="0" xfId="36" applyFont="1" applyAlignment="1" applyProtection="1">
      <alignment horizontal="left" vertical="center" indent="1"/>
    </xf>
    <xf numFmtId="0" fontId="14" fillId="0" borderId="0" xfId="36" applyFont="1" applyAlignment="1" applyProtection="1">
      <alignment vertical="center" wrapText="1"/>
    </xf>
    <xf numFmtId="0" fontId="46" fillId="0" borderId="91" xfId="36" applyFont="1" applyFill="1" applyBorder="1" applyAlignment="1" applyProtection="1">
      <alignment horizontal="center" vertical="center" textRotation="90" wrapText="1"/>
    </xf>
    <xf numFmtId="0" fontId="46" fillId="0" borderId="92" xfId="36" applyFont="1" applyFill="1" applyBorder="1" applyAlignment="1" applyProtection="1">
      <alignment horizontal="center" vertical="center" textRotation="90" wrapText="1"/>
    </xf>
    <xf numFmtId="0" fontId="46" fillId="0" borderId="93" xfId="36" applyFont="1" applyFill="1" applyBorder="1" applyAlignment="1" applyProtection="1">
      <alignment horizontal="center" vertical="center" wrapText="1"/>
    </xf>
    <xf numFmtId="0" fontId="46" fillId="0" borderId="92" xfId="36" applyFont="1" applyFill="1" applyBorder="1" applyAlignment="1" applyProtection="1">
      <alignment horizontal="center" vertical="center" wrapText="1"/>
    </xf>
    <xf numFmtId="0" fontId="46" fillId="0" borderId="94" xfId="36" applyFont="1" applyFill="1" applyBorder="1" applyAlignment="1" applyProtection="1">
      <alignment horizontal="center" vertical="center" wrapText="1"/>
    </xf>
    <xf numFmtId="0" fontId="46" fillId="0" borderId="7" xfId="36" applyFont="1" applyFill="1" applyBorder="1" applyAlignment="1" applyProtection="1">
      <alignment horizontal="center" vertical="center" wrapText="1"/>
    </xf>
    <xf numFmtId="0" fontId="46" fillId="0" borderId="95" xfId="36" applyFont="1" applyFill="1" applyBorder="1" applyAlignment="1" applyProtection="1">
      <alignment horizontal="center" vertical="center" wrapText="1"/>
    </xf>
    <xf numFmtId="0" fontId="46" fillId="0" borderId="96" xfId="36" applyFont="1" applyFill="1" applyBorder="1" applyAlignment="1" applyProtection="1">
      <alignment horizontal="center" vertical="center" wrapText="1"/>
    </xf>
    <xf numFmtId="0" fontId="46" fillId="0" borderId="97" xfId="36" applyFont="1" applyFill="1" applyBorder="1" applyAlignment="1" applyProtection="1">
      <alignment horizontal="center" vertical="center" wrapText="1"/>
    </xf>
    <xf numFmtId="0" fontId="46" fillId="0" borderId="0" xfId="36" applyFont="1" applyAlignment="1" applyProtection="1">
      <alignment horizontal="center" vertical="center" wrapText="1"/>
    </xf>
    <xf numFmtId="0" fontId="46" fillId="0" borderId="98" xfId="36" applyFont="1" applyFill="1" applyBorder="1" applyAlignment="1" applyProtection="1">
      <alignment horizontal="center" vertical="center" textRotation="90" wrapText="1"/>
    </xf>
    <xf numFmtId="0" fontId="46" fillId="0" borderId="99" xfId="36" applyFont="1" applyFill="1" applyBorder="1" applyAlignment="1" applyProtection="1">
      <alignment horizontal="center" vertical="center" textRotation="90" wrapText="1"/>
    </xf>
    <xf numFmtId="0" fontId="46" fillId="0" borderId="99" xfId="36" applyFont="1" applyFill="1" applyBorder="1" applyAlignment="1" applyProtection="1">
      <alignment horizontal="center" vertical="center" wrapText="1"/>
    </xf>
    <xf numFmtId="0" fontId="46" fillId="0" borderId="100" xfId="36" applyFont="1" applyFill="1" applyBorder="1" applyAlignment="1" applyProtection="1">
      <alignment horizontal="center" vertical="center" wrapText="1"/>
    </xf>
    <xf numFmtId="0" fontId="46" fillId="0" borderId="101" xfId="36" applyFont="1" applyFill="1" applyBorder="1" applyAlignment="1" applyProtection="1">
      <alignment horizontal="center" vertical="center" wrapText="1"/>
    </xf>
    <xf numFmtId="0" fontId="46" fillId="0" borderId="102" xfId="36" applyFont="1" applyFill="1" applyBorder="1" applyAlignment="1" applyProtection="1">
      <alignment horizontal="center" vertical="center" wrapText="1"/>
    </xf>
    <xf numFmtId="0" fontId="46" fillId="0" borderId="103" xfId="36" applyFont="1" applyFill="1" applyBorder="1" applyAlignment="1" applyProtection="1">
      <alignment horizontal="center" vertical="center" wrapText="1"/>
    </xf>
    <xf numFmtId="0" fontId="46" fillId="0" borderId="104" xfId="36" applyFont="1" applyFill="1" applyBorder="1" applyAlignment="1" applyProtection="1">
      <alignment horizontal="center" vertical="center" wrapText="1"/>
    </xf>
    <xf numFmtId="0" fontId="46" fillId="0" borderId="105" xfId="36" applyFont="1" applyFill="1" applyBorder="1" applyAlignment="1" applyProtection="1">
      <alignment horizontal="center" vertical="center" wrapText="1"/>
    </xf>
    <xf numFmtId="0" fontId="46" fillId="0" borderId="106" xfId="36" applyFont="1" applyFill="1" applyBorder="1" applyAlignment="1" applyProtection="1">
      <alignment horizontal="center" vertical="center" wrapText="1"/>
    </xf>
    <xf numFmtId="0" fontId="46" fillId="0" borderId="107" xfId="36" applyFont="1" applyFill="1" applyBorder="1" applyAlignment="1" applyProtection="1">
      <alignment horizontal="center" vertical="center" wrapText="1"/>
    </xf>
    <xf numFmtId="0" fontId="46" fillId="0" borderId="108" xfId="36" applyFont="1" applyFill="1" applyBorder="1" applyAlignment="1" applyProtection="1">
      <alignment horizontal="center" vertical="center" textRotation="90" wrapText="1"/>
    </xf>
    <xf numFmtId="0" fontId="46" fillId="0" borderId="109" xfId="36" applyFont="1" applyFill="1" applyBorder="1" applyAlignment="1" applyProtection="1">
      <alignment horizontal="center" vertical="center" textRotation="90" wrapText="1"/>
    </xf>
    <xf numFmtId="0" fontId="46" fillId="0" borderId="110" xfId="36" applyFont="1" applyFill="1" applyBorder="1" applyAlignment="1" applyProtection="1">
      <alignment horizontal="center" vertical="center" wrapText="1"/>
    </xf>
    <xf numFmtId="0" fontId="46" fillId="0" borderId="109" xfId="36" applyFont="1" applyFill="1" applyBorder="1" applyAlignment="1" applyProtection="1">
      <alignment horizontal="center" vertical="center" wrapText="1"/>
    </xf>
    <xf numFmtId="0" fontId="46" fillId="0" borderId="110" xfId="36" applyFont="1" applyFill="1" applyBorder="1" applyAlignment="1" applyProtection="1">
      <alignment horizontal="center" vertical="center" wrapText="1"/>
    </xf>
    <xf numFmtId="0" fontId="46" fillId="0" borderId="111" xfId="36" applyFont="1" applyFill="1" applyBorder="1" applyAlignment="1" applyProtection="1">
      <alignment horizontal="center" vertical="center" wrapText="1"/>
    </xf>
    <xf numFmtId="0" fontId="46" fillId="0" borderId="112" xfId="36" applyFont="1" applyFill="1" applyBorder="1" applyAlignment="1" applyProtection="1">
      <alignment horizontal="center" vertical="center" wrapText="1"/>
    </xf>
    <xf numFmtId="0" fontId="45" fillId="0" borderId="113" xfId="36" applyFont="1" applyBorder="1" applyAlignment="1" applyProtection="1">
      <alignment horizontal="center" vertical="center"/>
    </xf>
    <xf numFmtId="0" fontId="46" fillId="0" borderId="92" xfId="36" applyFont="1" applyFill="1" applyBorder="1" applyAlignment="1" applyProtection="1">
      <alignment horizontal="center" vertical="center" textRotation="90"/>
    </xf>
    <xf numFmtId="0" fontId="45" fillId="0" borderId="114" xfId="36" applyFont="1" applyBorder="1" applyAlignment="1" applyProtection="1">
      <alignment horizontal="center" vertical="center"/>
    </xf>
    <xf numFmtId="0" fontId="46" fillId="0" borderId="99" xfId="36" applyFont="1" applyFill="1" applyBorder="1" applyAlignment="1" applyProtection="1">
      <alignment horizontal="center" vertical="center" textRotation="90"/>
    </xf>
    <xf numFmtId="0" fontId="45" fillId="0" borderId="117" xfId="36" applyFont="1" applyBorder="1" applyAlignment="1" applyProtection="1">
      <alignment horizontal="center" vertical="center"/>
    </xf>
    <xf numFmtId="0" fontId="46" fillId="0" borderId="118" xfId="36" applyFont="1" applyFill="1" applyBorder="1" applyAlignment="1" applyProtection="1">
      <alignment horizontal="center" vertical="center" textRotation="90"/>
    </xf>
    <xf numFmtId="0" fontId="46" fillId="6" borderId="121" xfId="36" applyFont="1" applyFill="1" applyBorder="1" applyAlignment="1" applyProtection="1">
      <alignment horizontal="left" vertical="center"/>
    </xf>
    <xf numFmtId="0" fontId="46" fillId="6" borderId="104" xfId="36" applyFont="1" applyFill="1" applyBorder="1" applyAlignment="1" applyProtection="1">
      <alignment horizontal="left" vertical="center"/>
    </xf>
    <xf numFmtId="0" fontId="46" fillId="6" borderId="122" xfId="36" applyFont="1" applyFill="1" applyBorder="1" applyAlignment="1" applyProtection="1">
      <alignment horizontal="left" vertical="center"/>
    </xf>
    <xf numFmtId="0" fontId="17" fillId="0" borderId="115" xfId="36" applyFont="1" applyFill="1" applyBorder="1" applyAlignment="1" applyProtection="1">
      <alignment vertical="center" shrinkToFit="1"/>
    </xf>
    <xf numFmtId="0" fontId="17" fillId="0" borderId="116" xfId="36" applyFont="1" applyFill="1" applyBorder="1" applyAlignment="1" applyProtection="1">
      <alignment vertical="center" shrinkToFit="1"/>
    </xf>
    <xf numFmtId="0" fontId="45" fillId="0" borderId="123" xfId="36" applyFont="1" applyBorder="1" applyAlignment="1" applyProtection="1">
      <alignment horizontal="center" vertical="center"/>
    </xf>
    <xf numFmtId="0" fontId="17" fillId="0" borderId="110" xfId="36" applyFont="1" applyFill="1" applyBorder="1" applyAlignment="1" applyProtection="1">
      <alignment vertical="center" shrinkToFit="1"/>
    </xf>
    <xf numFmtId="0" fontId="17" fillId="0" borderId="124" xfId="36" applyFont="1" applyFill="1" applyBorder="1" applyAlignment="1" applyProtection="1">
      <alignment vertical="center" shrinkToFit="1"/>
    </xf>
    <xf numFmtId="0" fontId="17" fillId="2" borderId="125" xfId="36" applyFont="1" applyFill="1" applyBorder="1" applyAlignment="1" applyProtection="1">
      <alignment horizontal="center" vertical="center" shrinkToFit="1"/>
    </xf>
    <xf numFmtId="0" fontId="17" fillId="2" borderId="126" xfId="36" applyFont="1" applyFill="1" applyBorder="1" applyAlignment="1" applyProtection="1">
      <alignment horizontal="center" vertical="center" shrinkToFit="1"/>
    </xf>
    <xf numFmtId="0" fontId="17" fillId="2" borderId="127" xfId="36" applyFont="1" applyFill="1" applyBorder="1" applyAlignment="1" applyProtection="1">
      <alignment horizontal="center" vertical="center" shrinkToFit="1"/>
    </xf>
    <xf numFmtId="0" fontId="17" fillId="0" borderId="0" xfId="36" applyFont="1" applyFill="1" applyBorder="1" applyAlignment="1" applyProtection="1">
      <alignment horizontal="left" vertical="center" shrinkToFit="1"/>
    </xf>
    <xf numFmtId="0" fontId="17" fillId="2" borderId="128" xfId="36" applyFont="1" applyFill="1" applyBorder="1" applyAlignment="1" applyProtection="1">
      <alignment horizontal="center" vertical="center" shrinkToFit="1"/>
    </xf>
    <xf numFmtId="0" fontId="17" fillId="2" borderId="0" xfId="36" applyFont="1" applyFill="1" applyBorder="1" applyAlignment="1" applyProtection="1">
      <alignment horizontal="center" vertical="center" shrinkToFit="1"/>
    </xf>
    <xf numFmtId="0" fontId="17" fillId="2" borderId="129" xfId="36" applyFont="1" applyFill="1" applyBorder="1" applyAlignment="1" applyProtection="1">
      <alignment horizontal="center" vertical="center" shrinkToFit="1"/>
    </xf>
    <xf numFmtId="0" fontId="17" fillId="2" borderId="130" xfId="36" applyFont="1" applyFill="1" applyBorder="1" applyAlignment="1" applyProtection="1">
      <alignment horizontal="center" vertical="center" shrinkToFit="1"/>
    </xf>
    <xf numFmtId="0" fontId="17" fillId="2" borderId="88" xfId="36" applyFont="1" applyFill="1" applyBorder="1" applyAlignment="1" applyProtection="1">
      <alignment horizontal="center" vertical="center" shrinkToFit="1"/>
    </xf>
    <xf numFmtId="0" fontId="17" fillId="2" borderId="131" xfId="36" applyFont="1" applyFill="1" applyBorder="1" applyAlignment="1" applyProtection="1">
      <alignment horizontal="center" vertical="center" shrinkToFit="1"/>
    </xf>
    <xf numFmtId="0" fontId="45" fillId="0" borderId="31" xfId="36" applyFont="1" applyBorder="1" applyAlignment="1" applyProtection="1">
      <alignment horizontal="center" vertical="center"/>
    </xf>
    <xf numFmtId="0" fontId="45" fillId="2" borderId="93" xfId="36" applyFont="1" applyFill="1" applyBorder="1" applyAlignment="1" applyProtection="1">
      <alignment horizontal="left" vertical="center" shrinkToFit="1"/>
      <protection locked="0"/>
    </xf>
    <xf numFmtId="0" fontId="45" fillId="2" borderId="93" xfId="36" applyFont="1" applyFill="1" applyBorder="1" applyAlignment="1" applyProtection="1">
      <alignment vertical="center" shrinkToFit="1"/>
      <protection locked="0"/>
    </xf>
    <xf numFmtId="0" fontId="45" fillId="2" borderId="97" xfId="36" applyFont="1" applyFill="1" applyBorder="1" applyAlignment="1" applyProtection="1">
      <alignment vertical="center" shrinkToFit="1"/>
      <protection locked="0"/>
    </xf>
    <xf numFmtId="0" fontId="45" fillId="2" borderId="115" xfId="36" applyFont="1" applyFill="1" applyBorder="1" applyAlignment="1" applyProtection="1">
      <alignment horizontal="left" vertical="center" shrinkToFit="1"/>
      <protection locked="0"/>
    </xf>
    <xf numFmtId="0" fontId="45" fillId="2" borderId="115" xfId="36" applyFont="1" applyFill="1" applyBorder="1" applyAlignment="1" applyProtection="1">
      <alignment vertical="center" shrinkToFit="1"/>
      <protection locked="0"/>
    </xf>
    <xf numFmtId="0" fontId="45" fillId="2" borderId="116" xfId="36" applyFont="1" applyFill="1" applyBorder="1" applyAlignment="1" applyProtection="1">
      <alignment vertical="center" shrinkToFit="1"/>
      <protection locked="0"/>
    </xf>
    <xf numFmtId="0" fontId="45" fillId="2" borderId="119" xfId="36" applyFont="1" applyFill="1" applyBorder="1" applyAlignment="1" applyProtection="1">
      <alignment horizontal="left" vertical="center" shrinkToFit="1"/>
      <protection locked="0"/>
    </xf>
    <xf numFmtId="0" fontId="45" fillId="2" borderId="119" xfId="36" applyFont="1" applyFill="1" applyBorder="1" applyAlignment="1" applyProtection="1">
      <alignment vertical="center" shrinkToFit="1"/>
      <protection locked="0"/>
    </xf>
    <xf numFmtId="0" fontId="45" fillId="2" borderId="120" xfId="36" applyFont="1" applyFill="1" applyBorder="1" applyAlignment="1" applyProtection="1">
      <alignment vertical="center" shrinkToFit="1"/>
      <protection locked="0"/>
    </xf>
  </cellXfs>
  <cellStyles count="4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Followed Hyperlink" xfId="27" builtinId="9" hidden="1"/>
    <cellStyle name="Followed Hyperlink" xfId="34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33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Normal" xfId="0" builtinId="0"/>
    <cellStyle name="Normal 2" xfId="13"/>
    <cellStyle name="Normal 3" xfId="14"/>
    <cellStyle name="Normal 3 2" xfId="35"/>
    <cellStyle name="Normal 4" xfId="36"/>
    <cellStyle name="normální 2" xfId="15"/>
    <cellStyle name="normální 2 2" xfId="30"/>
    <cellStyle name="normální 3" xfId="31"/>
    <cellStyle name="normální_silova06_prilohy_vyber_zdroj" xfId="32"/>
    <cellStyle name="normální_silova06_prilohy_zdroj" xfId="29"/>
    <cellStyle name="normální_Stav k 1.11.99_PR410019" xfId="2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externalLink" Target="externalLinks/externalLink1.xml"/><Relationship Id="rId7" Type="http://schemas.openxmlformats.org/officeDocument/2006/relationships/externalLink" Target="externalLinks/externalLink2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Relationship Id="rId11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Relationship Id="rId2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Relationship Id="rId2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Relationship Id="rId2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152400</xdr:colOff>
      <xdr:row>0</xdr:row>
      <xdr:rowOff>101600</xdr:rowOff>
    </xdr:from>
    <xdr:to>
      <xdr:col>2</xdr:col>
      <xdr:colOff>114300</xdr:colOff>
      <xdr:row>1</xdr:row>
      <xdr:rowOff>38100</xdr:rowOff>
    </xdr:to>
    <xdr:pic>
      <xdr:nvPicPr>
        <xdr:cNvPr id="2" name="Picture 3" descr="image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1800" y="101600"/>
          <a:ext cx="6604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296334</xdr:colOff>
      <xdr:row>0</xdr:row>
      <xdr:rowOff>152400</xdr:rowOff>
    </xdr:from>
    <xdr:to>
      <xdr:col>12</xdr:col>
      <xdr:colOff>1502834</xdr:colOff>
      <xdr:row>0</xdr:row>
      <xdr:rowOff>558800</xdr:rowOff>
    </xdr:to>
    <xdr:pic>
      <xdr:nvPicPr>
        <xdr:cNvPr id="3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35934" y="152400"/>
          <a:ext cx="1206500" cy="40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850900</xdr:colOff>
      <xdr:row>0</xdr:row>
      <xdr:rowOff>177800</xdr:rowOff>
    </xdr:from>
    <xdr:to>
      <xdr:col>9</xdr:col>
      <xdr:colOff>914400</xdr:colOff>
      <xdr:row>2</xdr:row>
      <xdr:rowOff>294341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0" y="177800"/>
          <a:ext cx="1397000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194236</xdr:colOff>
      <xdr:row>0</xdr:row>
      <xdr:rowOff>89647</xdr:rowOff>
    </xdr:from>
    <xdr:to>
      <xdr:col>1</xdr:col>
      <xdr:colOff>402167</xdr:colOff>
      <xdr:row>2</xdr:row>
      <xdr:rowOff>311026</xdr:rowOff>
    </xdr:to>
    <xdr:pic>
      <xdr:nvPicPr>
        <xdr:cNvPr id="4" name="Picture 3" descr="image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236" y="89647"/>
          <a:ext cx="656166" cy="579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1422400</xdr:colOff>
      <xdr:row>1</xdr:row>
      <xdr:rowOff>0</xdr:rowOff>
    </xdr:to>
    <xdr:sp macro="" textlink="">
      <xdr:nvSpPr>
        <xdr:cNvPr id="2" name="Object 4" hidden="1"/>
        <xdr:cNvSpPr>
          <a:spLocks noChangeArrowheads="1"/>
        </xdr:cNvSpPr>
      </xdr:nvSpPr>
      <xdr:spPr bwMode="auto">
        <a:xfrm>
          <a:off x="0" y="0"/>
          <a:ext cx="2311400" cy="69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 editAs="oneCell">
    <xdr:from>
      <xdr:col>10</xdr:col>
      <xdr:colOff>1587500</xdr:colOff>
      <xdr:row>0</xdr:row>
      <xdr:rowOff>0</xdr:rowOff>
    </xdr:from>
    <xdr:to>
      <xdr:col>14</xdr:col>
      <xdr:colOff>0</xdr:colOff>
      <xdr:row>1</xdr:row>
      <xdr:rowOff>0</xdr:rowOff>
    </xdr:to>
    <xdr:sp macro="" textlink="">
      <xdr:nvSpPr>
        <xdr:cNvPr id="3" name="Object 5" hidden="1"/>
        <xdr:cNvSpPr>
          <a:spLocks noChangeArrowheads="1"/>
        </xdr:cNvSpPr>
      </xdr:nvSpPr>
      <xdr:spPr bwMode="auto">
        <a:xfrm>
          <a:off x="16217900" y="0"/>
          <a:ext cx="3365500" cy="69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 fLocksWithSheet="0"/>
  </xdr:twoCellAnchor>
  <xdr:twoCellAnchor editAs="oneCell">
    <xdr:from>
      <xdr:col>1</xdr:col>
      <xdr:colOff>25400</xdr:colOff>
      <xdr:row>0</xdr:row>
      <xdr:rowOff>0</xdr:rowOff>
    </xdr:from>
    <xdr:to>
      <xdr:col>2</xdr:col>
      <xdr:colOff>101600</xdr:colOff>
      <xdr:row>1</xdr:row>
      <xdr:rowOff>165100</xdr:rowOff>
    </xdr:to>
    <xdr:sp macro="" textlink="">
      <xdr:nvSpPr>
        <xdr:cNvPr id="4" name="Object 1" hidden="1"/>
        <xdr:cNvSpPr>
          <a:spLocks noChangeArrowheads="1"/>
        </xdr:cNvSpPr>
      </xdr:nvSpPr>
      <xdr:spPr bwMode="auto">
        <a:xfrm>
          <a:off x="368300" y="0"/>
          <a:ext cx="622300" cy="86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 editAs="oneCell">
    <xdr:from>
      <xdr:col>11</xdr:col>
      <xdr:colOff>838200</xdr:colOff>
      <xdr:row>0</xdr:row>
      <xdr:rowOff>0</xdr:rowOff>
    </xdr:from>
    <xdr:to>
      <xdr:col>13</xdr:col>
      <xdr:colOff>508000</xdr:colOff>
      <xdr:row>0</xdr:row>
      <xdr:rowOff>419100</xdr:rowOff>
    </xdr:to>
    <xdr:sp macro="" textlink="">
      <xdr:nvSpPr>
        <xdr:cNvPr id="5" name="Object 2" hidden="1"/>
        <xdr:cNvSpPr>
          <a:spLocks noChangeArrowheads="1"/>
        </xdr:cNvSpPr>
      </xdr:nvSpPr>
      <xdr:spPr bwMode="auto">
        <a:xfrm>
          <a:off x="17754600" y="0"/>
          <a:ext cx="14478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 editAs="oneCell">
    <xdr:from>
      <xdr:col>12</xdr:col>
      <xdr:colOff>203200</xdr:colOff>
      <xdr:row>0</xdr:row>
      <xdr:rowOff>215900</xdr:rowOff>
    </xdr:from>
    <xdr:to>
      <xdr:col>13</xdr:col>
      <xdr:colOff>762000</xdr:colOff>
      <xdr:row>0</xdr:row>
      <xdr:rowOff>635000</xdr:rowOff>
    </xdr:to>
    <xdr:pic>
      <xdr:nvPicPr>
        <xdr:cNvPr id="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08600" y="215900"/>
          <a:ext cx="1447800" cy="4191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2700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206375</xdr:colOff>
      <xdr:row>0</xdr:row>
      <xdr:rowOff>95250</xdr:rowOff>
    </xdr:from>
    <xdr:to>
      <xdr:col>1</xdr:col>
      <xdr:colOff>523875</xdr:colOff>
      <xdr:row>1</xdr:row>
      <xdr:rowOff>31750</xdr:rowOff>
    </xdr:to>
    <xdr:pic>
      <xdr:nvPicPr>
        <xdr:cNvPr id="8" name="Picture 7" descr="Description: images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75" y="95250"/>
          <a:ext cx="666750" cy="635000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/Rajhrad-v&#253;kaz%20celkem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E/Rajhrad/Vodovod%20&#345;ad%20III.1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Krycí list"/>
      <sheetName val="Rekapitulace"/>
      <sheetName val="Položky"/>
    </sheetNames>
    <sheetDataSet>
      <sheetData sheetId="0">
        <row r="4">
          <cell r="A4" t="str">
            <v>1</v>
          </cell>
          <cell r="C4" t="str">
            <v>Vodovodní řad III. - PVC 80</v>
          </cell>
        </row>
      </sheetData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Krycí list"/>
      <sheetName val="Rekapitulace"/>
      <sheetName val="Položky"/>
    </sheetNames>
    <sheetDataSet>
      <sheetData sheetId="0" refreshError="1">
        <row r="4">
          <cell r="A4" t="str">
            <v>2</v>
          </cell>
          <cell r="C4" t="str">
            <v>Vodovodní řad III.1 - PE 50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V34"/>
  <sheetViews>
    <sheetView zoomScale="75" zoomScaleNormal="75" zoomScalePageLayoutView="75" workbookViewId="0">
      <selection activeCell="B5" activeCellId="11" sqref="A32:F32 J23:J24 J18:M18 F18:H18 B18:D18 B16:M16 B13:M14 B11:G11 I11:M11 B9:M9 B7:M7 B5:M5"/>
    </sheetView>
  </sheetViews>
  <sheetFormatPr baseColWidth="10" defaultColWidth="9.1640625" defaultRowHeight="13" x14ac:dyDescent="0"/>
  <cols>
    <col min="1" max="1" width="3.6640625" style="1" customWidth="1"/>
    <col min="2" max="2" width="9.1640625" style="1"/>
    <col min="3" max="6" width="10.6640625" style="1" customWidth="1"/>
    <col min="7" max="7" width="14.6640625" style="1" customWidth="1"/>
    <col min="8" max="13" width="24.1640625" style="1" customWidth="1"/>
    <col min="14" max="16384" width="9.1640625" style="1"/>
  </cols>
  <sheetData>
    <row r="1" spans="1:22" ht="51.75" customHeight="1"/>
    <row r="2" spans="1:22" ht="41" customHeight="1">
      <c r="A2" s="57" t="s">
        <v>20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</row>
    <row r="3" spans="1:22" s="2" customFormat="1" ht="35" customHeight="1">
      <c r="A3" s="58" t="s">
        <v>1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V3" s="3" t="s">
        <v>2</v>
      </c>
    </row>
    <row r="4" spans="1:22" s="2" customFormat="1" ht="25.5" customHeight="1" thickBot="1">
      <c r="A4" s="38" t="s">
        <v>3</v>
      </c>
    </row>
    <row r="5" spans="1:22" s="2" customFormat="1" ht="65.25" customHeight="1" thickBot="1">
      <c r="B5" s="59"/>
      <c r="C5" s="60"/>
      <c r="D5" s="60"/>
      <c r="E5" s="60"/>
      <c r="F5" s="60"/>
      <c r="G5" s="60"/>
      <c r="H5" s="60"/>
      <c r="I5" s="60"/>
      <c r="J5" s="60"/>
      <c r="K5" s="60"/>
      <c r="L5" s="60"/>
      <c r="M5" s="61"/>
    </row>
    <row r="6" spans="1:22" s="2" customFormat="1" ht="25.5" customHeight="1" thickBot="1">
      <c r="A6" s="38" t="s">
        <v>4</v>
      </c>
    </row>
    <row r="7" spans="1:22" s="2" customFormat="1" ht="40.5" customHeight="1" thickBot="1">
      <c r="B7" s="54"/>
      <c r="C7" s="55"/>
      <c r="D7" s="55"/>
      <c r="E7" s="55"/>
      <c r="F7" s="55"/>
      <c r="G7" s="55"/>
      <c r="H7" s="55"/>
      <c r="I7" s="55"/>
      <c r="J7" s="55"/>
      <c r="K7" s="55"/>
      <c r="L7" s="55"/>
      <c r="M7" s="56"/>
    </row>
    <row r="8" spans="1:22" s="2" customFormat="1" ht="25.5" customHeight="1" thickBot="1">
      <c r="A8" s="38" t="s">
        <v>5</v>
      </c>
    </row>
    <row r="9" spans="1:22" s="2" customFormat="1" ht="40.5" customHeight="1" thickBot="1">
      <c r="B9" s="54"/>
      <c r="C9" s="55"/>
      <c r="D9" s="55"/>
      <c r="E9" s="55"/>
      <c r="F9" s="55"/>
      <c r="G9" s="55"/>
      <c r="H9" s="55"/>
      <c r="I9" s="55"/>
      <c r="J9" s="55"/>
      <c r="K9" s="55"/>
      <c r="L9" s="55"/>
      <c r="M9" s="56"/>
    </row>
    <row r="10" spans="1:22" s="5" customFormat="1" ht="25.5" customHeight="1" thickBot="1">
      <c r="A10" s="4" t="s">
        <v>6</v>
      </c>
      <c r="H10" s="4" t="s">
        <v>7</v>
      </c>
    </row>
    <row r="11" spans="1:22" s="2" customFormat="1" ht="40.5" customHeight="1" thickBot="1">
      <c r="B11" s="54"/>
      <c r="C11" s="55"/>
      <c r="D11" s="55"/>
      <c r="E11" s="55"/>
      <c r="F11" s="55"/>
      <c r="G11" s="56"/>
      <c r="H11" s="6"/>
      <c r="I11" s="54"/>
      <c r="J11" s="55"/>
      <c r="K11" s="55"/>
      <c r="L11" s="55"/>
      <c r="M11" s="56"/>
    </row>
    <row r="12" spans="1:22" s="5" customFormat="1" ht="25.5" customHeight="1" thickBot="1">
      <c r="A12" s="4" t="s">
        <v>8</v>
      </c>
    </row>
    <row r="13" spans="1:22" s="2" customFormat="1" ht="20.25" customHeight="1">
      <c r="B13" s="63"/>
      <c r="C13" s="64"/>
      <c r="D13" s="64"/>
      <c r="E13" s="64"/>
      <c r="F13" s="64"/>
      <c r="G13" s="64"/>
      <c r="H13" s="64"/>
      <c r="I13" s="64"/>
      <c r="J13" s="64"/>
      <c r="K13" s="64"/>
      <c r="L13" s="64"/>
      <c r="M13" s="65"/>
    </row>
    <row r="14" spans="1:22" s="2" customFormat="1" ht="20.25" customHeight="1" thickBot="1">
      <c r="B14" s="66"/>
      <c r="C14" s="67"/>
      <c r="D14" s="67"/>
      <c r="E14" s="67"/>
      <c r="F14" s="67"/>
      <c r="G14" s="67"/>
      <c r="H14" s="67"/>
      <c r="I14" s="67"/>
      <c r="J14" s="67"/>
      <c r="K14" s="67"/>
      <c r="L14" s="67"/>
      <c r="M14" s="68"/>
    </row>
    <row r="15" spans="1:22" s="5" customFormat="1" ht="25.5" customHeight="1" thickBot="1">
      <c r="A15" s="4" t="s">
        <v>9</v>
      </c>
    </row>
    <row r="16" spans="1:22" s="2" customFormat="1" ht="40.5" customHeight="1" thickBot="1">
      <c r="B16" s="54"/>
      <c r="C16" s="55"/>
      <c r="D16" s="55"/>
      <c r="E16" s="55"/>
      <c r="F16" s="55"/>
      <c r="G16" s="55"/>
      <c r="H16" s="55"/>
      <c r="I16" s="55"/>
      <c r="J16" s="55"/>
      <c r="K16" s="55"/>
      <c r="L16" s="55"/>
      <c r="M16" s="56"/>
    </row>
    <row r="17" spans="1:13" s="5" customFormat="1" ht="25.5" customHeight="1" thickBot="1">
      <c r="A17" s="27" t="s">
        <v>1395</v>
      </c>
      <c r="B17" s="28"/>
      <c r="C17" s="28"/>
      <c r="D17" s="28"/>
      <c r="F17" s="27" t="s">
        <v>1396</v>
      </c>
      <c r="G17" s="28"/>
      <c r="I17" s="28"/>
      <c r="J17" s="27" t="s">
        <v>1397</v>
      </c>
    </row>
    <row r="18" spans="1:13" s="2" customFormat="1" ht="40.5" customHeight="1" thickBot="1">
      <c r="B18" s="54"/>
      <c r="C18" s="55"/>
      <c r="D18" s="56"/>
      <c r="E18" s="7"/>
      <c r="F18" s="54"/>
      <c r="G18" s="55"/>
      <c r="H18" s="56"/>
      <c r="I18" s="7"/>
      <c r="J18" s="54"/>
      <c r="K18" s="55"/>
      <c r="L18" s="55"/>
      <c r="M18" s="56"/>
    </row>
    <row r="19" spans="1:13" s="8" customFormat="1" ht="11" customHeight="1"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</row>
    <row r="20" spans="1:13" s="2" customFormat="1" ht="25.5" customHeight="1" thickBot="1">
      <c r="A20" s="69" t="s">
        <v>10</v>
      </c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</row>
    <row r="21" spans="1:13" s="11" customFormat="1" ht="26.25" customHeight="1">
      <c r="A21" s="10"/>
      <c r="B21" s="48" t="s">
        <v>11</v>
      </c>
      <c r="C21" s="49"/>
      <c r="D21" s="49"/>
      <c r="E21" s="49"/>
      <c r="F21" s="49"/>
      <c r="G21" s="50"/>
      <c r="H21" s="42" t="s">
        <v>1445</v>
      </c>
      <c r="I21" s="42" t="s">
        <v>1448</v>
      </c>
      <c r="J21" s="42" t="s">
        <v>1443</v>
      </c>
      <c r="K21" s="42" t="s">
        <v>1449</v>
      </c>
      <c r="L21" s="42"/>
      <c r="M21" s="62"/>
    </row>
    <row r="22" spans="1:13" s="11" customFormat="1" ht="75" customHeight="1" thickBot="1">
      <c r="A22" s="10"/>
      <c r="B22" s="51"/>
      <c r="C22" s="52"/>
      <c r="D22" s="52"/>
      <c r="E22" s="52"/>
      <c r="F22" s="52"/>
      <c r="G22" s="53"/>
      <c r="H22" s="43"/>
      <c r="I22" s="43"/>
      <c r="J22" s="43"/>
      <c r="K22" s="29" t="s">
        <v>0</v>
      </c>
      <c r="L22" s="30" t="s">
        <v>12</v>
      </c>
      <c r="M22" s="31" t="s">
        <v>13</v>
      </c>
    </row>
    <row r="23" spans="1:13" s="11" customFormat="1" ht="56" customHeight="1" thickTop="1">
      <c r="A23" s="10"/>
      <c r="B23" s="44" t="s">
        <v>1441</v>
      </c>
      <c r="C23" s="45"/>
      <c r="D23" s="45"/>
      <c r="E23" s="45"/>
      <c r="F23" s="45"/>
      <c r="G23" s="45"/>
      <c r="H23" s="32">
        <f>'Specifikace odběrných míst NN'!I462</f>
        <v>16690.511899999987</v>
      </c>
      <c r="I23" s="32">
        <f>H23*2</f>
        <v>33381.023799999974</v>
      </c>
      <c r="J23" s="81"/>
      <c r="K23" s="74">
        <f>I23*J23</f>
        <v>0</v>
      </c>
      <c r="L23" s="75">
        <f>K23*1.21-K23</f>
        <v>0</v>
      </c>
      <c r="M23" s="33">
        <f>K23+L23</f>
        <v>0</v>
      </c>
    </row>
    <row r="24" spans="1:13" s="11" customFormat="1" ht="56" customHeight="1" thickBot="1">
      <c r="A24" s="10"/>
      <c r="B24" s="46" t="s">
        <v>1442</v>
      </c>
      <c r="C24" s="47"/>
      <c r="D24" s="47"/>
      <c r="E24" s="47"/>
      <c r="F24" s="47"/>
      <c r="G24" s="47"/>
      <c r="H24" s="35">
        <f>'Specifikace odběrných míst VN'!C97</f>
        <v>1079.0410000000002</v>
      </c>
      <c r="I24" s="36">
        <f>('Specifikace odběrných míst VN'!C97)*2</f>
        <v>2158.0820000000003</v>
      </c>
      <c r="J24" s="82"/>
      <c r="K24" s="76">
        <f>I24*J24</f>
        <v>0</v>
      </c>
      <c r="L24" s="77">
        <f>K24*1.21-K24</f>
        <v>0</v>
      </c>
      <c r="M24" s="34">
        <f>K24+L24</f>
        <v>0</v>
      </c>
    </row>
    <row r="25" spans="1:13" s="11" customFormat="1" ht="56" customHeight="1" thickBot="1">
      <c r="A25" s="10"/>
      <c r="B25" s="39" t="s">
        <v>1450</v>
      </c>
      <c r="C25" s="40"/>
      <c r="D25" s="40"/>
      <c r="E25" s="40"/>
      <c r="F25" s="40"/>
      <c r="G25" s="40"/>
      <c r="H25" s="40"/>
      <c r="I25" s="40"/>
      <c r="J25" s="41"/>
      <c r="K25" s="78">
        <f>SUM(K23:K24)</f>
        <v>0</v>
      </c>
      <c r="L25" s="79">
        <f>SUM(L23:L24)</f>
        <v>0</v>
      </c>
      <c r="M25" s="37">
        <f>K25+L25</f>
        <v>0</v>
      </c>
    </row>
    <row r="26" spans="1:13" s="11" customFormat="1" ht="16" customHeight="1">
      <c r="A26" s="10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3"/>
    </row>
    <row r="27" spans="1:13" s="14" customFormat="1" ht="18" customHeight="1">
      <c r="B27" s="14" t="s">
        <v>14</v>
      </c>
    </row>
    <row r="28" spans="1:13" s="14" customFormat="1" ht="25.5" customHeight="1">
      <c r="C28" s="15"/>
      <c r="D28" s="14" t="s">
        <v>15</v>
      </c>
      <c r="M28" s="16"/>
    </row>
    <row r="29" spans="1:13" s="14" customFormat="1" ht="30.75" customHeight="1">
      <c r="A29" s="73" t="s">
        <v>16</v>
      </c>
      <c r="B29" s="73"/>
      <c r="C29" s="73"/>
      <c r="D29" s="73"/>
      <c r="E29" s="73"/>
      <c r="F29" s="73"/>
      <c r="G29" s="73"/>
      <c r="H29" s="73"/>
      <c r="I29" s="73"/>
      <c r="J29" s="73"/>
      <c r="K29" s="73"/>
      <c r="L29" s="73"/>
      <c r="M29" s="73"/>
    </row>
    <row r="30" spans="1:13" s="14" customFormat="1" ht="30.75" customHeight="1">
      <c r="A30" s="73"/>
      <c r="B30" s="73"/>
      <c r="C30" s="73"/>
      <c r="D30" s="73"/>
      <c r="E30" s="73"/>
      <c r="F30" s="73"/>
      <c r="G30" s="73"/>
      <c r="H30" s="73"/>
      <c r="I30" s="73"/>
      <c r="J30" s="73"/>
      <c r="K30" s="73"/>
      <c r="L30" s="73"/>
      <c r="M30" s="73"/>
    </row>
    <row r="31" spans="1:13" s="17" customFormat="1" ht="21" customHeight="1">
      <c r="G31" s="20"/>
      <c r="L31" s="70"/>
      <c r="M31" s="70"/>
    </row>
    <row r="32" spans="1:13" s="18" customFormat="1" ht="18" customHeight="1">
      <c r="A32" s="72" t="s">
        <v>17</v>
      </c>
      <c r="B32" s="72"/>
      <c r="C32" s="72"/>
      <c r="D32" s="72"/>
      <c r="E32" s="72"/>
      <c r="F32" s="72"/>
      <c r="G32" s="80"/>
      <c r="H32" s="80"/>
      <c r="I32" s="80"/>
      <c r="L32" s="70"/>
      <c r="M32" s="70"/>
    </row>
    <row r="33" spans="2:13" s="18" customFormat="1" ht="12.75" customHeight="1">
      <c r="B33" s="19"/>
      <c r="C33" s="19"/>
      <c r="D33" s="19"/>
      <c r="F33" s="19"/>
      <c r="L33" s="71" t="s">
        <v>18</v>
      </c>
      <c r="M33" s="71"/>
    </row>
    <row r="34" spans="2:13" ht="16">
      <c r="L34" s="71" t="s">
        <v>19</v>
      </c>
      <c r="M34" s="71"/>
    </row>
  </sheetData>
  <sheetProtection password="CAD7" sheet="1" objects="1" scenarios="1" formatCells="0" formatColumns="0" formatRows="0" selectLockedCells="1"/>
  <mergeCells count="26">
    <mergeCell ref="L31:M32"/>
    <mergeCell ref="L33:M33"/>
    <mergeCell ref="L34:M34"/>
    <mergeCell ref="A32:F32"/>
    <mergeCell ref="A29:M30"/>
    <mergeCell ref="K21:M21"/>
    <mergeCell ref="B13:M14"/>
    <mergeCell ref="B16:M16"/>
    <mergeCell ref="B18:D18"/>
    <mergeCell ref="F18:H18"/>
    <mergeCell ref="J18:M18"/>
    <mergeCell ref="A20:M20"/>
    <mergeCell ref="B11:G11"/>
    <mergeCell ref="I11:M11"/>
    <mergeCell ref="A2:M2"/>
    <mergeCell ref="A3:M3"/>
    <mergeCell ref="B5:M5"/>
    <mergeCell ref="B7:M7"/>
    <mergeCell ref="B9:M9"/>
    <mergeCell ref="B25:J25"/>
    <mergeCell ref="I21:I22"/>
    <mergeCell ref="H21:H22"/>
    <mergeCell ref="J21:J22"/>
    <mergeCell ref="B23:G23"/>
    <mergeCell ref="B24:G24"/>
    <mergeCell ref="B21:G22"/>
  </mergeCells>
  <phoneticPr fontId="20" type="noConversion"/>
  <printOptions horizontalCentered="1"/>
  <pageMargins left="0.39370078740157483" right="0.39370078740157483" top="0.59055118110236227" bottom="0.59055118110236227" header="0" footer="0"/>
  <pageSetup paperSize="9" scale="41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5"/>
  <sheetViews>
    <sheetView showGridLines="0" topLeftCell="A53" zoomScale="85" zoomScaleNormal="85" zoomScalePageLayoutView="85" workbookViewId="0">
      <selection activeCell="I109" sqref="I109"/>
    </sheetView>
  </sheetViews>
  <sheetFormatPr baseColWidth="10" defaultColWidth="8.83203125" defaultRowHeight="16" x14ac:dyDescent="0"/>
  <cols>
    <col min="1" max="1" width="8.83203125" style="93"/>
    <col min="2" max="2" width="8.33203125" style="93" customWidth="1"/>
    <col min="3" max="4" width="12.5" style="93" customWidth="1"/>
    <col min="5" max="5" width="11.1640625" style="93" customWidth="1"/>
    <col min="6" max="6" width="13.6640625" style="93" customWidth="1"/>
    <col min="7" max="7" width="8.83203125" style="93"/>
    <col min="8" max="16384" width="8.83203125" style="94"/>
  </cols>
  <sheetData>
    <row r="1" spans="1:7" s="85" customFormat="1" ht="34" customHeight="1">
      <c r="A1" s="83" t="s">
        <v>1392</v>
      </c>
      <c r="B1" s="83"/>
      <c r="C1" s="83"/>
      <c r="D1" s="83"/>
      <c r="E1" s="83"/>
      <c r="F1" s="83"/>
      <c r="G1" s="84"/>
    </row>
    <row r="2" spans="1:7" s="85" customFormat="1">
      <c r="A2" s="86" t="s">
        <v>1394</v>
      </c>
      <c r="B2" s="86"/>
      <c r="C2" s="86"/>
      <c r="D2" s="86"/>
      <c r="E2" s="86"/>
      <c r="F2" s="86"/>
      <c r="G2" s="84"/>
    </row>
    <row r="3" spans="1:7" s="85" customFormat="1">
      <c r="A3" s="87"/>
      <c r="B3" s="88"/>
      <c r="C3" s="88"/>
      <c r="D3" s="89"/>
      <c r="E3" s="90"/>
      <c r="F3" s="90"/>
      <c r="G3" s="84"/>
    </row>
    <row r="4" spans="1:7">
      <c r="A4" s="91"/>
      <c r="B4" s="92"/>
      <c r="C4" s="92"/>
      <c r="D4" s="92"/>
      <c r="E4" s="90"/>
      <c r="F4" s="90"/>
    </row>
    <row r="5" spans="1:7" ht="17" thickBot="1">
      <c r="A5" s="95" t="s">
        <v>21</v>
      </c>
      <c r="B5" s="96"/>
      <c r="C5" s="96"/>
      <c r="D5" s="96"/>
      <c r="E5" s="96"/>
      <c r="F5" s="96"/>
    </row>
    <row r="6" spans="1:7" ht="17" thickBot="1">
      <c r="A6" s="97" t="s">
        <v>22</v>
      </c>
      <c r="B6" s="98"/>
      <c r="C6" s="99" t="s">
        <v>23</v>
      </c>
      <c r="D6" s="100" t="s">
        <v>1446</v>
      </c>
      <c r="E6" s="101"/>
      <c r="F6" s="102"/>
      <c r="G6" s="103"/>
    </row>
    <row r="7" spans="1:7" ht="15" thickBot="1">
      <c r="A7" s="104"/>
      <c r="B7" s="105"/>
      <c r="C7" s="106" t="s">
        <v>24</v>
      </c>
      <c r="D7" s="100" t="s">
        <v>25</v>
      </c>
      <c r="E7" s="107"/>
      <c r="F7" s="108" t="s">
        <v>1447</v>
      </c>
      <c r="G7" s="103"/>
    </row>
    <row r="8" spans="1:7">
      <c r="A8" s="109" t="s">
        <v>27</v>
      </c>
      <c r="B8" s="110"/>
      <c r="C8" s="111" t="s">
        <v>28</v>
      </c>
      <c r="D8" s="112">
        <v>75239</v>
      </c>
      <c r="E8" s="113"/>
      <c r="F8" s="114">
        <f>D8/1000</f>
        <v>75.239000000000004</v>
      </c>
    </row>
    <row r="9" spans="1:7">
      <c r="A9" s="115" t="s">
        <v>29</v>
      </c>
      <c r="B9" s="116"/>
      <c r="C9" s="111" t="s">
        <v>28</v>
      </c>
      <c r="D9" s="117">
        <v>67796</v>
      </c>
      <c r="E9" s="113"/>
      <c r="F9" s="118">
        <f t="shared" ref="F9:F19" si="0">D9/1000</f>
        <v>67.796000000000006</v>
      </c>
    </row>
    <row r="10" spans="1:7">
      <c r="A10" s="115" t="s">
        <v>30</v>
      </c>
      <c r="B10" s="116"/>
      <c r="C10" s="111" t="s">
        <v>28</v>
      </c>
      <c r="D10" s="117">
        <v>74436</v>
      </c>
      <c r="E10" s="113"/>
      <c r="F10" s="118">
        <f t="shared" si="0"/>
        <v>74.436000000000007</v>
      </c>
    </row>
    <row r="11" spans="1:7">
      <c r="A11" s="115" t="s">
        <v>31</v>
      </c>
      <c r="B11" s="116"/>
      <c r="C11" s="111" t="s">
        <v>28</v>
      </c>
      <c r="D11" s="117">
        <v>74348</v>
      </c>
      <c r="E11" s="113"/>
      <c r="F11" s="118">
        <f t="shared" si="0"/>
        <v>74.347999999999999</v>
      </c>
    </row>
    <row r="12" spans="1:7">
      <c r="A12" s="115" t="s">
        <v>32</v>
      </c>
      <c r="B12" s="116"/>
      <c r="C12" s="111" t="s">
        <v>28</v>
      </c>
      <c r="D12" s="117">
        <v>76291</v>
      </c>
      <c r="E12" s="113"/>
      <c r="F12" s="118">
        <f t="shared" si="0"/>
        <v>76.290999999999997</v>
      </c>
    </row>
    <row r="13" spans="1:7">
      <c r="A13" s="115" t="s">
        <v>33</v>
      </c>
      <c r="B13" s="116"/>
      <c r="C13" s="111" t="s">
        <v>28</v>
      </c>
      <c r="D13" s="117">
        <v>78452</v>
      </c>
      <c r="E13" s="113"/>
      <c r="F13" s="118">
        <f t="shared" si="0"/>
        <v>78.451999999999998</v>
      </c>
    </row>
    <row r="14" spans="1:7" s="93" customFormat="1">
      <c r="A14" s="115" t="s">
        <v>34</v>
      </c>
      <c r="B14" s="116"/>
      <c r="C14" s="111" t="s">
        <v>28</v>
      </c>
      <c r="D14" s="117">
        <v>83026</v>
      </c>
      <c r="E14" s="113"/>
      <c r="F14" s="118">
        <f t="shared" si="0"/>
        <v>83.025999999999996</v>
      </c>
    </row>
    <row r="15" spans="1:7" s="93" customFormat="1">
      <c r="A15" s="115" t="s">
        <v>35</v>
      </c>
      <c r="B15" s="116"/>
      <c r="C15" s="111" t="s">
        <v>28</v>
      </c>
      <c r="D15" s="117">
        <v>80720</v>
      </c>
      <c r="E15" s="113"/>
      <c r="F15" s="118">
        <f t="shared" si="0"/>
        <v>80.72</v>
      </c>
    </row>
    <row r="16" spans="1:7" s="93" customFormat="1">
      <c r="A16" s="115" t="s">
        <v>36</v>
      </c>
      <c r="B16" s="116"/>
      <c r="C16" s="111" t="s">
        <v>28</v>
      </c>
      <c r="D16" s="117">
        <v>72827</v>
      </c>
      <c r="E16" s="113"/>
      <c r="F16" s="118">
        <f t="shared" si="0"/>
        <v>72.826999999999998</v>
      </c>
    </row>
    <row r="17" spans="1:6" s="93" customFormat="1">
      <c r="A17" s="115" t="s">
        <v>37</v>
      </c>
      <c r="B17" s="116"/>
      <c r="C17" s="111" t="s">
        <v>28</v>
      </c>
      <c r="D17" s="117">
        <v>72354</v>
      </c>
      <c r="E17" s="113"/>
      <c r="F17" s="118">
        <f t="shared" si="0"/>
        <v>72.353999999999999</v>
      </c>
    </row>
    <row r="18" spans="1:6" s="93" customFormat="1">
      <c r="A18" s="115" t="s">
        <v>38</v>
      </c>
      <c r="B18" s="116"/>
      <c r="C18" s="111" t="s">
        <v>28</v>
      </c>
      <c r="D18" s="117">
        <v>72398</v>
      </c>
      <c r="E18" s="113"/>
      <c r="F18" s="118">
        <f t="shared" si="0"/>
        <v>72.397999999999996</v>
      </c>
    </row>
    <row r="19" spans="1:6" s="93" customFormat="1" ht="17" thickBot="1">
      <c r="A19" s="119" t="s">
        <v>39</v>
      </c>
      <c r="B19" s="120"/>
      <c r="C19" s="111" t="s">
        <v>28</v>
      </c>
      <c r="D19" s="121">
        <v>74732</v>
      </c>
      <c r="E19" s="113"/>
      <c r="F19" s="118">
        <f t="shared" si="0"/>
        <v>74.731999999999999</v>
      </c>
    </row>
    <row r="20" spans="1:6" s="93" customFormat="1" ht="17" thickBot="1">
      <c r="A20" s="122" t="s">
        <v>40</v>
      </c>
      <c r="B20" s="123"/>
      <c r="C20" s="124"/>
      <c r="D20" s="125">
        <f>SUM(D8:D19)</f>
        <v>902619</v>
      </c>
      <c r="E20" s="125"/>
      <c r="F20" s="126">
        <f>SUM(F8:F19)</f>
        <v>902.61900000000003</v>
      </c>
    </row>
    <row r="21" spans="1:6" s="93" customFormat="1" ht="17" thickBot="1">
      <c r="A21" s="127" t="s">
        <v>41</v>
      </c>
      <c r="B21" s="128"/>
      <c r="C21" s="128"/>
      <c r="D21" s="129"/>
      <c r="E21" s="129"/>
      <c r="F21" s="130"/>
    </row>
    <row r="22" spans="1:6" s="93" customFormat="1" ht="17" thickBot="1">
      <c r="A22" s="100" t="s">
        <v>42</v>
      </c>
      <c r="B22" s="131"/>
      <c r="C22" s="131"/>
      <c r="D22" s="131"/>
      <c r="E22" s="131"/>
      <c r="F22" s="132"/>
    </row>
    <row r="23" spans="1:6" s="93" customFormat="1">
      <c r="A23" s="133" t="s">
        <v>43</v>
      </c>
      <c r="B23" s="111"/>
      <c r="C23" s="111"/>
      <c r="D23" s="134"/>
      <c r="E23" s="134"/>
      <c r="F23" s="135">
        <v>0.18</v>
      </c>
    </row>
    <row r="24" spans="1:6" s="93" customFormat="1" ht="17" thickBot="1">
      <c r="A24" s="136" t="s">
        <v>44</v>
      </c>
      <c r="B24" s="137"/>
      <c r="C24" s="137"/>
      <c r="D24" s="138"/>
      <c r="E24" s="138"/>
      <c r="F24" s="139">
        <v>0.01</v>
      </c>
    </row>
    <row r="25" spans="1:6" s="93" customFormat="1">
      <c r="A25" s="140" t="s">
        <v>45</v>
      </c>
      <c r="B25" s="140"/>
      <c r="C25" s="140"/>
      <c r="D25" s="141"/>
      <c r="E25" s="141"/>
      <c r="F25" s="141"/>
    </row>
    <row r="26" spans="1:6" s="93" customFormat="1">
      <c r="A26" s="140"/>
      <c r="B26" s="140"/>
      <c r="C26" s="142"/>
      <c r="D26" s="143"/>
      <c r="E26" s="143"/>
      <c r="F26" s="143"/>
    </row>
    <row r="27" spans="1:6" s="93" customFormat="1" ht="17" thickBot="1">
      <c r="A27" s="95" t="s">
        <v>46</v>
      </c>
      <c r="B27" s="96"/>
      <c r="C27" s="96"/>
      <c r="D27" s="96"/>
      <c r="E27" s="96"/>
      <c r="F27" s="96"/>
    </row>
    <row r="28" spans="1:6" s="93" customFormat="1" ht="17" thickBot="1">
      <c r="A28" s="97" t="s">
        <v>22</v>
      </c>
      <c r="B28" s="98"/>
      <c r="C28" s="99" t="s">
        <v>23</v>
      </c>
      <c r="D28" s="100" t="s">
        <v>1446</v>
      </c>
      <c r="E28" s="101"/>
      <c r="F28" s="102"/>
    </row>
    <row r="29" spans="1:6" s="93" customFormat="1" ht="17" thickBot="1">
      <c r="A29" s="104"/>
      <c r="B29" s="105"/>
      <c r="C29" s="106" t="s">
        <v>24</v>
      </c>
      <c r="D29" s="100" t="s">
        <v>25</v>
      </c>
      <c r="E29" s="107"/>
      <c r="F29" s="108" t="s">
        <v>1447</v>
      </c>
    </row>
    <row r="30" spans="1:6" s="93" customFormat="1">
      <c r="A30" s="109" t="s">
        <v>27</v>
      </c>
      <c r="B30" s="110"/>
      <c r="C30" s="111" t="s">
        <v>28</v>
      </c>
      <c r="D30" s="21">
        <v>11609</v>
      </c>
      <c r="E30" s="113"/>
      <c r="F30" s="144">
        <f>D30/1000</f>
        <v>11.609</v>
      </c>
    </row>
    <row r="31" spans="1:6" s="93" customFormat="1">
      <c r="A31" s="115" t="s">
        <v>29</v>
      </c>
      <c r="B31" s="116"/>
      <c r="C31" s="111" t="s">
        <v>28</v>
      </c>
      <c r="D31" s="22">
        <v>9714</v>
      </c>
      <c r="E31" s="145"/>
      <c r="F31" s="144">
        <f t="shared" ref="F31:F41" si="1">D31/1000</f>
        <v>9.7140000000000004</v>
      </c>
    </row>
    <row r="32" spans="1:6" s="93" customFormat="1">
      <c r="A32" s="115" t="s">
        <v>30</v>
      </c>
      <c r="B32" s="116"/>
      <c r="C32" s="111" t="s">
        <v>28</v>
      </c>
      <c r="D32" s="22">
        <v>10443</v>
      </c>
      <c r="E32" s="145"/>
      <c r="F32" s="144">
        <f t="shared" si="1"/>
        <v>10.443</v>
      </c>
    </row>
    <row r="33" spans="1:6" s="93" customFormat="1">
      <c r="A33" s="115" t="s">
        <v>31</v>
      </c>
      <c r="B33" s="116"/>
      <c r="C33" s="111" t="s">
        <v>28</v>
      </c>
      <c r="D33" s="22">
        <v>9440</v>
      </c>
      <c r="E33" s="145"/>
      <c r="F33" s="144">
        <f t="shared" si="1"/>
        <v>9.44</v>
      </c>
    </row>
    <row r="34" spans="1:6" s="93" customFormat="1">
      <c r="A34" s="115" t="s">
        <v>32</v>
      </c>
      <c r="B34" s="116"/>
      <c r="C34" s="111" t="s">
        <v>28</v>
      </c>
      <c r="D34" s="22">
        <v>9281</v>
      </c>
      <c r="E34" s="145"/>
      <c r="F34" s="144">
        <f t="shared" si="1"/>
        <v>9.2810000000000006</v>
      </c>
    </row>
    <row r="35" spans="1:6" s="93" customFormat="1">
      <c r="A35" s="115" t="s">
        <v>33</v>
      </c>
      <c r="B35" s="116"/>
      <c r="C35" s="111" t="s">
        <v>28</v>
      </c>
      <c r="D35" s="22">
        <v>8422</v>
      </c>
      <c r="E35" s="145"/>
      <c r="F35" s="144">
        <f t="shared" si="1"/>
        <v>8.4220000000000006</v>
      </c>
    </row>
    <row r="36" spans="1:6" s="93" customFormat="1">
      <c r="A36" s="115" t="s">
        <v>34</v>
      </c>
      <c r="B36" s="116"/>
      <c r="C36" s="111" t="s">
        <v>28</v>
      </c>
      <c r="D36" s="22">
        <v>9318</v>
      </c>
      <c r="E36" s="145"/>
      <c r="F36" s="144">
        <f t="shared" si="1"/>
        <v>9.3179999999999996</v>
      </c>
    </row>
    <row r="37" spans="1:6" s="93" customFormat="1">
      <c r="A37" s="115" t="s">
        <v>35</v>
      </c>
      <c r="B37" s="116"/>
      <c r="C37" s="111" t="s">
        <v>28</v>
      </c>
      <c r="D37" s="22">
        <v>11806</v>
      </c>
      <c r="E37" s="145"/>
      <c r="F37" s="144">
        <f t="shared" si="1"/>
        <v>11.805999999999999</v>
      </c>
    </row>
    <row r="38" spans="1:6" s="93" customFormat="1">
      <c r="A38" s="115" t="s">
        <v>36</v>
      </c>
      <c r="B38" s="116"/>
      <c r="C38" s="111" t="s">
        <v>28</v>
      </c>
      <c r="D38" s="22">
        <v>11920</v>
      </c>
      <c r="E38" s="145"/>
      <c r="F38" s="144">
        <f t="shared" si="1"/>
        <v>11.92</v>
      </c>
    </row>
    <row r="39" spans="1:6" s="93" customFormat="1">
      <c r="A39" s="115" t="s">
        <v>37</v>
      </c>
      <c r="B39" s="116"/>
      <c r="C39" s="111" t="s">
        <v>28</v>
      </c>
      <c r="D39" s="22">
        <v>10964</v>
      </c>
      <c r="E39" s="145"/>
      <c r="F39" s="144">
        <f t="shared" si="1"/>
        <v>10.964</v>
      </c>
    </row>
    <row r="40" spans="1:6" s="93" customFormat="1">
      <c r="A40" s="115" t="s">
        <v>38</v>
      </c>
      <c r="B40" s="116"/>
      <c r="C40" s="111" t="s">
        <v>28</v>
      </c>
      <c r="D40" s="22">
        <v>11456</v>
      </c>
      <c r="E40" s="145"/>
      <c r="F40" s="144">
        <f t="shared" si="1"/>
        <v>11.456</v>
      </c>
    </row>
    <row r="41" spans="1:6" s="93" customFormat="1" ht="17" thickBot="1">
      <c r="A41" s="119" t="s">
        <v>39</v>
      </c>
      <c r="B41" s="120"/>
      <c r="C41" s="111" t="s">
        <v>28</v>
      </c>
      <c r="D41" s="23">
        <v>11699</v>
      </c>
      <c r="E41" s="146"/>
      <c r="F41" s="144">
        <f t="shared" si="1"/>
        <v>11.699</v>
      </c>
    </row>
    <row r="42" spans="1:6" s="93" customFormat="1" ht="17" thickBot="1">
      <c r="A42" s="122" t="s">
        <v>40</v>
      </c>
      <c r="B42" s="123"/>
      <c r="C42" s="124"/>
      <c r="D42" s="125">
        <f>SUM(D30:D41)</f>
        <v>126072</v>
      </c>
      <c r="E42" s="125"/>
      <c r="F42" s="147">
        <f>SUM(F30:F41)</f>
        <v>126.07199999999999</v>
      </c>
    </row>
    <row r="43" spans="1:6" s="93" customFormat="1" ht="17" thickBot="1">
      <c r="A43" s="127" t="s">
        <v>47</v>
      </c>
      <c r="B43" s="128"/>
      <c r="C43" s="128"/>
      <c r="D43" s="129"/>
      <c r="E43" s="129"/>
      <c r="F43" s="129"/>
    </row>
    <row r="44" spans="1:6" s="93" customFormat="1" ht="17" thickBot="1">
      <c r="A44" s="100" t="s">
        <v>42</v>
      </c>
      <c r="B44" s="131"/>
      <c r="C44" s="131"/>
      <c r="D44" s="131"/>
      <c r="E44" s="131"/>
      <c r="F44" s="132"/>
    </row>
    <row r="45" spans="1:6" s="93" customFormat="1">
      <c r="A45" s="133" t="s">
        <v>1438</v>
      </c>
      <c r="B45" s="111"/>
      <c r="C45" s="111"/>
      <c r="D45" s="134"/>
      <c r="E45" s="134"/>
      <c r="F45" s="135">
        <v>0.151</v>
      </c>
    </row>
    <row r="46" spans="1:6" s="93" customFormat="1" ht="17" thickBot="1">
      <c r="A46" s="136" t="s">
        <v>1439</v>
      </c>
      <c r="B46" s="137"/>
      <c r="C46" s="137"/>
      <c r="D46" s="138"/>
      <c r="E46" s="138"/>
      <c r="F46" s="139">
        <v>7.0000000000000007E-2</v>
      </c>
    </row>
    <row r="48" spans="1:6" s="93" customFormat="1" ht="17" thickBot="1">
      <c r="A48" s="95" t="s">
        <v>48</v>
      </c>
      <c r="B48" s="96"/>
      <c r="C48" s="96"/>
      <c r="D48" s="96"/>
      <c r="E48" s="96"/>
      <c r="F48" s="96"/>
    </row>
    <row r="49" spans="1:6" s="93" customFormat="1" ht="17" thickBot="1">
      <c r="A49" s="97" t="s">
        <v>22</v>
      </c>
      <c r="B49" s="98"/>
      <c r="C49" s="99" t="s">
        <v>49</v>
      </c>
      <c r="D49" s="100" t="s">
        <v>1446</v>
      </c>
      <c r="E49" s="101"/>
      <c r="F49" s="102"/>
    </row>
    <row r="50" spans="1:6" s="93" customFormat="1" ht="17" thickBot="1">
      <c r="A50" s="104"/>
      <c r="B50" s="105"/>
      <c r="C50" s="106" t="s">
        <v>24</v>
      </c>
      <c r="D50" s="100" t="s">
        <v>25</v>
      </c>
      <c r="E50" s="107"/>
      <c r="F50" s="108" t="s">
        <v>1447</v>
      </c>
    </row>
    <row r="51" spans="1:6" s="93" customFormat="1">
      <c r="A51" s="148" t="s">
        <v>27</v>
      </c>
      <c r="B51" s="149"/>
      <c r="C51" s="111" t="s">
        <v>28</v>
      </c>
      <c r="D51" s="24">
        <v>1992</v>
      </c>
      <c r="E51" s="113"/>
      <c r="F51" s="144">
        <f>D51/1000</f>
        <v>1.992</v>
      </c>
    </row>
    <row r="52" spans="1:6" s="93" customFormat="1">
      <c r="A52" s="115" t="s">
        <v>29</v>
      </c>
      <c r="B52" s="116"/>
      <c r="C52" s="111" t="s">
        <v>28</v>
      </c>
      <c r="D52" s="25">
        <v>1873</v>
      </c>
      <c r="E52" s="145"/>
      <c r="F52" s="144">
        <f t="shared" ref="F52:F62" si="2">D52/1000</f>
        <v>1.873</v>
      </c>
    </row>
    <row r="53" spans="1:6" s="93" customFormat="1">
      <c r="A53" s="115" t="s">
        <v>30</v>
      </c>
      <c r="B53" s="116"/>
      <c r="C53" s="111" t="s">
        <v>28</v>
      </c>
      <c r="D53" s="25">
        <v>1872</v>
      </c>
      <c r="E53" s="145"/>
      <c r="F53" s="144">
        <f t="shared" si="2"/>
        <v>1.8720000000000001</v>
      </c>
    </row>
    <row r="54" spans="1:6" s="93" customFormat="1">
      <c r="A54" s="115" t="s">
        <v>31</v>
      </c>
      <c r="B54" s="116"/>
      <c r="C54" s="111" t="s">
        <v>28</v>
      </c>
      <c r="D54" s="25">
        <v>1908</v>
      </c>
      <c r="E54" s="145"/>
      <c r="F54" s="144">
        <f t="shared" si="2"/>
        <v>1.9079999999999999</v>
      </c>
    </row>
    <row r="55" spans="1:6" s="93" customFormat="1">
      <c r="A55" s="115" t="s">
        <v>32</v>
      </c>
      <c r="B55" s="116"/>
      <c r="C55" s="111" t="s">
        <v>28</v>
      </c>
      <c r="D55" s="25">
        <v>1914</v>
      </c>
      <c r="E55" s="145"/>
      <c r="F55" s="144">
        <f t="shared" si="2"/>
        <v>1.9139999999999999</v>
      </c>
    </row>
    <row r="56" spans="1:6" s="93" customFormat="1">
      <c r="A56" s="115" t="s">
        <v>33</v>
      </c>
      <c r="B56" s="116"/>
      <c r="C56" s="111" t="s">
        <v>28</v>
      </c>
      <c r="D56" s="25">
        <v>2085</v>
      </c>
      <c r="E56" s="145"/>
      <c r="F56" s="144">
        <f t="shared" si="2"/>
        <v>2.085</v>
      </c>
    </row>
    <row r="57" spans="1:6" s="93" customFormat="1">
      <c r="A57" s="115" t="s">
        <v>34</v>
      </c>
      <c r="B57" s="116"/>
      <c r="C57" s="111" t="s">
        <v>28</v>
      </c>
      <c r="D57" s="25">
        <v>2242</v>
      </c>
      <c r="E57" s="145"/>
      <c r="F57" s="144">
        <f t="shared" si="2"/>
        <v>2.242</v>
      </c>
    </row>
    <row r="58" spans="1:6" s="93" customFormat="1">
      <c r="A58" s="115" t="s">
        <v>35</v>
      </c>
      <c r="B58" s="116"/>
      <c r="C58" s="111" t="s">
        <v>28</v>
      </c>
      <c r="D58" s="25">
        <v>1810</v>
      </c>
      <c r="E58" s="145"/>
      <c r="F58" s="144">
        <f t="shared" si="2"/>
        <v>1.81</v>
      </c>
    </row>
    <row r="59" spans="1:6" s="93" customFormat="1">
      <c r="A59" s="115" t="s">
        <v>36</v>
      </c>
      <c r="B59" s="116"/>
      <c r="C59" s="111" t="s">
        <v>28</v>
      </c>
      <c r="D59" s="25">
        <v>1927</v>
      </c>
      <c r="E59" s="145"/>
      <c r="F59" s="144">
        <f t="shared" si="2"/>
        <v>1.927</v>
      </c>
    </row>
    <row r="60" spans="1:6" s="93" customFormat="1">
      <c r="A60" s="115" t="s">
        <v>37</v>
      </c>
      <c r="B60" s="116"/>
      <c r="C60" s="111" t="s">
        <v>28</v>
      </c>
      <c r="D60" s="25">
        <v>2073</v>
      </c>
      <c r="E60" s="145"/>
      <c r="F60" s="144">
        <f t="shared" si="2"/>
        <v>2.073</v>
      </c>
    </row>
    <row r="61" spans="1:6" s="93" customFormat="1">
      <c r="A61" s="115" t="s">
        <v>38</v>
      </c>
      <c r="B61" s="116"/>
      <c r="C61" s="111" t="s">
        <v>28</v>
      </c>
      <c r="D61" s="25">
        <v>1768</v>
      </c>
      <c r="E61" s="145"/>
      <c r="F61" s="144">
        <f t="shared" si="2"/>
        <v>1.768</v>
      </c>
    </row>
    <row r="62" spans="1:6" s="93" customFormat="1" ht="17" thickBot="1">
      <c r="A62" s="119" t="s">
        <v>39</v>
      </c>
      <c r="B62" s="120"/>
      <c r="C62" s="111" t="s">
        <v>28</v>
      </c>
      <c r="D62" s="26">
        <v>1630</v>
      </c>
      <c r="E62" s="146"/>
      <c r="F62" s="144">
        <f t="shared" si="2"/>
        <v>1.63</v>
      </c>
    </row>
    <row r="63" spans="1:6" s="93" customFormat="1" ht="17" thickBot="1">
      <c r="A63" s="122" t="s">
        <v>40</v>
      </c>
      <c r="B63" s="123"/>
      <c r="C63" s="124"/>
      <c r="D63" s="125">
        <f>SUM(D51:D62)</f>
        <v>23094</v>
      </c>
      <c r="E63" s="125"/>
      <c r="F63" s="126">
        <f>SUM(F51:F62)</f>
        <v>23.094000000000001</v>
      </c>
    </row>
    <row r="64" spans="1:6" s="93" customFormat="1" ht="17" thickBot="1">
      <c r="A64" s="127" t="s">
        <v>50</v>
      </c>
      <c r="B64" s="128"/>
      <c r="C64" s="128"/>
      <c r="D64" s="129"/>
      <c r="E64" s="129"/>
      <c r="F64" s="129"/>
    </row>
    <row r="65" spans="1:6" s="93" customFormat="1" ht="17" thickBot="1">
      <c r="A65" s="100" t="s">
        <v>42</v>
      </c>
      <c r="B65" s="131"/>
      <c r="C65" s="131"/>
      <c r="D65" s="131"/>
      <c r="E65" s="131"/>
      <c r="F65" s="132"/>
    </row>
    <row r="66" spans="1:6" s="93" customFormat="1">
      <c r="A66" s="133" t="s">
        <v>1438</v>
      </c>
      <c r="B66" s="111"/>
      <c r="C66" s="111"/>
      <c r="D66" s="134"/>
      <c r="E66" s="134"/>
      <c r="F66" s="150">
        <v>0.1</v>
      </c>
    </row>
    <row r="67" spans="1:6" s="93" customFormat="1" ht="17" thickBot="1">
      <c r="A67" s="136" t="s">
        <v>1439</v>
      </c>
      <c r="B67" s="137"/>
      <c r="C67" s="137"/>
      <c r="D67" s="138"/>
      <c r="E67" s="138"/>
      <c r="F67" s="139">
        <v>0.04</v>
      </c>
    </row>
    <row r="69" spans="1:6" s="93" customFormat="1" ht="17" thickBot="1">
      <c r="A69" s="95" t="s">
        <v>51</v>
      </c>
      <c r="B69" s="96"/>
      <c r="C69" s="96"/>
      <c r="D69" s="96"/>
      <c r="E69" s="96"/>
      <c r="F69" s="96"/>
    </row>
    <row r="70" spans="1:6" s="93" customFormat="1" ht="17" thickBot="1">
      <c r="A70" s="97" t="s">
        <v>22</v>
      </c>
      <c r="B70" s="98"/>
      <c r="C70" s="99" t="s">
        <v>49</v>
      </c>
      <c r="D70" s="100" t="s">
        <v>1446</v>
      </c>
      <c r="E70" s="101"/>
      <c r="F70" s="102"/>
    </row>
    <row r="71" spans="1:6" s="93" customFormat="1" ht="17" thickBot="1">
      <c r="A71" s="104"/>
      <c r="B71" s="105"/>
      <c r="C71" s="106" t="s">
        <v>24</v>
      </c>
      <c r="D71" s="100" t="s">
        <v>25</v>
      </c>
      <c r="E71" s="107"/>
      <c r="F71" s="108" t="s">
        <v>1447</v>
      </c>
    </row>
    <row r="72" spans="1:6" s="93" customFormat="1">
      <c r="A72" s="148" t="s">
        <v>27</v>
      </c>
      <c r="B72" s="149"/>
      <c r="C72" s="111" t="s">
        <v>28</v>
      </c>
      <c r="D72" s="24">
        <v>1857</v>
      </c>
      <c r="E72" s="113"/>
      <c r="F72" s="144">
        <f>D72/1000</f>
        <v>1.857</v>
      </c>
    </row>
    <row r="73" spans="1:6" s="93" customFormat="1">
      <c r="A73" s="115" t="s">
        <v>29</v>
      </c>
      <c r="B73" s="116"/>
      <c r="C73" s="111" t="s">
        <v>28</v>
      </c>
      <c r="D73" s="25">
        <v>2011</v>
      </c>
      <c r="E73" s="145"/>
      <c r="F73" s="144">
        <f t="shared" ref="F73:F83" si="3">D73/1000</f>
        <v>2.0110000000000001</v>
      </c>
    </row>
    <row r="74" spans="1:6" s="93" customFormat="1">
      <c r="A74" s="115" t="s">
        <v>30</v>
      </c>
      <c r="B74" s="116"/>
      <c r="C74" s="111" t="s">
        <v>28</v>
      </c>
      <c r="D74" s="25">
        <v>2463</v>
      </c>
      <c r="E74" s="145"/>
      <c r="F74" s="144">
        <f t="shared" si="3"/>
        <v>2.4630000000000001</v>
      </c>
    </row>
    <row r="75" spans="1:6" s="93" customFormat="1">
      <c r="A75" s="115" t="s">
        <v>31</v>
      </c>
      <c r="B75" s="116"/>
      <c r="C75" s="111" t="s">
        <v>28</v>
      </c>
      <c r="D75" s="25">
        <v>2373</v>
      </c>
      <c r="E75" s="145"/>
      <c r="F75" s="144">
        <f t="shared" si="3"/>
        <v>2.3730000000000002</v>
      </c>
    </row>
    <row r="76" spans="1:6" s="93" customFormat="1">
      <c r="A76" s="115" t="s">
        <v>32</v>
      </c>
      <c r="B76" s="116"/>
      <c r="C76" s="111" t="s">
        <v>28</v>
      </c>
      <c r="D76" s="25">
        <v>1881</v>
      </c>
      <c r="E76" s="145"/>
      <c r="F76" s="144">
        <f t="shared" si="3"/>
        <v>1.881</v>
      </c>
    </row>
    <row r="77" spans="1:6" s="93" customFormat="1">
      <c r="A77" s="115" t="s">
        <v>33</v>
      </c>
      <c r="B77" s="116"/>
      <c r="C77" s="111" t="s">
        <v>28</v>
      </c>
      <c r="D77" s="25">
        <v>1732</v>
      </c>
      <c r="E77" s="145"/>
      <c r="F77" s="144">
        <f t="shared" si="3"/>
        <v>1.732</v>
      </c>
    </row>
    <row r="78" spans="1:6" s="93" customFormat="1">
      <c r="A78" s="115" t="s">
        <v>34</v>
      </c>
      <c r="B78" s="116"/>
      <c r="C78" s="111" t="s">
        <v>28</v>
      </c>
      <c r="D78" s="25">
        <v>2899</v>
      </c>
      <c r="E78" s="145"/>
      <c r="F78" s="144">
        <f t="shared" si="3"/>
        <v>2.899</v>
      </c>
    </row>
    <row r="79" spans="1:6" s="93" customFormat="1">
      <c r="A79" s="115" t="s">
        <v>35</v>
      </c>
      <c r="B79" s="116"/>
      <c r="C79" s="111" t="s">
        <v>28</v>
      </c>
      <c r="D79" s="25">
        <v>2510</v>
      </c>
      <c r="E79" s="145"/>
      <c r="F79" s="144">
        <f t="shared" si="3"/>
        <v>2.5099999999999998</v>
      </c>
    </row>
    <row r="80" spans="1:6" s="93" customFormat="1">
      <c r="A80" s="115" t="s">
        <v>36</v>
      </c>
      <c r="B80" s="116"/>
      <c r="C80" s="111" t="s">
        <v>28</v>
      </c>
      <c r="D80" s="25">
        <v>1790</v>
      </c>
      <c r="E80" s="145"/>
      <c r="F80" s="144">
        <f t="shared" si="3"/>
        <v>1.79</v>
      </c>
    </row>
    <row r="81" spans="1:6" s="93" customFormat="1">
      <c r="A81" s="115" t="s">
        <v>37</v>
      </c>
      <c r="B81" s="116"/>
      <c r="C81" s="111" t="s">
        <v>28</v>
      </c>
      <c r="D81" s="25">
        <v>1913</v>
      </c>
      <c r="E81" s="145"/>
      <c r="F81" s="144">
        <f t="shared" si="3"/>
        <v>1.913</v>
      </c>
    </row>
    <row r="82" spans="1:6" s="93" customFormat="1">
      <c r="A82" s="115" t="s">
        <v>38</v>
      </c>
      <c r="B82" s="116"/>
      <c r="C82" s="111" t="s">
        <v>28</v>
      </c>
      <c r="D82" s="25">
        <v>3426</v>
      </c>
      <c r="E82" s="145"/>
      <c r="F82" s="144">
        <f t="shared" si="3"/>
        <v>3.4260000000000002</v>
      </c>
    </row>
    <row r="83" spans="1:6" s="93" customFormat="1" ht="17" thickBot="1">
      <c r="A83" s="119" t="s">
        <v>39</v>
      </c>
      <c r="B83" s="120"/>
      <c r="C83" s="111" t="s">
        <v>28</v>
      </c>
      <c r="D83" s="26">
        <v>2401</v>
      </c>
      <c r="E83" s="146"/>
      <c r="F83" s="144">
        <f t="shared" si="3"/>
        <v>2.4009999999999998</v>
      </c>
    </row>
    <row r="84" spans="1:6" s="93" customFormat="1" ht="17" thickBot="1">
      <c r="A84" s="122" t="s">
        <v>40</v>
      </c>
      <c r="B84" s="123"/>
      <c r="C84" s="124"/>
      <c r="D84" s="125">
        <f>SUM(D72:D83)</f>
        <v>27256</v>
      </c>
      <c r="E84" s="125"/>
      <c r="F84" s="126">
        <f>SUM(F72:F83)</f>
        <v>27.255999999999997</v>
      </c>
    </row>
    <row r="85" spans="1:6" s="93" customFormat="1" ht="17" thickBot="1">
      <c r="A85" s="127" t="s">
        <v>50</v>
      </c>
      <c r="B85" s="128"/>
      <c r="C85" s="128"/>
      <c r="D85" s="129"/>
      <c r="E85" s="129"/>
      <c r="F85" s="129"/>
    </row>
    <row r="86" spans="1:6" s="93" customFormat="1" ht="17" thickBot="1">
      <c r="A86" s="100" t="s">
        <v>42</v>
      </c>
      <c r="B86" s="131"/>
      <c r="C86" s="131"/>
      <c r="D86" s="131"/>
      <c r="E86" s="131"/>
      <c r="F86" s="132"/>
    </row>
    <row r="87" spans="1:6" s="93" customFormat="1">
      <c r="A87" s="133" t="s">
        <v>1438</v>
      </c>
      <c r="B87" s="111"/>
      <c r="C87" s="111"/>
      <c r="D87" s="134"/>
      <c r="E87" s="134"/>
      <c r="F87" s="150">
        <v>0.1</v>
      </c>
    </row>
    <row r="88" spans="1:6" s="93" customFormat="1" ht="17" thickBot="1">
      <c r="A88" s="136" t="s">
        <v>1439</v>
      </c>
      <c r="B88" s="137"/>
      <c r="C88" s="137"/>
      <c r="D88" s="138"/>
      <c r="E88" s="138"/>
      <c r="F88" s="139">
        <v>4.4999999999999998E-2</v>
      </c>
    </row>
    <row r="90" spans="1:6" s="93" customFormat="1" ht="17" thickBot="1"/>
    <row r="91" spans="1:6" s="93" customFormat="1" ht="17" thickBot="1">
      <c r="A91" s="151" t="s">
        <v>1444</v>
      </c>
      <c r="B91" s="152"/>
      <c r="C91" s="152"/>
      <c r="D91" s="152"/>
      <c r="E91" s="152"/>
      <c r="F91" s="153"/>
    </row>
    <row r="92" spans="1:6" s="93" customFormat="1" ht="17" thickBot="1">
      <c r="A92" s="154" t="s">
        <v>52</v>
      </c>
      <c r="B92" s="155"/>
      <c r="C92" s="156" t="s">
        <v>53</v>
      </c>
      <c r="D92" s="157"/>
      <c r="E92" s="157"/>
      <c r="F92" s="158"/>
    </row>
    <row r="93" spans="1:6" s="93" customFormat="1">
      <c r="A93" s="159">
        <v>1</v>
      </c>
      <c r="B93" s="160"/>
      <c r="C93" s="161">
        <f>F20</f>
        <v>902.61900000000003</v>
      </c>
      <c r="D93" s="162"/>
      <c r="E93" s="162"/>
      <c r="F93" s="163"/>
    </row>
    <row r="94" spans="1:6" s="93" customFormat="1">
      <c r="A94" s="164">
        <v>2</v>
      </c>
      <c r="B94" s="165"/>
      <c r="C94" s="166">
        <f>F42</f>
        <v>126.07199999999999</v>
      </c>
      <c r="D94" s="167"/>
      <c r="E94" s="167"/>
      <c r="F94" s="168"/>
    </row>
    <row r="95" spans="1:6" s="93" customFormat="1">
      <c r="A95" s="164">
        <v>3</v>
      </c>
      <c r="B95" s="165"/>
      <c r="C95" s="166">
        <f>F63</f>
        <v>23.094000000000001</v>
      </c>
      <c r="D95" s="167"/>
      <c r="E95" s="167"/>
      <c r="F95" s="168"/>
    </row>
    <row r="96" spans="1:6" s="93" customFormat="1" ht="17" thickBot="1">
      <c r="A96" s="169">
        <v>4</v>
      </c>
      <c r="B96" s="170"/>
      <c r="C96" s="171">
        <f>F84</f>
        <v>27.255999999999997</v>
      </c>
      <c r="D96" s="172"/>
      <c r="E96" s="172"/>
      <c r="F96" s="173"/>
    </row>
    <row r="97" spans="1:6" s="93" customFormat="1" ht="17" thickBot="1">
      <c r="A97" s="174" t="s">
        <v>54</v>
      </c>
      <c r="B97" s="175"/>
      <c r="C97" s="176">
        <f>SUM(C93:C96)</f>
        <v>1079.0410000000002</v>
      </c>
      <c r="D97" s="177"/>
      <c r="E97" s="177"/>
      <c r="F97" s="178"/>
    </row>
    <row r="98" spans="1:6" s="93" customFormat="1">
      <c r="A98" s="179"/>
      <c r="B98" s="179"/>
      <c r="C98" s="179"/>
      <c r="D98" s="179"/>
      <c r="E98" s="179"/>
      <c r="F98" s="179"/>
    </row>
    <row r="99" spans="1:6" s="93" customFormat="1">
      <c r="A99" s="179"/>
      <c r="B99" s="179"/>
      <c r="C99" s="179"/>
      <c r="D99" s="179"/>
      <c r="E99" s="179"/>
      <c r="F99" s="179"/>
    </row>
    <row r="100" spans="1:6" s="93" customFormat="1">
      <c r="A100" s="93" t="s">
        <v>55</v>
      </c>
    </row>
    <row r="101" spans="1:6" s="93" customFormat="1"/>
    <row r="102" spans="1:6" s="93" customFormat="1">
      <c r="A102" s="180" t="s">
        <v>56</v>
      </c>
    </row>
    <row r="103" spans="1:6" s="93" customFormat="1">
      <c r="A103" s="180" t="s">
        <v>57</v>
      </c>
    </row>
    <row r="105" spans="1:6" s="93" customFormat="1">
      <c r="A105" s="93" t="s">
        <v>58</v>
      </c>
    </row>
  </sheetData>
  <sheetProtection password="CAD7" sheet="1" objects="1" scenarios="1"/>
  <mergeCells count="87">
    <mergeCell ref="A97:B97"/>
    <mergeCell ref="C97:F97"/>
    <mergeCell ref="C26:F26"/>
    <mergeCell ref="A93:B93"/>
    <mergeCell ref="C93:F93"/>
    <mergeCell ref="A94:B94"/>
    <mergeCell ref="C94:F94"/>
    <mergeCell ref="A95:B95"/>
    <mergeCell ref="C95:F95"/>
    <mergeCell ref="A86:F86"/>
    <mergeCell ref="A92:B92"/>
    <mergeCell ref="C92:F92"/>
    <mergeCell ref="A83:B83"/>
    <mergeCell ref="A84:C84"/>
    <mergeCell ref="A82:B82"/>
    <mergeCell ref="A79:B79"/>
    <mergeCell ref="A80:B80"/>
    <mergeCell ref="A1:F1"/>
    <mergeCell ref="A96:B96"/>
    <mergeCell ref="C96:F96"/>
    <mergeCell ref="A77:B77"/>
    <mergeCell ref="A78:B78"/>
    <mergeCell ref="A75:B75"/>
    <mergeCell ref="A76:B76"/>
    <mergeCell ref="A81:B81"/>
    <mergeCell ref="A73:B73"/>
    <mergeCell ref="A74:B74"/>
    <mergeCell ref="A69:F69"/>
    <mergeCell ref="A70:B71"/>
    <mergeCell ref="D70:F70"/>
    <mergeCell ref="D71:E71"/>
    <mergeCell ref="A72:B72"/>
    <mergeCell ref="A60:B60"/>
    <mergeCell ref="A57:B57"/>
    <mergeCell ref="A58:B58"/>
    <mergeCell ref="A63:C63"/>
    <mergeCell ref="A65:F65"/>
    <mergeCell ref="A61:B61"/>
    <mergeCell ref="A62:B62"/>
    <mergeCell ref="A55:B55"/>
    <mergeCell ref="A56:B56"/>
    <mergeCell ref="A53:B53"/>
    <mergeCell ref="A54:B54"/>
    <mergeCell ref="A59:B59"/>
    <mergeCell ref="A51:B51"/>
    <mergeCell ref="A52:B52"/>
    <mergeCell ref="A44:F44"/>
    <mergeCell ref="A48:F48"/>
    <mergeCell ref="A49:B50"/>
    <mergeCell ref="D49:F49"/>
    <mergeCell ref="D50:E50"/>
    <mergeCell ref="A38:B38"/>
    <mergeCell ref="A35:B35"/>
    <mergeCell ref="A36:B36"/>
    <mergeCell ref="A41:B41"/>
    <mergeCell ref="A42:C42"/>
    <mergeCell ref="A39:B39"/>
    <mergeCell ref="A40:B40"/>
    <mergeCell ref="A33:B33"/>
    <mergeCell ref="A34:B34"/>
    <mergeCell ref="A31:B31"/>
    <mergeCell ref="A32:B32"/>
    <mergeCell ref="A37:B37"/>
    <mergeCell ref="A28:B29"/>
    <mergeCell ref="D28:F28"/>
    <mergeCell ref="D29:E29"/>
    <mergeCell ref="A30:B30"/>
    <mergeCell ref="A19:B19"/>
    <mergeCell ref="A20:C20"/>
    <mergeCell ref="A18:B18"/>
    <mergeCell ref="A15:B15"/>
    <mergeCell ref="A16:B16"/>
    <mergeCell ref="A22:F22"/>
    <mergeCell ref="A27:F27"/>
    <mergeCell ref="A13:B13"/>
    <mergeCell ref="A14:B14"/>
    <mergeCell ref="A11:B11"/>
    <mergeCell ref="A12:B12"/>
    <mergeCell ref="A17:B17"/>
    <mergeCell ref="A9:B9"/>
    <mergeCell ref="A10:B10"/>
    <mergeCell ref="A2:F2"/>
    <mergeCell ref="A5:F5"/>
    <mergeCell ref="A6:B7"/>
    <mergeCell ref="D6:F6"/>
    <mergeCell ref="D7:E7"/>
    <mergeCell ref="A8:B8"/>
  </mergeCells>
  <phoneticPr fontId="20" type="noConversion"/>
  <printOptions horizontalCentered="1"/>
  <pageMargins left="0.39370078740157483" right="0.39370078740157483" top="0.78740157480314965" bottom="0.78740157480314965" header="0.31496062992125984" footer="0.31496062992125984"/>
  <pageSetup paperSize="9" scale="74" orientation="portrait" horizontalDpi="1200" verticalDpi="1200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480"/>
  <sheetViews>
    <sheetView showGridLines="0" zoomScale="75" zoomScaleNormal="75" zoomScalePageLayoutView="75" workbookViewId="0">
      <selection activeCell="O29" sqref="A1:XFD1048576"/>
    </sheetView>
  </sheetViews>
  <sheetFormatPr baseColWidth="10" defaultColWidth="8.83203125" defaultRowHeight="16" x14ac:dyDescent="0"/>
  <cols>
    <col min="1" max="1" width="8.83203125" style="272"/>
    <col min="2" max="2" width="8.83203125" style="93"/>
    <col min="3" max="3" width="25.5" style="93" customWidth="1"/>
    <col min="4" max="4" width="29.5" style="93" customWidth="1"/>
    <col min="5" max="6" width="23.83203125" style="93" customWidth="1"/>
    <col min="7" max="7" width="8.83203125" style="93"/>
    <col min="8" max="8" width="8.83203125" style="271"/>
    <col min="9" max="9" width="13.33203125" style="93" customWidth="1"/>
    <col min="10" max="10" width="15" style="93" customWidth="1"/>
    <col min="11" max="11" width="9.83203125" style="93" customWidth="1"/>
    <col min="12" max="16384" width="8.83203125" style="94"/>
  </cols>
  <sheetData>
    <row r="1" spans="1:11" ht="16" customHeight="1">
      <c r="A1" s="181" t="s">
        <v>59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</row>
    <row r="2" spans="1:11" ht="16" customHeight="1">
      <c r="A2" s="181"/>
      <c r="B2" s="181"/>
      <c r="C2" s="181"/>
      <c r="D2" s="181"/>
      <c r="E2" s="181"/>
      <c r="F2" s="181"/>
      <c r="G2" s="181"/>
      <c r="H2" s="181"/>
      <c r="I2" s="181"/>
      <c r="J2" s="181"/>
      <c r="K2" s="181"/>
    </row>
    <row r="3" spans="1:11">
      <c r="A3" s="86" t="s">
        <v>1393</v>
      </c>
      <c r="B3" s="182"/>
      <c r="C3" s="182"/>
      <c r="D3" s="182"/>
      <c r="E3" s="182"/>
      <c r="F3" s="182"/>
      <c r="G3" s="182"/>
      <c r="H3" s="182"/>
      <c r="I3" s="182"/>
      <c r="J3" s="182"/>
      <c r="K3" s="182"/>
    </row>
    <row r="4" spans="1:11">
      <c r="A4" s="87"/>
      <c r="B4" s="86"/>
      <c r="C4" s="86"/>
      <c r="D4" s="183"/>
      <c r="E4" s="183"/>
      <c r="F4" s="183"/>
      <c r="G4" s="183"/>
      <c r="H4" s="183"/>
      <c r="I4" s="183"/>
      <c r="J4" s="183"/>
      <c r="K4" s="183"/>
    </row>
    <row r="5" spans="1:11" ht="17" thickBot="1">
      <c r="A5" s="87"/>
      <c r="B5" s="184"/>
      <c r="C5" s="184"/>
      <c r="D5" s="185"/>
      <c r="E5" s="185"/>
      <c r="F5" s="185"/>
      <c r="G5" s="185"/>
      <c r="H5" s="186"/>
      <c r="I5" s="187"/>
      <c r="J5" s="89"/>
      <c r="K5" s="90"/>
    </row>
    <row r="6" spans="1:11" ht="15" thickBot="1">
      <c r="A6" s="188"/>
      <c r="B6" s="100" t="s">
        <v>60</v>
      </c>
      <c r="C6" s="189"/>
      <c r="D6" s="190"/>
      <c r="E6" s="191"/>
      <c r="F6" s="191"/>
      <c r="G6" s="99"/>
      <c r="H6" s="192" t="s">
        <v>61</v>
      </c>
      <c r="I6" s="97" t="s">
        <v>62</v>
      </c>
      <c r="J6" s="193"/>
      <c r="K6" s="194"/>
    </row>
    <row r="7" spans="1:11" ht="15" thickBot="1">
      <c r="A7" s="195" t="s">
        <v>63</v>
      </c>
      <c r="B7" s="99" t="s">
        <v>64</v>
      </c>
      <c r="C7" s="196" t="s">
        <v>65</v>
      </c>
      <c r="D7" s="196" t="s">
        <v>66</v>
      </c>
      <c r="E7" s="197" t="s">
        <v>67</v>
      </c>
      <c r="F7" s="197" t="s">
        <v>68</v>
      </c>
      <c r="G7" s="197" t="s">
        <v>23</v>
      </c>
      <c r="H7" s="198"/>
      <c r="I7" s="199"/>
      <c r="J7" s="200"/>
      <c r="K7" s="201"/>
    </row>
    <row r="8" spans="1:11" ht="15" thickBot="1">
      <c r="A8" s="202"/>
      <c r="B8" s="106" t="s">
        <v>69</v>
      </c>
      <c r="C8" s="106"/>
      <c r="D8" s="106"/>
      <c r="E8" s="106"/>
      <c r="F8" s="106"/>
      <c r="G8" s="203" t="s">
        <v>70</v>
      </c>
      <c r="H8" s="204"/>
      <c r="I8" s="108" t="s">
        <v>71</v>
      </c>
      <c r="J8" s="196" t="s">
        <v>72</v>
      </c>
      <c r="K8" s="108" t="s">
        <v>73</v>
      </c>
    </row>
    <row r="9" spans="1:11" ht="14">
      <c r="A9" s="205">
        <v>2</v>
      </c>
      <c r="B9" s="206">
        <v>1</v>
      </c>
      <c r="C9" s="207" t="s">
        <v>74</v>
      </c>
      <c r="D9" s="208" t="s">
        <v>75</v>
      </c>
      <c r="E9" s="209" t="s">
        <v>76</v>
      </c>
      <c r="F9" s="210">
        <v>3100033275</v>
      </c>
      <c r="G9" s="211" t="s">
        <v>77</v>
      </c>
      <c r="H9" s="212">
        <v>63</v>
      </c>
      <c r="I9" s="213">
        <f>J9</f>
        <v>38.845999999999997</v>
      </c>
      <c r="J9" s="214">
        <v>38.845999999999997</v>
      </c>
      <c r="K9" s="215"/>
    </row>
    <row r="10" spans="1:11" ht="14">
      <c r="A10" s="208">
        <v>3</v>
      </c>
      <c r="B10" s="216">
        <v>2</v>
      </c>
      <c r="C10" s="207" t="s">
        <v>78</v>
      </c>
      <c r="D10" s="208" t="s">
        <v>79</v>
      </c>
      <c r="E10" s="209" t="s">
        <v>80</v>
      </c>
      <c r="F10" s="210">
        <v>3100030173</v>
      </c>
      <c r="G10" s="211" t="s">
        <v>77</v>
      </c>
      <c r="H10" s="212">
        <v>63</v>
      </c>
      <c r="I10" s="213">
        <f t="shared" ref="I10:I73" si="0">J10</f>
        <v>73.308000000000007</v>
      </c>
      <c r="J10" s="214">
        <v>73.308000000000007</v>
      </c>
      <c r="K10" s="217"/>
    </row>
    <row r="11" spans="1:11" ht="14">
      <c r="A11" s="208">
        <v>5</v>
      </c>
      <c r="B11" s="216">
        <v>3</v>
      </c>
      <c r="C11" s="207" t="s">
        <v>81</v>
      </c>
      <c r="D11" s="208" t="s">
        <v>82</v>
      </c>
      <c r="E11" s="209" t="s">
        <v>83</v>
      </c>
      <c r="F11" s="210">
        <v>3100046400</v>
      </c>
      <c r="G11" s="211" t="s">
        <v>77</v>
      </c>
      <c r="H11" s="212">
        <v>63</v>
      </c>
      <c r="I11" s="213">
        <f t="shared" si="0"/>
        <v>33.055</v>
      </c>
      <c r="J11" s="214">
        <v>33.055</v>
      </c>
      <c r="K11" s="217"/>
    </row>
    <row r="12" spans="1:11" ht="14">
      <c r="A12" s="208">
        <v>6</v>
      </c>
      <c r="B12" s="216">
        <v>4</v>
      </c>
      <c r="C12" s="207" t="s">
        <v>84</v>
      </c>
      <c r="D12" s="208" t="s">
        <v>85</v>
      </c>
      <c r="E12" s="209" t="s">
        <v>86</v>
      </c>
      <c r="F12" s="210">
        <v>3100046147</v>
      </c>
      <c r="G12" s="211" t="s">
        <v>77</v>
      </c>
      <c r="H12" s="212">
        <v>63</v>
      </c>
      <c r="I12" s="213">
        <f t="shared" si="0"/>
        <v>28.468</v>
      </c>
      <c r="J12" s="214">
        <v>28.468</v>
      </c>
      <c r="K12" s="217"/>
    </row>
    <row r="13" spans="1:11" ht="14">
      <c r="A13" s="208">
        <v>7</v>
      </c>
      <c r="B13" s="216">
        <v>5</v>
      </c>
      <c r="C13" s="207" t="s">
        <v>87</v>
      </c>
      <c r="D13" s="208" t="s">
        <v>88</v>
      </c>
      <c r="E13" s="209" t="s">
        <v>89</v>
      </c>
      <c r="F13" s="210">
        <v>3100049095</v>
      </c>
      <c r="G13" s="211" t="s">
        <v>77</v>
      </c>
      <c r="H13" s="212">
        <v>63</v>
      </c>
      <c r="I13" s="213">
        <f t="shared" si="0"/>
        <v>38.728999999999999</v>
      </c>
      <c r="J13" s="214">
        <v>38.728999999999999</v>
      </c>
      <c r="K13" s="217"/>
    </row>
    <row r="14" spans="1:11" ht="14">
      <c r="A14" s="208">
        <v>8</v>
      </c>
      <c r="B14" s="216">
        <v>6</v>
      </c>
      <c r="C14" s="207" t="s">
        <v>90</v>
      </c>
      <c r="D14" s="208" t="s">
        <v>91</v>
      </c>
      <c r="E14" s="209" t="s">
        <v>92</v>
      </c>
      <c r="F14" s="210">
        <v>3100030309</v>
      </c>
      <c r="G14" s="211" t="s">
        <v>77</v>
      </c>
      <c r="H14" s="212">
        <v>63</v>
      </c>
      <c r="I14" s="213">
        <f t="shared" si="0"/>
        <v>42.192999999999998</v>
      </c>
      <c r="J14" s="214">
        <v>42.192999999999998</v>
      </c>
      <c r="K14" s="217"/>
    </row>
    <row r="15" spans="1:11" ht="14">
      <c r="A15" s="208">
        <v>9</v>
      </c>
      <c r="B15" s="216">
        <v>7</v>
      </c>
      <c r="C15" s="207" t="s">
        <v>93</v>
      </c>
      <c r="D15" s="208" t="s">
        <v>94</v>
      </c>
      <c r="E15" s="209" t="s">
        <v>95</v>
      </c>
      <c r="F15" s="210">
        <v>3100046871</v>
      </c>
      <c r="G15" s="211" t="s">
        <v>77</v>
      </c>
      <c r="H15" s="212">
        <v>63</v>
      </c>
      <c r="I15" s="213">
        <f t="shared" si="0"/>
        <v>26.741</v>
      </c>
      <c r="J15" s="214">
        <v>26.741</v>
      </c>
      <c r="K15" s="217"/>
    </row>
    <row r="16" spans="1:11" ht="14">
      <c r="A16" s="208">
        <v>10</v>
      </c>
      <c r="B16" s="216">
        <v>8</v>
      </c>
      <c r="C16" s="207" t="s">
        <v>96</v>
      </c>
      <c r="D16" s="208" t="s">
        <v>97</v>
      </c>
      <c r="E16" s="209" t="s">
        <v>98</v>
      </c>
      <c r="F16" s="210">
        <v>3100029182</v>
      </c>
      <c r="G16" s="211" t="s">
        <v>77</v>
      </c>
      <c r="H16" s="212">
        <v>63</v>
      </c>
      <c r="I16" s="213">
        <f t="shared" si="0"/>
        <v>36.118000000000002</v>
      </c>
      <c r="J16" s="214">
        <v>36.118000000000002</v>
      </c>
      <c r="K16" s="217"/>
    </row>
    <row r="17" spans="1:11" ht="14">
      <c r="A17" s="208">
        <v>11</v>
      </c>
      <c r="B17" s="216">
        <v>9</v>
      </c>
      <c r="C17" s="207" t="s">
        <v>99</v>
      </c>
      <c r="D17" s="208" t="s">
        <v>100</v>
      </c>
      <c r="E17" s="209" t="s">
        <v>101</v>
      </c>
      <c r="F17" s="210">
        <v>3100029790</v>
      </c>
      <c r="G17" s="211" t="s">
        <v>77</v>
      </c>
      <c r="H17" s="212">
        <v>63</v>
      </c>
      <c r="I17" s="213">
        <f t="shared" si="0"/>
        <v>48.691000000000003</v>
      </c>
      <c r="J17" s="214">
        <v>48.691000000000003</v>
      </c>
      <c r="K17" s="217"/>
    </row>
    <row r="18" spans="1:11" ht="14">
      <c r="A18" s="208">
        <v>12</v>
      </c>
      <c r="B18" s="216">
        <v>10</v>
      </c>
      <c r="C18" s="207" t="s">
        <v>102</v>
      </c>
      <c r="D18" s="208" t="s">
        <v>103</v>
      </c>
      <c r="E18" s="209" t="s">
        <v>104</v>
      </c>
      <c r="F18" s="210">
        <v>3100046864</v>
      </c>
      <c r="G18" s="211" t="s">
        <v>77</v>
      </c>
      <c r="H18" s="212">
        <v>63</v>
      </c>
      <c r="I18" s="213">
        <f t="shared" si="0"/>
        <v>43.936999999999998</v>
      </c>
      <c r="J18" s="214">
        <v>43.936999999999998</v>
      </c>
      <c r="K18" s="217"/>
    </row>
    <row r="19" spans="1:11" ht="14">
      <c r="A19" s="208">
        <v>14</v>
      </c>
      <c r="B19" s="216">
        <v>11</v>
      </c>
      <c r="C19" s="207" t="s">
        <v>105</v>
      </c>
      <c r="D19" s="208" t="s">
        <v>106</v>
      </c>
      <c r="E19" s="209" t="s">
        <v>107</v>
      </c>
      <c r="F19" s="210">
        <v>3100029298</v>
      </c>
      <c r="G19" s="211" t="s">
        <v>77</v>
      </c>
      <c r="H19" s="212">
        <v>63</v>
      </c>
      <c r="I19" s="213">
        <f t="shared" si="0"/>
        <v>31.975000000000001</v>
      </c>
      <c r="J19" s="214">
        <v>31.975000000000001</v>
      </c>
      <c r="K19" s="217"/>
    </row>
    <row r="20" spans="1:11" ht="14">
      <c r="A20" s="208">
        <v>15</v>
      </c>
      <c r="B20" s="216">
        <v>12</v>
      </c>
      <c r="C20" s="207" t="s">
        <v>108</v>
      </c>
      <c r="D20" s="208" t="s">
        <v>109</v>
      </c>
      <c r="E20" s="209" t="s">
        <v>110</v>
      </c>
      <c r="F20" s="210">
        <v>3100046129</v>
      </c>
      <c r="G20" s="211" t="s">
        <v>77</v>
      </c>
      <c r="H20" s="212">
        <v>63</v>
      </c>
      <c r="I20" s="213">
        <f t="shared" si="0"/>
        <v>43.417999999999999</v>
      </c>
      <c r="J20" s="214">
        <v>43.417999999999999</v>
      </c>
      <c r="K20" s="217"/>
    </row>
    <row r="21" spans="1:11" ht="14">
      <c r="A21" s="208">
        <v>17</v>
      </c>
      <c r="B21" s="216">
        <v>13</v>
      </c>
      <c r="C21" s="207" t="s">
        <v>111</v>
      </c>
      <c r="D21" s="208" t="s">
        <v>75</v>
      </c>
      <c r="E21" s="209" t="s">
        <v>112</v>
      </c>
      <c r="F21" s="210">
        <v>3100033286</v>
      </c>
      <c r="G21" s="211" t="s">
        <v>77</v>
      </c>
      <c r="H21" s="212">
        <v>50</v>
      </c>
      <c r="I21" s="213">
        <f t="shared" si="0"/>
        <v>10.154</v>
      </c>
      <c r="J21" s="214">
        <v>10.154</v>
      </c>
      <c r="K21" s="217"/>
    </row>
    <row r="22" spans="1:11" ht="14">
      <c r="A22" s="208">
        <v>19</v>
      </c>
      <c r="B22" s="216">
        <v>14</v>
      </c>
      <c r="C22" s="207" t="s">
        <v>113</v>
      </c>
      <c r="D22" s="208" t="s">
        <v>114</v>
      </c>
      <c r="E22" s="209" t="s">
        <v>115</v>
      </c>
      <c r="F22" s="210">
        <v>3100046842</v>
      </c>
      <c r="G22" s="211" t="s">
        <v>77</v>
      </c>
      <c r="H22" s="212">
        <v>63</v>
      </c>
      <c r="I22" s="213">
        <f t="shared" si="0"/>
        <v>38.207000000000001</v>
      </c>
      <c r="J22" s="214">
        <v>38.207000000000001</v>
      </c>
      <c r="K22" s="217"/>
    </row>
    <row r="23" spans="1:11" ht="14">
      <c r="A23" s="208">
        <v>20</v>
      </c>
      <c r="B23" s="216">
        <v>15</v>
      </c>
      <c r="C23" s="207" t="s">
        <v>116</v>
      </c>
      <c r="D23" s="208" t="s">
        <v>117</v>
      </c>
      <c r="E23" s="209" t="s">
        <v>118</v>
      </c>
      <c r="F23" s="210">
        <v>3100046750</v>
      </c>
      <c r="G23" s="211" t="s">
        <v>77</v>
      </c>
      <c r="H23" s="212">
        <v>63</v>
      </c>
      <c r="I23" s="213">
        <f t="shared" si="0"/>
        <v>36.140999999999998</v>
      </c>
      <c r="J23" s="214">
        <v>36.140999999999998</v>
      </c>
      <c r="K23" s="217"/>
    </row>
    <row r="24" spans="1:11" ht="14">
      <c r="A24" s="208">
        <v>21</v>
      </c>
      <c r="B24" s="216">
        <v>16</v>
      </c>
      <c r="C24" s="207" t="s">
        <v>119</v>
      </c>
      <c r="D24" s="208" t="s">
        <v>120</v>
      </c>
      <c r="E24" s="209" t="s">
        <v>121</v>
      </c>
      <c r="F24" s="210">
        <v>3100048961</v>
      </c>
      <c r="G24" s="211" t="s">
        <v>77</v>
      </c>
      <c r="H24" s="212">
        <v>63</v>
      </c>
      <c r="I24" s="213">
        <f t="shared" si="0"/>
        <v>26.384</v>
      </c>
      <c r="J24" s="214">
        <v>26.384</v>
      </c>
      <c r="K24" s="217"/>
    </row>
    <row r="25" spans="1:11" ht="14">
      <c r="A25" s="208">
        <v>22</v>
      </c>
      <c r="B25" s="216">
        <v>17</v>
      </c>
      <c r="C25" s="207" t="s">
        <v>122</v>
      </c>
      <c r="D25" s="208" t="s">
        <v>123</v>
      </c>
      <c r="E25" s="209" t="s">
        <v>124</v>
      </c>
      <c r="F25" s="210">
        <v>3100031016</v>
      </c>
      <c r="G25" s="211" t="s">
        <v>77</v>
      </c>
      <c r="H25" s="212">
        <v>63</v>
      </c>
      <c r="I25" s="213">
        <f t="shared" si="0"/>
        <v>46.167999999999999</v>
      </c>
      <c r="J25" s="214">
        <v>46.167999999999999</v>
      </c>
      <c r="K25" s="217"/>
    </row>
    <row r="26" spans="1:11" ht="14">
      <c r="A26" s="208">
        <v>23</v>
      </c>
      <c r="B26" s="216">
        <v>18</v>
      </c>
      <c r="C26" s="207" t="s">
        <v>125</v>
      </c>
      <c r="D26" s="208" t="s">
        <v>126</v>
      </c>
      <c r="E26" s="218" t="s">
        <v>127</v>
      </c>
      <c r="F26" s="210">
        <v>3100047885</v>
      </c>
      <c r="G26" s="211" t="s">
        <v>77</v>
      </c>
      <c r="H26" s="212">
        <v>63</v>
      </c>
      <c r="I26" s="213">
        <f t="shared" si="0"/>
        <v>48.500999999999998</v>
      </c>
      <c r="J26" s="214">
        <v>48.500999999999998</v>
      </c>
      <c r="K26" s="217"/>
    </row>
    <row r="27" spans="1:11" ht="14">
      <c r="A27" s="208">
        <v>24</v>
      </c>
      <c r="B27" s="216">
        <v>19</v>
      </c>
      <c r="C27" s="207" t="s">
        <v>128</v>
      </c>
      <c r="D27" s="208" t="s">
        <v>129</v>
      </c>
      <c r="E27" s="209" t="s">
        <v>130</v>
      </c>
      <c r="F27" s="210">
        <v>3100029856</v>
      </c>
      <c r="G27" s="211" t="s">
        <v>77</v>
      </c>
      <c r="H27" s="212">
        <v>63</v>
      </c>
      <c r="I27" s="213">
        <f t="shared" si="0"/>
        <v>68.012</v>
      </c>
      <c r="J27" s="214">
        <v>68.012</v>
      </c>
      <c r="K27" s="217"/>
    </row>
    <row r="28" spans="1:11" ht="14">
      <c r="A28" s="208">
        <v>25</v>
      </c>
      <c r="B28" s="216">
        <v>20</v>
      </c>
      <c r="C28" s="207" t="s">
        <v>131</v>
      </c>
      <c r="D28" s="208" t="s">
        <v>132</v>
      </c>
      <c r="E28" s="209" t="s">
        <v>133</v>
      </c>
      <c r="F28" s="210">
        <v>3100030881</v>
      </c>
      <c r="G28" s="211" t="s">
        <v>77</v>
      </c>
      <c r="H28" s="212">
        <v>63</v>
      </c>
      <c r="I28" s="213">
        <f t="shared" si="0"/>
        <v>44.656999999999996</v>
      </c>
      <c r="J28" s="214">
        <v>44.656999999999996</v>
      </c>
      <c r="K28" s="217"/>
    </row>
    <row r="29" spans="1:11" ht="14">
      <c r="A29" s="208">
        <v>30</v>
      </c>
      <c r="B29" s="216">
        <v>21</v>
      </c>
      <c r="C29" s="207" t="s">
        <v>134</v>
      </c>
      <c r="D29" s="208" t="s">
        <v>135</v>
      </c>
      <c r="E29" s="209" t="s">
        <v>136</v>
      </c>
      <c r="F29" s="210">
        <v>3100030346</v>
      </c>
      <c r="G29" s="211" t="s">
        <v>77</v>
      </c>
      <c r="H29" s="212">
        <v>63</v>
      </c>
      <c r="I29" s="213">
        <f t="shared" si="0"/>
        <v>41.134999999999998</v>
      </c>
      <c r="J29" s="214">
        <v>41.134999999999998</v>
      </c>
      <c r="K29" s="217"/>
    </row>
    <row r="30" spans="1:11" ht="14">
      <c r="A30" s="208">
        <v>31</v>
      </c>
      <c r="B30" s="216">
        <v>22</v>
      </c>
      <c r="C30" s="207" t="s">
        <v>137</v>
      </c>
      <c r="D30" s="208" t="s">
        <v>138</v>
      </c>
      <c r="E30" s="209" t="s">
        <v>139</v>
      </c>
      <c r="F30" s="210">
        <v>3100045696</v>
      </c>
      <c r="G30" s="211" t="s">
        <v>77</v>
      </c>
      <c r="H30" s="212">
        <v>63</v>
      </c>
      <c r="I30" s="213">
        <f t="shared" si="0"/>
        <v>41.66</v>
      </c>
      <c r="J30" s="214">
        <v>41.66</v>
      </c>
      <c r="K30" s="217"/>
    </row>
    <row r="31" spans="1:11" ht="14">
      <c r="A31" s="208">
        <v>33</v>
      </c>
      <c r="B31" s="216">
        <v>23</v>
      </c>
      <c r="C31" s="207" t="s">
        <v>140</v>
      </c>
      <c r="D31" s="208" t="s">
        <v>141</v>
      </c>
      <c r="E31" s="209" t="s">
        <v>142</v>
      </c>
      <c r="F31" s="210">
        <v>3100046095</v>
      </c>
      <c r="G31" s="211" t="s">
        <v>77</v>
      </c>
      <c r="H31" s="212">
        <v>63</v>
      </c>
      <c r="I31" s="213">
        <f t="shared" si="0"/>
        <v>28.844999999999999</v>
      </c>
      <c r="J31" s="214">
        <v>28.844999999999999</v>
      </c>
      <c r="K31" s="217"/>
    </row>
    <row r="32" spans="1:11" ht="14">
      <c r="A32" s="208">
        <v>34</v>
      </c>
      <c r="B32" s="216">
        <v>24</v>
      </c>
      <c r="C32" s="207" t="s">
        <v>143</v>
      </c>
      <c r="D32" s="208" t="s">
        <v>144</v>
      </c>
      <c r="E32" s="209" t="s">
        <v>145</v>
      </c>
      <c r="F32" s="210">
        <v>3100029588</v>
      </c>
      <c r="G32" s="211" t="s">
        <v>77</v>
      </c>
      <c r="H32" s="212">
        <v>63</v>
      </c>
      <c r="I32" s="213">
        <f t="shared" si="0"/>
        <v>21.013000000000002</v>
      </c>
      <c r="J32" s="214">
        <v>21.013000000000002</v>
      </c>
      <c r="K32" s="217"/>
    </row>
    <row r="33" spans="1:11" ht="14">
      <c r="A33" s="208">
        <v>35</v>
      </c>
      <c r="B33" s="216">
        <v>25</v>
      </c>
      <c r="C33" s="207" t="s">
        <v>146</v>
      </c>
      <c r="D33" s="208" t="s">
        <v>147</v>
      </c>
      <c r="E33" s="209" t="s">
        <v>148</v>
      </c>
      <c r="F33" s="210">
        <v>3100030340</v>
      </c>
      <c r="G33" s="211" t="s">
        <v>77</v>
      </c>
      <c r="H33" s="212">
        <v>63</v>
      </c>
      <c r="I33" s="213">
        <f t="shared" si="0"/>
        <v>22.742999999999999</v>
      </c>
      <c r="J33" s="214">
        <v>22.742999999999999</v>
      </c>
      <c r="K33" s="217"/>
    </row>
    <row r="34" spans="1:11" ht="14">
      <c r="A34" s="208">
        <v>37</v>
      </c>
      <c r="B34" s="216">
        <v>26</v>
      </c>
      <c r="C34" s="207" t="s">
        <v>149</v>
      </c>
      <c r="D34" s="208" t="s">
        <v>150</v>
      </c>
      <c r="E34" s="209" t="s">
        <v>151</v>
      </c>
      <c r="F34" s="210">
        <v>3100029844</v>
      </c>
      <c r="G34" s="211" t="s">
        <v>77</v>
      </c>
      <c r="H34" s="212">
        <v>63</v>
      </c>
      <c r="I34" s="213">
        <f t="shared" si="0"/>
        <v>22.529</v>
      </c>
      <c r="J34" s="214">
        <v>22.529</v>
      </c>
      <c r="K34" s="217"/>
    </row>
    <row r="35" spans="1:11" ht="14">
      <c r="A35" s="208">
        <v>39</v>
      </c>
      <c r="B35" s="216">
        <v>27</v>
      </c>
      <c r="C35" s="207" t="s">
        <v>152</v>
      </c>
      <c r="D35" s="208" t="s">
        <v>153</v>
      </c>
      <c r="E35" s="218" t="s">
        <v>154</v>
      </c>
      <c r="F35" s="210">
        <v>3100048771</v>
      </c>
      <c r="G35" s="211" t="s">
        <v>77</v>
      </c>
      <c r="H35" s="212">
        <v>63</v>
      </c>
      <c r="I35" s="213">
        <f t="shared" si="0"/>
        <v>30.657</v>
      </c>
      <c r="J35" s="214">
        <v>30.657</v>
      </c>
      <c r="K35" s="217"/>
    </row>
    <row r="36" spans="1:11" ht="14">
      <c r="A36" s="208">
        <v>41</v>
      </c>
      <c r="B36" s="216">
        <v>28</v>
      </c>
      <c r="C36" s="207" t="s">
        <v>155</v>
      </c>
      <c r="D36" s="208" t="s">
        <v>155</v>
      </c>
      <c r="E36" s="209" t="s">
        <v>156</v>
      </c>
      <c r="F36" s="210">
        <v>3100031008</v>
      </c>
      <c r="G36" s="211" t="s">
        <v>77</v>
      </c>
      <c r="H36" s="212">
        <v>63</v>
      </c>
      <c r="I36" s="213">
        <f t="shared" si="0"/>
        <v>23.167999999999999</v>
      </c>
      <c r="J36" s="214">
        <v>23.167999999999999</v>
      </c>
      <c r="K36" s="217"/>
    </row>
    <row r="37" spans="1:11" ht="14">
      <c r="A37" s="208">
        <v>43</v>
      </c>
      <c r="B37" s="216">
        <v>29</v>
      </c>
      <c r="C37" s="207" t="s">
        <v>157</v>
      </c>
      <c r="D37" s="208" t="s">
        <v>158</v>
      </c>
      <c r="E37" s="209" t="s">
        <v>159</v>
      </c>
      <c r="F37" s="210">
        <v>3100031066</v>
      </c>
      <c r="G37" s="211" t="s">
        <v>77</v>
      </c>
      <c r="H37" s="212">
        <v>63</v>
      </c>
      <c r="I37" s="213">
        <f t="shared" si="0"/>
        <v>41.682000000000002</v>
      </c>
      <c r="J37" s="214">
        <v>41.682000000000002</v>
      </c>
      <c r="K37" s="217"/>
    </row>
    <row r="38" spans="1:11" ht="14">
      <c r="A38" s="208">
        <v>44</v>
      </c>
      <c r="B38" s="216">
        <v>30</v>
      </c>
      <c r="C38" s="207" t="s">
        <v>160</v>
      </c>
      <c r="D38" s="208" t="s">
        <v>161</v>
      </c>
      <c r="E38" s="209" t="s">
        <v>162</v>
      </c>
      <c r="F38" s="210">
        <v>3100031001</v>
      </c>
      <c r="G38" s="211" t="s">
        <v>77</v>
      </c>
      <c r="H38" s="212">
        <v>63</v>
      </c>
      <c r="I38" s="213">
        <f t="shared" si="0"/>
        <v>48.408999999999999</v>
      </c>
      <c r="J38" s="214">
        <v>48.408999999999999</v>
      </c>
      <c r="K38" s="217"/>
    </row>
    <row r="39" spans="1:11" ht="14">
      <c r="A39" s="208">
        <v>45</v>
      </c>
      <c r="B39" s="216">
        <v>31</v>
      </c>
      <c r="C39" s="207" t="s">
        <v>163</v>
      </c>
      <c r="D39" s="208" t="s">
        <v>164</v>
      </c>
      <c r="E39" s="209" t="s">
        <v>165</v>
      </c>
      <c r="F39" s="210">
        <v>3100046058</v>
      </c>
      <c r="G39" s="211" t="s">
        <v>77</v>
      </c>
      <c r="H39" s="212">
        <v>63</v>
      </c>
      <c r="I39" s="213">
        <f t="shared" si="0"/>
        <v>13.039</v>
      </c>
      <c r="J39" s="214">
        <v>13.039</v>
      </c>
      <c r="K39" s="217"/>
    </row>
    <row r="40" spans="1:11" ht="14">
      <c r="A40" s="208">
        <v>47</v>
      </c>
      <c r="B40" s="216">
        <v>32</v>
      </c>
      <c r="C40" s="207" t="s">
        <v>166</v>
      </c>
      <c r="D40" s="208" t="s">
        <v>167</v>
      </c>
      <c r="E40" s="209" t="s">
        <v>168</v>
      </c>
      <c r="F40" s="210">
        <v>3100046045</v>
      </c>
      <c r="G40" s="211" t="s">
        <v>77</v>
      </c>
      <c r="H40" s="212">
        <v>63</v>
      </c>
      <c r="I40" s="213">
        <f t="shared" si="0"/>
        <v>36.802999999999997</v>
      </c>
      <c r="J40" s="214">
        <v>36.802999999999997</v>
      </c>
      <c r="K40" s="217"/>
    </row>
    <row r="41" spans="1:11" ht="14">
      <c r="A41" s="208">
        <v>48</v>
      </c>
      <c r="B41" s="216">
        <v>33</v>
      </c>
      <c r="C41" s="207" t="s">
        <v>169</v>
      </c>
      <c r="D41" s="208" t="s">
        <v>170</v>
      </c>
      <c r="E41" s="209" t="s">
        <v>171</v>
      </c>
      <c r="F41" s="210">
        <v>3100029602</v>
      </c>
      <c r="G41" s="211" t="s">
        <v>77</v>
      </c>
      <c r="H41" s="212">
        <v>63</v>
      </c>
      <c r="I41" s="213">
        <f t="shared" si="0"/>
        <v>40.213000000000001</v>
      </c>
      <c r="J41" s="214">
        <v>40.213000000000001</v>
      </c>
      <c r="K41" s="217"/>
    </row>
    <row r="42" spans="1:11" ht="14">
      <c r="A42" s="208">
        <v>50</v>
      </c>
      <c r="B42" s="216">
        <v>34</v>
      </c>
      <c r="C42" s="207" t="s">
        <v>172</v>
      </c>
      <c r="D42" s="208" t="s">
        <v>173</v>
      </c>
      <c r="E42" s="209" t="s">
        <v>174</v>
      </c>
      <c r="F42" s="210">
        <v>3100030293</v>
      </c>
      <c r="G42" s="211" t="s">
        <v>77</v>
      </c>
      <c r="H42" s="212">
        <v>63</v>
      </c>
      <c r="I42" s="213">
        <f t="shared" si="0"/>
        <v>50.238</v>
      </c>
      <c r="J42" s="214">
        <v>50.238</v>
      </c>
      <c r="K42" s="217"/>
    </row>
    <row r="43" spans="1:11" ht="14">
      <c r="A43" s="208">
        <v>51</v>
      </c>
      <c r="B43" s="216">
        <v>35</v>
      </c>
      <c r="C43" s="207" t="s">
        <v>175</v>
      </c>
      <c r="D43" s="208" t="s">
        <v>175</v>
      </c>
      <c r="E43" s="209" t="s">
        <v>176</v>
      </c>
      <c r="F43" s="210">
        <v>3100045686</v>
      </c>
      <c r="G43" s="211" t="s">
        <v>77</v>
      </c>
      <c r="H43" s="212">
        <v>63</v>
      </c>
      <c r="I43" s="213">
        <f t="shared" si="0"/>
        <v>31.456</v>
      </c>
      <c r="J43" s="214">
        <v>31.456</v>
      </c>
      <c r="K43" s="217"/>
    </row>
    <row r="44" spans="1:11" ht="14">
      <c r="A44" s="208">
        <v>52</v>
      </c>
      <c r="B44" s="216">
        <v>36</v>
      </c>
      <c r="C44" s="207" t="s">
        <v>177</v>
      </c>
      <c r="D44" s="208" t="s">
        <v>178</v>
      </c>
      <c r="E44" s="209" t="s">
        <v>179</v>
      </c>
      <c r="F44" s="210">
        <v>3100029624</v>
      </c>
      <c r="G44" s="211" t="s">
        <v>77</v>
      </c>
      <c r="H44" s="212">
        <v>63</v>
      </c>
      <c r="I44" s="213">
        <f t="shared" si="0"/>
        <v>33.457999999999998</v>
      </c>
      <c r="J44" s="214">
        <v>33.457999999999998</v>
      </c>
      <c r="K44" s="217"/>
    </row>
    <row r="45" spans="1:11" ht="14">
      <c r="A45" s="208">
        <v>53</v>
      </c>
      <c r="B45" s="216">
        <v>37</v>
      </c>
      <c r="C45" s="207" t="s">
        <v>180</v>
      </c>
      <c r="D45" s="208" t="s">
        <v>181</v>
      </c>
      <c r="E45" s="209" t="s">
        <v>182</v>
      </c>
      <c r="F45" s="210">
        <v>3100030993</v>
      </c>
      <c r="G45" s="211" t="s">
        <v>77</v>
      </c>
      <c r="H45" s="212">
        <v>63</v>
      </c>
      <c r="I45" s="213">
        <f t="shared" si="0"/>
        <v>38.662999999999997</v>
      </c>
      <c r="J45" s="214">
        <v>38.662999999999997</v>
      </c>
      <c r="K45" s="217"/>
    </row>
    <row r="46" spans="1:11" ht="14">
      <c r="A46" s="208">
        <v>54</v>
      </c>
      <c r="B46" s="216">
        <v>38</v>
      </c>
      <c r="C46" s="207" t="s">
        <v>183</v>
      </c>
      <c r="D46" s="208" t="s">
        <v>184</v>
      </c>
      <c r="E46" s="209" t="s">
        <v>185</v>
      </c>
      <c r="F46" s="210">
        <v>3100030986</v>
      </c>
      <c r="G46" s="211" t="s">
        <v>77</v>
      </c>
      <c r="H46" s="212">
        <v>63</v>
      </c>
      <c r="I46" s="213">
        <f t="shared" si="0"/>
        <v>34.11</v>
      </c>
      <c r="J46" s="214">
        <v>34.11</v>
      </c>
      <c r="K46" s="217"/>
    </row>
    <row r="47" spans="1:11" ht="14">
      <c r="A47" s="208">
        <v>55</v>
      </c>
      <c r="B47" s="216">
        <v>39</v>
      </c>
      <c r="C47" s="207" t="s">
        <v>186</v>
      </c>
      <c r="D47" s="208" t="s">
        <v>187</v>
      </c>
      <c r="E47" s="209" t="s">
        <v>188</v>
      </c>
      <c r="F47" s="210">
        <v>3100048893</v>
      </c>
      <c r="G47" s="211" t="s">
        <v>77</v>
      </c>
      <c r="H47" s="212">
        <v>63</v>
      </c>
      <c r="I47" s="213">
        <f t="shared" si="0"/>
        <v>21.295999999999999</v>
      </c>
      <c r="J47" s="214">
        <v>21.295999999999999</v>
      </c>
      <c r="K47" s="217"/>
    </row>
    <row r="48" spans="1:11" ht="14">
      <c r="A48" s="208">
        <v>56</v>
      </c>
      <c r="B48" s="216">
        <v>40</v>
      </c>
      <c r="C48" s="207" t="s">
        <v>189</v>
      </c>
      <c r="D48" s="208" t="s">
        <v>190</v>
      </c>
      <c r="E48" s="209" t="s">
        <v>191</v>
      </c>
      <c r="F48" s="210">
        <v>3100048924</v>
      </c>
      <c r="G48" s="211" t="s">
        <v>77</v>
      </c>
      <c r="H48" s="212">
        <v>63</v>
      </c>
      <c r="I48" s="213">
        <f t="shared" si="0"/>
        <v>17.786000000000001</v>
      </c>
      <c r="J48" s="214">
        <v>17.786000000000001</v>
      </c>
      <c r="K48" s="217"/>
    </row>
    <row r="49" spans="1:11" ht="14">
      <c r="A49" s="208">
        <v>57</v>
      </c>
      <c r="B49" s="216">
        <v>41</v>
      </c>
      <c r="C49" s="207" t="s">
        <v>192</v>
      </c>
      <c r="D49" s="208" t="s">
        <v>193</v>
      </c>
      <c r="E49" s="209" t="s">
        <v>194</v>
      </c>
      <c r="F49" s="210">
        <v>3100030276</v>
      </c>
      <c r="G49" s="211" t="s">
        <v>77</v>
      </c>
      <c r="H49" s="212">
        <v>63</v>
      </c>
      <c r="I49" s="213">
        <f t="shared" si="0"/>
        <v>37.746000000000002</v>
      </c>
      <c r="J49" s="214">
        <v>37.746000000000002</v>
      </c>
      <c r="K49" s="217"/>
    </row>
    <row r="50" spans="1:11" ht="14">
      <c r="A50" s="208">
        <v>60</v>
      </c>
      <c r="B50" s="216">
        <v>42</v>
      </c>
      <c r="C50" s="207" t="s">
        <v>195</v>
      </c>
      <c r="D50" s="208" t="s">
        <v>196</v>
      </c>
      <c r="E50" s="209" t="s">
        <v>197</v>
      </c>
      <c r="F50" s="210">
        <v>3100030979</v>
      </c>
      <c r="G50" s="211" t="s">
        <v>77</v>
      </c>
      <c r="H50" s="212">
        <v>63</v>
      </c>
      <c r="I50" s="213">
        <f t="shared" si="0"/>
        <v>23.655000000000001</v>
      </c>
      <c r="J50" s="214">
        <v>23.655000000000001</v>
      </c>
      <c r="K50" s="217"/>
    </row>
    <row r="51" spans="1:11" ht="14">
      <c r="A51" s="208">
        <v>62</v>
      </c>
      <c r="B51" s="216">
        <v>43</v>
      </c>
      <c r="C51" s="207" t="s">
        <v>198</v>
      </c>
      <c r="D51" s="208" t="s">
        <v>199</v>
      </c>
      <c r="E51" s="209" t="s">
        <v>200</v>
      </c>
      <c r="F51" s="210">
        <v>3100045642</v>
      </c>
      <c r="G51" s="211" t="s">
        <v>77</v>
      </c>
      <c r="H51" s="212">
        <v>63</v>
      </c>
      <c r="I51" s="213">
        <f t="shared" si="0"/>
        <v>33.25</v>
      </c>
      <c r="J51" s="214">
        <v>33.25</v>
      </c>
      <c r="K51" s="217"/>
    </row>
    <row r="52" spans="1:11" ht="14">
      <c r="A52" s="208">
        <v>64</v>
      </c>
      <c r="B52" s="216">
        <v>44</v>
      </c>
      <c r="C52" s="207" t="s">
        <v>201</v>
      </c>
      <c r="D52" s="208" t="s">
        <v>202</v>
      </c>
      <c r="E52" s="209" t="s">
        <v>203</v>
      </c>
      <c r="F52" s="210">
        <v>3100046806</v>
      </c>
      <c r="G52" s="211" t="s">
        <v>77</v>
      </c>
      <c r="H52" s="212">
        <v>63</v>
      </c>
      <c r="I52" s="213">
        <f t="shared" si="0"/>
        <v>42.38</v>
      </c>
      <c r="J52" s="214">
        <v>42.38</v>
      </c>
      <c r="K52" s="217"/>
    </row>
    <row r="53" spans="1:11" ht="14">
      <c r="A53" s="208">
        <v>65</v>
      </c>
      <c r="B53" s="216">
        <v>45</v>
      </c>
      <c r="C53" s="207" t="s">
        <v>204</v>
      </c>
      <c r="D53" s="208" t="s">
        <v>205</v>
      </c>
      <c r="E53" s="209" t="s">
        <v>206</v>
      </c>
      <c r="F53" s="210">
        <v>3100048740</v>
      </c>
      <c r="G53" s="211" t="s">
        <v>77</v>
      </c>
      <c r="H53" s="212">
        <v>63</v>
      </c>
      <c r="I53" s="213">
        <f t="shared" si="0"/>
        <v>28.231000000000002</v>
      </c>
      <c r="J53" s="214">
        <v>28.231000000000002</v>
      </c>
      <c r="K53" s="217"/>
    </row>
    <row r="54" spans="1:11" ht="14">
      <c r="A54" s="208">
        <v>66</v>
      </c>
      <c r="B54" s="216">
        <v>46</v>
      </c>
      <c r="C54" s="207" t="s">
        <v>207</v>
      </c>
      <c r="D54" s="208" t="s">
        <v>208</v>
      </c>
      <c r="E54" s="209" t="s">
        <v>209</v>
      </c>
      <c r="F54" s="210">
        <v>3100030265</v>
      </c>
      <c r="G54" s="211" t="s">
        <v>77</v>
      </c>
      <c r="H54" s="212">
        <v>63</v>
      </c>
      <c r="I54" s="213">
        <f t="shared" si="0"/>
        <v>30.67</v>
      </c>
      <c r="J54" s="214">
        <v>30.67</v>
      </c>
      <c r="K54" s="217"/>
    </row>
    <row r="55" spans="1:11" ht="14">
      <c r="A55" s="208">
        <v>67</v>
      </c>
      <c r="B55" s="216">
        <v>47</v>
      </c>
      <c r="C55" s="207" t="s">
        <v>210</v>
      </c>
      <c r="D55" s="208" t="s">
        <v>211</v>
      </c>
      <c r="E55" s="209" t="s">
        <v>212</v>
      </c>
      <c r="F55" s="210">
        <v>3100030257</v>
      </c>
      <c r="G55" s="211" t="s">
        <v>77</v>
      </c>
      <c r="H55" s="212">
        <v>63</v>
      </c>
      <c r="I55" s="213">
        <f t="shared" si="0"/>
        <v>27.363</v>
      </c>
      <c r="J55" s="214">
        <v>27.363</v>
      </c>
      <c r="K55" s="217"/>
    </row>
    <row r="56" spans="1:11" ht="14">
      <c r="A56" s="208">
        <v>68</v>
      </c>
      <c r="B56" s="216">
        <v>48</v>
      </c>
      <c r="C56" s="207" t="s">
        <v>213</v>
      </c>
      <c r="D56" s="208" t="s">
        <v>214</v>
      </c>
      <c r="E56" s="209" t="s">
        <v>215</v>
      </c>
      <c r="F56" s="210">
        <v>3100046023</v>
      </c>
      <c r="G56" s="211" t="s">
        <v>77</v>
      </c>
      <c r="H56" s="212">
        <v>63</v>
      </c>
      <c r="I56" s="213">
        <f t="shared" si="0"/>
        <v>31.25</v>
      </c>
      <c r="J56" s="214">
        <v>31.25</v>
      </c>
      <c r="K56" s="217"/>
    </row>
    <row r="57" spans="1:11" ht="14">
      <c r="A57" s="208">
        <v>70</v>
      </c>
      <c r="B57" s="216">
        <v>49</v>
      </c>
      <c r="C57" s="207" t="s">
        <v>216</v>
      </c>
      <c r="D57" s="208" t="s">
        <v>217</v>
      </c>
      <c r="E57" s="209" t="s">
        <v>218</v>
      </c>
      <c r="F57" s="210">
        <v>3100031072</v>
      </c>
      <c r="G57" s="211" t="s">
        <v>77</v>
      </c>
      <c r="H57" s="212">
        <v>63</v>
      </c>
      <c r="I57" s="213">
        <f t="shared" si="0"/>
        <v>23.981999999999999</v>
      </c>
      <c r="J57" s="214">
        <v>23.981999999999999</v>
      </c>
      <c r="K57" s="217"/>
    </row>
    <row r="58" spans="1:11" ht="14">
      <c r="A58" s="208">
        <v>71</v>
      </c>
      <c r="B58" s="216">
        <v>50</v>
      </c>
      <c r="C58" s="207" t="s">
        <v>219</v>
      </c>
      <c r="D58" s="208" t="s">
        <v>219</v>
      </c>
      <c r="E58" s="209" t="s">
        <v>220</v>
      </c>
      <c r="F58" s="210">
        <v>3100047837</v>
      </c>
      <c r="G58" s="211" t="s">
        <v>77</v>
      </c>
      <c r="H58" s="212">
        <v>63</v>
      </c>
      <c r="I58" s="213">
        <f t="shared" si="0"/>
        <v>43.655000000000001</v>
      </c>
      <c r="J58" s="214">
        <v>43.655000000000001</v>
      </c>
      <c r="K58" s="217"/>
    </row>
    <row r="59" spans="1:11" ht="14">
      <c r="A59" s="208">
        <v>72</v>
      </c>
      <c r="B59" s="216">
        <v>51</v>
      </c>
      <c r="C59" s="207" t="s">
        <v>221</v>
      </c>
      <c r="D59" s="208" t="s">
        <v>222</v>
      </c>
      <c r="E59" s="209" t="s">
        <v>223</v>
      </c>
      <c r="F59" s="210">
        <v>3100045884</v>
      </c>
      <c r="G59" s="211" t="s">
        <v>77</v>
      </c>
      <c r="H59" s="212">
        <v>63</v>
      </c>
      <c r="I59" s="213">
        <f t="shared" si="0"/>
        <v>65.444000000000003</v>
      </c>
      <c r="J59" s="214">
        <v>65.444000000000003</v>
      </c>
      <c r="K59" s="217"/>
    </row>
    <row r="60" spans="1:11" ht="14">
      <c r="A60" s="208">
        <v>73</v>
      </c>
      <c r="B60" s="216">
        <v>52</v>
      </c>
      <c r="C60" s="207" t="s">
        <v>224</v>
      </c>
      <c r="D60" s="208" t="s">
        <v>225</v>
      </c>
      <c r="E60" s="209" t="s">
        <v>226</v>
      </c>
      <c r="F60" s="210">
        <v>3100045621</v>
      </c>
      <c r="G60" s="211" t="s">
        <v>77</v>
      </c>
      <c r="H60" s="212">
        <v>63</v>
      </c>
      <c r="I60" s="213">
        <f t="shared" si="0"/>
        <v>70.875</v>
      </c>
      <c r="J60" s="214">
        <v>70.875</v>
      </c>
      <c r="K60" s="217"/>
    </row>
    <row r="61" spans="1:11" ht="14">
      <c r="A61" s="208">
        <v>74</v>
      </c>
      <c r="B61" s="216">
        <v>53</v>
      </c>
      <c r="C61" s="207" t="s">
        <v>227</v>
      </c>
      <c r="D61" s="208" t="s">
        <v>228</v>
      </c>
      <c r="E61" s="209" t="s">
        <v>229</v>
      </c>
      <c r="F61" s="210">
        <v>3100029611</v>
      </c>
      <c r="G61" s="211" t="s">
        <v>77</v>
      </c>
      <c r="H61" s="212">
        <v>63</v>
      </c>
      <c r="I61" s="213">
        <f t="shared" si="0"/>
        <v>34.463999999999999</v>
      </c>
      <c r="J61" s="214">
        <v>34.463999999999999</v>
      </c>
      <c r="K61" s="217"/>
    </row>
    <row r="62" spans="1:11" ht="14">
      <c r="A62" s="208">
        <v>75</v>
      </c>
      <c r="B62" s="216">
        <v>54</v>
      </c>
      <c r="C62" s="207" t="s">
        <v>230</v>
      </c>
      <c r="D62" s="208" t="s">
        <v>231</v>
      </c>
      <c r="E62" s="209" t="s">
        <v>232</v>
      </c>
      <c r="F62" s="210">
        <v>3100030301</v>
      </c>
      <c r="G62" s="211" t="s">
        <v>77</v>
      </c>
      <c r="H62" s="212">
        <v>63</v>
      </c>
      <c r="I62" s="213">
        <f t="shared" si="0"/>
        <v>44.02</v>
      </c>
      <c r="J62" s="214">
        <v>44.02</v>
      </c>
      <c r="K62" s="217"/>
    </row>
    <row r="63" spans="1:11" ht="14">
      <c r="A63" s="208">
        <v>76</v>
      </c>
      <c r="B63" s="216">
        <v>55</v>
      </c>
      <c r="C63" s="207" t="s">
        <v>233</v>
      </c>
      <c r="D63" s="208" t="s">
        <v>234</v>
      </c>
      <c r="E63" s="209" t="s">
        <v>235</v>
      </c>
      <c r="F63" s="210">
        <v>3100029834</v>
      </c>
      <c r="G63" s="211" t="s">
        <v>77</v>
      </c>
      <c r="H63" s="212">
        <v>63</v>
      </c>
      <c r="I63" s="213">
        <f t="shared" si="0"/>
        <v>59.320999999999998</v>
      </c>
      <c r="J63" s="214">
        <v>59.320999999999998</v>
      </c>
      <c r="K63" s="217"/>
    </row>
    <row r="64" spans="1:11" ht="14">
      <c r="A64" s="208">
        <v>77</v>
      </c>
      <c r="B64" s="216">
        <v>56</v>
      </c>
      <c r="C64" s="207" t="s">
        <v>236</v>
      </c>
      <c r="D64" s="208" t="s">
        <v>237</v>
      </c>
      <c r="E64" s="209" t="s">
        <v>238</v>
      </c>
      <c r="F64" s="210">
        <v>3100048442</v>
      </c>
      <c r="G64" s="211" t="s">
        <v>77</v>
      </c>
      <c r="H64" s="212">
        <v>63</v>
      </c>
      <c r="I64" s="213">
        <f t="shared" si="0"/>
        <v>30.710999999999999</v>
      </c>
      <c r="J64" s="214">
        <v>30.710999999999999</v>
      </c>
      <c r="K64" s="217"/>
    </row>
    <row r="65" spans="1:11" ht="14">
      <c r="A65" s="208">
        <v>82</v>
      </c>
      <c r="B65" s="216">
        <v>57</v>
      </c>
      <c r="C65" s="207" t="s">
        <v>239</v>
      </c>
      <c r="D65" s="208" t="s">
        <v>240</v>
      </c>
      <c r="E65" s="209" t="s">
        <v>241</v>
      </c>
      <c r="F65" s="210">
        <v>3100048431</v>
      </c>
      <c r="G65" s="211" t="s">
        <v>77</v>
      </c>
      <c r="H65" s="212">
        <v>63</v>
      </c>
      <c r="I65" s="213">
        <f t="shared" si="0"/>
        <v>27.4</v>
      </c>
      <c r="J65" s="214">
        <v>27.4</v>
      </c>
      <c r="K65" s="217"/>
    </row>
    <row r="66" spans="1:11" ht="14">
      <c r="A66" s="208">
        <v>84</v>
      </c>
      <c r="B66" s="216">
        <v>58</v>
      </c>
      <c r="C66" s="207" t="s">
        <v>242</v>
      </c>
      <c r="D66" s="208" t="s">
        <v>243</v>
      </c>
      <c r="E66" s="209" t="s">
        <v>244</v>
      </c>
      <c r="F66" s="210">
        <v>3100046788</v>
      </c>
      <c r="G66" s="211" t="s">
        <v>77</v>
      </c>
      <c r="H66" s="212">
        <v>63</v>
      </c>
      <c r="I66" s="213">
        <f t="shared" si="0"/>
        <v>49.335000000000001</v>
      </c>
      <c r="J66" s="214">
        <v>49.335000000000001</v>
      </c>
      <c r="K66" s="217"/>
    </row>
    <row r="67" spans="1:11" ht="14">
      <c r="A67" s="208">
        <v>85</v>
      </c>
      <c r="B67" s="216">
        <v>59</v>
      </c>
      <c r="C67" s="207" t="s">
        <v>245</v>
      </c>
      <c r="D67" s="208" t="s">
        <v>246</v>
      </c>
      <c r="E67" s="209" t="s">
        <v>247</v>
      </c>
      <c r="F67" s="210">
        <v>3100049328</v>
      </c>
      <c r="G67" s="211" t="s">
        <v>77</v>
      </c>
      <c r="H67" s="212">
        <v>63</v>
      </c>
      <c r="I67" s="213">
        <f t="shared" si="0"/>
        <v>18.248000000000001</v>
      </c>
      <c r="J67" s="214">
        <v>18.248000000000001</v>
      </c>
      <c r="K67" s="217"/>
    </row>
    <row r="68" spans="1:11" ht="14">
      <c r="A68" s="208">
        <v>87</v>
      </c>
      <c r="B68" s="216">
        <v>60</v>
      </c>
      <c r="C68" s="207" t="s">
        <v>248</v>
      </c>
      <c r="D68" s="208" t="s">
        <v>249</v>
      </c>
      <c r="E68" s="209" t="s">
        <v>250</v>
      </c>
      <c r="F68" s="210">
        <v>3100049316</v>
      </c>
      <c r="G68" s="211" t="s">
        <v>77</v>
      </c>
      <c r="H68" s="212">
        <v>63</v>
      </c>
      <c r="I68" s="213">
        <f t="shared" si="0"/>
        <v>27.021000000000001</v>
      </c>
      <c r="J68" s="214">
        <v>27.021000000000001</v>
      </c>
      <c r="K68" s="217"/>
    </row>
    <row r="69" spans="1:11" ht="14">
      <c r="A69" s="208">
        <v>88</v>
      </c>
      <c r="B69" s="216">
        <v>61</v>
      </c>
      <c r="C69" s="207" t="s">
        <v>251</v>
      </c>
      <c r="D69" s="208" t="s">
        <v>252</v>
      </c>
      <c r="E69" s="209" t="s">
        <v>253</v>
      </c>
      <c r="F69" s="210">
        <v>3100046761</v>
      </c>
      <c r="G69" s="211" t="s">
        <v>77</v>
      </c>
      <c r="H69" s="212">
        <v>63</v>
      </c>
      <c r="I69" s="213">
        <f t="shared" si="0"/>
        <v>42.97</v>
      </c>
      <c r="J69" s="214">
        <v>42.97</v>
      </c>
      <c r="K69" s="217"/>
    </row>
    <row r="70" spans="1:11" ht="14">
      <c r="A70" s="208">
        <v>90</v>
      </c>
      <c r="B70" s="216">
        <v>62</v>
      </c>
      <c r="C70" s="207" t="s">
        <v>254</v>
      </c>
      <c r="D70" s="208" t="s">
        <v>255</v>
      </c>
      <c r="E70" s="209" t="s">
        <v>256</v>
      </c>
      <c r="F70" s="210">
        <v>3100049396</v>
      </c>
      <c r="G70" s="211" t="s">
        <v>77</v>
      </c>
      <c r="H70" s="212">
        <v>63</v>
      </c>
      <c r="I70" s="213">
        <f t="shared" si="0"/>
        <v>33.51</v>
      </c>
      <c r="J70" s="214">
        <v>33.51</v>
      </c>
      <c r="K70" s="217"/>
    </row>
    <row r="71" spans="1:11" ht="14">
      <c r="A71" s="208">
        <v>91</v>
      </c>
      <c r="B71" s="216">
        <v>63</v>
      </c>
      <c r="C71" s="207" t="s">
        <v>257</v>
      </c>
      <c r="D71" s="208" t="s">
        <v>258</v>
      </c>
      <c r="E71" s="218" t="s">
        <v>259</v>
      </c>
      <c r="F71" s="210">
        <v>3100029828</v>
      </c>
      <c r="G71" s="211" t="s">
        <v>77</v>
      </c>
      <c r="H71" s="212">
        <v>63</v>
      </c>
      <c r="I71" s="213">
        <f t="shared" si="0"/>
        <v>23.763999999999999</v>
      </c>
      <c r="J71" s="214">
        <v>23.763999999999999</v>
      </c>
      <c r="K71" s="217"/>
    </row>
    <row r="72" spans="1:11" ht="14">
      <c r="A72" s="208">
        <v>92</v>
      </c>
      <c r="B72" s="216">
        <v>64</v>
      </c>
      <c r="C72" s="207" t="s">
        <v>260</v>
      </c>
      <c r="D72" s="208" t="s">
        <v>261</v>
      </c>
      <c r="E72" s="209" t="s">
        <v>262</v>
      </c>
      <c r="F72" s="210">
        <v>3100029397</v>
      </c>
      <c r="G72" s="211" t="s">
        <v>77</v>
      </c>
      <c r="H72" s="212">
        <v>63</v>
      </c>
      <c r="I72" s="213">
        <f t="shared" si="0"/>
        <v>46.786999999999999</v>
      </c>
      <c r="J72" s="214">
        <v>46.786999999999999</v>
      </c>
      <c r="K72" s="217"/>
    </row>
    <row r="73" spans="1:11" ht="14">
      <c r="A73" s="208">
        <v>93</v>
      </c>
      <c r="B73" s="216">
        <v>65</v>
      </c>
      <c r="C73" s="207" t="s">
        <v>263</v>
      </c>
      <c r="D73" s="208" t="s">
        <v>263</v>
      </c>
      <c r="E73" s="209" t="s">
        <v>264</v>
      </c>
      <c r="F73" s="210">
        <v>3100048823</v>
      </c>
      <c r="G73" s="211" t="s">
        <v>77</v>
      </c>
      <c r="H73" s="212">
        <v>63</v>
      </c>
      <c r="I73" s="213">
        <f t="shared" si="0"/>
        <v>45.11</v>
      </c>
      <c r="J73" s="214">
        <v>45.11</v>
      </c>
      <c r="K73" s="217"/>
    </row>
    <row r="74" spans="1:11" ht="14">
      <c r="A74" s="208">
        <v>97</v>
      </c>
      <c r="B74" s="216">
        <v>66</v>
      </c>
      <c r="C74" s="207" t="s">
        <v>265</v>
      </c>
      <c r="D74" s="208" t="s">
        <v>266</v>
      </c>
      <c r="E74" s="209" t="s">
        <v>267</v>
      </c>
      <c r="F74" s="210">
        <v>3100045987</v>
      </c>
      <c r="G74" s="211" t="s">
        <v>77</v>
      </c>
      <c r="H74" s="212">
        <v>63</v>
      </c>
      <c r="I74" s="213">
        <f t="shared" ref="I74:I137" si="1">J74</f>
        <v>31.244</v>
      </c>
      <c r="J74" s="214">
        <v>31.244</v>
      </c>
      <c r="K74" s="217"/>
    </row>
    <row r="75" spans="1:11" ht="14">
      <c r="A75" s="208">
        <v>99</v>
      </c>
      <c r="B75" s="216">
        <v>68</v>
      </c>
      <c r="C75" s="207" t="s">
        <v>268</v>
      </c>
      <c r="D75" s="208" t="s">
        <v>269</v>
      </c>
      <c r="E75" s="218" t="s">
        <v>270</v>
      </c>
      <c r="F75" s="210">
        <v>3100090400</v>
      </c>
      <c r="G75" s="211" t="s">
        <v>77</v>
      </c>
      <c r="H75" s="212">
        <v>63</v>
      </c>
      <c r="I75" s="213">
        <f t="shared" si="1"/>
        <v>17.632999999999999</v>
      </c>
      <c r="J75" s="214">
        <v>17.632999999999999</v>
      </c>
      <c r="K75" s="217"/>
    </row>
    <row r="76" spans="1:11" ht="14">
      <c r="A76" s="208">
        <v>100</v>
      </c>
      <c r="B76" s="216">
        <v>69</v>
      </c>
      <c r="C76" s="207" t="s">
        <v>271</v>
      </c>
      <c r="D76" s="208" t="s">
        <v>272</v>
      </c>
      <c r="E76" s="209" t="s">
        <v>273</v>
      </c>
      <c r="F76" s="210">
        <v>3100045974</v>
      </c>
      <c r="G76" s="211" t="s">
        <v>77</v>
      </c>
      <c r="H76" s="212">
        <v>63</v>
      </c>
      <c r="I76" s="213">
        <f t="shared" si="1"/>
        <v>45.676000000000002</v>
      </c>
      <c r="J76" s="214">
        <v>45.676000000000002</v>
      </c>
      <c r="K76" s="217"/>
    </row>
    <row r="77" spans="1:11" ht="14">
      <c r="A77" s="208">
        <v>103</v>
      </c>
      <c r="B77" s="216">
        <v>70</v>
      </c>
      <c r="C77" s="207" t="s">
        <v>274</v>
      </c>
      <c r="D77" s="208" t="s">
        <v>275</v>
      </c>
      <c r="E77" s="209" t="s">
        <v>276</v>
      </c>
      <c r="F77" s="210">
        <v>3100048332</v>
      </c>
      <c r="G77" s="211" t="s">
        <v>77</v>
      </c>
      <c r="H77" s="212">
        <v>63</v>
      </c>
      <c r="I77" s="213">
        <f t="shared" si="1"/>
        <v>45</v>
      </c>
      <c r="J77" s="214">
        <v>45</v>
      </c>
      <c r="K77" s="217"/>
    </row>
    <row r="78" spans="1:11" ht="14">
      <c r="A78" s="208">
        <v>106</v>
      </c>
      <c r="B78" s="216">
        <v>71</v>
      </c>
      <c r="C78" s="207" t="s">
        <v>277</v>
      </c>
      <c r="D78" s="208" t="s">
        <v>278</v>
      </c>
      <c r="E78" s="209" t="s">
        <v>279</v>
      </c>
      <c r="F78" s="210">
        <v>3100030161</v>
      </c>
      <c r="G78" s="211" t="s">
        <v>77</v>
      </c>
      <c r="H78" s="212">
        <v>63</v>
      </c>
      <c r="I78" s="213">
        <f t="shared" si="1"/>
        <v>47.679000000000002</v>
      </c>
      <c r="J78" s="214">
        <v>47.679000000000002</v>
      </c>
      <c r="K78" s="217"/>
    </row>
    <row r="79" spans="1:11" ht="14">
      <c r="A79" s="208">
        <v>107</v>
      </c>
      <c r="B79" s="216">
        <v>72</v>
      </c>
      <c r="C79" s="207" t="s">
        <v>280</v>
      </c>
      <c r="D79" s="208" t="s">
        <v>281</v>
      </c>
      <c r="E79" s="209" t="s">
        <v>282</v>
      </c>
      <c r="F79" s="210">
        <v>3600020503</v>
      </c>
      <c r="G79" s="211" t="s">
        <v>77</v>
      </c>
      <c r="H79" s="212">
        <v>63</v>
      </c>
      <c r="I79" s="213">
        <f t="shared" si="1"/>
        <v>38.444000000000003</v>
      </c>
      <c r="J79" s="214">
        <v>38.444000000000003</v>
      </c>
      <c r="K79" s="217"/>
    </row>
    <row r="80" spans="1:11" ht="14">
      <c r="A80" s="208">
        <v>109</v>
      </c>
      <c r="B80" s="216">
        <v>73</v>
      </c>
      <c r="C80" s="207" t="s">
        <v>283</v>
      </c>
      <c r="D80" s="208" t="s">
        <v>284</v>
      </c>
      <c r="E80" s="209" t="s">
        <v>285</v>
      </c>
      <c r="F80" s="210">
        <v>3100030242</v>
      </c>
      <c r="G80" s="211" t="s">
        <v>77</v>
      </c>
      <c r="H80" s="212">
        <v>63</v>
      </c>
      <c r="I80" s="213">
        <f t="shared" si="1"/>
        <v>49.250999999999998</v>
      </c>
      <c r="J80" s="214">
        <v>49.250999999999998</v>
      </c>
      <c r="K80" s="217"/>
    </row>
    <row r="81" spans="1:11" ht="14">
      <c r="A81" s="208">
        <v>110</v>
      </c>
      <c r="B81" s="216">
        <v>74</v>
      </c>
      <c r="C81" s="207" t="s">
        <v>286</v>
      </c>
      <c r="D81" s="208" t="s">
        <v>287</v>
      </c>
      <c r="E81" s="209" t="s">
        <v>288</v>
      </c>
      <c r="F81" s="210">
        <v>3100029282</v>
      </c>
      <c r="G81" s="211" t="s">
        <v>77</v>
      </c>
      <c r="H81" s="212">
        <v>63</v>
      </c>
      <c r="I81" s="213">
        <f t="shared" si="1"/>
        <v>23.712</v>
      </c>
      <c r="J81" s="214">
        <v>23.712</v>
      </c>
      <c r="K81" s="217"/>
    </row>
    <row r="82" spans="1:11" ht="14">
      <c r="A82" s="208">
        <v>111</v>
      </c>
      <c r="B82" s="216">
        <v>75</v>
      </c>
      <c r="C82" s="207" t="s">
        <v>289</v>
      </c>
      <c r="D82" s="208" t="s">
        <v>290</v>
      </c>
      <c r="E82" s="209" t="s">
        <v>291</v>
      </c>
      <c r="F82" s="210">
        <v>3100046735</v>
      </c>
      <c r="G82" s="211" t="s">
        <v>77</v>
      </c>
      <c r="H82" s="212">
        <v>63</v>
      </c>
      <c r="I82" s="213">
        <f t="shared" si="1"/>
        <v>20.312000000000001</v>
      </c>
      <c r="J82" s="214">
        <v>20.312000000000001</v>
      </c>
      <c r="K82" s="217"/>
    </row>
    <row r="83" spans="1:11" ht="14">
      <c r="A83" s="208">
        <v>112</v>
      </c>
      <c r="B83" s="216">
        <v>76</v>
      </c>
      <c r="C83" s="207" t="s">
        <v>292</v>
      </c>
      <c r="D83" s="208" t="s">
        <v>293</v>
      </c>
      <c r="E83" s="209" t="s">
        <v>294</v>
      </c>
      <c r="F83" s="210">
        <v>3100030962</v>
      </c>
      <c r="G83" s="211" t="s">
        <v>77</v>
      </c>
      <c r="H83" s="212">
        <v>63</v>
      </c>
      <c r="I83" s="213">
        <f t="shared" si="1"/>
        <v>49.844000000000001</v>
      </c>
      <c r="J83" s="214">
        <v>49.844000000000001</v>
      </c>
      <c r="K83" s="217"/>
    </row>
    <row r="84" spans="1:11" ht="14">
      <c r="A84" s="208">
        <v>113</v>
      </c>
      <c r="B84" s="216">
        <v>77</v>
      </c>
      <c r="C84" s="207" t="s">
        <v>295</v>
      </c>
      <c r="D84" s="208" t="s">
        <v>296</v>
      </c>
      <c r="E84" s="209" t="s">
        <v>297</v>
      </c>
      <c r="F84" s="210">
        <v>3100029404</v>
      </c>
      <c r="G84" s="211" t="s">
        <v>77</v>
      </c>
      <c r="H84" s="212">
        <v>63</v>
      </c>
      <c r="I84" s="213">
        <f t="shared" si="1"/>
        <v>52.323999999999998</v>
      </c>
      <c r="J84" s="214">
        <v>52.323999999999998</v>
      </c>
      <c r="K84" s="217"/>
    </row>
    <row r="85" spans="1:11" ht="14">
      <c r="A85" s="208">
        <v>114</v>
      </c>
      <c r="B85" s="216">
        <v>78</v>
      </c>
      <c r="C85" s="207" t="s">
        <v>298</v>
      </c>
      <c r="D85" s="208" t="s">
        <v>299</v>
      </c>
      <c r="E85" s="209" t="s">
        <v>300</v>
      </c>
      <c r="F85" s="210">
        <v>3100048679</v>
      </c>
      <c r="G85" s="211" t="s">
        <v>77</v>
      </c>
      <c r="H85" s="212">
        <v>63</v>
      </c>
      <c r="I85" s="213">
        <f t="shared" si="1"/>
        <v>92.787999999999997</v>
      </c>
      <c r="J85" s="214">
        <v>92.787999999999997</v>
      </c>
      <c r="K85" s="217"/>
    </row>
    <row r="86" spans="1:11" ht="14">
      <c r="A86" s="208">
        <v>115</v>
      </c>
      <c r="B86" s="216">
        <v>79</v>
      </c>
      <c r="C86" s="207" t="s">
        <v>301</v>
      </c>
      <c r="D86" s="208" t="s">
        <v>302</v>
      </c>
      <c r="E86" s="209" t="s">
        <v>303</v>
      </c>
      <c r="F86" s="210">
        <v>3100049385</v>
      </c>
      <c r="G86" s="211" t="s">
        <v>77</v>
      </c>
      <c r="H86" s="212">
        <v>63</v>
      </c>
      <c r="I86" s="213">
        <f t="shared" si="1"/>
        <v>29.616</v>
      </c>
      <c r="J86" s="214">
        <v>29.616</v>
      </c>
      <c r="K86" s="217"/>
    </row>
    <row r="87" spans="1:11" ht="14">
      <c r="A87" s="208">
        <v>116</v>
      </c>
      <c r="B87" s="216">
        <v>80</v>
      </c>
      <c r="C87" s="207" t="s">
        <v>304</v>
      </c>
      <c r="D87" s="208" t="s">
        <v>305</v>
      </c>
      <c r="E87" s="218" t="s">
        <v>306</v>
      </c>
      <c r="F87" s="210">
        <v>3100045675</v>
      </c>
      <c r="G87" s="211" t="s">
        <v>77</v>
      </c>
      <c r="H87" s="212">
        <v>63</v>
      </c>
      <c r="I87" s="213">
        <f t="shared" si="1"/>
        <v>25.314</v>
      </c>
      <c r="J87" s="214">
        <v>25.314</v>
      </c>
      <c r="K87" s="217"/>
    </row>
    <row r="88" spans="1:11" ht="14">
      <c r="A88" s="208">
        <v>117</v>
      </c>
      <c r="B88" s="216">
        <v>81</v>
      </c>
      <c r="C88" s="207" t="s">
        <v>307</v>
      </c>
      <c r="D88" s="208" t="s">
        <v>308</v>
      </c>
      <c r="E88" s="209" t="s">
        <v>309</v>
      </c>
      <c r="F88" s="210">
        <v>3100045664</v>
      </c>
      <c r="G88" s="211" t="s">
        <v>77</v>
      </c>
      <c r="H88" s="212">
        <v>63</v>
      </c>
      <c r="I88" s="213">
        <f t="shared" si="1"/>
        <v>28.914000000000001</v>
      </c>
      <c r="J88" s="214">
        <v>28.914000000000001</v>
      </c>
      <c r="K88" s="217"/>
    </row>
    <row r="89" spans="1:11" ht="14">
      <c r="A89" s="208">
        <v>118</v>
      </c>
      <c r="B89" s="216">
        <v>82</v>
      </c>
      <c r="C89" s="207" t="s">
        <v>310</v>
      </c>
      <c r="D89" s="208" t="s">
        <v>311</v>
      </c>
      <c r="E89" s="209" t="s">
        <v>312</v>
      </c>
      <c r="F89" s="210">
        <v>3100045653</v>
      </c>
      <c r="G89" s="211" t="s">
        <v>77</v>
      </c>
      <c r="H89" s="212">
        <v>63</v>
      </c>
      <c r="I89" s="213">
        <f t="shared" si="1"/>
        <v>43.765000000000001</v>
      </c>
      <c r="J89" s="214">
        <v>43.765000000000001</v>
      </c>
      <c r="K89" s="217"/>
    </row>
    <row r="90" spans="1:11" ht="14">
      <c r="A90" s="208">
        <v>119</v>
      </c>
      <c r="B90" s="216">
        <v>83</v>
      </c>
      <c r="C90" s="207" t="s">
        <v>313</v>
      </c>
      <c r="D90" s="208" t="s">
        <v>314</v>
      </c>
      <c r="E90" s="209" t="s">
        <v>315</v>
      </c>
      <c r="F90" s="210">
        <v>3100048848</v>
      </c>
      <c r="G90" s="211" t="s">
        <v>77</v>
      </c>
      <c r="H90" s="212">
        <v>63</v>
      </c>
      <c r="I90" s="213">
        <f t="shared" si="1"/>
        <v>18.762</v>
      </c>
      <c r="J90" s="214">
        <v>18.762</v>
      </c>
      <c r="K90" s="217"/>
    </row>
    <row r="91" spans="1:11" ht="14">
      <c r="A91" s="208">
        <v>120</v>
      </c>
      <c r="B91" s="216">
        <v>84</v>
      </c>
      <c r="C91" s="207" t="s">
        <v>316</v>
      </c>
      <c r="D91" s="208" t="s">
        <v>317</v>
      </c>
      <c r="E91" s="209" t="s">
        <v>318</v>
      </c>
      <c r="F91" s="210">
        <v>3100029580</v>
      </c>
      <c r="G91" s="211" t="s">
        <v>77</v>
      </c>
      <c r="H91" s="212">
        <v>63</v>
      </c>
      <c r="I91" s="213">
        <f t="shared" si="1"/>
        <v>84.256</v>
      </c>
      <c r="J91" s="214">
        <v>84.256</v>
      </c>
      <c r="K91" s="217"/>
    </row>
    <row r="92" spans="1:11" ht="14">
      <c r="A92" s="208">
        <v>121</v>
      </c>
      <c r="B92" s="216">
        <v>85</v>
      </c>
      <c r="C92" s="207" t="s">
        <v>319</v>
      </c>
      <c r="D92" s="208" t="s">
        <v>320</v>
      </c>
      <c r="E92" s="209" t="s">
        <v>321</v>
      </c>
      <c r="F92" s="210">
        <v>3100045956</v>
      </c>
      <c r="G92" s="211" t="s">
        <v>77</v>
      </c>
      <c r="H92" s="212">
        <v>63</v>
      </c>
      <c r="I92" s="213">
        <f t="shared" si="1"/>
        <v>42.107999999999997</v>
      </c>
      <c r="J92" s="214">
        <v>42.107999999999997</v>
      </c>
      <c r="K92" s="217"/>
    </row>
    <row r="93" spans="1:11" ht="14">
      <c r="A93" s="208">
        <v>122</v>
      </c>
      <c r="B93" s="216">
        <v>86</v>
      </c>
      <c r="C93" s="207" t="s">
        <v>322</v>
      </c>
      <c r="D93" s="208" t="s">
        <v>323</v>
      </c>
      <c r="E93" s="209" t="s">
        <v>324</v>
      </c>
      <c r="F93" s="210">
        <v>3100046725</v>
      </c>
      <c r="G93" s="211" t="s">
        <v>77</v>
      </c>
      <c r="H93" s="212">
        <v>63</v>
      </c>
      <c r="I93" s="213">
        <f t="shared" si="1"/>
        <v>54.332000000000001</v>
      </c>
      <c r="J93" s="214">
        <v>54.332000000000001</v>
      </c>
      <c r="K93" s="217"/>
    </row>
    <row r="94" spans="1:11" ht="14">
      <c r="A94" s="208">
        <v>124</v>
      </c>
      <c r="B94" s="216">
        <v>87</v>
      </c>
      <c r="C94" s="207" t="s">
        <v>325</v>
      </c>
      <c r="D94" s="208" t="s">
        <v>326</v>
      </c>
      <c r="E94" s="209" t="s">
        <v>327</v>
      </c>
      <c r="F94" s="210">
        <v>3100046713</v>
      </c>
      <c r="G94" s="211" t="s">
        <v>77</v>
      </c>
      <c r="H94" s="212">
        <v>63</v>
      </c>
      <c r="I94" s="213">
        <f t="shared" si="1"/>
        <v>57.415999999999997</v>
      </c>
      <c r="J94" s="214">
        <v>57.415999999999997</v>
      </c>
      <c r="K94" s="217"/>
    </row>
    <row r="95" spans="1:11" ht="14">
      <c r="A95" s="208">
        <v>125</v>
      </c>
      <c r="B95" s="216">
        <v>88</v>
      </c>
      <c r="C95" s="207" t="s">
        <v>328</v>
      </c>
      <c r="D95" s="208" t="s">
        <v>329</v>
      </c>
      <c r="E95" s="209" t="s">
        <v>330</v>
      </c>
      <c r="F95" s="210">
        <v>3100030045</v>
      </c>
      <c r="G95" s="211" t="s">
        <v>77</v>
      </c>
      <c r="H95" s="212">
        <v>63</v>
      </c>
      <c r="I95" s="213">
        <f t="shared" si="1"/>
        <v>19.864999999999998</v>
      </c>
      <c r="J95" s="214">
        <v>19.864999999999998</v>
      </c>
      <c r="K95" s="217"/>
    </row>
    <row r="96" spans="1:11" ht="14">
      <c r="A96" s="208">
        <v>126</v>
      </c>
      <c r="B96" s="216">
        <v>89</v>
      </c>
      <c r="C96" s="207" t="s">
        <v>331</v>
      </c>
      <c r="D96" s="208" t="s">
        <v>332</v>
      </c>
      <c r="E96" s="209" t="s">
        <v>333</v>
      </c>
      <c r="F96" s="210">
        <v>3101065598</v>
      </c>
      <c r="G96" s="211" t="s">
        <v>77</v>
      </c>
      <c r="H96" s="212">
        <v>63</v>
      </c>
      <c r="I96" s="213">
        <f t="shared" si="1"/>
        <v>40.182000000000002</v>
      </c>
      <c r="J96" s="214">
        <v>40.182000000000002</v>
      </c>
      <c r="K96" s="217"/>
    </row>
    <row r="97" spans="1:11" ht="14">
      <c r="A97" s="208">
        <v>127</v>
      </c>
      <c r="B97" s="216">
        <v>90</v>
      </c>
      <c r="C97" s="207" t="s">
        <v>334</v>
      </c>
      <c r="D97" s="208" t="s">
        <v>335</v>
      </c>
      <c r="E97" s="209" t="s">
        <v>336</v>
      </c>
      <c r="F97" s="210">
        <v>3100030058</v>
      </c>
      <c r="G97" s="211" t="s">
        <v>77</v>
      </c>
      <c r="H97" s="212">
        <v>63</v>
      </c>
      <c r="I97" s="213">
        <f t="shared" si="1"/>
        <v>41.725999999999999</v>
      </c>
      <c r="J97" s="214">
        <v>41.725999999999999</v>
      </c>
      <c r="K97" s="217"/>
    </row>
    <row r="98" spans="1:11" ht="14">
      <c r="A98" s="208">
        <v>128</v>
      </c>
      <c r="B98" s="216">
        <v>91</v>
      </c>
      <c r="C98" s="207" t="s">
        <v>337</v>
      </c>
      <c r="D98" s="208" t="s">
        <v>338</v>
      </c>
      <c r="E98" s="209" t="s">
        <v>339</v>
      </c>
      <c r="F98" s="210">
        <v>3100030923</v>
      </c>
      <c r="G98" s="211" t="s">
        <v>77</v>
      </c>
      <c r="H98" s="212">
        <v>63</v>
      </c>
      <c r="I98" s="213">
        <f t="shared" si="1"/>
        <v>38.258000000000003</v>
      </c>
      <c r="J98" s="214">
        <v>38.258000000000003</v>
      </c>
      <c r="K98" s="217"/>
    </row>
    <row r="99" spans="1:11" ht="14">
      <c r="A99" s="208">
        <v>130</v>
      </c>
      <c r="B99" s="216">
        <v>92</v>
      </c>
      <c r="C99" s="207" t="s">
        <v>340</v>
      </c>
      <c r="D99" s="208" t="s">
        <v>341</v>
      </c>
      <c r="E99" s="209" t="s">
        <v>342</v>
      </c>
      <c r="F99" s="210">
        <v>3100030136</v>
      </c>
      <c r="G99" s="211" t="s">
        <v>77</v>
      </c>
      <c r="H99" s="212">
        <v>63</v>
      </c>
      <c r="I99" s="213">
        <f t="shared" si="1"/>
        <v>45.078000000000003</v>
      </c>
      <c r="J99" s="214">
        <v>45.078000000000003</v>
      </c>
      <c r="K99" s="217"/>
    </row>
    <row r="100" spans="1:11" ht="14">
      <c r="A100" s="208">
        <v>131</v>
      </c>
      <c r="B100" s="216">
        <v>93</v>
      </c>
      <c r="C100" s="207" t="s">
        <v>343</v>
      </c>
      <c r="D100" s="208" t="s">
        <v>343</v>
      </c>
      <c r="E100" s="209" t="s">
        <v>344</v>
      </c>
      <c r="F100" s="210">
        <v>3100045934</v>
      </c>
      <c r="G100" s="211" t="s">
        <v>77</v>
      </c>
      <c r="H100" s="212">
        <v>63</v>
      </c>
      <c r="I100" s="213">
        <f t="shared" si="1"/>
        <v>57.255000000000003</v>
      </c>
      <c r="J100" s="214">
        <v>57.255000000000003</v>
      </c>
      <c r="K100" s="217"/>
    </row>
    <row r="101" spans="1:11" ht="14">
      <c r="A101" s="208">
        <v>132</v>
      </c>
      <c r="B101" s="216">
        <v>94</v>
      </c>
      <c r="C101" s="207" t="s">
        <v>345</v>
      </c>
      <c r="D101" s="208" t="s">
        <v>346</v>
      </c>
      <c r="E101" s="209" t="s">
        <v>347</v>
      </c>
      <c r="F101" s="210">
        <v>3100030857</v>
      </c>
      <c r="G101" s="211" t="s">
        <v>77</v>
      </c>
      <c r="H101" s="212">
        <v>63</v>
      </c>
      <c r="I101" s="213">
        <f t="shared" si="1"/>
        <v>33.889000000000003</v>
      </c>
      <c r="J101" s="214">
        <v>33.889000000000003</v>
      </c>
      <c r="K101" s="217"/>
    </row>
    <row r="102" spans="1:11" ht="14">
      <c r="A102" s="208">
        <v>135</v>
      </c>
      <c r="B102" s="216">
        <v>95</v>
      </c>
      <c r="C102" s="207" t="s">
        <v>348</v>
      </c>
      <c r="D102" s="208" t="s">
        <v>349</v>
      </c>
      <c r="E102" s="209" t="s">
        <v>350</v>
      </c>
      <c r="F102" s="210">
        <v>3100033102</v>
      </c>
      <c r="G102" s="211" t="s">
        <v>77</v>
      </c>
      <c r="H102" s="212">
        <v>20</v>
      </c>
      <c r="I102" s="213">
        <f t="shared" si="1"/>
        <v>1.1279999999999999</v>
      </c>
      <c r="J102" s="214">
        <v>1.1279999999999999</v>
      </c>
      <c r="K102" s="217"/>
    </row>
    <row r="103" spans="1:11" ht="14">
      <c r="A103" s="208">
        <v>136</v>
      </c>
      <c r="B103" s="216">
        <v>96</v>
      </c>
      <c r="C103" s="207" t="s">
        <v>351</v>
      </c>
      <c r="D103" s="208" t="s">
        <v>352</v>
      </c>
      <c r="E103" s="209" t="s">
        <v>353</v>
      </c>
      <c r="F103" s="210">
        <v>3100049192</v>
      </c>
      <c r="G103" s="211" t="s">
        <v>77</v>
      </c>
      <c r="H103" s="212">
        <v>63</v>
      </c>
      <c r="I103" s="213">
        <f t="shared" si="1"/>
        <v>26.664999999999999</v>
      </c>
      <c r="J103" s="214">
        <v>26.664999999999999</v>
      </c>
      <c r="K103" s="217"/>
    </row>
    <row r="104" spans="1:11" ht="14">
      <c r="A104" s="208">
        <v>139</v>
      </c>
      <c r="B104" s="216">
        <v>97</v>
      </c>
      <c r="C104" s="207" t="s">
        <v>354</v>
      </c>
      <c r="D104" s="208" t="s">
        <v>355</v>
      </c>
      <c r="E104" s="209" t="s">
        <v>356</v>
      </c>
      <c r="F104" s="210">
        <v>3100049202</v>
      </c>
      <c r="G104" s="211" t="s">
        <v>77</v>
      </c>
      <c r="H104" s="212">
        <v>63</v>
      </c>
      <c r="I104" s="213">
        <f t="shared" si="1"/>
        <v>29.468</v>
      </c>
      <c r="J104" s="214">
        <v>29.468</v>
      </c>
      <c r="K104" s="217"/>
    </row>
    <row r="105" spans="1:11" ht="14">
      <c r="A105" s="208">
        <v>142</v>
      </c>
      <c r="B105" s="216">
        <v>98</v>
      </c>
      <c r="C105" s="207" t="s">
        <v>357</v>
      </c>
      <c r="D105" s="208" t="s">
        <v>358</v>
      </c>
      <c r="E105" s="209" t="s">
        <v>359</v>
      </c>
      <c r="F105" s="210">
        <v>3101065584</v>
      </c>
      <c r="G105" s="211" t="s">
        <v>77</v>
      </c>
      <c r="H105" s="212">
        <v>63</v>
      </c>
      <c r="I105" s="213">
        <f t="shared" si="1"/>
        <v>54.485999999999997</v>
      </c>
      <c r="J105" s="214">
        <v>54.485999999999997</v>
      </c>
      <c r="K105" s="217"/>
    </row>
    <row r="106" spans="1:11" ht="14">
      <c r="A106" s="208">
        <v>143</v>
      </c>
      <c r="B106" s="216">
        <v>99</v>
      </c>
      <c r="C106" s="207" t="s">
        <v>360</v>
      </c>
      <c r="D106" s="208" t="s">
        <v>361</v>
      </c>
      <c r="E106" s="209" t="s">
        <v>362</v>
      </c>
      <c r="F106" s="210">
        <v>3100049230</v>
      </c>
      <c r="G106" s="211" t="s">
        <v>77</v>
      </c>
      <c r="H106" s="212">
        <v>63</v>
      </c>
      <c r="I106" s="213">
        <f t="shared" si="1"/>
        <v>36.286999999999999</v>
      </c>
      <c r="J106" s="214">
        <v>36.286999999999999</v>
      </c>
      <c r="K106" s="217"/>
    </row>
    <row r="107" spans="1:11" ht="14">
      <c r="A107" s="208">
        <v>144</v>
      </c>
      <c r="B107" s="216">
        <v>100</v>
      </c>
      <c r="C107" s="207" t="s">
        <v>363</v>
      </c>
      <c r="D107" s="208" t="s">
        <v>364</v>
      </c>
      <c r="E107" s="209" t="s">
        <v>365</v>
      </c>
      <c r="F107" s="210">
        <v>3100049242</v>
      </c>
      <c r="G107" s="211" t="s">
        <v>77</v>
      </c>
      <c r="H107" s="212">
        <v>63</v>
      </c>
      <c r="I107" s="213">
        <f t="shared" si="1"/>
        <v>81.31</v>
      </c>
      <c r="J107" s="214">
        <v>81.31</v>
      </c>
      <c r="K107" s="217"/>
    </row>
    <row r="108" spans="1:11" ht="14">
      <c r="A108" s="208">
        <v>145</v>
      </c>
      <c r="B108" s="216">
        <v>101</v>
      </c>
      <c r="C108" s="207" t="s">
        <v>366</v>
      </c>
      <c r="D108" s="208" t="s">
        <v>367</v>
      </c>
      <c r="E108" s="209" t="s">
        <v>368</v>
      </c>
      <c r="F108" s="210">
        <v>3100046680</v>
      </c>
      <c r="G108" s="211" t="s">
        <v>77</v>
      </c>
      <c r="H108" s="212">
        <v>63</v>
      </c>
      <c r="I108" s="213">
        <f t="shared" si="1"/>
        <v>40.115000000000002</v>
      </c>
      <c r="J108" s="214">
        <v>40.115000000000002</v>
      </c>
      <c r="K108" s="217"/>
    </row>
    <row r="109" spans="1:11" ht="14">
      <c r="A109" s="208">
        <v>146</v>
      </c>
      <c r="B109" s="216">
        <v>102</v>
      </c>
      <c r="C109" s="207" t="s">
        <v>369</v>
      </c>
      <c r="D109" s="208" t="s">
        <v>370</v>
      </c>
      <c r="E109" s="209" t="s">
        <v>371</v>
      </c>
      <c r="F109" s="210">
        <v>3100046664</v>
      </c>
      <c r="G109" s="211" t="s">
        <v>77</v>
      </c>
      <c r="H109" s="212">
        <v>63</v>
      </c>
      <c r="I109" s="213">
        <f t="shared" si="1"/>
        <v>78.644000000000005</v>
      </c>
      <c r="J109" s="214">
        <v>78.644000000000005</v>
      </c>
      <c r="K109" s="217"/>
    </row>
    <row r="110" spans="1:11" ht="14">
      <c r="A110" s="208">
        <v>147</v>
      </c>
      <c r="B110" s="216">
        <v>103</v>
      </c>
      <c r="C110" s="207" t="s">
        <v>372</v>
      </c>
      <c r="D110" s="208" t="s">
        <v>373</v>
      </c>
      <c r="E110" s="209" t="s">
        <v>374</v>
      </c>
      <c r="F110" s="210">
        <v>3100029363</v>
      </c>
      <c r="G110" s="211" t="s">
        <v>77</v>
      </c>
      <c r="H110" s="212">
        <v>63</v>
      </c>
      <c r="I110" s="213">
        <f t="shared" si="1"/>
        <v>31.422999999999998</v>
      </c>
      <c r="J110" s="214">
        <v>31.422999999999998</v>
      </c>
      <c r="K110" s="217"/>
    </row>
    <row r="111" spans="1:11" ht="14">
      <c r="A111" s="208">
        <v>149</v>
      </c>
      <c r="B111" s="216">
        <v>104</v>
      </c>
      <c r="C111" s="207" t="s">
        <v>375</v>
      </c>
      <c r="D111" s="208" t="s">
        <v>376</v>
      </c>
      <c r="E111" s="209" t="s">
        <v>377</v>
      </c>
      <c r="F111" s="210">
        <v>3100046645</v>
      </c>
      <c r="G111" s="211" t="s">
        <v>77</v>
      </c>
      <c r="H111" s="212">
        <v>63</v>
      </c>
      <c r="I111" s="213">
        <f t="shared" si="1"/>
        <v>35.381999999999998</v>
      </c>
      <c r="J111" s="214">
        <v>35.381999999999998</v>
      </c>
      <c r="K111" s="217"/>
    </row>
    <row r="112" spans="1:11" ht="14">
      <c r="A112" s="208">
        <v>151</v>
      </c>
      <c r="B112" s="216">
        <v>105</v>
      </c>
      <c r="C112" s="207" t="s">
        <v>378</v>
      </c>
      <c r="D112" s="208" t="s">
        <v>378</v>
      </c>
      <c r="E112" s="209" t="s">
        <v>379</v>
      </c>
      <c r="F112" s="210">
        <v>3100046614</v>
      </c>
      <c r="G112" s="211" t="s">
        <v>77</v>
      </c>
      <c r="H112" s="212">
        <v>63</v>
      </c>
      <c r="I112" s="213">
        <f t="shared" si="1"/>
        <v>52.585999999999999</v>
      </c>
      <c r="J112" s="214">
        <v>52.585999999999999</v>
      </c>
      <c r="K112" s="217"/>
    </row>
    <row r="113" spans="1:11" ht="14">
      <c r="A113" s="208">
        <v>152</v>
      </c>
      <c r="B113" s="216">
        <v>106</v>
      </c>
      <c r="C113" s="207" t="s">
        <v>380</v>
      </c>
      <c r="D113" s="208" t="s">
        <v>381</v>
      </c>
      <c r="E113" s="209" t="s">
        <v>382</v>
      </c>
      <c r="F113" s="210">
        <v>3100029572</v>
      </c>
      <c r="G113" s="211" t="s">
        <v>77</v>
      </c>
      <c r="H113" s="212">
        <v>63</v>
      </c>
      <c r="I113" s="213">
        <f t="shared" si="1"/>
        <v>43.561999999999998</v>
      </c>
      <c r="J113" s="214">
        <v>43.561999999999998</v>
      </c>
      <c r="K113" s="217"/>
    </row>
    <row r="114" spans="1:11" ht="14">
      <c r="A114" s="208">
        <v>153</v>
      </c>
      <c r="B114" s="216">
        <v>107</v>
      </c>
      <c r="C114" s="207" t="s">
        <v>383</v>
      </c>
      <c r="D114" s="208" t="s">
        <v>384</v>
      </c>
      <c r="E114" s="209" t="s">
        <v>385</v>
      </c>
      <c r="F114" s="210">
        <v>3100029227</v>
      </c>
      <c r="G114" s="211" t="s">
        <v>77</v>
      </c>
      <c r="H114" s="212">
        <v>63</v>
      </c>
      <c r="I114" s="213">
        <f t="shared" si="1"/>
        <v>46.058999999999997</v>
      </c>
      <c r="J114" s="214">
        <v>46.058999999999997</v>
      </c>
      <c r="K114" s="217"/>
    </row>
    <row r="115" spans="1:11" ht="14">
      <c r="A115" s="208">
        <v>154</v>
      </c>
      <c r="B115" s="216">
        <v>108</v>
      </c>
      <c r="C115" s="207" t="s">
        <v>386</v>
      </c>
      <c r="D115" s="208" t="s">
        <v>387</v>
      </c>
      <c r="E115" s="209" t="s">
        <v>388</v>
      </c>
      <c r="F115" s="210">
        <v>3100045922</v>
      </c>
      <c r="G115" s="211" t="s">
        <v>77</v>
      </c>
      <c r="H115" s="212">
        <v>63</v>
      </c>
      <c r="I115" s="213">
        <f t="shared" si="1"/>
        <v>48.790999999999997</v>
      </c>
      <c r="J115" s="214">
        <v>48.790999999999997</v>
      </c>
      <c r="K115" s="217"/>
    </row>
    <row r="116" spans="1:11" ht="14">
      <c r="A116" s="208">
        <v>155</v>
      </c>
      <c r="B116" s="216">
        <v>109</v>
      </c>
      <c r="C116" s="207" t="s">
        <v>389</v>
      </c>
      <c r="D116" s="208" t="s">
        <v>390</v>
      </c>
      <c r="E116" s="209" t="s">
        <v>391</v>
      </c>
      <c r="F116" s="210">
        <v>3100030851</v>
      </c>
      <c r="G116" s="211" t="s">
        <v>77</v>
      </c>
      <c r="H116" s="212">
        <v>63</v>
      </c>
      <c r="I116" s="213">
        <f t="shared" si="1"/>
        <v>70.744</v>
      </c>
      <c r="J116" s="214">
        <v>70.744</v>
      </c>
      <c r="K116" s="217"/>
    </row>
    <row r="117" spans="1:11" ht="14">
      <c r="A117" s="208">
        <v>158</v>
      </c>
      <c r="B117" s="216">
        <v>110</v>
      </c>
      <c r="C117" s="207" t="s">
        <v>392</v>
      </c>
      <c r="D117" s="208" t="s">
        <v>393</v>
      </c>
      <c r="E117" s="209" t="s">
        <v>394</v>
      </c>
      <c r="F117" s="210">
        <v>3100033266</v>
      </c>
      <c r="G117" s="211" t="s">
        <v>77</v>
      </c>
      <c r="H117" s="212">
        <v>63</v>
      </c>
      <c r="I117" s="213">
        <f t="shared" si="1"/>
        <v>29.367999999999999</v>
      </c>
      <c r="J117" s="214">
        <v>29.367999999999999</v>
      </c>
      <c r="K117" s="217"/>
    </row>
    <row r="118" spans="1:11" ht="14">
      <c r="A118" s="208">
        <v>159</v>
      </c>
      <c r="B118" s="216">
        <v>111</v>
      </c>
      <c r="C118" s="207" t="s">
        <v>395</v>
      </c>
      <c r="D118" s="208" t="s">
        <v>396</v>
      </c>
      <c r="E118" s="209" t="s">
        <v>397</v>
      </c>
      <c r="F118" s="210">
        <v>3100029389</v>
      </c>
      <c r="G118" s="211" t="s">
        <v>77</v>
      </c>
      <c r="H118" s="212">
        <v>63</v>
      </c>
      <c r="I118" s="213">
        <f t="shared" si="1"/>
        <v>37.253999999999998</v>
      </c>
      <c r="J118" s="214">
        <v>37.253999999999998</v>
      </c>
      <c r="K118" s="217"/>
    </row>
    <row r="119" spans="1:11" ht="14">
      <c r="A119" s="208">
        <v>160</v>
      </c>
      <c r="B119" s="216">
        <v>112</v>
      </c>
      <c r="C119" s="207" t="s">
        <v>398</v>
      </c>
      <c r="D119" s="208" t="s">
        <v>399</v>
      </c>
      <c r="E119" s="209" t="s">
        <v>400</v>
      </c>
      <c r="F119" s="210">
        <v>3100045587</v>
      </c>
      <c r="G119" s="211" t="s">
        <v>77</v>
      </c>
      <c r="H119" s="212">
        <v>63</v>
      </c>
      <c r="I119" s="213">
        <f t="shared" si="1"/>
        <v>54.813000000000002</v>
      </c>
      <c r="J119" s="214">
        <v>54.813000000000002</v>
      </c>
      <c r="K119" s="217"/>
    </row>
    <row r="120" spans="1:11" ht="14">
      <c r="A120" s="208">
        <v>163</v>
      </c>
      <c r="B120" s="216">
        <v>113</v>
      </c>
      <c r="C120" s="207" t="s">
        <v>401</v>
      </c>
      <c r="D120" s="208" t="s">
        <v>402</v>
      </c>
      <c r="E120" s="209" t="s">
        <v>403</v>
      </c>
      <c r="F120" s="210">
        <v>3100045873</v>
      </c>
      <c r="G120" s="211" t="s">
        <v>77</v>
      </c>
      <c r="H120" s="212">
        <v>63</v>
      </c>
      <c r="I120" s="213">
        <f t="shared" si="1"/>
        <v>18.094000000000001</v>
      </c>
      <c r="J120" s="214">
        <v>18.094000000000001</v>
      </c>
      <c r="K120" s="217"/>
    </row>
    <row r="121" spans="1:11" ht="14">
      <c r="A121" s="208">
        <v>164</v>
      </c>
      <c r="B121" s="216">
        <v>114</v>
      </c>
      <c r="C121" s="207" t="s">
        <v>404</v>
      </c>
      <c r="D121" s="208" t="s">
        <v>405</v>
      </c>
      <c r="E121" s="209" t="s">
        <v>406</v>
      </c>
      <c r="F121" s="210">
        <v>3100049407</v>
      </c>
      <c r="G121" s="211" t="s">
        <v>77</v>
      </c>
      <c r="H121" s="212">
        <v>63</v>
      </c>
      <c r="I121" s="213">
        <f t="shared" si="1"/>
        <v>63.921999999999997</v>
      </c>
      <c r="J121" s="214">
        <v>63.921999999999997</v>
      </c>
      <c r="K121" s="217"/>
    </row>
    <row r="122" spans="1:11" ht="14">
      <c r="A122" s="208">
        <v>165</v>
      </c>
      <c r="B122" s="216">
        <v>115</v>
      </c>
      <c r="C122" s="207" t="s">
        <v>407</v>
      </c>
      <c r="D122" s="208" t="s">
        <v>408</v>
      </c>
      <c r="E122" s="209" t="s">
        <v>409</v>
      </c>
      <c r="F122" s="210">
        <v>3100045860</v>
      </c>
      <c r="G122" s="211" t="s">
        <v>77</v>
      </c>
      <c r="H122" s="212">
        <v>63</v>
      </c>
      <c r="I122" s="213">
        <f t="shared" si="1"/>
        <v>31.032</v>
      </c>
      <c r="J122" s="214">
        <v>31.032</v>
      </c>
      <c r="K122" s="217"/>
    </row>
    <row r="123" spans="1:11" ht="14">
      <c r="A123" s="208">
        <v>168</v>
      </c>
      <c r="B123" s="216">
        <v>116</v>
      </c>
      <c r="C123" s="207" t="s">
        <v>410</v>
      </c>
      <c r="D123" s="208" t="s">
        <v>410</v>
      </c>
      <c r="E123" s="209" t="s">
        <v>411</v>
      </c>
      <c r="F123" s="210">
        <v>3100029819</v>
      </c>
      <c r="G123" s="211" t="s">
        <v>77</v>
      </c>
      <c r="H123" s="212">
        <v>63</v>
      </c>
      <c r="I123" s="213">
        <f t="shared" si="1"/>
        <v>23.991</v>
      </c>
      <c r="J123" s="214">
        <v>23.991</v>
      </c>
      <c r="K123" s="217"/>
    </row>
    <row r="124" spans="1:11" ht="14">
      <c r="A124" s="208">
        <v>170</v>
      </c>
      <c r="B124" s="216">
        <v>117</v>
      </c>
      <c r="C124" s="207" t="s">
        <v>412</v>
      </c>
      <c r="D124" s="208" t="s">
        <v>413</v>
      </c>
      <c r="E124" s="209" t="s">
        <v>414</v>
      </c>
      <c r="F124" s="210">
        <v>3100046604</v>
      </c>
      <c r="G124" s="211" t="s">
        <v>77</v>
      </c>
      <c r="H124" s="212">
        <v>63</v>
      </c>
      <c r="I124" s="213">
        <f t="shared" si="1"/>
        <v>38.491999999999997</v>
      </c>
      <c r="J124" s="214">
        <v>38.491999999999997</v>
      </c>
      <c r="K124" s="217"/>
    </row>
    <row r="125" spans="1:11" ht="14">
      <c r="A125" s="208">
        <v>171</v>
      </c>
      <c r="B125" s="216">
        <v>118</v>
      </c>
      <c r="C125" s="207" t="s">
        <v>415</v>
      </c>
      <c r="D125" s="208" t="s">
        <v>416</v>
      </c>
      <c r="E125" s="209" t="s">
        <v>417</v>
      </c>
      <c r="F125" s="210">
        <v>3100030183</v>
      </c>
      <c r="G125" s="211" t="s">
        <v>77</v>
      </c>
      <c r="H125" s="212">
        <v>63</v>
      </c>
      <c r="I125" s="213">
        <f t="shared" si="1"/>
        <v>54.164999999999999</v>
      </c>
      <c r="J125" s="214">
        <v>54.164999999999999</v>
      </c>
      <c r="K125" s="217"/>
    </row>
    <row r="126" spans="1:11" ht="14">
      <c r="A126" s="208">
        <v>172</v>
      </c>
      <c r="B126" s="216">
        <v>119</v>
      </c>
      <c r="C126" s="207" t="s">
        <v>418</v>
      </c>
      <c r="D126" s="208" t="s">
        <v>419</v>
      </c>
      <c r="E126" s="209" t="s">
        <v>420</v>
      </c>
      <c r="F126" s="210">
        <v>3100048689</v>
      </c>
      <c r="G126" s="211" t="s">
        <v>77</v>
      </c>
      <c r="H126" s="212">
        <v>63</v>
      </c>
      <c r="I126" s="213">
        <f t="shared" si="1"/>
        <v>25.681999999999999</v>
      </c>
      <c r="J126" s="214">
        <v>25.681999999999999</v>
      </c>
      <c r="K126" s="217"/>
    </row>
    <row r="127" spans="1:11" ht="14">
      <c r="A127" s="208">
        <v>173</v>
      </c>
      <c r="B127" s="216">
        <v>120</v>
      </c>
      <c r="C127" s="207" t="s">
        <v>421</v>
      </c>
      <c r="D127" s="208" t="s">
        <v>422</v>
      </c>
      <c r="E127" s="209" t="s">
        <v>423</v>
      </c>
      <c r="F127" s="210">
        <v>3100031035</v>
      </c>
      <c r="G127" s="211" t="s">
        <v>77</v>
      </c>
      <c r="H127" s="212">
        <v>63</v>
      </c>
      <c r="I127" s="213">
        <f t="shared" si="1"/>
        <v>18.181999999999999</v>
      </c>
      <c r="J127" s="214">
        <v>18.181999999999999</v>
      </c>
      <c r="K127" s="217"/>
    </row>
    <row r="128" spans="1:11" ht="14">
      <c r="A128" s="208">
        <v>174</v>
      </c>
      <c r="B128" s="216">
        <v>121</v>
      </c>
      <c r="C128" s="207" t="s">
        <v>424</v>
      </c>
      <c r="D128" s="208" t="s">
        <v>422</v>
      </c>
      <c r="E128" s="209" t="s">
        <v>425</v>
      </c>
      <c r="F128" s="210">
        <v>3100031046</v>
      </c>
      <c r="G128" s="211" t="s">
        <v>77</v>
      </c>
      <c r="H128" s="212">
        <v>63</v>
      </c>
      <c r="I128" s="213">
        <f t="shared" si="1"/>
        <v>26.234000000000002</v>
      </c>
      <c r="J128" s="214">
        <v>26.234000000000002</v>
      </c>
      <c r="K128" s="217"/>
    </row>
    <row r="129" spans="1:11" ht="14">
      <c r="A129" s="208">
        <v>175</v>
      </c>
      <c r="B129" s="216">
        <v>122</v>
      </c>
      <c r="C129" s="207" t="s">
        <v>426</v>
      </c>
      <c r="D129" s="208" t="s">
        <v>427</v>
      </c>
      <c r="E129" s="209" t="s">
        <v>428</v>
      </c>
      <c r="F129" s="210">
        <v>3100033085</v>
      </c>
      <c r="G129" s="211" t="s">
        <v>77</v>
      </c>
      <c r="H129" s="212">
        <v>63</v>
      </c>
      <c r="I129" s="213">
        <f t="shared" si="1"/>
        <v>65.201999999999998</v>
      </c>
      <c r="J129" s="214">
        <v>65.201999999999998</v>
      </c>
      <c r="K129" s="217"/>
    </row>
    <row r="130" spans="1:11" ht="14">
      <c r="A130" s="208">
        <v>176</v>
      </c>
      <c r="B130" s="216">
        <v>123</v>
      </c>
      <c r="C130" s="207" t="s">
        <v>429</v>
      </c>
      <c r="D130" s="208" t="s">
        <v>430</v>
      </c>
      <c r="E130" s="209" t="s">
        <v>431</v>
      </c>
      <c r="F130" s="210">
        <v>3100045632</v>
      </c>
      <c r="G130" s="211" t="s">
        <v>77</v>
      </c>
      <c r="H130" s="212">
        <v>100</v>
      </c>
      <c r="I130" s="213">
        <f t="shared" si="1"/>
        <v>116.377</v>
      </c>
      <c r="J130" s="214">
        <v>116.377</v>
      </c>
      <c r="K130" s="217"/>
    </row>
    <row r="131" spans="1:11" ht="14">
      <c r="A131" s="208">
        <v>180</v>
      </c>
      <c r="B131" s="216">
        <v>124</v>
      </c>
      <c r="C131" s="207" t="s">
        <v>432</v>
      </c>
      <c r="D131" s="208" t="s">
        <v>433</v>
      </c>
      <c r="E131" s="209" t="s">
        <v>434</v>
      </c>
      <c r="F131" s="210">
        <v>3100030354</v>
      </c>
      <c r="G131" s="211" t="s">
        <v>77</v>
      </c>
      <c r="H131" s="212">
        <v>63</v>
      </c>
      <c r="I131" s="213">
        <f t="shared" si="1"/>
        <v>41.893000000000001</v>
      </c>
      <c r="J131" s="214">
        <v>41.893000000000001</v>
      </c>
      <c r="K131" s="217"/>
    </row>
    <row r="132" spans="1:11" ht="14">
      <c r="A132" s="208">
        <v>181</v>
      </c>
      <c r="B132" s="216">
        <v>125</v>
      </c>
      <c r="C132" s="207" t="s">
        <v>435</v>
      </c>
      <c r="D132" s="208" t="s">
        <v>436</v>
      </c>
      <c r="E132" s="209" t="s">
        <v>437</v>
      </c>
      <c r="F132" s="210">
        <v>3100030128</v>
      </c>
      <c r="G132" s="211" t="s">
        <v>77</v>
      </c>
      <c r="H132" s="212">
        <v>63</v>
      </c>
      <c r="I132" s="213">
        <f t="shared" si="1"/>
        <v>58.841999999999999</v>
      </c>
      <c r="J132" s="214">
        <v>58.841999999999999</v>
      </c>
      <c r="K132" s="217"/>
    </row>
    <row r="133" spans="1:11" ht="14">
      <c r="A133" s="208">
        <v>182</v>
      </c>
      <c r="B133" s="216">
        <v>126</v>
      </c>
      <c r="C133" s="207" t="s">
        <v>438</v>
      </c>
      <c r="D133" s="208" t="s">
        <v>439</v>
      </c>
      <c r="E133" s="209" t="s">
        <v>440</v>
      </c>
      <c r="F133" s="210">
        <v>3100046571</v>
      </c>
      <c r="G133" s="211" t="s">
        <v>77</v>
      </c>
      <c r="H133" s="212">
        <v>63</v>
      </c>
      <c r="I133" s="213">
        <f t="shared" si="1"/>
        <v>61.546999999999997</v>
      </c>
      <c r="J133" s="214">
        <v>61.546999999999997</v>
      </c>
      <c r="K133" s="217"/>
    </row>
    <row r="134" spans="1:11" ht="14">
      <c r="A134" s="208">
        <v>183</v>
      </c>
      <c r="B134" s="216">
        <v>127</v>
      </c>
      <c r="C134" s="207" t="s">
        <v>441</v>
      </c>
      <c r="D134" s="208" t="s">
        <v>442</v>
      </c>
      <c r="E134" s="209" t="s">
        <v>443</v>
      </c>
      <c r="F134" s="210">
        <v>3100046561</v>
      </c>
      <c r="G134" s="211" t="s">
        <v>77</v>
      </c>
      <c r="H134" s="212">
        <v>63</v>
      </c>
      <c r="I134" s="213">
        <f t="shared" si="1"/>
        <v>32.11</v>
      </c>
      <c r="J134" s="214">
        <v>32.11</v>
      </c>
      <c r="K134" s="217"/>
    </row>
    <row r="135" spans="1:11" ht="14">
      <c r="A135" s="208">
        <v>184</v>
      </c>
      <c r="B135" s="216">
        <v>128</v>
      </c>
      <c r="C135" s="207" t="s">
        <v>444</v>
      </c>
      <c r="D135" s="208" t="s">
        <v>445</v>
      </c>
      <c r="E135" s="209" t="s">
        <v>446</v>
      </c>
      <c r="F135" s="210">
        <v>3100030845</v>
      </c>
      <c r="G135" s="211" t="s">
        <v>77</v>
      </c>
      <c r="H135" s="212">
        <v>63</v>
      </c>
      <c r="I135" s="213">
        <f t="shared" si="1"/>
        <v>39.186999999999998</v>
      </c>
      <c r="J135" s="214">
        <v>39.186999999999998</v>
      </c>
      <c r="K135" s="217"/>
    </row>
    <row r="136" spans="1:11" ht="14">
      <c r="A136" s="208">
        <v>185</v>
      </c>
      <c r="B136" s="216">
        <v>129</v>
      </c>
      <c r="C136" s="207" t="s">
        <v>447</v>
      </c>
      <c r="D136" s="208" t="s">
        <v>448</v>
      </c>
      <c r="E136" s="209" t="s">
        <v>449</v>
      </c>
      <c r="F136" s="210">
        <v>3100030914</v>
      </c>
      <c r="G136" s="211" t="s">
        <v>77</v>
      </c>
      <c r="H136" s="212">
        <v>63</v>
      </c>
      <c r="I136" s="213">
        <f t="shared" si="1"/>
        <v>36.79</v>
      </c>
      <c r="J136" s="214">
        <v>36.79</v>
      </c>
      <c r="K136" s="217"/>
    </row>
    <row r="137" spans="1:11" ht="14">
      <c r="A137" s="208">
        <v>187</v>
      </c>
      <c r="B137" s="216">
        <v>130</v>
      </c>
      <c r="C137" s="207" t="s">
        <v>450</v>
      </c>
      <c r="D137" s="208" t="s">
        <v>451</v>
      </c>
      <c r="E137" s="209" t="s">
        <v>452</v>
      </c>
      <c r="F137" s="210">
        <v>3100030906</v>
      </c>
      <c r="G137" s="211" t="s">
        <v>77</v>
      </c>
      <c r="H137" s="212">
        <v>63</v>
      </c>
      <c r="I137" s="213">
        <f t="shared" si="1"/>
        <v>13.695</v>
      </c>
      <c r="J137" s="214">
        <v>13.695</v>
      </c>
      <c r="K137" s="217"/>
    </row>
    <row r="138" spans="1:11" ht="14">
      <c r="A138" s="208">
        <v>188</v>
      </c>
      <c r="B138" s="216">
        <v>131</v>
      </c>
      <c r="C138" s="207" t="s">
        <v>453</v>
      </c>
      <c r="D138" s="208" t="s">
        <v>454</v>
      </c>
      <c r="E138" s="209" t="s">
        <v>455</v>
      </c>
      <c r="F138" s="210">
        <v>3100029409</v>
      </c>
      <c r="G138" s="211" t="s">
        <v>77</v>
      </c>
      <c r="H138" s="212">
        <v>63</v>
      </c>
      <c r="I138" s="213">
        <f t="shared" ref="I138:I201" si="2">J138</f>
        <v>39.121000000000002</v>
      </c>
      <c r="J138" s="214">
        <v>39.121000000000002</v>
      </c>
      <c r="K138" s="217"/>
    </row>
    <row r="139" spans="1:11" ht="14">
      <c r="A139" s="208">
        <v>191</v>
      </c>
      <c r="B139" s="216">
        <v>132</v>
      </c>
      <c r="C139" s="207" t="s">
        <v>456</v>
      </c>
      <c r="D139" s="208" t="s">
        <v>457</v>
      </c>
      <c r="E139" s="209" t="s">
        <v>458</v>
      </c>
      <c r="F139" s="210">
        <v>3100045815</v>
      </c>
      <c r="G139" s="211" t="s">
        <v>77</v>
      </c>
      <c r="H139" s="212">
        <v>63</v>
      </c>
      <c r="I139" s="213">
        <f t="shared" si="2"/>
        <v>36.539000000000001</v>
      </c>
      <c r="J139" s="214">
        <v>36.539000000000001</v>
      </c>
      <c r="K139" s="217"/>
    </row>
    <row r="140" spans="1:11" ht="14">
      <c r="A140" s="208">
        <v>192</v>
      </c>
      <c r="B140" s="216">
        <v>133</v>
      </c>
      <c r="C140" s="207" t="s">
        <v>459</v>
      </c>
      <c r="D140" s="208" t="s">
        <v>460</v>
      </c>
      <c r="E140" s="209" t="s">
        <v>461</v>
      </c>
      <c r="F140" s="210">
        <v>3100049278</v>
      </c>
      <c r="G140" s="211" t="s">
        <v>77</v>
      </c>
      <c r="H140" s="212">
        <v>63</v>
      </c>
      <c r="I140" s="213">
        <f t="shared" si="2"/>
        <v>37.942</v>
      </c>
      <c r="J140" s="214">
        <v>37.942</v>
      </c>
      <c r="K140" s="217"/>
    </row>
    <row r="141" spans="1:11" ht="14">
      <c r="A141" s="208">
        <v>193</v>
      </c>
      <c r="B141" s="216">
        <v>134</v>
      </c>
      <c r="C141" s="207" t="s">
        <v>462</v>
      </c>
      <c r="D141" s="208" t="s">
        <v>463</v>
      </c>
      <c r="E141" s="209" t="s">
        <v>464</v>
      </c>
      <c r="F141" s="210">
        <v>3100048596</v>
      </c>
      <c r="G141" s="211" t="s">
        <v>77</v>
      </c>
      <c r="H141" s="212">
        <v>63</v>
      </c>
      <c r="I141" s="213">
        <f t="shared" si="2"/>
        <v>42.351999999999997</v>
      </c>
      <c r="J141" s="214">
        <v>42.351999999999997</v>
      </c>
      <c r="K141" s="217"/>
    </row>
    <row r="142" spans="1:11" ht="14">
      <c r="A142" s="208">
        <v>195</v>
      </c>
      <c r="B142" s="216">
        <v>135</v>
      </c>
      <c r="C142" s="207" t="s">
        <v>465</v>
      </c>
      <c r="D142" s="208" t="s">
        <v>466</v>
      </c>
      <c r="E142" s="209" t="s">
        <v>467</v>
      </c>
      <c r="F142" s="210">
        <v>3100029415</v>
      </c>
      <c r="G142" s="211" t="s">
        <v>77</v>
      </c>
      <c r="H142" s="212">
        <v>63</v>
      </c>
      <c r="I142" s="213">
        <f t="shared" si="2"/>
        <v>33.451999999999998</v>
      </c>
      <c r="J142" s="214">
        <v>33.451999999999998</v>
      </c>
      <c r="K142" s="217"/>
    </row>
    <row r="143" spans="1:11" ht="14">
      <c r="A143" s="208">
        <v>197</v>
      </c>
      <c r="B143" s="216">
        <v>136</v>
      </c>
      <c r="C143" s="207" t="s">
        <v>468</v>
      </c>
      <c r="D143" s="208" t="s">
        <v>469</v>
      </c>
      <c r="E143" s="209" t="s">
        <v>470</v>
      </c>
      <c r="F143" s="210">
        <v>3100048566</v>
      </c>
      <c r="G143" s="211" t="s">
        <v>77</v>
      </c>
      <c r="H143" s="212">
        <v>63</v>
      </c>
      <c r="I143" s="213">
        <f t="shared" si="2"/>
        <v>16.001999999999999</v>
      </c>
      <c r="J143" s="214">
        <v>16.001999999999999</v>
      </c>
      <c r="K143" s="217"/>
    </row>
    <row r="144" spans="1:11" ht="14">
      <c r="A144" s="208">
        <v>198</v>
      </c>
      <c r="B144" s="216">
        <v>137</v>
      </c>
      <c r="C144" s="207" t="s">
        <v>471</v>
      </c>
      <c r="D144" s="208" t="s">
        <v>472</v>
      </c>
      <c r="E144" s="209" t="s">
        <v>473</v>
      </c>
      <c r="F144" s="210">
        <v>3100030810</v>
      </c>
      <c r="G144" s="211" t="s">
        <v>77</v>
      </c>
      <c r="H144" s="212">
        <v>63</v>
      </c>
      <c r="I144" s="213">
        <f t="shared" si="2"/>
        <v>27.172000000000001</v>
      </c>
      <c r="J144" s="214">
        <v>27.172000000000001</v>
      </c>
      <c r="K144" s="217"/>
    </row>
    <row r="145" spans="1:11" ht="14">
      <c r="A145" s="208">
        <v>201</v>
      </c>
      <c r="B145" s="216">
        <v>138</v>
      </c>
      <c r="C145" s="207" t="s">
        <v>474</v>
      </c>
      <c r="D145" s="208" t="s">
        <v>475</v>
      </c>
      <c r="E145" s="209" t="s">
        <v>476</v>
      </c>
      <c r="F145" s="210">
        <v>3100030898</v>
      </c>
      <c r="G145" s="211" t="s">
        <v>77</v>
      </c>
      <c r="H145" s="212">
        <v>63</v>
      </c>
      <c r="I145" s="213">
        <f t="shared" si="2"/>
        <v>27.754999999999999</v>
      </c>
      <c r="J145" s="214">
        <v>27.754999999999999</v>
      </c>
      <c r="K145" s="217"/>
    </row>
    <row r="146" spans="1:11" ht="14">
      <c r="A146" s="208">
        <v>203</v>
      </c>
      <c r="B146" s="216">
        <v>139</v>
      </c>
      <c r="C146" s="207" t="s">
        <v>477</v>
      </c>
      <c r="D146" s="208" t="s">
        <v>478</v>
      </c>
      <c r="E146" s="209" t="s">
        <v>479</v>
      </c>
      <c r="F146" s="210">
        <v>3100030890</v>
      </c>
      <c r="G146" s="211" t="s">
        <v>77</v>
      </c>
      <c r="H146" s="212">
        <v>63</v>
      </c>
      <c r="I146" s="213">
        <f t="shared" si="2"/>
        <v>25.5</v>
      </c>
      <c r="J146" s="214">
        <v>25.5</v>
      </c>
      <c r="K146" s="217"/>
    </row>
    <row r="147" spans="1:11" ht="14">
      <c r="A147" s="208">
        <v>204</v>
      </c>
      <c r="B147" s="216">
        <v>140</v>
      </c>
      <c r="C147" s="207" t="s">
        <v>480</v>
      </c>
      <c r="D147" s="208" t="s">
        <v>481</v>
      </c>
      <c r="E147" s="209" t="s">
        <v>482</v>
      </c>
      <c r="F147" s="210">
        <v>3100030784</v>
      </c>
      <c r="G147" s="211" t="s">
        <v>77</v>
      </c>
      <c r="H147" s="212">
        <v>63</v>
      </c>
      <c r="I147" s="213">
        <f t="shared" si="2"/>
        <v>43.694000000000003</v>
      </c>
      <c r="J147" s="214">
        <v>43.694000000000003</v>
      </c>
      <c r="K147" s="217"/>
    </row>
    <row r="148" spans="1:11" ht="14">
      <c r="A148" s="208">
        <v>205</v>
      </c>
      <c r="B148" s="216">
        <v>141</v>
      </c>
      <c r="C148" s="207" t="s">
        <v>483</v>
      </c>
      <c r="D148" s="208" t="s">
        <v>484</v>
      </c>
      <c r="E148" s="209" t="s">
        <v>485</v>
      </c>
      <c r="F148" s="210">
        <v>3100030773</v>
      </c>
      <c r="G148" s="211" t="s">
        <v>77</v>
      </c>
      <c r="H148" s="212">
        <v>63</v>
      </c>
      <c r="I148" s="213">
        <f t="shared" si="2"/>
        <v>52.478000000000002</v>
      </c>
      <c r="J148" s="214">
        <v>52.478000000000002</v>
      </c>
      <c r="K148" s="217"/>
    </row>
    <row r="149" spans="1:11" ht="14">
      <c r="A149" s="208">
        <v>206</v>
      </c>
      <c r="B149" s="216">
        <v>142</v>
      </c>
      <c r="C149" s="207" t="s">
        <v>486</v>
      </c>
      <c r="D149" s="208" t="s">
        <v>487</v>
      </c>
      <c r="E149" s="209" t="s">
        <v>488</v>
      </c>
      <c r="F149" s="210">
        <v>3100033201</v>
      </c>
      <c r="G149" s="211" t="s">
        <v>77</v>
      </c>
      <c r="H149" s="212">
        <v>63</v>
      </c>
      <c r="I149" s="213">
        <f t="shared" si="2"/>
        <v>32.357999999999997</v>
      </c>
      <c r="J149" s="214">
        <v>32.357999999999997</v>
      </c>
      <c r="K149" s="217"/>
    </row>
    <row r="150" spans="1:11" ht="14">
      <c r="A150" s="208">
        <v>207</v>
      </c>
      <c r="B150" s="216">
        <v>143</v>
      </c>
      <c r="C150" s="207" t="s">
        <v>489</v>
      </c>
      <c r="D150" s="208" t="s">
        <v>490</v>
      </c>
      <c r="E150" s="209" t="s">
        <v>491</v>
      </c>
      <c r="F150" s="210">
        <v>3100046519</v>
      </c>
      <c r="G150" s="211" t="s">
        <v>77</v>
      </c>
      <c r="H150" s="212">
        <v>63</v>
      </c>
      <c r="I150" s="213">
        <f t="shared" si="2"/>
        <v>24.172000000000001</v>
      </c>
      <c r="J150" s="214">
        <v>24.172000000000001</v>
      </c>
      <c r="K150" s="217"/>
    </row>
    <row r="151" spans="1:11" ht="14">
      <c r="A151" s="208">
        <v>210</v>
      </c>
      <c r="B151" s="216">
        <v>144</v>
      </c>
      <c r="C151" s="207" t="s">
        <v>492</v>
      </c>
      <c r="D151" s="208" t="s">
        <v>493</v>
      </c>
      <c r="E151" s="209" t="s">
        <v>494</v>
      </c>
      <c r="F151" s="210">
        <v>3100046530</v>
      </c>
      <c r="G151" s="211" t="s">
        <v>77</v>
      </c>
      <c r="H151" s="212">
        <v>63</v>
      </c>
      <c r="I151" s="213">
        <f t="shared" si="2"/>
        <v>29.597999999999999</v>
      </c>
      <c r="J151" s="214">
        <v>29.597999999999999</v>
      </c>
      <c r="K151" s="217"/>
    </row>
    <row r="152" spans="1:11" ht="14">
      <c r="A152" s="208">
        <v>211</v>
      </c>
      <c r="B152" s="216">
        <v>145</v>
      </c>
      <c r="C152" s="219" t="s">
        <v>495</v>
      </c>
      <c r="D152" s="220" t="s">
        <v>496</v>
      </c>
      <c r="E152" s="209" t="s">
        <v>497</v>
      </c>
      <c r="F152" s="221">
        <v>3100046542</v>
      </c>
      <c r="G152" s="211" t="s">
        <v>77</v>
      </c>
      <c r="H152" s="212">
        <v>63</v>
      </c>
      <c r="I152" s="213">
        <f t="shared" si="2"/>
        <v>40.264000000000003</v>
      </c>
      <c r="J152" s="214">
        <v>40.264000000000003</v>
      </c>
      <c r="K152" s="217"/>
    </row>
    <row r="153" spans="1:11" ht="14">
      <c r="A153" s="208">
        <v>213</v>
      </c>
      <c r="B153" s="216">
        <v>146</v>
      </c>
      <c r="C153" s="219" t="s">
        <v>498</v>
      </c>
      <c r="D153" s="220" t="s">
        <v>499</v>
      </c>
      <c r="E153" s="209" t="s">
        <v>500</v>
      </c>
      <c r="F153" s="221">
        <v>3100047776</v>
      </c>
      <c r="G153" s="211" t="s">
        <v>77</v>
      </c>
      <c r="H153" s="212">
        <v>63</v>
      </c>
      <c r="I153" s="213">
        <f t="shared" si="2"/>
        <v>23.707000000000001</v>
      </c>
      <c r="J153" s="214">
        <v>23.707000000000001</v>
      </c>
      <c r="K153" s="217"/>
    </row>
    <row r="154" spans="1:11" ht="14">
      <c r="A154" s="208">
        <v>214</v>
      </c>
      <c r="B154" s="216">
        <v>147</v>
      </c>
      <c r="C154" s="219" t="s">
        <v>501</v>
      </c>
      <c r="D154" s="220" t="s">
        <v>502</v>
      </c>
      <c r="E154" s="209" t="s">
        <v>503</v>
      </c>
      <c r="F154" s="221">
        <v>3100047787</v>
      </c>
      <c r="G154" s="211" t="s">
        <v>77</v>
      </c>
      <c r="H154" s="212">
        <v>63</v>
      </c>
      <c r="I154" s="213">
        <f t="shared" si="2"/>
        <v>92.893000000000001</v>
      </c>
      <c r="J154" s="214">
        <v>92.893000000000001</v>
      </c>
      <c r="K154" s="217"/>
    </row>
    <row r="155" spans="1:11" ht="14">
      <c r="A155" s="208">
        <v>216</v>
      </c>
      <c r="B155" s="216">
        <v>148</v>
      </c>
      <c r="C155" s="219" t="s">
        <v>504</v>
      </c>
      <c r="D155" s="220" t="s">
        <v>505</v>
      </c>
      <c r="E155" s="209" t="s">
        <v>506</v>
      </c>
      <c r="F155" s="221">
        <v>3100030683</v>
      </c>
      <c r="G155" s="211" t="s">
        <v>77</v>
      </c>
      <c r="H155" s="212">
        <v>63</v>
      </c>
      <c r="I155" s="213">
        <f t="shared" si="2"/>
        <v>101.947</v>
      </c>
      <c r="J155" s="214">
        <v>101.947</v>
      </c>
      <c r="K155" s="217"/>
    </row>
    <row r="156" spans="1:11" ht="14">
      <c r="A156" s="220">
        <v>217</v>
      </c>
      <c r="B156" s="216">
        <v>149</v>
      </c>
      <c r="C156" s="219" t="s">
        <v>507</v>
      </c>
      <c r="D156" s="220" t="s">
        <v>508</v>
      </c>
      <c r="E156" s="209" t="s">
        <v>509</v>
      </c>
      <c r="F156" s="221">
        <v>3100047899</v>
      </c>
      <c r="G156" s="211" t="s">
        <v>77</v>
      </c>
      <c r="H156" s="212">
        <v>63</v>
      </c>
      <c r="I156" s="213">
        <f t="shared" si="2"/>
        <v>92.521000000000001</v>
      </c>
      <c r="J156" s="214">
        <v>92.521000000000001</v>
      </c>
      <c r="K156" s="217"/>
    </row>
    <row r="157" spans="1:11" ht="14">
      <c r="A157" s="220">
        <v>221</v>
      </c>
      <c r="B157" s="216">
        <v>150</v>
      </c>
      <c r="C157" s="219" t="s">
        <v>510</v>
      </c>
      <c r="D157" s="220" t="s">
        <v>511</v>
      </c>
      <c r="E157" s="209" t="s">
        <v>512</v>
      </c>
      <c r="F157" s="221">
        <v>3100048636</v>
      </c>
      <c r="G157" s="211" t="s">
        <v>77</v>
      </c>
      <c r="H157" s="212">
        <v>63</v>
      </c>
      <c r="I157" s="213">
        <f t="shared" si="2"/>
        <v>15.116</v>
      </c>
      <c r="J157" s="214">
        <v>15.116</v>
      </c>
      <c r="K157" s="217"/>
    </row>
    <row r="158" spans="1:11" ht="14">
      <c r="A158" s="220">
        <v>222</v>
      </c>
      <c r="B158" s="216">
        <v>151</v>
      </c>
      <c r="C158" s="219" t="s">
        <v>513</v>
      </c>
      <c r="D158" s="220" t="s">
        <v>514</v>
      </c>
      <c r="E158" s="209" t="s">
        <v>515</v>
      </c>
      <c r="F158" s="221">
        <v>3100029744</v>
      </c>
      <c r="G158" s="211" t="s">
        <v>77</v>
      </c>
      <c r="H158" s="212">
        <v>63</v>
      </c>
      <c r="I158" s="213">
        <f t="shared" si="2"/>
        <v>88.385999999999996</v>
      </c>
      <c r="J158" s="214">
        <v>88.385999999999996</v>
      </c>
      <c r="K158" s="217"/>
    </row>
    <row r="159" spans="1:11" ht="14">
      <c r="A159" s="220">
        <v>224</v>
      </c>
      <c r="B159" s="216">
        <v>152</v>
      </c>
      <c r="C159" s="219" t="s">
        <v>516</v>
      </c>
      <c r="D159" s="220" t="s">
        <v>517</v>
      </c>
      <c r="E159" s="209" t="s">
        <v>518</v>
      </c>
      <c r="F159" s="221">
        <v>3100029804</v>
      </c>
      <c r="G159" s="211" t="s">
        <v>77</v>
      </c>
      <c r="H159" s="212">
        <v>63</v>
      </c>
      <c r="I159" s="213">
        <f t="shared" si="2"/>
        <v>46.018999999999998</v>
      </c>
      <c r="J159" s="214">
        <v>46.018999999999998</v>
      </c>
      <c r="K159" s="217"/>
    </row>
    <row r="160" spans="1:11" ht="14">
      <c r="A160" s="220">
        <v>225</v>
      </c>
      <c r="B160" s="216">
        <v>153</v>
      </c>
      <c r="C160" s="219" t="s">
        <v>519</v>
      </c>
      <c r="D160" s="220" t="s">
        <v>520</v>
      </c>
      <c r="E160" s="209" t="s">
        <v>521</v>
      </c>
      <c r="F160" s="221">
        <v>3100049428</v>
      </c>
      <c r="G160" s="211" t="s">
        <v>77</v>
      </c>
      <c r="H160" s="212">
        <v>63</v>
      </c>
      <c r="I160" s="213">
        <f t="shared" si="2"/>
        <v>37.914000000000001</v>
      </c>
      <c r="J160" s="214">
        <v>37.914000000000001</v>
      </c>
      <c r="K160" s="217"/>
    </row>
    <row r="161" spans="1:11" ht="14">
      <c r="A161" s="220">
        <v>226</v>
      </c>
      <c r="B161" s="216">
        <v>154</v>
      </c>
      <c r="C161" s="219" t="s">
        <v>522</v>
      </c>
      <c r="D161" s="220" t="s">
        <v>523</v>
      </c>
      <c r="E161" s="209" t="s">
        <v>524</v>
      </c>
      <c r="F161" s="221">
        <v>3100045741</v>
      </c>
      <c r="G161" s="211" t="s">
        <v>77</v>
      </c>
      <c r="H161" s="212">
        <v>63</v>
      </c>
      <c r="I161" s="213">
        <f t="shared" si="2"/>
        <v>45.262999999999998</v>
      </c>
      <c r="J161" s="214">
        <v>45.262999999999998</v>
      </c>
      <c r="K161" s="217"/>
    </row>
    <row r="162" spans="1:11" ht="14">
      <c r="A162" s="220">
        <v>228</v>
      </c>
      <c r="B162" s="216">
        <v>155</v>
      </c>
      <c r="C162" s="219" t="s">
        <v>525</v>
      </c>
      <c r="D162" s="220" t="s">
        <v>526</v>
      </c>
      <c r="E162" s="209" t="s">
        <v>527</v>
      </c>
      <c r="F162" s="221">
        <v>3100030114</v>
      </c>
      <c r="G162" s="211" t="s">
        <v>77</v>
      </c>
      <c r="H162" s="212">
        <v>63</v>
      </c>
      <c r="I162" s="213">
        <f t="shared" si="2"/>
        <v>26.667000000000002</v>
      </c>
      <c r="J162" s="214">
        <v>26.667000000000002</v>
      </c>
      <c r="K162" s="217"/>
    </row>
    <row r="163" spans="1:11" ht="14">
      <c r="A163" s="220">
        <v>229</v>
      </c>
      <c r="B163" s="216">
        <v>156</v>
      </c>
      <c r="C163" s="219" t="s">
        <v>528</v>
      </c>
      <c r="D163" s="220" t="s">
        <v>529</v>
      </c>
      <c r="E163" s="209" t="s">
        <v>530</v>
      </c>
      <c r="F163" s="221">
        <v>3100045791</v>
      </c>
      <c r="G163" s="211" t="s">
        <v>77</v>
      </c>
      <c r="H163" s="212">
        <v>63</v>
      </c>
      <c r="I163" s="213">
        <f t="shared" si="2"/>
        <v>51.851999999999997</v>
      </c>
      <c r="J163" s="214">
        <v>51.851999999999997</v>
      </c>
      <c r="K163" s="217"/>
    </row>
    <row r="164" spans="1:11" ht="14">
      <c r="A164" s="220">
        <v>230</v>
      </c>
      <c r="B164" s="216">
        <v>157</v>
      </c>
      <c r="C164" s="219" t="s">
        <v>531</v>
      </c>
      <c r="D164" s="220" t="s">
        <v>532</v>
      </c>
      <c r="E164" s="209" t="s">
        <v>533</v>
      </c>
      <c r="F164" s="221">
        <v>3100045780</v>
      </c>
      <c r="G164" s="211" t="s">
        <v>77</v>
      </c>
      <c r="H164" s="212">
        <v>63</v>
      </c>
      <c r="I164" s="213">
        <f t="shared" si="2"/>
        <v>30.172000000000001</v>
      </c>
      <c r="J164" s="214">
        <v>30.172000000000001</v>
      </c>
      <c r="K164" s="217"/>
    </row>
    <row r="165" spans="1:11" ht="14">
      <c r="A165" s="220">
        <v>232</v>
      </c>
      <c r="B165" s="216">
        <v>158</v>
      </c>
      <c r="C165" s="219" t="s">
        <v>534</v>
      </c>
      <c r="D165" s="220" t="s">
        <v>535</v>
      </c>
      <c r="E165" s="209" t="s">
        <v>536</v>
      </c>
      <c r="F165" s="221">
        <v>3100030748</v>
      </c>
      <c r="G165" s="211" t="s">
        <v>77</v>
      </c>
      <c r="H165" s="212">
        <v>63</v>
      </c>
      <c r="I165" s="213">
        <f t="shared" si="2"/>
        <v>49.624000000000002</v>
      </c>
      <c r="J165" s="214">
        <v>49.624000000000002</v>
      </c>
      <c r="K165" s="217"/>
    </row>
    <row r="166" spans="1:11" ht="14">
      <c r="A166" s="220">
        <v>234</v>
      </c>
      <c r="B166" s="216">
        <v>159</v>
      </c>
      <c r="C166" s="219" t="s">
        <v>537</v>
      </c>
      <c r="D166" s="220" t="s">
        <v>535</v>
      </c>
      <c r="E166" s="209" t="s">
        <v>538</v>
      </c>
      <c r="F166" s="221">
        <v>3100030740</v>
      </c>
      <c r="G166" s="211" t="s">
        <v>77</v>
      </c>
      <c r="H166" s="212">
        <v>63</v>
      </c>
      <c r="I166" s="213">
        <f t="shared" si="2"/>
        <v>27.067</v>
      </c>
      <c r="J166" s="214">
        <v>27.067</v>
      </c>
      <c r="K166" s="217"/>
    </row>
    <row r="167" spans="1:11" ht="14">
      <c r="A167" s="220">
        <v>235</v>
      </c>
      <c r="B167" s="216">
        <v>160</v>
      </c>
      <c r="C167" s="219" t="s">
        <v>539</v>
      </c>
      <c r="D167" s="220" t="s">
        <v>540</v>
      </c>
      <c r="E167" s="209" t="s">
        <v>541</v>
      </c>
      <c r="F167" s="221">
        <v>3100029646</v>
      </c>
      <c r="G167" s="211" t="s">
        <v>77</v>
      </c>
      <c r="H167" s="212">
        <v>63</v>
      </c>
      <c r="I167" s="213">
        <f t="shared" si="2"/>
        <v>37.984000000000002</v>
      </c>
      <c r="J167" s="214">
        <v>37.984000000000002</v>
      </c>
      <c r="K167" s="217"/>
    </row>
    <row r="168" spans="1:11" ht="14">
      <c r="A168" s="220">
        <v>236</v>
      </c>
      <c r="B168" s="216">
        <v>161</v>
      </c>
      <c r="C168" s="219" t="s">
        <v>542</v>
      </c>
      <c r="D168" s="220" t="s">
        <v>543</v>
      </c>
      <c r="E168" s="209" t="s">
        <v>544</v>
      </c>
      <c r="F168" s="221">
        <v>3100029640</v>
      </c>
      <c r="G168" s="211" t="s">
        <v>77</v>
      </c>
      <c r="H168" s="212">
        <v>63</v>
      </c>
      <c r="I168" s="213">
        <f t="shared" si="2"/>
        <v>56.594999999999999</v>
      </c>
      <c r="J168" s="214">
        <v>56.594999999999999</v>
      </c>
      <c r="K168" s="217"/>
    </row>
    <row r="169" spans="1:11" ht="14">
      <c r="A169" s="220">
        <v>237</v>
      </c>
      <c r="B169" s="216">
        <v>162</v>
      </c>
      <c r="C169" s="219" t="s">
        <v>545</v>
      </c>
      <c r="D169" s="220" t="s">
        <v>546</v>
      </c>
      <c r="E169" s="209" t="s">
        <v>547</v>
      </c>
      <c r="F169" s="221">
        <v>3100046455</v>
      </c>
      <c r="G169" s="211" t="s">
        <v>77</v>
      </c>
      <c r="H169" s="212">
        <v>63</v>
      </c>
      <c r="I169" s="213">
        <f t="shared" si="2"/>
        <v>13.27</v>
      </c>
      <c r="J169" s="214">
        <v>13.27</v>
      </c>
      <c r="K169" s="217"/>
    </row>
    <row r="170" spans="1:11" ht="14">
      <c r="A170" s="220">
        <v>238</v>
      </c>
      <c r="B170" s="216">
        <v>163</v>
      </c>
      <c r="C170" s="219" t="s">
        <v>548</v>
      </c>
      <c r="D170" s="220" t="s">
        <v>549</v>
      </c>
      <c r="E170" s="209" t="s">
        <v>550</v>
      </c>
      <c r="F170" s="221">
        <v>3100046437</v>
      </c>
      <c r="G170" s="211" t="s">
        <v>77</v>
      </c>
      <c r="H170" s="212">
        <v>63</v>
      </c>
      <c r="I170" s="213">
        <f t="shared" si="2"/>
        <v>62.911000000000001</v>
      </c>
      <c r="J170" s="214">
        <v>62.911000000000001</v>
      </c>
      <c r="K170" s="217"/>
    </row>
    <row r="171" spans="1:11" ht="14">
      <c r="A171" s="220">
        <v>240</v>
      </c>
      <c r="B171" s="216">
        <v>164</v>
      </c>
      <c r="C171" s="219" t="s">
        <v>551</v>
      </c>
      <c r="D171" s="220" t="s">
        <v>551</v>
      </c>
      <c r="E171" s="209" t="s">
        <v>552</v>
      </c>
      <c r="F171" s="221">
        <v>3100033239</v>
      </c>
      <c r="G171" s="211" t="s">
        <v>77</v>
      </c>
      <c r="H171" s="212">
        <v>63</v>
      </c>
      <c r="I171" s="213">
        <f t="shared" si="2"/>
        <v>48.027999999999999</v>
      </c>
      <c r="J171" s="214">
        <v>48.027999999999999</v>
      </c>
      <c r="K171" s="217"/>
    </row>
    <row r="172" spans="1:11" ht="14">
      <c r="A172" s="220">
        <v>241</v>
      </c>
      <c r="B172" s="216">
        <v>165</v>
      </c>
      <c r="C172" s="219" t="s">
        <v>553</v>
      </c>
      <c r="D172" s="220" t="s">
        <v>554</v>
      </c>
      <c r="E172" s="209" t="s">
        <v>555</v>
      </c>
      <c r="F172" s="221">
        <v>3100033155</v>
      </c>
      <c r="G172" s="211" t="s">
        <v>77</v>
      </c>
      <c r="H172" s="212">
        <v>63</v>
      </c>
      <c r="I172" s="213">
        <f t="shared" si="2"/>
        <v>10.259</v>
      </c>
      <c r="J172" s="214">
        <v>10.259</v>
      </c>
      <c r="K172" s="217"/>
    </row>
    <row r="173" spans="1:11" ht="14">
      <c r="A173" s="220">
        <v>243</v>
      </c>
      <c r="B173" s="216">
        <v>166</v>
      </c>
      <c r="C173" s="219" t="s">
        <v>556</v>
      </c>
      <c r="D173" s="220" t="s">
        <v>557</v>
      </c>
      <c r="E173" s="209" t="s">
        <v>558</v>
      </c>
      <c r="F173" s="221">
        <v>3100031080</v>
      </c>
      <c r="G173" s="211" t="s">
        <v>77</v>
      </c>
      <c r="H173" s="212">
        <v>63</v>
      </c>
      <c r="I173" s="213">
        <f t="shared" si="2"/>
        <v>28.895</v>
      </c>
      <c r="J173" s="214">
        <v>28.895</v>
      </c>
      <c r="K173" s="217"/>
    </row>
    <row r="174" spans="1:11" ht="14">
      <c r="A174" s="220">
        <v>245</v>
      </c>
      <c r="B174" s="216">
        <v>167</v>
      </c>
      <c r="C174" s="219" t="s">
        <v>559</v>
      </c>
      <c r="D174" s="220" t="s">
        <v>560</v>
      </c>
      <c r="E174" s="209" t="s">
        <v>561</v>
      </c>
      <c r="F174" s="221">
        <v>3100029267</v>
      </c>
      <c r="G174" s="211" t="s">
        <v>77</v>
      </c>
      <c r="H174" s="212">
        <v>63</v>
      </c>
      <c r="I174" s="213">
        <f t="shared" si="2"/>
        <v>65.774000000000001</v>
      </c>
      <c r="J174" s="214">
        <v>65.774000000000001</v>
      </c>
      <c r="K174" s="217"/>
    </row>
    <row r="175" spans="1:11" ht="14">
      <c r="A175" s="220">
        <v>247</v>
      </c>
      <c r="B175" s="216">
        <v>168</v>
      </c>
      <c r="C175" s="219" t="s">
        <v>562</v>
      </c>
      <c r="D175" s="220" t="s">
        <v>563</v>
      </c>
      <c r="E175" s="209" t="s">
        <v>564</v>
      </c>
      <c r="F175" s="221">
        <v>3100049288</v>
      </c>
      <c r="G175" s="211" t="s">
        <v>77</v>
      </c>
      <c r="H175" s="212">
        <v>63</v>
      </c>
      <c r="I175" s="213">
        <f t="shared" si="2"/>
        <v>32.558</v>
      </c>
      <c r="J175" s="214">
        <v>32.558</v>
      </c>
      <c r="K175" s="217"/>
    </row>
    <row r="176" spans="1:11" ht="14">
      <c r="A176" s="220">
        <v>248</v>
      </c>
      <c r="B176" s="216">
        <v>169</v>
      </c>
      <c r="C176" s="219" t="s">
        <v>565</v>
      </c>
      <c r="D176" s="220" t="s">
        <v>566</v>
      </c>
      <c r="E176" s="209" t="s">
        <v>567</v>
      </c>
      <c r="F176" s="221">
        <v>3100030725</v>
      </c>
      <c r="G176" s="211" t="s">
        <v>77</v>
      </c>
      <c r="H176" s="212">
        <v>63</v>
      </c>
      <c r="I176" s="213">
        <f t="shared" si="2"/>
        <v>22.981000000000002</v>
      </c>
      <c r="J176" s="214">
        <v>22.981000000000002</v>
      </c>
      <c r="K176" s="217"/>
    </row>
    <row r="177" spans="1:11" ht="14">
      <c r="A177" s="220">
        <v>249</v>
      </c>
      <c r="B177" s="216">
        <v>170</v>
      </c>
      <c r="C177" s="219" t="s">
        <v>568</v>
      </c>
      <c r="D177" s="220" t="s">
        <v>569</v>
      </c>
      <c r="E177" s="209" t="s">
        <v>570</v>
      </c>
      <c r="F177" s="221">
        <v>3100030100</v>
      </c>
      <c r="G177" s="211" t="s">
        <v>77</v>
      </c>
      <c r="H177" s="212">
        <v>63</v>
      </c>
      <c r="I177" s="213">
        <f t="shared" si="2"/>
        <v>31.306000000000001</v>
      </c>
      <c r="J177" s="214">
        <v>31.306000000000001</v>
      </c>
      <c r="K177" s="217"/>
    </row>
    <row r="178" spans="1:11" ht="14">
      <c r="A178" s="220">
        <v>250</v>
      </c>
      <c r="B178" s="216">
        <v>171</v>
      </c>
      <c r="C178" s="219" t="s">
        <v>571</v>
      </c>
      <c r="D178" s="220" t="s">
        <v>572</v>
      </c>
      <c r="E178" s="209" t="s">
        <v>573</v>
      </c>
      <c r="F178" s="221">
        <v>3100048418</v>
      </c>
      <c r="G178" s="211" t="s">
        <v>77</v>
      </c>
      <c r="H178" s="212">
        <v>63</v>
      </c>
      <c r="I178" s="213">
        <f t="shared" si="2"/>
        <v>26.391999999999999</v>
      </c>
      <c r="J178" s="214">
        <v>26.391999999999999</v>
      </c>
      <c r="K178" s="217"/>
    </row>
    <row r="179" spans="1:11" ht="14">
      <c r="A179" s="220">
        <v>251</v>
      </c>
      <c r="B179" s="216">
        <v>172</v>
      </c>
      <c r="C179" s="219" t="s">
        <v>574</v>
      </c>
      <c r="D179" s="220" t="s">
        <v>575</v>
      </c>
      <c r="E179" s="209" t="s">
        <v>576</v>
      </c>
      <c r="F179" s="221">
        <v>3100029780</v>
      </c>
      <c r="G179" s="211" t="s">
        <v>77</v>
      </c>
      <c r="H179" s="212">
        <v>63</v>
      </c>
      <c r="I179" s="213">
        <f t="shared" si="2"/>
        <v>24.65</v>
      </c>
      <c r="J179" s="214">
        <v>24.65</v>
      </c>
      <c r="K179" s="217"/>
    </row>
    <row r="180" spans="1:11" ht="14">
      <c r="A180" s="220">
        <v>252</v>
      </c>
      <c r="B180" s="216">
        <v>173</v>
      </c>
      <c r="C180" s="219" t="s">
        <v>577</v>
      </c>
      <c r="D180" s="220" t="s">
        <v>578</v>
      </c>
      <c r="E180" s="209" t="s">
        <v>579</v>
      </c>
      <c r="F180" s="221">
        <v>3100048946</v>
      </c>
      <c r="G180" s="211" t="s">
        <v>77</v>
      </c>
      <c r="H180" s="212">
        <v>63</v>
      </c>
      <c r="I180" s="213">
        <f t="shared" si="2"/>
        <v>18.004999999999999</v>
      </c>
      <c r="J180" s="214">
        <v>18.004999999999999</v>
      </c>
      <c r="K180" s="217"/>
    </row>
    <row r="181" spans="1:11" ht="14">
      <c r="A181" s="220">
        <v>256</v>
      </c>
      <c r="B181" s="216">
        <v>174</v>
      </c>
      <c r="C181" s="219" t="s">
        <v>580</v>
      </c>
      <c r="D181" s="220" t="s">
        <v>581</v>
      </c>
      <c r="E181" s="209" t="s">
        <v>582</v>
      </c>
      <c r="F181" s="221">
        <v>3100045750</v>
      </c>
      <c r="G181" s="211" t="s">
        <v>77</v>
      </c>
      <c r="H181" s="212">
        <v>63</v>
      </c>
      <c r="I181" s="213">
        <f t="shared" si="2"/>
        <v>58.773000000000003</v>
      </c>
      <c r="J181" s="214">
        <v>58.773000000000003</v>
      </c>
      <c r="K181" s="217"/>
    </row>
    <row r="182" spans="1:11" ht="14">
      <c r="A182" s="220">
        <v>257</v>
      </c>
      <c r="B182" s="216">
        <v>175</v>
      </c>
      <c r="C182" s="219" t="s">
        <v>583</v>
      </c>
      <c r="D182" s="220" t="s">
        <v>584</v>
      </c>
      <c r="E182" s="209" t="s">
        <v>585</v>
      </c>
      <c r="F182" s="221">
        <v>3100046425</v>
      </c>
      <c r="G182" s="211" t="s">
        <v>77</v>
      </c>
      <c r="H182" s="212">
        <v>63</v>
      </c>
      <c r="I182" s="213">
        <f t="shared" si="2"/>
        <v>53.777000000000001</v>
      </c>
      <c r="J182" s="214">
        <v>53.777000000000001</v>
      </c>
      <c r="K182" s="217"/>
    </row>
    <row r="183" spans="1:11" ht="14">
      <c r="A183" s="220">
        <v>258</v>
      </c>
      <c r="B183" s="216">
        <v>176</v>
      </c>
      <c r="C183" s="219" t="s">
        <v>586</v>
      </c>
      <c r="D183" s="220" t="s">
        <v>587</v>
      </c>
      <c r="E183" s="209" t="s">
        <v>588</v>
      </c>
      <c r="F183" s="221">
        <v>3100049106</v>
      </c>
      <c r="G183" s="211" t="s">
        <v>77</v>
      </c>
      <c r="H183" s="212">
        <v>63</v>
      </c>
      <c r="I183" s="213">
        <f t="shared" si="2"/>
        <v>37.412999999999997</v>
      </c>
      <c r="J183" s="214">
        <v>37.412999999999997</v>
      </c>
      <c r="K183" s="217"/>
    </row>
    <row r="184" spans="1:11" ht="14">
      <c r="A184" s="220">
        <v>259</v>
      </c>
      <c r="B184" s="216">
        <v>177</v>
      </c>
      <c r="C184" s="219" t="s">
        <v>589</v>
      </c>
      <c r="D184" s="220" t="s">
        <v>587</v>
      </c>
      <c r="E184" s="209" t="s">
        <v>590</v>
      </c>
      <c r="F184" s="221">
        <v>3100049120</v>
      </c>
      <c r="G184" s="211" t="s">
        <v>77</v>
      </c>
      <c r="H184" s="212">
        <v>63</v>
      </c>
      <c r="I184" s="213">
        <f t="shared" si="2"/>
        <v>19.481999999999999</v>
      </c>
      <c r="J184" s="214">
        <v>19.481999999999999</v>
      </c>
      <c r="K184" s="217"/>
    </row>
    <row r="185" spans="1:11" ht="14">
      <c r="A185" s="220">
        <v>260</v>
      </c>
      <c r="B185" s="216">
        <v>178</v>
      </c>
      <c r="C185" s="219" t="s">
        <v>591</v>
      </c>
      <c r="D185" s="220" t="s">
        <v>587</v>
      </c>
      <c r="E185" s="209" t="s">
        <v>592</v>
      </c>
      <c r="F185" s="221">
        <v>3100049131</v>
      </c>
      <c r="G185" s="211" t="s">
        <v>77</v>
      </c>
      <c r="H185" s="212">
        <v>63</v>
      </c>
      <c r="I185" s="213">
        <f t="shared" si="2"/>
        <v>36.436</v>
      </c>
      <c r="J185" s="214">
        <v>36.436</v>
      </c>
      <c r="K185" s="217"/>
    </row>
    <row r="186" spans="1:11" ht="14">
      <c r="A186" s="220">
        <v>261</v>
      </c>
      <c r="B186" s="216">
        <v>179</v>
      </c>
      <c r="C186" s="219" t="s">
        <v>593</v>
      </c>
      <c r="D186" s="220" t="s">
        <v>594</v>
      </c>
      <c r="E186" s="209" t="s">
        <v>595</v>
      </c>
      <c r="F186" s="221">
        <v>3100045715</v>
      </c>
      <c r="G186" s="211" t="s">
        <v>77</v>
      </c>
      <c r="H186" s="212">
        <v>63</v>
      </c>
      <c r="I186" s="213">
        <f t="shared" si="2"/>
        <v>14.387</v>
      </c>
      <c r="J186" s="214">
        <v>14.387</v>
      </c>
      <c r="K186" s="217"/>
    </row>
    <row r="187" spans="1:11" ht="14">
      <c r="A187" s="220">
        <v>265</v>
      </c>
      <c r="B187" s="216">
        <v>180</v>
      </c>
      <c r="C187" s="219" t="s">
        <v>596</v>
      </c>
      <c r="D187" s="220" t="s">
        <v>597</v>
      </c>
      <c r="E187" s="209" t="s">
        <v>598</v>
      </c>
      <c r="F187" s="221">
        <v>3100030225</v>
      </c>
      <c r="G187" s="211" t="s">
        <v>77</v>
      </c>
      <c r="H187" s="212">
        <v>63</v>
      </c>
      <c r="I187" s="213">
        <f t="shared" si="2"/>
        <v>49.69</v>
      </c>
      <c r="J187" s="214">
        <v>49.69</v>
      </c>
      <c r="K187" s="217"/>
    </row>
    <row r="188" spans="1:11" ht="14">
      <c r="A188" s="220">
        <v>266</v>
      </c>
      <c r="B188" s="216">
        <v>181</v>
      </c>
      <c r="C188" s="219" t="s">
        <v>599</v>
      </c>
      <c r="D188" s="220" t="s">
        <v>600</v>
      </c>
      <c r="E188" s="209" t="s">
        <v>601</v>
      </c>
      <c r="F188" s="221">
        <v>3100029654</v>
      </c>
      <c r="G188" s="211" t="s">
        <v>77</v>
      </c>
      <c r="H188" s="212">
        <v>63</v>
      </c>
      <c r="I188" s="213">
        <f t="shared" si="2"/>
        <v>43.567999999999998</v>
      </c>
      <c r="J188" s="214">
        <v>43.567999999999998</v>
      </c>
      <c r="K188" s="217"/>
    </row>
    <row r="189" spans="1:11" ht="14">
      <c r="A189" s="220">
        <v>267</v>
      </c>
      <c r="B189" s="216">
        <v>182</v>
      </c>
      <c r="C189" s="219" t="s">
        <v>602</v>
      </c>
      <c r="D189" s="220" t="s">
        <v>603</v>
      </c>
      <c r="E189" s="209" t="s">
        <v>604</v>
      </c>
      <c r="F189" s="221">
        <v>3100049303</v>
      </c>
      <c r="G189" s="211" t="s">
        <v>77</v>
      </c>
      <c r="H189" s="212">
        <v>63</v>
      </c>
      <c r="I189" s="213">
        <f t="shared" si="2"/>
        <v>47.119</v>
      </c>
      <c r="J189" s="214">
        <v>47.119</v>
      </c>
      <c r="K189" s="217"/>
    </row>
    <row r="190" spans="1:11" ht="14">
      <c r="A190" s="220">
        <v>269</v>
      </c>
      <c r="B190" s="216">
        <v>183</v>
      </c>
      <c r="C190" s="219" t="s">
        <v>605</v>
      </c>
      <c r="D190" s="220" t="s">
        <v>606</v>
      </c>
      <c r="E190" s="218" t="s">
        <v>607</v>
      </c>
      <c r="F190" s="221">
        <v>3100029761</v>
      </c>
      <c r="G190" s="211" t="s">
        <v>77</v>
      </c>
      <c r="H190" s="212">
        <v>50</v>
      </c>
      <c r="I190" s="213">
        <f t="shared" si="2"/>
        <v>1.2709999999999999</v>
      </c>
      <c r="J190" s="214">
        <v>1.2709999999999999</v>
      </c>
      <c r="K190" s="217"/>
    </row>
    <row r="191" spans="1:11" ht="14">
      <c r="A191" s="220">
        <v>270</v>
      </c>
      <c r="B191" s="216">
        <v>184</v>
      </c>
      <c r="C191" s="219" t="s">
        <v>608</v>
      </c>
      <c r="D191" s="220" t="s">
        <v>609</v>
      </c>
      <c r="E191" s="209" t="s">
        <v>610</v>
      </c>
      <c r="F191" s="221">
        <v>3100047798</v>
      </c>
      <c r="G191" s="211" t="s">
        <v>77</v>
      </c>
      <c r="H191" s="212">
        <v>63</v>
      </c>
      <c r="I191" s="213">
        <f t="shared" si="2"/>
        <v>85.247</v>
      </c>
      <c r="J191" s="214">
        <v>85.247</v>
      </c>
      <c r="K191" s="217"/>
    </row>
    <row r="192" spans="1:11" ht="14">
      <c r="A192" s="220">
        <v>273</v>
      </c>
      <c r="B192" s="216">
        <v>185</v>
      </c>
      <c r="C192" s="219" t="s">
        <v>611</v>
      </c>
      <c r="D192" s="220" t="s">
        <v>612</v>
      </c>
      <c r="E192" s="218" t="s">
        <v>613</v>
      </c>
      <c r="F192" s="221">
        <v>3100030079</v>
      </c>
      <c r="G192" s="211" t="s">
        <v>77</v>
      </c>
      <c r="H192" s="212">
        <v>63</v>
      </c>
      <c r="I192" s="213">
        <f t="shared" si="2"/>
        <v>29.684999999999999</v>
      </c>
      <c r="J192" s="214">
        <v>29.684999999999999</v>
      </c>
      <c r="K192" s="217"/>
    </row>
    <row r="193" spans="1:11" ht="14">
      <c r="A193" s="220">
        <v>275</v>
      </c>
      <c r="B193" s="216">
        <v>186</v>
      </c>
      <c r="C193" s="219" t="s">
        <v>614</v>
      </c>
      <c r="D193" s="220" t="s">
        <v>615</v>
      </c>
      <c r="E193" s="218" t="s">
        <v>616</v>
      </c>
      <c r="F193" s="221">
        <v>3100047935</v>
      </c>
      <c r="G193" s="211" t="s">
        <v>77</v>
      </c>
      <c r="H193" s="212">
        <v>63</v>
      </c>
      <c r="I193" s="213">
        <f t="shared" si="2"/>
        <v>32.643000000000001</v>
      </c>
      <c r="J193" s="214">
        <v>32.643000000000001</v>
      </c>
      <c r="K193" s="217"/>
    </row>
    <row r="194" spans="1:11" ht="14">
      <c r="A194" s="220">
        <v>277</v>
      </c>
      <c r="B194" s="216">
        <v>187</v>
      </c>
      <c r="C194" s="219" t="s">
        <v>617</v>
      </c>
      <c r="D194" s="220" t="s">
        <v>618</v>
      </c>
      <c r="E194" s="218" t="s">
        <v>619</v>
      </c>
      <c r="F194" s="221">
        <v>3100029188</v>
      </c>
      <c r="G194" s="211" t="s">
        <v>77</v>
      </c>
      <c r="H194" s="212">
        <v>63</v>
      </c>
      <c r="I194" s="213">
        <f t="shared" si="2"/>
        <v>37.273000000000003</v>
      </c>
      <c r="J194" s="214">
        <v>37.273000000000003</v>
      </c>
      <c r="K194" s="217"/>
    </row>
    <row r="195" spans="1:11" ht="14">
      <c r="A195" s="220">
        <v>278</v>
      </c>
      <c r="B195" s="216">
        <v>188</v>
      </c>
      <c r="C195" s="219" t="s">
        <v>620</v>
      </c>
      <c r="D195" s="220" t="s">
        <v>621</v>
      </c>
      <c r="E195" s="209" t="s">
        <v>622</v>
      </c>
      <c r="F195" s="221">
        <v>3100047454</v>
      </c>
      <c r="G195" s="211" t="s">
        <v>77</v>
      </c>
      <c r="H195" s="212">
        <v>63</v>
      </c>
      <c r="I195" s="213">
        <f t="shared" si="2"/>
        <v>40.825000000000003</v>
      </c>
      <c r="J195" s="214">
        <v>40.825000000000003</v>
      </c>
      <c r="K195" s="217"/>
    </row>
    <row r="196" spans="1:11" ht="14">
      <c r="A196" s="220">
        <v>279</v>
      </c>
      <c r="B196" s="216">
        <v>189</v>
      </c>
      <c r="C196" s="219" t="s">
        <v>623</v>
      </c>
      <c r="D196" s="220" t="s">
        <v>624</v>
      </c>
      <c r="E196" s="209" t="s">
        <v>625</v>
      </c>
      <c r="F196" s="221">
        <v>3100047476</v>
      </c>
      <c r="G196" s="211" t="s">
        <v>77</v>
      </c>
      <c r="H196" s="212">
        <v>63</v>
      </c>
      <c r="I196" s="213">
        <f t="shared" si="2"/>
        <v>26.183</v>
      </c>
      <c r="J196" s="214">
        <v>26.183</v>
      </c>
      <c r="K196" s="217"/>
    </row>
    <row r="197" spans="1:11" ht="14">
      <c r="A197" s="220">
        <v>280</v>
      </c>
      <c r="B197" s="216">
        <v>190</v>
      </c>
      <c r="C197" s="219" t="s">
        <v>626</v>
      </c>
      <c r="D197" s="220" t="s">
        <v>627</v>
      </c>
      <c r="E197" s="209" t="s">
        <v>628</v>
      </c>
      <c r="F197" s="221">
        <v>3100047466</v>
      </c>
      <c r="G197" s="211" t="s">
        <v>77</v>
      </c>
      <c r="H197" s="212">
        <v>63</v>
      </c>
      <c r="I197" s="213">
        <f t="shared" si="2"/>
        <v>39.893000000000001</v>
      </c>
      <c r="J197" s="214">
        <v>39.893000000000001</v>
      </c>
      <c r="K197" s="217"/>
    </row>
    <row r="198" spans="1:11" ht="14">
      <c r="A198" s="220">
        <v>281</v>
      </c>
      <c r="B198" s="216">
        <v>191</v>
      </c>
      <c r="C198" s="219" t="s">
        <v>629</v>
      </c>
      <c r="D198" s="220" t="s">
        <v>630</v>
      </c>
      <c r="E198" s="209" t="s">
        <v>631</v>
      </c>
      <c r="F198" s="221">
        <v>3100029670</v>
      </c>
      <c r="G198" s="211" t="s">
        <v>77</v>
      </c>
      <c r="H198" s="212">
        <v>63</v>
      </c>
      <c r="I198" s="213">
        <f t="shared" si="2"/>
        <v>33.106999999999999</v>
      </c>
      <c r="J198" s="214">
        <v>33.106999999999999</v>
      </c>
      <c r="K198" s="217"/>
    </row>
    <row r="199" spans="1:11" ht="14">
      <c r="A199" s="220">
        <v>284</v>
      </c>
      <c r="B199" s="216">
        <v>192</v>
      </c>
      <c r="C199" s="219" t="s">
        <v>632</v>
      </c>
      <c r="D199" s="220" t="s">
        <v>633</v>
      </c>
      <c r="E199" s="209" t="s">
        <v>634</v>
      </c>
      <c r="F199" s="221">
        <v>3100030208</v>
      </c>
      <c r="G199" s="211" t="s">
        <v>77</v>
      </c>
      <c r="H199" s="212">
        <v>63</v>
      </c>
      <c r="I199" s="213">
        <f t="shared" si="2"/>
        <v>24.466000000000001</v>
      </c>
      <c r="J199" s="214">
        <v>24.466000000000001</v>
      </c>
      <c r="K199" s="217"/>
    </row>
    <row r="200" spans="1:11" ht="14">
      <c r="A200" s="220">
        <v>285</v>
      </c>
      <c r="B200" s="216">
        <v>193</v>
      </c>
      <c r="C200" s="219" t="s">
        <v>635</v>
      </c>
      <c r="D200" s="220" t="s">
        <v>636</v>
      </c>
      <c r="E200" s="209" t="s">
        <v>637</v>
      </c>
      <c r="F200" s="221">
        <v>3100030200</v>
      </c>
      <c r="G200" s="211" t="s">
        <v>77</v>
      </c>
      <c r="H200" s="212">
        <v>63</v>
      </c>
      <c r="I200" s="213">
        <f t="shared" si="2"/>
        <v>30.974</v>
      </c>
      <c r="J200" s="214">
        <v>30.974</v>
      </c>
      <c r="K200" s="217"/>
    </row>
    <row r="201" spans="1:11" ht="14">
      <c r="A201" s="220">
        <v>286</v>
      </c>
      <c r="B201" s="216">
        <v>194</v>
      </c>
      <c r="C201" s="219" t="s">
        <v>638</v>
      </c>
      <c r="D201" s="220" t="s">
        <v>639</v>
      </c>
      <c r="E201" s="209" t="s">
        <v>640</v>
      </c>
      <c r="F201" s="221">
        <v>3100030215</v>
      </c>
      <c r="G201" s="211" t="s">
        <v>77</v>
      </c>
      <c r="H201" s="212">
        <v>63</v>
      </c>
      <c r="I201" s="213">
        <f t="shared" si="2"/>
        <v>25.937000000000001</v>
      </c>
      <c r="J201" s="214">
        <v>25.937000000000001</v>
      </c>
      <c r="K201" s="217"/>
    </row>
    <row r="202" spans="1:11" ht="14">
      <c r="A202" s="220">
        <v>287</v>
      </c>
      <c r="B202" s="216">
        <v>195</v>
      </c>
      <c r="C202" s="219" t="s">
        <v>641</v>
      </c>
      <c r="D202" s="220" t="s">
        <v>642</v>
      </c>
      <c r="E202" s="209" t="s">
        <v>643</v>
      </c>
      <c r="F202" s="221">
        <v>3100029205</v>
      </c>
      <c r="G202" s="211" t="s">
        <v>77</v>
      </c>
      <c r="H202" s="212">
        <v>63</v>
      </c>
      <c r="I202" s="213">
        <f t="shared" ref="I202:I265" si="3">J202</f>
        <v>34.878999999999998</v>
      </c>
      <c r="J202" s="214">
        <v>34.878999999999998</v>
      </c>
      <c r="K202" s="217"/>
    </row>
    <row r="203" spans="1:11" ht="14">
      <c r="A203" s="220">
        <v>288</v>
      </c>
      <c r="B203" s="216">
        <v>196</v>
      </c>
      <c r="C203" s="219" t="s">
        <v>644</v>
      </c>
      <c r="D203" s="220" t="s">
        <v>642</v>
      </c>
      <c r="E203" s="209" t="s">
        <v>645</v>
      </c>
      <c r="F203" s="221">
        <v>3100030837</v>
      </c>
      <c r="G203" s="211" t="s">
        <v>77</v>
      </c>
      <c r="H203" s="212">
        <v>63</v>
      </c>
      <c r="I203" s="213">
        <f t="shared" si="3"/>
        <v>54.335999999999999</v>
      </c>
      <c r="J203" s="214">
        <v>54.335999999999999</v>
      </c>
      <c r="K203" s="217"/>
    </row>
    <row r="204" spans="1:11" ht="14">
      <c r="A204" s="220">
        <v>289</v>
      </c>
      <c r="B204" s="216">
        <v>197</v>
      </c>
      <c r="C204" s="219" t="s">
        <v>646</v>
      </c>
      <c r="D204" s="220" t="s">
        <v>647</v>
      </c>
      <c r="E204" s="209" t="s">
        <v>648</v>
      </c>
      <c r="F204" s="221">
        <v>3100030084</v>
      </c>
      <c r="G204" s="211" t="s">
        <v>77</v>
      </c>
      <c r="H204" s="212">
        <v>63</v>
      </c>
      <c r="I204" s="213">
        <f t="shared" si="3"/>
        <v>36.042000000000002</v>
      </c>
      <c r="J204" s="214">
        <v>36.042000000000002</v>
      </c>
      <c r="K204" s="217"/>
    </row>
    <row r="205" spans="1:11" ht="14">
      <c r="A205" s="220">
        <v>290</v>
      </c>
      <c r="B205" s="216">
        <v>198</v>
      </c>
      <c r="C205" s="219" t="s">
        <v>649</v>
      </c>
      <c r="D205" s="220" t="s">
        <v>650</v>
      </c>
      <c r="E205" s="209" t="s">
        <v>651</v>
      </c>
      <c r="F205" s="221">
        <v>3100031096</v>
      </c>
      <c r="G205" s="211" t="s">
        <v>77</v>
      </c>
      <c r="H205" s="212">
        <v>63</v>
      </c>
      <c r="I205" s="213">
        <f t="shared" si="3"/>
        <v>20.245000000000001</v>
      </c>
      <c r="J205" s="214">
        <v>20.245000000000001</v>
      </c>
      <c r="K205" s="217"/>
    </row>
    <row r="206" spans="1:11" ht="14">
      <c r="A206" s="220">
        <v>292</v>
      </c>
      <c r="B206" s="216">
        <v>199</v>
      </c>
      <c r="C206" s="219" t="s">
        <v>652</v>
      </c>
      <c r="D206" s="220" t="s">
        <v>653</v>
      </c>
      <c r="E206" s="209" t="s">
        <v>654</v>
      </c>
      <c r="F206" s="221">
        <v>3100029937</v>
      </c>
      <c r="G206" s="211" t="s">
        <v>77</v>
      </c>
      <c r="H206" s="212">
        <v>63</v>
      </c>
      <c r="I206" s="213">
        <f t="shared" si="3"/>
        <v>38.262999999999998</v>
      </c>
      <c r="J206" s="214">
        <v>38.262999999999998</v>
      </c>
      <c r="K206" s="217"/>
    </row>
    <row r="207" spans="1:11" ht="14">
      <c r="A207" s="220">
        <v>293</v>
      </c>
      <c r="B207" s="216">
        <v>200</v>
      </c>
      <c r="C207" s="219" t="s">
        <v>655</v>
      </c>
      <c r="D207" s="220" t="s">
        <v>656</v>
      </c>
      <c r="E207" s="209" t="s">
        <v>657</v>
      </c>
      <c r="F207" s="221">
        <v>3100029928</v>
      </c>
      <c r="G207" s="211" t="s">
        <v>77</v>
      </c>
      <c r="H207" s="212">
        <v>63</v>
      </c>
      <c r="I207" s="213">
        <f t="shared" si="3"/>
        <v>45.301000000000002</v>
      </c>
      <c r="J207" s="214">
        <v>45.301000000000002</v>
      </c>
      <c r="K207" s="217"/>
    </row>
    <row r="208" spans="1:11" ht="14">
      <c r="A208" s="220">
        <v>294</v>
      </c>
      <c r="B208" s="216">
        <v>201</v>
      </c>
      <c r="C208" s="219" t="s">
        <v>658</v>
      </c>
      <c r="D208" s="220" t="s">
        <v>659</v>
      </c>
      <c r="E208" s="209" t="s">
        <v>660</v>
      </c>
      <c r="F208" s="221">
        <v>3100033207</v>
      </c>
      <c r="G208" s="211" t="s">
        <v>77</v>
      </c>
      <c r="H208" s="212">
        <v>63</v>
      </c>
      <c r="I208" s="213">
        <f t="shared" si="3"/>
        <v>33.744999999999997</v>
      </c>
      <c r="J208" s="214">
        <v>33.744999999999997</v>
      </c>
      <c r="K208" s="217"/>
    </row>
    <row r="209" spans="1:11" ht="14">
      <c r="A209" s="220">
        <v>295</v>
      </c>
      <c r="B209" s="216">
        <v>202</v>
      </c>
      <c r="C209" s="219" t="s">
        <v>661</v>
      </c>
      <c r="D209" s="220" t="s">
        <v>662</v>
      </c>
      <c r="E209" s="209" t="s">
        <v>663</v>
      </c>
      <c r="F209" s="221">
        <v>3100030819</v>
      </c>
      <c r="G209" s="211" t="s">
        <v>77</v>
      </c>
      <c r="H209" s="212">
        <v>63</v>
      </c>
      <c r="I209" s="213">
        <f t="shared" si="3"/>
        <v>38.463999999999999</v>
      </c>
      <c r="J209" s="214">
        <v>38.463999999999999</v>
      </c>
      <c r="K209" s="217"/>
    </row>
    <row r="210" spans="1:11" ht="14">
      <c r="A210" s="220">
        <v>296</v>
      </c>
      <c r="B210" s="216">
        <v>203</v>
      </c>
      <c r="C210" s="219" t="s">
        <v>664</v>
      </c>
      <c r="D210" s="220" t="s">
        <v>665</v>
      </c>
      <c r="E210" s="209" t="s">
        <v>666</v>
      </c>
      <c r="F210" s="221">
        <v>3100048342</v>
      </c>
      <c r="G210" s="211" t="s">
        <v>77</v>
      </c>
      <c r="H210" s="212">
        <v>63</v>
      </c>
      <c r="I210" s="213">
        <f t="shared" si="3"/>
        <v>54.457000000000001</v>
      </c>
      <c r="J210" s="214">
        <v>54.457000000000001</v>
      </c>
      <c r="K210" s="217"/>
    </row>
    <row r="211" spans="1:11" ht="14">
      <c r="A211" s="220">
        <v>297</v>
      </c>
      <c r="B211" s="216">
        <v>204</v>
      </c>
      <c r="C211" s="219" t="s">
        <v>667</v>
      </c>
      <c r="D211" s="220" t="s">
        <v>668</v>
      </c>
      <c r="E211" s="209" t="s">
        <v>669</v>
      </c>
      <c r="F211" s="221">
        <v>3100047508</v>
      </c>
      <c r="G211" s="211" t="s">
        <v>77</v>
      </c>
      <c r="H211" s="212">
        <v>63</v>
      </c>
      <c r="I211" s="213">
        <f t="shared" si="3"/>
        <v>37.064</v>
      </c>
      <c r="J211" s="214">
        <v>37.064</v>
      </c>
      <c r="K211" s="217"/>
    </row>
    <row r="212" spans="1:11" ht="14">
      <c r="A212" s="220">
        <v>298</v>
      </c>
      <c r="B212" s="216">
        <v>205</v>
      </c>
      <c r="C212" s="219" t="s">
        <v>670</v>
      </c>
      <c r="D212" s="220" t="s">
        <v>671</v>
      </c>
      <c r="E212" s="218" t="s">
        <v>672</v>
      </c>
      <c r="F212" s="221">
        <v>3100047522</v>
      </c>
      <c r="G212" s="211" t="s">
        <v>77</v>
      </c>
      <c r="H212" s="212">
        <v>63</v>
      </c>
      <c r="I212" s="213">
        <f t="shared" si="3"/>
        <v>50.633000000000003</v>
      </c>
      <c r="J212" s="214">
        <v>50.633000000000003</v>
      </c>
      <c r="K212" s="217"/>
    </row>
    <row r="213" spans="1:11" ht="14">
      <c r="A213" s="220">
        <v>299</v>
      </c>
      <c r="B213" s="216">
        <v>206</v>
      </c>
      <c r="C213" s="219" t="s">
        <v>673</v>
      </c>
      <c r="D213" s="220" t="s">
        <v>674</v>
      </c>
      <c r="E213" s="209" t="s">
        <v>675</v>
      </c>
      <c r="F213" s="221">
        <v>3100047534</v>
      </c>
      <c r="G213" s="211" t="s">
        <v>77</v>
      </c>
      <c r="H213" s="212">
        <v>63</v>
      </c>
      <c r="I213" s="213">
        <f t="shared" si="3"/>
        <v>43.509</v>
      </c>
      <c r="J213" s="214">
        <v>43.509</v>
      </c>
      <c r="K213" s="217"/>
    </row>
    <row r="214" spans="1:11" ht="14">
      <c r="A214" s="220">
        <v>300</v>
      </c>
      <c r="B214" s="216">
        <v>207</v>
      </c>
      <c r="C214" s="219" t="s">
        <v>676</v>
      </c>
      <c r="D214" s="220" t="s">
        <v>677</v>
      </c>
      <c r="E214" s="209" t="s">
        <v>678</v>
      </c>
      <c r="F214" s="221">
        <v>3100029351</v>
      </c>
      <c r="G214" s="211" t="s">
        <v>77</v>
      </c>
      <c r="H214" s="212">
        <v>63</v>
      </c>
      <c r="I214" s="213">
        <f t="shared" si="3"/>
        <v>35.677</v>
      </c>
      <c r="J214" s="214">
        <v>35.677</v>
      </c>
      <c r="K214" s="217"/>
    </row>
    <row r="215" spans="1:11" ht="14">
      <c r="A215" s="220">
        <v>301</v>
      </c>
      <c r="B215" s="216">
        <v>208</v>
      </c>
      <c r="C215" s="219" t="s">
        <v>679</v>
      </c>
      <c r="D215" s="220" t="s">
        <v>680</v>
      </c>
      <c r="E215" s="209" t="s">
        <v>681</v>
      </c>
      <c r="F215" s="221">
        <v>3100048041</v>
      </c>
      <c r="G215" s="211" t="s">
        <v>77</v>
      </c>
      <c r="H215" s="212">
        <v>63</v>
      </c>
      <c r="I215" s="213">
        <f t="shared" si="3"/>
        <v>37.323999999999998</v>
      </c>
      <c r="J215" s="214">
        <v>37.323999999999998</v>
      </c>
      <c r="K215" s="217"/>
    </row>
    <row r="216" spans="1:11" ht="14">
      <c r="A216" s="220">
        <v>302</v>
      </c>
      <c r="B216" s="216">
        <v>209</v>
      </c>
      <c r="C216" s="219" t="s">
        <v>682</v>
      </c>
      <c r="D216" s="220" t="s">
        <v>683</v>
      </c>
      <c r="E216" s="209" t="s">
        <v>684</v>
      </c>
      <c r="F216" s="221">
        <v>3100029916</v>
      </c>
      <c r="G216" s="211" t="s">
        <v>77</v>
      </c>
      <c r="H216" s="212">
        <v>63</v>
      </c>
      <c r="I216" s="213">
        <f t="shared" si="3"/>
        <v>22.824000000000002</v>
      </c>
      <c r="J216" s="214">
        <v>22.824000000000002</v>
      </c>
      <c r="K216" s="217"/>
    </row>
    <row r="217" spans="1:11" ht="14">
      <c r="A217" s="220">
        <v>303</v>
      </c>
      <c r="B217" s="216">
        <v>210</v>
      </c>
      <c r="C217" s="219" t="s">
        <v>685</v>
      </c>
      <c r="D217" s="220" t="s">
        <v>686</v>
      </c>
      <c r="E217" s="209" t="s">
        <v>687</v>
      </c>
      <c r="F217" s="221">
        <v>3100048050</v>
      </c>
      <c r="G217" s="211" t="s">
        <v>77</v>
      </c>
      <c r="H217" s="212">
        <v>63</v>
      </c>
      <c r="I217" s="213">
        <f t="shared" si="3"/>
        <v>30.605</v>
      </c>
      <c r="J217" s="214">
        <v>30.605</v>
      </c>
      <c r="K217" s="217"/>
    </row>
    <row r="218" spans="1:11" ht="14">
      <c r="A218" s="220">
        <v>305</v>
      </c>
      <c r="B218" s="216">
        <v>211</v>
      </c>
      <c r="C218" s="219" t="s">
        <v>688</v>
      </c>
      <c r="D218" s="220" t="s">
        <v>689</v>
      </c>
      <c r="E218" s="209" t="s">
        <v>690</v>
      </c>
      <c r="F218" s="221">
        <v>3100052259</v>
      </c>
      <c r="G218" s="211" t="s">
        <v>77</v>
      </c>
      <c r="H218" s="212">
        <v>63</v>
      </c>
      <c r="I218" s="213">
        <f t="shared" si="3"/>
        <v>16.263000000000002</v>
      </c>
      <c r="J218" s="214">
        <v>16.263000000000002</v>
      </c>
      <c r="K218" s="217"/>
    </row>
    <row r="219" spans="1:11" ht="14">
      <c r="A219" s="220">
        <v>306</v>
      </c>
      <c r="B219" s="216">
        <v>212</v>
      </c>
      <c r="C219" s="219" t="s">
        <v>691</v>
      </c>
      <c r="D219" s="220" t="s">
        <v>692</v>
      </c>
      <c r="E219" s="209" t="s">
        <v>693</v>
      </c>
      <c r="F219" s="221">
        <v>3100048087</v>
      </c>
      <c r="G219" s="211" t="s">
        <v>77</v>
      </c>
      <c r="H219" s="212">
        <v>63</v>
      </c>
      <c r="I219" s="213">
        <f t="shared" si="3"/>
        <v>32.61</v>
      </c>
      <c r="J219" s="214">
        <v>32.61</v>
      </c>
      <c r="K219" s="217"/>
    </row>
    <row r="220" spans="1:11" ht="14">
      <c r="A220" s="220">
        <v>307</v>
      </c>
      <c r="B220" s="216">
        <v>213</v>
      </c>
      <c r="C220" s="219" t="s">
        <v>694</v>
      </c>
      <c r="D220" s="220" t="s">
        <v>695</v>
      </c>
      <c r="E220" s="218" t="s">
        <v>696</v>
      </c>
      <c r="F220" s="221">
        <v>3100029687</v>
      </c>
      <c r="G220" s="211" t="s">
        <v>77</v>
      </c>
      <c r="H220" s="212">
        <v>63</v>
      </c>
      <c r="I220" s="213">
        <f t="shared" si="3"/>
        <v>42.95</v>
      </c>
      <c r="J220" s="214">
        <v>42.95</v>
      </c>
      <c r="K220" s="217"/>
    </row>
    <row r="221" spans="1:11" ht="14">
      <c r="A221" s="220">
        <v>308</v>
      </c>
      <c r="B221" s="216">
        <v>214</v>
      </c>
      <c r="C221" s="219" t="s">
        <v>697</v>
      </c>
      <c r="D221" s="220" t="s">
        <v>697</v>
      </c>
      <c r="E221" s="209" t="s">
        <v>698</v>
      </c>
      <c r="F221" s="221">
        <v>3100048098</v>
      </c>
      <c r="G221" s="211" t="s">
        <v>77</v>
      </c>
      <c r="H221" s="212">
        <v>63</v>
      </c>
      <c r="I221" s="213">
        <f t="shared" si="3"/>
        <v>43.988</v>
      </c>
      <c r="J221" s="214">
        <v>43.988</v>
      </c>
      <c r="K221" s="217"/>
    </row>
    <row r="222" spans="1:11" ht="14">
      <c r="A222" s="220">
        <v>311</v>
      </c>
      <c r="B222" s="216">
        <v>215</v>
      </c>
      <c r="C222" s="219" t="s">
        <v>699</v>
      </c>
      <c r="D222" s="220" t="s">
        <v>700</v>
      </c>
      <c r="E222" s="209" t="s">
        <v>701</v>
      </c>
      <c r="F222" s="221">
        <v>3100046583</v>
      </c>
      <c r="G222" s="211" t="s">
        <v>77</v>
      </c>
      <c r="H222" s="212">
        <v>80</v>
      </c>
      <c r="I222" s="213">
        <f t="shared" si="3"/>
        <v>104.498</v>
      </c>
      <c r="J222" s="214">
        <v>104.498</v>
      </c>
      <c r="K222" s="217"/>
    </row>
    <row r="223" spans="1:11" ht="14">
      <c r="A223" s="220">
        <v>312</v>
      </c>
      <c r="B223" s="216">
        <v>216</v>
      </c>
      <c r="C223" s="219" t="s">
        <v>702</v>
      </c>
      <c r="D223" s="220" t="s">
        <v>703</v>
      </c>
      <c r="E223" s="209" t="s">
        <v>704</v>
      </c>
      <c r="F223" s="221">
        <v>3100047543</v>
      </c>
      <c r="G223" s="211" t="s">
        <v>77</v>
      </c>
      <c r="H223" s="212">
        <v>63</v>
      </c>
      <c r="I223" s="213">
        <f t="shared" si="3"/>
        <v>39.280999999999999</v>
      </c>
      <c r="J223" s="214">
        <v>39.280999999999999</v>
      </c>
      <c r="K223" s="217"/>
    </row>
    <row r="224" spans="1:11" ht="14">
      <c r="A224" s="220">
        <v>313</v>
      </c>
      <c r="B224" s="216">
        <v>217</v>
      </c>
      <c r="C224" s="219" t="s">
        <v>705</v>
      </c>
      <c r="D224" s="220" t="s">
        <v>706</v>
      </c>
      <c r="E224" s="209" t="s">
        <v>707</v>
      </c>
      <c r="F224" s="221">
        <v>3100047553</v>
      </c>
      <c r="G224" s="211" t="s">
        <v>77</v>
      </c>
      <c r="H224" s="212">
        <v>63</v>
      </c>
      <c r="I224" s="213">
        <f t="shared" si="3"/>
        <v>36.438000000000002</v>
      </c>
      <c r="J224" s="214">
        <v>36.438000000000002</v>
      </c>
      <c r="K224" s="217"/>
    </row>
    <row r="225" spans="1:11" ht="14">
      <c r="A225" s="220">
        <v>320</v>
      </c>
      <c r="B225" s="216">
        <v>218</v>
      </c>
      <c r="C225" s="219" t="s">
        <v>708</v>
      </c>
      <c r="D225" s="220" t="s">
        <v>709</v>
      </c>
      <c r="E225" s="209" t="s">
        <v>710</v>
      </c>
      <c r="F225" s="221">
        <v>3100029259</v>
      </c>
      <c r="G225" s="211" t="s">
        <v>77</v>
      </c>
      <c r="H225" s="212">
        <v>63</v>
      </c>
      <c r="I225" s="213">
        <f t="shared" si="3"/>
        <v>46.284999999999997</v>
      </c>
      <c r="J225" s="214">
        <v>46.284999999999997</v>
      </c>
      <c r="K225" s="217"/>
    </row>
    <row r="226" spans="1:11" ht="14">
      <c r="A226" s="220">
        <v>322</v>
      </c>
      <c r="B226" s="216">
        <v>219</v>
      </c>
      <c r="C226" s="219" t="s">
        <v>711</v>
      </c>
      <c r="D226" s="220" t="s">
        <v>712</v>
      </c>
      <c r="E226" s="209" t="s">
        <v>713</v>
      </c>
      <c r="F226" s="221">
        <v>3100029307</v>
      </c>
      <c r="G226" s="211" t="s">
        <v>77</v>
      </c>
      <c r="H226" s="212">
        <v>63</v>
      </c>
      <c r="I226" s="213">
        <f t="shared" si="3"/>
        <v>24.175000000000001</v>
      </c>
      <c r="J226" s="214">
        <v>24.175000000000001</v>
      </c>
      <c r="K226" s="217"/>
    </row>
    <row r="227" spans="1:11" ht="14">
      <c r="A227" s="220">
        <v>323</v>
      </c>
      <c r="B227" s="216">
        <v>220</v>
      </c>
      <c r="C227" s="219" t="s">
        <v>714</v>
      </c>
      <c r="D227" s="220" t="s">
        <v>712</v>
      </c>
      <c r="E227" s="209" t="s">
        <v>715</v>
      </c>
      <c r="F227" s="221">
        <v>3100030828</v>
      </c>
      <c r="G227" s="211" t="s">
        <v>77</v>
      </c>
      <c r="H227" s="212">
        <v>63</v>
      </c>
      <c r="I227" s="213">
        <f t="shared" si="3"/>
        <v>63.671999999999997</v>
      </c>
      <c r="J227" s="214">
        <v>63.671999999999997</v>
      </c>
      <c r="K227" s="217"/>
    </row>
    <row r="228" spans="1:11" ht="14">
      <c r="A228" s="220">
        <v>324</v>
      </c>
      <c r="B228" s="216">
        <v>221</v>
      </c>
      <c r="C228" s="219" t="s">
        <v>716</v>
      </c>
      <c r="D228" s="220" t="s">
        <v>717</v>
      </c>
      <c r="E228" s="209" t="s">
        <v>718</v>
      </c>
      <c r="F228" s="221">
        <v>3100029287</v>
      </c>
      <c r="G228" s="211" t="s">
        <v>77</v>
      </c>
      <c r="H228" s="212">
        <v>63</v>
      </c>
      <c r="I228" s="213">
        <f t="shared" si="3"/>
        <v>37.408000000000001</v>
      </c>
      <c r="J228" s="214">
        <v>37.408000000000001</v>
      </c>
      <c r="K228" s="217"/>
    </row>
    <row r="229" spans="1:11" ht="14">
      <c r="A229" s="220">
        <v>325</v>
      </c>
      <c r="B229" s="216">
        <v>222</v>
      </c>
      <c r="C229" s="219" t="s">
        <v>719</v>
      </c>
      <c r="D229" s="220" t="s">
        <v>720</v>
      </c>
      <c r="E229" s="209" t="s">
        <v>721</v>
      </c>
      <c r="F229" s="221">
        <v>3100048606</v>
      </c>
      <c r="G229" s="211" t="s">
        <v>77</v>
      </c>
      <c r="H229" s="212">
        <v>63</v>
      </c>
      <c r="I229" s="213">
        <f t="shared" si="3"/>
        <v>43.578000000000003</v>
      </c>
      <c r="J229" s="214">
        <v>43.578000000000003</v>
      </c>
      <c r="K229" s="217"/>
    </row>
    <row r="230" spans="1:11" ht="14">
      <c r="A230" s="220">
        <v>326</v>
      </c>
      <c r="B230" s="216">
        <v>223</v>
      </c>
      <c r="C230" s="219" t="s">
        <v>722</v>
      </c>
      <c r="D230" s="220" t="s">
        <v>723</v>
      </c>
      <c r="E230" s="209" t="s">
        <v>724</v>
      </c>
      <c r="F230" s="221">
        <v>3100033130</v>
      </c>
      <c r="G230" s="211" t="s">
        <v>77</v>
      </c>
      <c r="H230" s="212">
        <v>25</v>
      </c>
      <c r="I230" s="213">
        <f t="shared" si="3"/>
        <v>1.395</v>
      </c>
      <c r="J230" s="214">
        <v>1.395</v>
      </c>
      <c r="K230" s="217"/>
    </row>
    <row r="231" spans="1:11" ht="14">
      <c r="A231" s="220">
        <v>328</v>
      </c>
      <c r="B231" s="216">
        <v>224</v>
      </c>
      <c r="C231" s="219" t="s">
        <v>725</v>
      </c>
      <c r="D231" s="220" t="s">
        <v>726</v>
      </c>
      <c r="E231" s="209" t="s">
        <v>727</v>
      </c>
      <c r="F231" s="221">
        <v>3100029695</v>
      </c>
      <c r="G231" s="211" t="s">
        <v>77</v>
      </c>
      <c r="H231" s="212">
        <v>63</v>
      </c>
      <c r="I231" s="213">
        <f t="shared" si="3"/>
        <v>53.972000000000001</v>
      </c>
      <c r="J231" s="214">
        <v>53.972000000000001</v>
      </c>
      <c r="K231" s="217"/>
    </row>
    <row r="232" spans="1:11" ht="14">
      <c r="A232" s="220">
        <v>330</v>
      </c>
      <c r="B232" s="216">
        <v>225</v>
      </c>
      <c r="C232" s="219" t="s">
        <v>728</v>
      </c>
      <c r="D232" s="220" t="s">
        <v>729</v>
      </c>
      <c r="E232" s="209" t="s">
        <v>730</v>
      </c>
      <c r="F232" s="221">
        <v>3100048160</v>
      </c>
      <c r="G232" s="211" t="s">
        <v>77</v>
      </c>
      <c r="H232" s="212">
        <v>63</v>
      </c>
      <c r="I232" s="213">
        <f t="shared" si="3"/>
        <v>31.82</v>
      </c>
      <c r="J232" s="214">
        <v>31.82</v>
      </c>
      <c r="K232" s="217"/>
    </row>
    <row r="233" spans="1:11" ht="14">
      <c r="A233" s="220">
        <v>332</v>
      </c>
      <c r="B233" s="216">
        <v>226</v>
      </c>
      <c r="C233" s="219" t="s">
        <v>731</v>
      </c>
      <c r="D233" s="220" t="s">
        <v>732</v>
      </c>
      <c r="E233" s="209" t="s">
        <v>733</v>
      </c>
      <c r="F233" s="221">
        <v>3100049084</v>
      </c>
      <c r="G233" s="211" t="s">
        <v>77</v>
      </c>
      <c r="H233" s="212">
        <v>63</v>
      </c>
      <c r="I233" s="213">
        <f t="shared" si="3"/>
        <v>28.12</v>
      </c>
      <c r="J233" s="214">
        <v>28.12</v>
      </c>
      <c r="K233" s="217"/>
    </row>
    <row r="234" spans="1:11" ht="14">
      <c r="A234" s="220">
        <v>334</v>
      </c>
      <c r="B234" s="216">
        <v>227</v>
      </c>
      <c r="C234" s="219" t="s">
        <v>734</v>
      </c>
      <c r="D234" s="220" t="s">
        <v>735</v>
      </c>
      <c r="E234" s="209" t="s">
        <v>736</v>
      </c>
      <c r="F234" s="221">
        <v>3100048573</v>
      </c>
      <c r="G234" s="211" t="s">
        <v>77</v>
      </c>
      <c r="H234" s="212">
        <v>63</v>
      </c>
      <c r="I234" s="213">
        <f t="shared" si="3"/>
        <v>10.3</v>
      </c>
      <c r="J234" s="214">
        <v>10.3</v>
      </c>
      <c r="K234" s="217"/>
    </row>
    <row r="235" spans="1:11" ht="14">
      <c r="A235" s="220">
        <v>335</v>
      </c>
      <c r="B235" s="216">
        <v>228</v>
      </c>
      <c r="C235" s="219" t="s">
        <v>737</v>
      </c>
      <c r="D235" s="220" t="s">
        <v>738</v>
      </c>
      <c r="E235" s="209" t="s">
        <v>739</v>
      </c>
      <c r="F235" s="221">
        <v>3100048584</v>
      </c>
      <c r="G235" s="211" t="s">
        <v>77</v>
      </c>
      <c r="H235" s="212">
        <v>63</v>
      </c>
      <c r="I235" s="213">
        <f t="shared" si="3"/>
        <v>38.418999999999997</v>
      </c>
      <c r="J235" s="214">
        <v>38.418999999999997</v>
      </c>
      <c r="K235" s="217"/>
    </row>
    <row r="236" spans="1:11" ht="14">
      <c r="A236" s="220">
        <v>336</v>
      </c>
      <c r="B236" s="216">
        <v>229</v>
      </c>
      <c r="C236" s="219" t="s">
        <v>740</v>
      </c>
      <c r="D236" s="220" t="s">
        <v>741</v>
      </c>
      <c r="E236" s="209" t="s">
        <v>742</v>
      </c>
      <c r="F236" s="221">
        <v>3100030715</v>
      </c>
      <c r="G236" s="211" t="s">
        <v>77</v>
      </c>
      <c r="H236" s="212">
        <v>63</v>
      </c>
      <c r="I236" s="213">
        <f t="shared" si="3"/>
        <v>31.202000000000002</v>
      </c>
      <c r="J236" s="214">
        <v>31.202000000000002</v>
      </c>
      <c r="K236" s="217"/>
    </row>
    <row r="237" spans="1:11" ht="14">
      <c r="A237" s="220">
        <v>337</v>
      </c>
      <c r="B237" s="216">
        <v>230</v>
      </c>
      <c r="C237" s="219" t="s">
        <v>743</v>
      </c>
      <c r="D237" s="220" t="s">
        <v>741</v>
      </c>
      <c r="E237" s="209" t="s">
        <v>744</v>
      </c>
      <c r="F237" s="221">
        <v>3100030704</v>
      </c>
      <c r="G237" s="211" t="s">
        <v>77</v>
      </c>
      <c r="H237" s="212">
        <v>63</v>
      </c>
      <c r="I237" s="213">
        <f t="shared" si="3"/>
        <v>38.603000000000002</v>
      </c>
      <c r="J237" s="214">
        <v>38.603000000000002</v>
      </c>
      <c r="K237" s="217"/>
    </row>
    <row r="238" spans="1:11" ht="14">
      <c r="A238" s="220">
        <v>338</v>
      </c>
      <c r="B238" s="216">
        <v>231</v>
      </c>
      <c r="C238" s="219" t="s">
        <v>745</v>
      </c>
      <c r="D238" s="220" t="s">
        <v>746</v>
      </c>
      <c r="E238" s="218" t="s">
        <v>747</v>
      </c>
      <c r="F238" s="221">
        <v>3100030733</v>
      </c>
      <c r="G238" s="211" t="s">
        <v>77</v>
      </c>
      <c r="H238" s="212">
        <v>63</v>
      </c>
      <c r="I238" s="213">
        <f t="shared" si="3"/>
        <v>43.46</v>
      </c>
      <c r="J238" s="214">
        <v>43.46</v>
      </c>
      <c r="K238" s="217"/>
    </row>
    <row r="239" spans="1:11" ht="14">
      <c r="A239" s="220">
        <v>339</v>
      </c>
      <c r="B239" s="216">
        <v>232</v>
      </c>
      <c r="C239" s="219" t="s">
        <v>748</v>
      </c>
      <c r="D239" s="220" t="s">
        <v>749</v>
      </c>
      <c r="E239" s="209" t="s">
        <v>750</v>
      </c>
      <c r="F239" s="221">
        <v>3100049345</v>
      </c>
      <c r="G239" s="211" t="s">
        <v>77</v>
      </c>
      <c r="H239" s="212">
        <v>63</v>
      </c>
      <c r="I239" s="213">
        <f t="shared" si="3"/>
        <v>10.935</v>
      </c>
      <c r="J239" s="214">
        <v>10.935</v>
      </c>
      <c r="K239" s="217"/>
    </row>
    <row r="240" spans="1:11" ht="14">
      <c r="A240" s="220">
        <v>340</v>
      </c>
      <c r="B240" s="216">
        <v>233</v>
      </c>
      <c r="C240" s="219" t="s">
        <v>751</v>
      </c>
      <c r="D240" s="220" t="s">
        <v>752</v>
      </c>
      <c r="E240" s="209" t="s">
        <v>753</v>
      </c>
      <c r="F240" s="221">
        <v>3100048953</v>
      </c>
      <c r="G240" s="211" t="s">
        <v>77</v>
      </c>
      <c r="H240" s="212">
        <v>63</v>
      </c>
      <c r="I240" s="213">
        <f t="shared" si="3"/>
        <v>21.352</v>
      </c>
      <c r="J240" s="214">
        <v>21.352</v>
      </c>
      <c r="K240" s="217"/>
    </row>
    <row r="241" spans="1:11" ht="14">
      <c r="A241" s="220">
        <v>341</v>
      </c>
      <c r="B241" s="216">
        <v>234</v>
      </c>
      <c r="C241" s="219" t="s">
        <v>754</v>
      </c>
      <c r="D241" s="220" t="s">
        <v>755</v>
      </c>
      <c r="E241" s="209" t="s">
        <v>756</v>
      </c>
      <c r="F241" s="221">
        <v>3100047849</v>
      </c>
      <c r="G241" s="211" t="s">
        <v>77</v>
      </c>
      <c r="H241" s="212">
        <v>63</v>
      </c>
      <c r="I241" s="213">
        <f t="shared" si="3"/>
        <v>9.9369999999999994</v>
      </c>
      <c r="J241" s="214">
        <v>9.9369999999999994</v>
      </c>
      <c r="K241" s="217"/>
    </row>
    <row r="242" spans="1:11" ht="14">
      <c r="A242" s="220">
        <v>342</v>
      </c>
      <c r="B242" s="216">
        <v>235</v>
      </c>
      <c r="C242" s="219" t="s">
        <v>757</v>
      </c>
      <c r="D242" s="220" t="s">
        <v>758</v>
      </c>
      <c r="E242" s="209" t="s">
        <v>759</v>
      </c>
      <c r="F242" s="221">
        <v>3100030697</v>
      </c>
      <c r="G242" s="211" t="s">
        <v>77</v>
      </c>
      <c r="H242" s="212">
        <v>63</v>
      </c>
      <c r="I242" s="213">
        <f t="shared" si="3"/>
        <v>102.01</v>
      </c>
      <c r="J242" s="214">
        <v>102.01</v>
      </c>
      <c r="K242" s="217"/>
    </row>
    <row r="243" spans="1:11" ht="14">
      <c r="A243" s="220">
        <v>343</v>
      </c>
      <c r="B243" s="216">
        <v>236</v>
      </c>
      <c r="C243" s="219" t="s">
        <v>760</v>
      </c>
      <c r="D243" s="220" t="s">
        <v>761</v>
      </c>
      <c r="E243" s="218" t="s">
        <v>762</v>
      </c>
      <c r="F243" s="221">
        <v>3100047581</v>
      </c>
      <c r="G243" s="211" t="s">
        <v>77</v>
      </c>
      <c r="H243" s="212">
        <v>63</v>
      </c>
      <c r="I243" s="213">
        <f t="shared" si="3"/>
        <v>16.367000000000001</v>
      </c>
      <c r="J243" s="214">
        <v>16.367000000000001</v>
      </c>
      <c r="K243" s="217"/>
    </row>
    <row r="244" spans="1:11" ht="14">
      <c r="A244" s="220">
        <v>344</v>
      </c>
      <c r="B244" s="216">
        <v>237</v>
      </c>
      <c r="C244" s="219" t="s">
        <v>763</v>
      </c>
      <c r="D244" s="220" t="s">
        <v>764</v>
      </c>
      <c r="E244" s="209" t="s">
        <v>765</v>
      </c>
      <c r="F244" s="221">
        <v>3100047567</v>
      </c>
      <c r="G244" s="211" t="s">
        <v>77</v>
      </c>
      <c r="H244" s="212">
        <v>63</v>
      </c>
      <c r="I244" s="213">
        <f t="shared" si="3"/>
        <v>120.238</v>
      </c>
      <c r="J244" s="214">
        <v>120.238</v>
      </c>
      <c r="K244" s="217"/>
    </row>
    <row r="245" spans="1:11" ht="14">
      <c r="A245" s="220">
        <v>345</v>
      </c>
      <c r="B245" s="216">
        <v>238</v>
      </c>
      <c r="C245" s="219" t="s">
        <v>766</v>
      </c>
      <c r="D245" s="220" t="s">
        <v>767</v>
      </c>
      <c r="E245" s="209" t="s">
        <v>768</v>
      </c>
      <c r="F245" s="221">
        <v>3100048456</v>
      </c>
      <c r="G245" s="211" t="s">
        <v>77</v>
      </c>
      <c r="H245" s="212">
        <v>63</v>
      </c>
      <c r="I245" s="213">
        <f t="shared" si="3"/>
        <v>27.027000000000001</v>
      </c>
      <c r="J245" s="214">
        <v>27.027000000000001</v>
      </c>
      <c r="K245" s="217"/>
    </row>
    <row r="246" spans="1:11" ht="14">
      <c r="A246" s="220">
        <v>346</v>
      </c>
      <c r="B246" s="216">
        <v>239</v>
      </c>
      <c r="C246" s="219" t="s">
        <v>769</v>
      </c>
      <c r="D246" s="220" t="s">
        <v>767</v>
      </c>
      <c r="E246" s="209" t="s">
        <v>770</v>
      </c>
      <c r="F246" s="221">
        <v>3100048378</v>
      </c>
      <c r="G246" s="211" t="s">
        <v>77</v>
      </c>
      <c r="H246" s="212">
        <v>63</v>
      </c>
      <c r="I246" s="213">
        <f t="shared" si="3"/>
        <v>29.803000000000001</v>
      </c>
      <c r="J246" s="214">
        <v>29.803000000000001</v>
      </c>
      <c r="K246" s="217"/>
    </row>
    <row r="247" spans="1:11" ht="14">
      <c r="A247" s="220">
        <v>347</v>
      </c>
      <c r="B247" s="216">
        <v>240</v>
      </c>
      <c r="C247" s="219" t="s">
        <v>771</v>
      </c>
      <c r="D247" s="220" t="s">
        <v>772</v>
      </c>
      <c r="E247" s="218" t="s">
        <v>773</v>
      </c>
      <c r="F247" s="221">
        <v>3100029712</v>
      </c>
      <c r="G247" s="211" t="s">
        <v>77</v>
      </c>
      <c r="H247" s="212">
        <v>63</v>
      </c>
      <c r="I247" s="213">
        <f t="shared" si="3"/>
        <v>58.731000000000002</v>
      </c>
      <c r="J247" s="214">
        <v>58.731000000000002</v>
      </c>
      <c r="K247" s="217"/>
    </row>
    <row r="248" spans="1:11" ht="14">
      <c r="A248" s="220">
        <v>349</v>
      </c>
      <c r="B248" s="216">
        <v>241</v>
      </c>
      <c r="C248" s="219" t="s">
        <v>774</v>
      </c>
      <c r="D248" s="220" t="s">
        <v>775</v>
      </c>
      <c r="E248" s="218" t="s">
        <v>776</v>
      </c>
      <c r="F248" s="221">
        <v>3100029728</v>
      </c>
      <c r="G248" s="211" t="s">
        <v>77</v>
      </c>
      <c r="H248" s="212">
        <v>63</v>
      </c>
      <c r="I248" s="213">
        <f t="shared" si="3"/>
        <v>76.620999999999995</v>
      </c>
      <c r="J248" s="214">
        <v>76.620999999999995</v>
      </c>
      <c r="K248" s="217"/>
    </row>
    <row r="249" spans="1:11" ht="14">
      <c r="A249" s="220">
        <v>350</v>
      </c>
      <c r="B249" s="216">
        <v>242</v>
      </c>
      <c r="C249" s="219" t="s">
        <v>777</v>
      </c>
      <c r="D249" s="220" t="s">
        <v>777</v>
      </c>
      <c r="E249" s="209" t="s">
        <v>778</v>
      </c>
      <c r="F249" s="221">
        <v>3100047592</v>
      </c>
      <c r="G249" s="211" t="s">
        <v>77</v>
      </c>
      <c r="H249" s="212">
        <v>63</v>
      </c>
      <c r="I249" s="213">
        <f t="shared" si="3"/>
        <v>28.113</v>
      </c>
      <c r="J249" s="214">
        <v>28.113</v>
      </c>
      <c r="K249" s="217"/>
    </row>
    <row r="250" spans="1:11" ht="14">
      <c r="A250" s="220">
        <v>351</v>
      </c>
      <c r="B250" s="216">
        <v>243</v>
      </c>
      <c r="C250" s="219" t="s">
        <v>779</v>
      </c>
      <c r="D250" s="220" t="s">
        <v>779</v>
      </c>
      <c r="E250" s="218" t="s">
        <v>780</v>
      </c>
      <c r="F250" s="221">
        <v>3100029896</v>
      </c>
      <c r="G250" s="211" t="s">
        <v>77</v>
      </c>
      <c r="H250" s="212">
        <v>32</v>
      </c>
      <c r="I250" s="213">
        <f t="shared" si="3"/>
        <v>1.87</v>
      </c>
      <c r="J250" s="214">
        <v>1.87</v>
      </c>
      <c r="K250" s="217"/>
    </row>
    <row r="251" spans="1:11" ht="14">
      <c r="A251" s="220">
        <v>358</v>
      </c>
      <c r="B251" s="216">
        <v>244</v>
      </c>
      <c r="C251" s="219" t="s">
        <v>781</v>
      </c>
      <c r="D251" s="220" t="s">
        <v>781</v>
      </c>
      <c r="E251" s="209" t="s">
        <v>782</v>
      </c>
      <c r="F251" s="221">
        <v>3100048113</v>
      </c>
      <c r="G251" s="211" t="s">
        <v>77</v>
      </c>
      <c r="H251" s="212">
        <v>63</v>
      </c>
      <c r="I251" s="213">
        <f t="shared" si="3"/>
        <v>57.106000000000002</v>
      </c>
      <c r="J251" s="214">
        <v>57.106000000000002</v>
      </c>
      <c r="K251" s="217"/>
    </row>
    <row r="252" spans="1:11" ht="14">
      <c r="A252" s="220">
        <v>361</v>
      </c>
      <c r="B252" s="216">
        <v>245</v>
      </c>
      <c r="C252" s="219" t="s">
        <v>783</v>
      </c>
      <c r="D252" s="220" t="s">
        <v>784</v>
      </c>
      <c r="E252" s="209" t="s">
        <v>785</v>
      </c>
      <c r="F252" s="221">
        <v>3100049171</v>
      </c>
      <c r="G252" s="211" t="s">
        <v>77</v>
      </c>
      <c r="H252" s="212">
        <v>63</v>
      </c>
      <c r="I252" s="213">
        <f t="shared" si="3"/>
        <v>28.588000000000001</v>
      </c>
      <c r="J252" s="214">
        <v>28.588000000000001</v>
      </c>
      <c r="K252" s="217"/>
    </row>
    <row r="253" spans="1:11" ht="14">
      <c r="A253" s="220">
        <v>362</v>
      </c>
      <c r="B253" s="216">
        <v>246</v>
      </c>
      <c r="C253" s="219" t="s">
        <v>786</v>
      </c>
      <c r="D253" s="220" t="s">
        <v>787</v>
      </c>
      <c r="E253" s="209" t="s">
        <v>788</v>
      </c>
      <c r="F253" s="221">
        <v>3100047602</v>
      </c>
      <c r="G253" s="211" t="s">
        <v>77</v>
      </c>
      <c r="H253" s="212">
        <v>63</v>
      </c>
      <c r="I253" s="213">
        <f t="shared" si="3"/>
        <v>52.122</v>
      </c>
      <c r="J253" s="214">
        <v>52.122</v>
      </c>
      <c r="K253" s="217"/>
    </row>
    <row r="254" spans="1:11" ht="14">
      <c r="A254" s="220">
        <v>363</v>
      </c>
      <c r="B254" s="216">
        <v>247</v>
      </c>
      <c r="C254" s="219" t="s">
        <v>789</v>
      </c>
      <c r="D254" s="220" t="s">
        <v>790</v>
      </c>
      <c r="E254" s="209" t="s">
        <v>791</v>
      </c>
      <c r="F254" s="221">
        <v>3100048626</v>
      </c>
      <c r="G254" s="211" t="s">
        <v>77</v>
      </c>
      <c r="H254" s="212">
        <v>63</v>
      </c>
      <c r="I254" s="213">
        <f t="shared" si="3"/>
        <v>48.103000000000002</v>
      </c>
      <c r="J254" s="214">
        <v>48.103000000000002</v>
      </c>
      <c r="K254" s="217"/>
    </row>
    <row r="255" spans="1:11" ht="14">
      <c r="A255" s="220">
        <v>364</v>
      </c>
      <c r="B255" s="216">
        <v>248</v>
      </c>
      <c r="C255" s="219" t="s">
        <v>792</v>
      </c>
      <c r="D255" s="220" t="s">
        <v>793</v>
      </c>
      <c r="E255" s="209" t="s">
        <v>794</v>
      </c>
      <c r="F255" s="221">
        <v>3100047615</v>
      </c>
      <c r="G255" s="211" t="s">
        <v>77</v>
      </c>
      <c r="H255" s="212">
        <v>63</v>
      </c>
      <c r="I255" s="213">
        <f t="shared" si="3"/>
        <v>73.858000000000004</v>
      </c>
      <c r="J255" s="214">
        <v>73.858000000000004</v>
      </c>
      <c r="K255" s="217"/>
    </row>
    <row r="256" spans="1:11" ht="14">
      <c r="A256" s="220">
        <v>365</v>
      </c>
      <c r="B256" s="216">
        <v>249</v>
      </c>
      <c r="C256" s="219" t="s">
        <v>795</v>
      </c>
      <c r="D256" s="220" t="s">
        <v>795</v>
      </c>
      <c r="E256" s="209" t="s">
        <v>796</v>
      </c>
      <c r="F256" s="221">
        <v>3100047627</v>
      </c>
      <c r="G256" s="211" t="s">
        <v>77</v>
      </c>
      <c r="H256" s="212">
        <v>25</v>
      </c>
      <c r="I256" s="213">
        <f t="shared" si="3"/>
        <v>12.108000000000001</v>
      </c>
      <c r="J256" s="214">
        <v>12.108000000000001</v>
      </c>
      <c r="K256" s="217"/>
    </row>
    <row r="257" spans="1:11" ht="14">
      <c r="A257" s="220">
        <v>366</v>
      </c>
      <c r="B257" s="216">
        <v>250</v>
      </c>
      <c r="C257" s="219" t="s">
        <v>797</v>
      </c>
      <c r="D257" s="220" t="s">
        <v>798</v>
      </c>
      <c r="E257" s="209" t="s">
        <v>799</v>
      </c>
      <c r="F257" s="221">
        <v>3100029887</v>
      </c>
      <c r="G257" s="211" t="s">
        <v>77</v>
      </c>
      <c r="H257" s="212">
        <v>63</v>
      </c>
      <c r="I257" s="213">
        <f t="shared" si="3"/>
        <v>52.28</v>
      </c>
      <c r="J257" s="214">
        <v>52.28</v>
      </c>
      <c r="K257" s="217"/>
    </row>
    <row r="258" spans="1:11" ht="14">
      <c r="A258" s="220">
        <v>368</v>
      </c>
      <c r="B258" s="216">
        <v>251</v>
      </c>
      <c r="C258" s="219" t="s">
        <v>800</v>
      </c>
      <c r="D258" s="220" t="s">
        <v>801</v>
      </c>
      <c r="E258" s="209" t="s">
        <v>802</v>
      </c>
      <c r="F258" s="221">
        <v>3100048313</v>
      </c>
      <c r="G258" s="211" t="s">
        <v>77</v>
      </c>
      <c r="H258" s="212">
        <v>63</v>
      </c>
      <c r="I258" s="213">
        <f t="shared" si="3"/>
        <v>57.152000000000001</v>
      </c>
      <c r="J258" s="214">
        <v>57.152000000000001</v>
      </c>
      <c r="K258" s="217"/>
    </row>
    <row r="259" spans="1:11" ht="14">
      <c r="A259" s="220">
        <v>370</v>
      </c>
      <c r="B259" s="216">
        <v>252</v>
      </c>
      <c r="C259" s="219" t="s">
        <v>803</v>
      </c>
      <c r="D259" s="220" t="s">
        <v>804</v>
      </c>
      <c r="E259" s="209" t="s">
        <v>805</v>
      </c>
      <c r="F259" s="221">
        <v>3100048858</v>
      </c>
      <c r="G259" s="211" t="s">
        <v>77</v>
      </c>
      <c r="H259" s="212">
        <v>63</v>
      </c>
      <c r="I259" s="213">
        <f t="shared" si="3"/>
        <v>25.684999999999999</v>
      </c>
      <c r="J259" s="214">
        <v>25.684999999999999</v>
      </c>
      <c r="K259" s="217"/>
    </row>
    <row r="260" spans="1:11" ht="14">
      <c r="A260" s="220">
        <v>371</v>
      </c>
      <c r="B260" s="216">
        <v>253</v>
      </c>
      <c r="C260" s="219" t="s">
        <v>806</v>
      </c>
      <c r="D260" s="220" t="s">
        <v>807</v>
      </c>
      <c r="E260" s="209" t="s">
        <v>808</v>
      </c>
      <c r="F260" s="221">
        <v>3100046981</v>
      </c>
      <c r="G260" s="211" t="s">
        <v>77</v>
      </c>
      <c r="H260" s="212">
        <v>63</v>
      </c>
      <c r="I260" s="213">
        <f t="shared" si="3"/>
        <v>49.832999999999998</v>
      </c>
      <c r="J260" s="214">
        <v>49.832999999999998</v>
      </c>
      <c r="K260" s="217"/>
    </row>
    <row r="261" spans="1:11" ht="14">
      <c r="A261" s="220">
        <v>373</v>
      </c>
      <c r="B261" s="216">
        <v>254</v>
      </c>
      <c r="C261" s="219" t="s">
        <v>809</v>
      </c>
      <c r="D261" s="220" t="s">
        <v>810</v>
      </c>
      <c r="E261" s="209" t="s">
        <v>811</v>
      </c>
      <c r="F261" s="221">
        <v>3100048126</v>
      </c>
      <c r="G261" s="211" t="s">
        <v>77</v>
      </c>
      <c r="H261" s="212">
        <v>63</v>
      </c>
      <c r="I261" s="213">
        <f t="shared" si="3"/>
        <v>16.805</v>
      </c>
      <c r="J261" s="214">
        <v>16.805</v>
      </c>
      <c r="K261" s="217"/>
    </row>
    <row r="262" spans="1:11" ht="14">
      <c r="A262" s="220">
        <v>374</v>
      </c>
      <c r="B262" s="216">
        <v>255</v>
      </c>
      <c r="C262" s="219" t="s">
        <v>812</v>
      </c>
      <c r="D262" s="220" t="s">
        <v>813</v>
      </c>
      <c r="E262" s="218" t="s">
        <v>814</v>
      </c>
      <c r="F262" s="221">
        <v>3100048140</v>
      </c>
      <c r="G262" s="211" t="s">
        <v>77</v>
      </c>
      <c r="H262" s="212">
        <v>63</v>
      </c>
      <c r="I262" s="213">
        <f t="shared" si="3"/>
        <v>37.682000000000002</v>
      </c>
      <c r="J262" s="214">
        <v>37.682000000000002</v>
      </c>
      <c r="K262" s="217"/>
    </row>
    <row r="263" spans="1:11" ht="14">
      <c r="A263" s="220">
        <v>375</v>
      </c>
      <c r="B263" s="216">
        <v>256</v>
      </c>
      <c r="C263" s="219" t="s">
        <v>815</v>
      </c>
      <c r="D263" s="220" t="s">
        <v>816</v>
      </c>
      <c r="E263" s="218" t="s">
        <v>817</v>
      </c>
      <c r="F263" s="221">
        <v>3100029769</v>
      </c>
      <c r="G263" s="211" t="s">
        <v>77</v>
      </c>
      <c r="H263" s="212">
        <v>125</v>
      </c>
      <c r="I263" s="213">
        <f t="shared" si="3"/>
        <v>175.721</v>
      </c>
      <c r="J263" s="214">
        <v>175.721</v>
      </c>
      <c r="K263" s="217"/>
    </row>
    <row r="264" spans="1:11" ht="14">
      <c r="A264" s="220">
        <v>376</v>
      </c>
      <c r="B264" s="216">
        <v>257</v>
      </c>
      <c r="C264" s="219" t="s">
        <v>818</v>
      </c>
      <c r="D264" s="220" t="s">
        <v>819</v>
      </c>
      <c r="E264" s="209" t="s">
        <v>820</v>
      </c>
      <c r="F264" s="221">
        <v>3100030971</v>
      </c>
      <c r="G264" s="211" t="s">
        <v>77</v>
      </c>
      <c r="H264" s="212">
        <v>25</v>
      </c>
      <c r="I264" s="213">
        <f t="shared" si="3"/>
        <v>2.7709999999999999</v>
      </c>
      <c r="J264" s="214">
        <v>2.7709999999999999</v>
      </c>
      <c r="K264" s="217"/>
    </row>
    <row r="265" spans="1:11" ht="14">
      <c r="A265" s="220">
        <v>379</v>
      </c>
      <c r="B265" s="216">
        <v>258</v>
      </c>
      <c r="C265" s="219" t="s">
        <v>821</v>
      </c>
      <c r="D265" s="220" t="s">
        <v>335</v>
      </c>
      <c r="E265" s="209" t="s">
        <v>822</v>
      </c>
      <c r="F265" s="221">
        <v>3100030942</v>
      </c>
      <c r="G265" s="211" t="s">
        <v>77</v>
      </c>
      <c r="H265" s="212">
        <v>25</v>
      </c>
      <c r="I265" s="213">
        <f t="shared" si="3"/>
        <v>3.4390000000000001</v>
      </c>
      <c r="J265" s="214">
        <v>3.4390000000000001</v>
      </c>
      <c r="K265" s="217"/>
    </row>
    <row r="266" spans="1:11" ht="14">
      <c r="A266" s="220">
        <v>380</v>
      </c>
      <c r="B266" s="216">
        <v>259</v>
      </c>
      <c r="C266" s="219" t="s">
        <v>823</v>
      </c>
      <c r="D266" s="220" t="s">
        <v>824</v>
      </c>
      <c r="E266" s="218" t="s">
        <v>825</v>
      </c>
      <c r="F266" s="221">
        <v>3100046594</v>
      </c>
      <c r="G266" s="211" t="s">
        <v>77</v>
      </c>
      <c r="H266" s="212">
        <v>25</v>
      </c>
      <c r="I266" s="213">
        <f t="shared" ref="I266:I329" si="4">J266</f>
        <v>2.4849999999999999</v>
      </c>
      <c r="J266" s="214">
        <v>2.4849999999999999</v>
      </c>
      <c r="K266" s="217"/>
    </row>
    <row r="267" spans="1:11" ht="14">
      <c r="A267" s="220">
        <v>382</v>
      </c>
      <c r="B267" s="216">
        <v>260</v>
      </c>
      <c r="C267" s="219" t="s">
        <v>826</v>
      </c>
      <c r="D267" s="220" t="s">
        <v>827</v>
      </c>
      <c r="E267" s="209" t="s">
        <v>828</v>
      </c>
      <c r="F267" s="221">
        <v>3100029704</v>
      </c>
      <c r="G267" s="211" t="s">
        <v>77</v>
      </c>
      <c r="H267" s="212">
        <v>25</v>
      </c>
      <c r="I267" s="213">
        <f t="shared" si="4"/>
        <v>1.663</v>
      </c>
      <c r="J267" s="214">
        <v>1.663</v>
      </c>
      <c r="K267" s="217"/>
    </row>
    <row r="268" spans="1:11" ht="14">
      <c r="A268" s="220">
        <v>385</v>
      </c>
      <c r="B268" s="216">
        <v>261</v>
      </c>
      <c r="C268" s="219" t="s">
        <v>829</v>
      </c>
      <c r="D268" s="220" t="s">
        <v>830</v>
      </c>
      <c r="E268" s="209" t="s">
        <v>831</v>
      </c>
      <c r="F268" s="221">
        <v>3100029345</v>
      </c>
      <c r="G268" s="211" t="s">
        <v>77</v>
      </c>
      <c r="H268" s="212">
        <v>25</v>
      </c>
      <c r="I268" s="213">
        <f t="shared" si="4"/>
        <v>3.1379999999999999</v>
      </c>
      <c r="J268" s="214">
        <v>3.1379999999999999</v>
      </c>
      <c r="K268" s="217"/>
    </row>
    <row r="269" spans="1:11" ht="14">
      <c r="A269" s="220">
        <v>386</v>
      </c>
      <c r="B269" s="216">
        <v>262</v>
      </c>
      <c r="C269" s="219" t="s">
        <v>832</v>
      </c>
      <c r="D269" s="220" t="s">
        <v>833</v>
      </c>
      <c r="E269" s="209" t="s">
        <v>834</v>
      </c>
      <c r="F269" s="221">
        <v>3100048147</v>
      </c>
      <c r="G269" s="211" t="s">
        <v>77</v>
      </c>
      <c r="H269" s="212">
        <v>63</v>
      </c>
      <c r="I269" s="213">
        <f t="shared" si="4"/>
        <v>22.382999999999999</v>
      </c>
      <c r="J269" s="214">
        <v>22.382999999999999</v>
      </c>
      <c r="K269" s="217"/>
    </row>
    <row r="270" spans="1:11" ht="14">
      <c r="A270" s="220">
        <v>389</v>
      </c>
      <c r="B270" s="216">
        <v>263</v>
      </c>
      <c r="C270" s="219" t="s">
        <v>835</v>
      </c>
      <c r="D270" s="220" t="s">
        <v>836</v>
      </c>
      <c r="E270" s="209" t="s">
        <v>837</v>
      </c>
      <c r="F270" s="221">
        <v>3600020505</v>
      </c>
      <c r="G270" s="211" t="s">
        <v>77</v>
      </c>
      <c r="H270" s="212">
        <v>63</v>
      </c>
      <c r="I270" s="213">
        <f t="shared" si="4"/>
        <v>22.367999999999999</v>
      </c>
      <c r="J270" s="214">
        <v>22.367999999999999</v>
      </c>
      <c r="K270" s="217"/>
    </row>
    <row r="271" spans="1:11" ht="14">
      <c r="A271" s="220">
        <v>391</v>
      </c>
      <c r="B271" s="216">
        <v>264</v>
      </c>
      <c r="C271" s="219" t="s">
        <v>838</v>
      </c>
      <c r="D271" s="220" t="s">
        <v>839</v>
      </c>
      <c r="E271" s="209" t="s">
        <v>840</v>
      </c>
      <c r="F271" s="221">
        <v>3100030662</v>
      </c>
      <c r="G271" s="211" t="s">
        <v>77</v>
      </c>
      <c r="H271" s="212">
        <v>63</v>
      </c>
      <c r="I271" s="213">
        <f t="shared" si="4"/>
        <v>65.373999999999995</v>
      </c>
      <c r="J271" s="214">
        <v>65.373999999999995</v>
      </c>
      <c r="K271" s="217"/>
    </row>
    <row r="272" spans="1:11" ht="14">
      <c r="A272" s="220">
        <v>394</v>
      </c>
      <c r="B272" s="216">
        <v>265</v>
      </c>
      <c r="C272" s="219" t="s">
        <v>841</v>
      </c>
      <c r="D272" s="220" t="s">
        <v>842</v>
      </c>
      <c r="E272" s="209" t="s">
        <v>843</v>
      </c>
      <c r="F272" s="221">
        <v>3100030509</v>
      </c>
      <c r="G272" s="211" t="s">
        <v>77</v>
      </c>
      <c r="H272" s="212">
        <v>63</v>
      </c>
      <c r="I272" s="213">
        <f t="shared" si="4"/>
        <v>67.677000000000007</v>
      </c>
      <c r="J272" s="214">
        <v>67.677000000000007</v>
      </c>
      <c r="K272" s="217"/>
    </row>
    <row r="273" spans="1:11" ht="14">
      <c r="A273" s="220">
        <v>395</v>
      </c>
      <c r="B273" s="216">
        <v>266</v>
      </c>
      <c r="C273" s="219" t="s">
        <v>844</v>
      </c>
      <c r="D273" s="220" t="s">
        <v>845</v>
      </c>
      <c r="E273" s="209" t="s">
        <v>846</v>
      </c>
      <c r="F273" s="221">
        <v>3100030652</v>
      </c>
      <c r="G273" s="211" t="s">
        <v>77</v>
      </c>
      <c r="H273" s="212">
        <v>63</v>
      </c>
      <c r="I273" s="213">
        <f t="shared" si="4"/>
        <v>31.08</v>
      </c>
      <c r="J273" s="214">
        <v>31.08</v>
      </c>
      <c r="K273" s="217"/>
    </row>
    <row r="274" spans="1:11" ht="14">
      <c r="A274" s="220">
        <v>401</v>
      </c>
      <c r="B274" s="216">
        <v>268</v>
      </c>
      <c r="C274" s="219" t="s">
        <v>847</v>
      </c>
      <c r="D274" s="220" t="s">
        <v>848</v>
      </c>
      <c r="E274" s="209" t="s">
        <v>849</v>
      </c>
      <c r="F274" s="221">
        <v>3100047638</v>
      </c>
      <c r="G274" s="211" t="s">
        <v>77</v>
      </c>
      <c r="H274" s="212">
        <v>63</v>
      </c>
      <c r="I274" s="213">
        <f t="shared" si="4"/>
        <v>34.061</v>
      </c>
      <c r="J274" s="214">
        <v>34.061</v>
      </c>
      <c r="K274" s="217"/>
    </row>
    <row r="275" spans="1:11" ht="14">
      <c r="A275" s="220">
        <v>402</v>
      </c>
      <c r="B275" s="216">
        <v>269</v>
      </c>
      <c r="C275" s="219" t="s">
        <v>850</v>
      </c>
      <c r="D275" s="220" t="s">
        <v>851</v>
      </c>
      <c r="E275" s="209" t="s">
        <v>852</v>
      </c>
      <c r="F275" s="221">
        <v>3100047647</v>
      </c>
      <c r="G275" s="211" t="s">
        <v>77</v>
      </c>
      <c r="H275" s="212">
        <v>63</v>
      </c>
      <c r="I275" s="213">
        <f t="shared" si="4"/>
        <v>20.457999999999998</v>
      </c>
      <c r="J275" s="214">
        <v>20.457999999999998</v>
      </c>
      <c r="K275" s="217"/>
    </row>
    <row r="276" spans="1:11" ht="14">
      <c r="A276" s="220">
        <v>404</v>
      </c>
      <c r="B276" s="216">
        <v>270</v>
      </c>
      <c r="C276" s="219" t="s">
        <v>853</v>
      </c>
      <c r="D276" s="220" t="s">
        <v>854</v>
      </c>
      <c r="E276" s="209" t="s">
        <v>855</v>
      </c>
      <c r="F276" s="221">
        <v>3100046989</v>
      </c>
      <c r="G276" s="211" t="s">
        <v>77</v>
      </c>
      <c r="H276" s="212">
        <v>63</v>
      </c>
      <c r="I276" s="213">
        <f t="shared" si="4"/>
        <v>32.624000000000002</v>
      </c>
      <c r="J276" s="214">
        <v>32.624000000000002</v>
      </c>
      <c r="K276" s="217"/>
    </row>
    <row r="277" spans="1:11" ht="14">
      <c r="A277" s="220">
        <v>406</v>
      </c>
      <c r="B277" s="216">
        <v>271</v>
      </c>
      <c r="C277" s="219" t="s">
        <v>856</v>
      </c>
      <c r="D277" s="220" t="s">
        <v>857</v>
      </c>
      <c r="E277" s="209" t="s">
        <v>858</v>
      </c>
      <c r="F277" s="221">
        <v>3100033178</v>
      </c>
      <c r="G277" s="211" t="s">
        <v>77</v>
      </c>
      <c r="H277" s="212">
        <v>63</v>
      </c>
      <c r="I277" s="213">
        <f t="shared" si="4"/>
        <v>23.385999999999999</v>
      </c>
      <c r="J277" s="214">
        <v>23.385999999999999</v>
      </c>
      <c r="K277" s="217"/>
    </row>
    <row r="278" spans="1:11" ht="14">
      <c r="A278" s="220">
        <v>407</v>
      </c>
      <c r="B278" s="216">
        <v>272</v>
      </c>
      <c r="C278" s="219" t="s">
        <v>859</v>
      </c>
      <c r="D278" s="220" t="s">
        <v>860</v>
      </c>
      <c r="E278" s="209" t="s">
        <v>861</v>
      </c>
      <c r="F278" s="221">
        <v>3100047716</v>
      </c>
      <c r="G278" s="211" t="s">
        <v>77</v>
      </c>
      <c r="H278" s="212">
        <v>63</v>
      </c>
      <c r="I278" s="213">
        <f t="shared" si="4"/>
        <v>45.731000000000002</v>
      </c>
      <c r="J278" s="214">
        <v>45.731000000000002</v>
      </c>
      <c r="K278" s="217"/>
    </row>
    <row r="279" spans="1:11" ht="14">
      <c r="A279" s="220">
        <v>408</v>
      </c>
      <c r="B279" s="216">
        <v>273</v>
      </c>
      <c r="C279" s="219" t="s">
        <v>862</v>
      </c>
      <c r="D279" s="220" t="s">
        <v>863</v>
      </c>
      <c r="E279" s="209" t="s">
        <v>864</v>
      </c>
      <c r="F279" s="221">
        <v>3100030647</v>
      </c>
      <c r="G279" s="211" t="s">
        <v>77</v>
      </c>
      <c r="H279" s="212">
        <v>63</v>
      </c>
      <c r="I279" s="213">
        <f t="shared" si="4"/>
        <v>47.143000000000001</v>
      </c>
      <c r="J279" s="214">
        <v>47.143000000000001</v>
      </c>
      <c r="K279" s="217"/>
    </row>
    <row r="280" spans="1:11" ht="14">
      <c r="A280" s="220">
        <v>409</v>
      </c>
      <c r="B280" s="216">
        <v>274</v>
      </c>
      <c r="C280" s="219" t="s">
        <v>865</v>
      </c>
      <c r="D280" s="220" t="s">
        <v>866</v>
      </c>
      <c r="E280" s="209" t="s">
        <v>867</v>
      </c>
      <c r="F280" s="221">
        <v>3100029879</v>
      </c>
      <c r="G280" s="211" t="s">
        <v>77</v>
      </c>
      <c r="H280" s="212">
        <v>63</v>
      </c>
      <c r="I280" s="213">
        <f t="shared" si="4"/>
        <v>22.271999999999998</v>
      </c>
      <c r="J280" s="214">
        <v>22.271999999999998</v>
      </c>
      <c r="K280" s="217"/>
    </row>
    <row r="281" spans="1:11" ht="14">
      <c r="A281" s="220">
        <v>410</v>
      </c>
      <c r="B281" s="216">
        <v>275</v>
      </c>
      <c r="C281" s="219" t="s">
        <v>868</v>
      </c>
      <c r="D281" s="220" t="s">
        <v>869</v>
      </c>
      <c r="E281" s="209" t="s">
        <v>870</v>
      </c>
      <c r="F281" s="221">
        <v>3100030232</v>
      </c>
      <c r="G281" s="211" t="s">
        <v>77</v>
      </c>
      <c r="H281" s="212">
        <v>63</v>
      </c>
      <c r="I281" s="213">
        <f t="shared" si="4"/>
        <v>25.48</v>
      </c>
      <c r="J281" s="214">
        <v>25.48</v>
      </c>
      <c r="K281" s="217"/>
    </row>
    <row r="282" spans="1:11" ht="14">
      <c r="A282" s="220">
        <v>412</v>
      </c>
      <c r="B282" s="216">
        <v>276</v>
      </c>
      <c r="C282" s="219" t="s">
        <v>871</v>
      </c>
      <c r="D282" s="220" t="s">
        <v>872</v>
      </c>
      <c r="E282" s="209" t="s">
        <v>873</v>
      </c>
      <c r="F282" s="221">
        <v>3100029735</v>
      </c>
      <c r="G282" s="211" t="s">
        <v>77</v>
      </c>
      <c r="H282" s="212">
        <v>63</v>
      </c>
      <c r="I282" s="213">
        <f t="shared" si="4"/>
        <v>39.789000000000001</v>
      </c>
      <c r="J282" s="214">
        <v>39.789000000000001</v>
      </c>
      <c r="K282" s="217"/>
    </row>
    <row r="283" spans="1:11" ht="14">
      <c r="A283" s="220">
        <v>415</v>
      </c>
      <c r="B283" s="216">
        <v>277</v>
      </c>
      <c r="C283" s="219" t="s">
        <v>874</v>
      </c>
      <c r="D283" s="220" t="s">
        <v>875</v>
      </c>
      <c r="E283" s="209" t="s">
        <v>876</v>
      </c>
      <c r="F283" s="221">
        <v>3100029871</v>
      </c>
      <c r="G283" s="211" t="s">
        <v>77</v>
      </c>
      <c r="H283" s="212">
        <v>63</v>
      </c>
      <c r="I283" s="213">
        <f t="shared" si="4"/>
        <v>15.327</v>
      </c>
      <c r="J283" s="214">
        <v>15.327</v>
      </c>
      <c r="K283" s="217"/>
    </row>
    <row r="284" spans="1:11" ht="14">
      <c r="A284" s="220">
        <v>416</v>
      </c>
      <c r="B284" s="216">
        <v>278</v>
      </c>
      <c r="C284" s="219" t="s">
        <v>877</v>
      </c>
      <c r="D284" s="220" t="s">
        <v>878</v>
      </c>
      <c r="E284" s="209" t="s">
        <v>879</v>
      </c>
      <c r="F284" s="221">
        <v>3100030637</v>
      </c>
      <c r="G284" s="211" t="s">
        <v>77</v>
      </c>
      <c r="H284" s="212">
        <v>63</v>
      </c>
      <c r="I284" s="213">
        <f t="shared" si="4"/>
        <v>45.369</v>
      </c>
      <c r="J284" s="214">
        <v>45.369</v>
      </c>
      <c r="K284" s="217"/>
    </row>
    <row r="285" spans="1:11" ht="14">
      <c r="A285" s="220">
        <v>417</v>
      </c>
      <c r="B285" s="216">
        <v>279</v>
      </c>
      <c r="C285" s="219" t="s">
        <v>880</v>
      </c>
      <c r="D285" s="220" t="s">
        <v>881</v>
      </c>
      <c r="E285" s="218" t="s">
        <v>882</v>
      </c>
      <c r="F285" s="221">
        <v>3100030621</v>
      </c>
      <c r="G285" s="211" t="s">
        <v>77</v>
      </c>
      <c r="H285" s="212">
        <v>63</v>
      </c>
      <c r="I285" s="213">
        <f t="shared" si="4"/>
        <v>39.329000000000001</v>
      </c>
      <c r="J285" s="214">
        <v>39.329000000000001</v>
      </c>
      <c r="K285" s="217"/>
    </row>
    <row r="286" spans="1:11" ht="14">
      <c r="A286" s="220">
        <v>418</v>
      </c>
      <c r="B286" s="216">
        <v>280</v>
      </c>
      <c r="C286" s="219" t="s">
        <v>883</v>
      </c>
      <c r="D286" s="220" t="s">
        <v>884</v>
      </c>
      <c r="E286" s="209" t="s">
        <v>885</v>
      </c>
      <c r="F286" s="221">
        <v>3100033122</v>
      </c>
      <c r="G286" s="211" t="s">
        <v>77</v>
      </c>
      <c r="H286" s="212">
        <v>63</v>
      </c>
      <c r="I286" s="213">
        <f t="shared" si="4"/>
        <v>59.28</v>
      </c>
      <c r="J286" s="214">
        <v>59.28</v>
      </c>
      <c r="K286" s="217"/>
    </row>
    <row r="287" spans="1:11" ht="14">
      <c r="A287" s="220">
        <v>419</v>
      </c>
      <c r="B287" s="216">
        <v>281</v>
      </c>
      <c r="C287" s="219" t="s">
        <v>886</v>
      </c>
      <c r="D287" s="220" t="s">
        <v>887</v>
      </c>
      <c r="E287" s="209" t="s">
        <v>888</v>
      </c>
      <c r="F287" s="221">
        <v>3100030613</v>
      </c>
      <c r="G287" s="211" t="s">
        <v>77</v>
      </c>
      <c r="H287" s="212">
        <v>63</v>
      </c>
      <c r="I287" s="213">
        <f t="shared" si="4"/>
        <v>43.737000000000002</v>
      </c>
      <c r="J287" s="214">
        <v>43.737000000000002</v>
      </c>
      <c r="K287" s="217"/>
    </row>
    <row r="288" spans="1:11" ht="14">
      <c r="A288" s="220">
        <v>420</v>
      </c>
      <c r="B288" s="216">
        <v>282</v>
      </c>
      <c r="C288" s="219" t="s">
        <v>889</v>
      </c>
      <c r="D288" s="220" t="s">
        <v>890</v>
      </c>
      <c r="E288" s="209" t="s">
        <v>891</v>
      </c>
      <c r="F288" s="221">
        <v>3100030038</v>
      </c>
      <c r="G288" s="211" t="s">
        <v>77</v>
      </c>
      <c r="H288" s="212">
        <v>63</v>
      </c>
      <c r="I288" s="213">
        <f t="shared" si="4"/>
        <v>33.146000000000001</v>
      </c>
      <c r="J288" s="214">
        <v>33.146000000000001</v>
      </c>
      <c r="K288" s="217"/>
    </row>
    <row r="289" spans="1:11" ht="14">
      <c r="A289" s="220">
        <v>421</v>
      </c>
      <c r="B289" s="216">
        <v>283</v>
      </c>
      <c r="C289" s="219" t="s">
        <v>892</v>
      </c>
      <c r="D289" s="220" t="s">
        <v>893</v>
      </c>
      <c r="E289" s="209" t="s">
        <v>894</v>
      </c>
      <c r="F289" s="221">
        <v>3100033139</v>
      </c>
      <c r="G289" s="211" t="s">
        <v>77</v>
      </c>
      <c r="H289" s="212">
        <v>63</v>
      </c>
      <c r="I289" s="213">
        <f t="shared" si="4"/>
        <v>21.202000000000002</v>
      </c>
      <c r="J289" s="214">
        <v>21.202000000000002</v>
      </c>
      <c r="K289" s="217"/>
    </row>
    <row r="290" spans="1:11" ht="14">
      <c r="A290" s="220">
        <v>422</v>
      </c>
      <c r="B290" s="216">
        <v>284</v>
      </c>
      <c r="C290" s="219" t="s">
        <v>895</v>
      </c>
      <c r="D290" s="220" t="s">
        <v>896</v>
      </c>
      <c r="E290" s="218" t="s">
        <v>897</v>
      </c>
      <c r="F290" s="221">
        <v>3100030582</v>
      </c>
      <c r="G290" s="211" t="s">
        <v>77</v>
      </c>
      <c r="H290" s="212">
        <v>63</v>
      </c>
      <c r="I290" s="213">
        <f t="shared" si="4"/>
        <v>24.933</v>
      </c>
      <c r="J290" s="214">
        <v>24.933</v>
      </c>
      <c r="K290" s="217"/>
    </row>
    <row r="291" spans="1:11" ht="14">
      <c r="A291" s="220">
        <v>423</v>
      </c>
      <c r="B291" s="216">
        <v>285</v>
      </c>
      <c r="C291" s="219" t="s">
        <v>898</v>
      </c>
      <c r="D291" s="220" t="s">
        <v>899</v>
      </c>
      <c r="E291" s="209" t="s">
        <v>900</v>
      </c>
      <c r="F291" s="221">
        <v>3100033094</v>
      </c>
      <c r="G291" s="211" t="s">
        <v>77</v>
      </c>
      <c r="H291" s="212">
        <v>63</v>
      </c>
      <c r="I291" s="213">
        <f t="shared" si="4"/>
        <v>9.75</v>
      </c>
      <c r="J291" s="214">
        <v>9.75</v>
      </c>
      <c r="K291" s="217"/>
    </row>
    <row r="292" spans="1:11" ht="14">
      <c r="A292" s="220">
        <v>424</v>
      </c>
      <c r="B292" s="216">
        <v>286</v>
      </c>
      <c r="C292" s="219" t="s">
        <v>901</v>
      </c>
      <c r="D292" s="220" t="s">
        <v>902</v>
      </c>
      <c r="E292" s="209" t="s">
        <v>903</v>
      </c>
      <c r="F292" s="221">
        <v>3100030630</v>
      </c>
      <c r="G292" s="211" t="s">
        <v>77</v>
      </c>
      <c r="H292" s="212">
        <v>63</v>
      </c>
      <c r="I292" s="213">
        <f t="shared" si="4"/>
        <v>49.320999999999998</v>
      </c>
      <c r="J292" s="214">
        <v>49.320999999999998</v>
      </c>
      <c r="K292" s="217"/>
    </row>
    <row r="293" spans="1:11" ht="14">
      <c r="A293" s="220">
        <v>425</v>
      </c>
      <c r="B293" s="216">
        <v>287</v>
      </c>
      <c r="C293" s="219" t="s">
        <v>904</v>
      </c>
      <c r="D293" s="220" t="s">
        <v>905</v>
      </c>
      <c r="E293" s="209" t="s">
        <v>906</v>
      </c>
      <c r="F293" s="221">
        <v>3100045577</v>
      </c>
      <c r="G293" s="211" t="s">
        <v>77</v>
      </c>
      <c r="H293" s="212">
        <v>63</v>
      </c>
      <c r="I293" s="213">
        <f t="shared" si="4"/>
        <v>24.15</v>
      </c>
      <c r="J293" s="214">
        <v>24.15</v>
      </c>
      <c r="K293" s="217"/>
    </row>
    <row r="294" spans="1:11" ht="14">
      <c r="A294" s="220">
        <v>426</v>
      </c>
      <c r="B294" s="216">
        <v>288</v>
      </c>
      <c r="C294" s="219" t="s">
        <v>907</v>
      </c>
      <c r="D294" s="220" t="s">
        <v>908</v>
      </c>
      <c r="E294" s="209" t="s">
        <v>909</v>
      </c>
      <c r="F294" s="221">
        <v>3100048997</v>
      </c>
      <c r="G294" s="211" t="s">
        <v>77</v>
      </c>
      <c r="H294" s="212">
        <v>63</v>
      </c>
      <c r="I294" s="213">
        <f t="shared" si="4"/>
        <v>23.236999999999998</v>
      </c>
      <c r="J294" s="214">
        <v>23.236999999999998</v>
      </c>
      <c r="K294" s="217"/>
    </row>
    <row r="295" spans="1:11" ht="14">
      <c r="A295" s="220">
        <v>427</v>
      </c>
      <c r="B295" s="216">
        <v>289</v>
      </c>
      <c r="C295" s="219" t="s">
        <v>910</v>
      </c>
      <c r="D295" s="220" t="s">
        <v>911</v>
      </c>
      <c r="E295" s="209" t="s">
        <v>912</v>
      </c>
      <c r="F295" s="221">
        <v>3100029214</v>
      </c>
      <c r="G295" s="211" t="s">
        <v>77</v>
      </c>
      <c r="H295" s="212">
        <v>63</v>
      </c>
      <c r="I295" s="213">
        <f t="shared" si="4"/>
        <v>20.585999999999999</v>
      </c>
      <c r="J295" s="214">
        <v>20.585999999999999</v>
      </c>
      <c r="K295" s="217"/>
    </row>
    <row r="296" spans="1:11" ht="14">
      <c r="A296" s="220">
        <v>428</v>
      </c>
      <c r="B296" s="216">
        <v>290</v>
      </c>
      <c r="C296" s="219" t="s">
        <v>913</v>
      </c>
      <c r="D296" s="220" t="s">
        <v>914</v>
      </c>
      <c r="E296" s="209" t="s">
        <v>915</v>
      </c>
      <c r="F296" s="221">
        <v>3100047728</v>
      </c>
      <c r="G296" s="211" t="s">
        <v>77</v>
      </c>
      <c r="H296" s="212">
        <v>63</v>
      </c>
      <c r="I296" s="213">
        <f t="shared" si="4"/>
        <v>14.445</v>
      </c>
      <c r="J296" s="214">
        <v>14.445</v>
      </c>
      <c r="K296" s="217"/>
    </row>
    <row r="297" spans="1:11" ht="14">
      <c r="A297" s="220">
        <v>430</v>
      </c>
      <c r="B297" s="216">
        <v>291</v>
      </c>
      <c r="C297" s="219" t="s">
        <v>916</v>
      </c>
      <c r="D297" s="220" t="s">
        <v>917</v>
      </c>
      <c r="E297" s="209" t="s">
        <v>918</v>
      </c>
      <c r="F297" s="221">
        <v>3100047751</v>
      </c>
      <c r="G297" s="211" t="s">
        <v>77</v>
      </c>
      <c r="H297" s="212">
        <v>63</v>
      </c>
      <c r="I297" s="213">
        <f t="shared" si="4"/>
        <v>58.698999999999998</v>
      </c>
      <c r="J297" s="214">
        <v>58.698999999999998</v>
      </c>
      <c r="K297" s="217"/>
    </row>
    <row r="298" spans="1:11" ht="14">
      <c r="A298" s="220">
        <v>431</v>
      </c>
      <c r="B298" s="216">
        <v>292</v>
      </c>
      <c r="C298" s="219" t="s">
        <v>919</v>
      </c>
      <c r="D298" s="220" t="s">
        <v>920</v>
      </c>
      <c r="E298" s="209" t="s">
        <v>921</v>
      </c>
      <c r="F298" s="221">
        <v>3100047763</v>
      </c>
      <c r="G298" s="211" t="s">
        <v>77</v>
      </c>
      <c r="H298" s="212">
        <v>63</v>
      </c>
      <c r="I298" s="213">
        <f t="shared" si="4"/>
        <v>11.782999999999999</v>
      </c>
      <c r="J298" s="214">
        <v>11.782999999999999</v>
      </c>
      <c r="K298" s="217"/>
    </row>
    <row r="299" spans="1:11" ht="14">
      <c r="A299" s="220">
        <v>433</v>
      </c>
      <c r="B299" s="216">
        <v>293</v>
      </c>
      <c r="C299" s="219" t="s">
        <v>922</v>
      </c>
      <c r="D299" s="220" t="s">
        <v>923</v>
      </c>
      <c r="E299" s="209" t="s">
        <v>924</v>
      </c>
      <c r="F299" s="221">
        <v>3100048712</v>
      </c>
      <c r="G299" s="211" t="s">
        <v>77</v>
      </c>
      <c r="H299" s="212">
        <v>63</v>
      </c>
      <c r="I299" s="213">
        <f t="shared" si="4"/>
        <v>41.612000000000002</v>
      </c>
      <c r="J299" s="214">
        <v>41.612000000000002</v>
      </c>
      <c r="K299" s="217"/>
    </row>
    <row r="300" spans="1:11" ht="14">
      <c r="A300" s="220">
        <v>434</v>
      </c>
      <c r="B300" s="216">
        <v>294</v>
      </c>
      <c r="C300" s="219" t="s">
        <v>925</v>
      </c>
      <c r="D300" s="220" t="s">
        <v>926</v>
      </c>
      <c r="E300" s="209" t="s">
        <v>927</v>
      </c>
      <c r="F300" s="221">
        <v>3100048721</v>
      </c>
      <c r="G300" s="211" t="s">
        <v>77</v>
      </c>
      <c r="H300" s="212">
        <v>63</v>
      </c>
      <c r="I300" s="213">
        <f t="shared" si="4"/>
        <v>37.216000000000001</v>
      </c>
      <c r="J300" s="214">
        <v>37.216000000000001</v>
      </c>
      <c r="K300" s="217"/>
    </row>
    <row r="301" spans="1:11" ht="14">
      <c r="A301" s="220">
        <v>436</v>
      </c>
      <c r="B301" s="216">
        <v>295</v>
      </c>
      <c r="C301" s="219" t="s">
        <v>928</v>
      </c>
      <c r="D301" s="220" t="s">
        <v>929</v>
      </c>
      <c r="E301" s="209" t="s">
        <v>930</v>
      </c>
      <c r="F301" s="221">
        <v>3100030605</v>
      </c>
      <c r="G301" s="211" t="s">
        <v>77</v>
      </c>
      <c r="H301" s="212">
        <v>63</v>
      </c>
      <c r="I301" s="213">
        <f t="shared" si="4"/>
        <v>30.16</v>
      </c>
      <c r="J301" s="214">
        <v>30.16</v>
      </c>
      <c r="K301" s="217"/>
    </row>
    <row r="302" spans="1:11" ht="14">
      <c r="A302" s="220">
        <v>438</v>
      </c>
      <c r="B302" s="216">
        <v>296</v>
      </c>
      <c r="C302" s="219" t="s">
        <v>931</v>
      </c>
      <c r="D302" s="220" t="s">
        <v>932</v>
      </c>
      <c r="E302" s="209" t="s">
        <v>933</v>
      </c>
      <c r="F302" s="221">
        <v>3100048645</v>
      </c>
      <c r="G302" s="211" t="s">
        <v>77</v>
      </c>
      <c r="H302" s="212">
        <v>63</v>
      </c>
      <c r="I302" s="213">
        <f t="shared" si="4"/>
        <v>56.235999999999997</v>
      </c>
      <c r="J302" s="214">
        <v>56.235999999999997</v>
      </c>
      <c r="K302" s="217"/>
    </row>
    <row r="303" spans="1:11" ht="14">
      <c r="A303" s="220">
        <v>439</v>
      </c>
      <c r="B303" s="216">
        <v>297</v>
      </c>
      <c r="C303" s="219" t="s">
        <v>934</v>
      </c>
      <c r="D303" s="220" t="s">
        <v>935</v>
      </c>
      <c r="E303" s="209" t="s">
        <v>936</v>
      </c>
      <c r="F303" s="221">
        <v>3100048033</v>
      </c>
      <c r="G303" s="211" t="s">
        <v>77</v>
      </c>
      <c r="H303" s="212">
        <v>63</v>
      </c>
      <c r="I303" s="213">
        <f t="shared" si="4"/>
        <v>31.219000000000001</v>
      </c>
      <c r="J303" s="214">
        <v>31.219000000000001</v>
      </c>
      <c r="K303" s="217"/>
    </row>
    <row r="304" spans="1:11" ht="14">
      <c r="A304" s="220">
        <v>442</v>
      </c>
      <c r="B304" s="216">
        <v>298</v>
      </c>
      <c r="C304" s="219" t="s">
        <v>937</v>
      </c>
      <c r="D304" s="220" t="s">
        <v>938</v>
      </c>
      <c r="E304" s="209" t="s">
        <v>939</v>
      </c>
      <c r="F304" s="221">
        <v>3100030573</v>
      </c>
      <c r="G304" s="211" t="s">
        <v>77</v>
      </c>
      <c r="H304" s="212">
        <v>63</v>
      </c>
      <c r="I304" s="213">
        <f t="shared" si="4"/>
        <v>39.536999999999999</v>
      </c>
      <c r="J304" s="214">
        <v>39.536999999999999</v>
      </c>
      <c r="K304" s="217"/>
    </row>
    <row r="305" spans="1:11" ht="14">
      <c r="A305" s="220">
        <v>443</v>
      </c>
      <c r="B305" s="216">
        <v>299</v>
      </c>
      <c r="C305" s="219" t="s">
        <v>940</v>
      </c>
      <c r="D305" s="220" t="s">
        <v>941</v>
      </c>
      <c r="E305" s="209" t="s">
        <v>942</v>
      </c>
      <c r="F305" s="221">
        <v>3100030598</v>
      </c>
      <c r="G305" s="211" t="s">
        <v>77</v>
      </c>
      <c r="H305" s="212">
        <v>63</v>
      </c>
      <c r="I305" s="213">
        <f t="shared" si="4"/>
        <v>10.3</v>
      </c>
      <c r="J305" s="214">
        <v>10.3</v>
      </c>
      <c r="K305" s="217"/>
    </row>
    <row r="306" spans="1:11" ht="14">
      <c r="A306" s="220">
        <v>444</v>
      </c>
      <c r="B306" s="216">
        <v>300</v>
      </c>
      <c r="C306" s="219" t="s">
        <v>943</v>
      </c>
      <c r="D306" s="220" t="s">
        <v>944</v>
      </c>
      <c r="E306" s="209" t="s">
        <v>945</v>
      </c>
      <c r="F306" s="221">
        <v>3100029456</v>
      </c>
      <c r="G306" s="211" t="s">
        <v>77</v>
      </c>
      <c r="H306" s="212">
        <v>63</v>
      </c>
      <c r="I306" s="213">
        <f t="shared" si="4"/>
        <v>42.698999999999998</v>
      </c>
      <c r="J306" s="214">
        <v>42.698999999999998</v>
      </c>
      <c r="K306" s="217"/>
    </row>
    <row r="307" spans="1:11" ht="14">
      <c r="A307" s="220">
        <v>446</v>
      </c>
      <c r="B307" s="216">
        <v>301</v>
      </c>
      <c r="C307" s="219" t="s">
        <v>946</v>
      </c>
      <c r="D307" s="220" t="s">
        <v>947</v>
      </c>
      <c r="E307" s="209" t="s">
        <v>948</v>
      </c>
      <c r="F307" s="221">
        <v>3100048391</v>
      </c>
      <c r="G307" s="211" t="s">
        <v>77</v>
      </c>
      <c r="H307" s="212">
        <v>63</v>
      </c>
      <c r="I307" s="213">
        <f t="shared" si="4"/>
        <v>22.824999999999999</v>
      </c>
      <c r="J307" s="214">
        <v>22.824999999999999</v>
      </c>
      <c r="K307" s="217"/>
    </row>
    <row r="308" spans="1:11" ht="14">
      <c r="A308" s="220">
        <v>450</v>
      </c>
      <c r="B308" s="216">
        <v>302</v>
      </c>
      <c r="C308" s="219" t="s">
        <v>949</v>
      </c>
      <c r="D308" s="220" t="s">
        <v>950</v>
      </c>
      <c r="E308" s="209" t="s">
        <v>951</v>
      </c>
      <c r="F308" s="221">
        <v>3100048186</v>
      </c>
      <c r="G308" s="211" t="s">
        <v>77</v>
      </c>
      <c r="H308" s="212">
        <v>63</v>
      </c>
      <c r="I308" s="213">
        <f t="shared" si="4"/>
        <v>69.581999999999994</v>
      </c>
      <c r="J308" s="214">
        <v>69.581999999999994</v>
      </c>
      <c r="K308" s="217"/>
    </row>
    <row r="309" spans="1:11" ht="14">
      <c r="A309" s="220">
        <v>451</v>
      </c>
      <c r="B309" s="216">
        <v>303</v>
      </c>
      <c r="C309" s="219" t="s">
        <v>952</v>
      </c>
      <c r="D309" s="220" t="s">
        <v>953</v>
      </c>
      <c r="E309" s="209" t="s">
        <v>954</v>
      </c>
      <c r="F309" s="221">
        <v>3100033255</v>
      </c>
      <c r="G309" s="211" t="s">
        <v>77</v>
      </c>
      <c r="H309" s="212">
        <v>63</v>
      </c>
      <c r="I309" s="213">
        <f t="shared" si="4"/>
        <v>43.12</v>
      </c>
      <c r="J309" s="214">
        <v>43.12</v>
      </c>
      <c r="K309" s="217"/>
    </row>
    <row r="310" spans="1:11" ht="14">
      <c r="A310" s="220">
        <v>452</v>
      </c>
      <c r="B310" s="216">
        <v>304</v>
      </c>
      <c r="C310" s="219" t="s">
        <v>955</v>
      </c>
      <c r="D310" s="220" t="s">
        <v>956</v>
      </c>
      <c r="E310" s="209" t="s">
        <v>957</v>
      </c>
      <c r="F310" s="221">
        <v>3100049007</v>
      </c>
      <c r="G310" s="211" t="s">
        <v>77</v>
      </c>
      <c r="H310" s="212">
        <v>63</v>
      </c>
      <c r="I310" s="213">
        <f t="shared" si="4"/>
        <v>16.158000000000001</v>
      </c>
      <c r="J310" s="214">
        <v>16.158000000000001</v>
      </c>
      <c r="K310" s="217"/>
    </row>
    <row r="311" spans="1:11" ht="14">
      <c r="A311" s="220">
        <v>453</v>
      </c>
      <c r="B311" s="216">
        <v>305</v>
      </c>
      <c r="C311" s="219" t="s">
        <v>958</v>
      </c>
      <c r="D311" s="220" t="s">
        <v>959</v>
      </c>
      <c r="E311" s="209" t="s">
        <v>960</v>
      </c>
      <c r="F311" s="221">
        <v>3100029441</v>
      </c>
      <c r="G311" s="211" t="s">
        <v>77</v>
      </c>
      <c r="H311" s="212">
        <v>63</v>
      </c>
      <c r="I311" s="213">
        <f t="shared" si="4"/>
        <v>52.259</v>
      </c>
      <c r="J311" s="214">
        <v>52.259</v>
      </c>
      <c r="K311" s="217"/>
    </row>
    <row r="312" spans="1:11" ht="14">
      <c r="A312" s="220">
        <v>456</v>
      </c>
      <c r="B312" s="216">
        <v>306</v>
      </c>
      <c r="C312" s="219" t="s">
        <v>961</v>
      </c>
      <c r="D312" s="220" t="s">
        <v>962</v>
      </c>
      <c r="E312" s="218" t="s">
        <v>963</v>
      </c>
      <c r="F312" s="221">
        <v>3100029752</v>
      </c>
      <c r="G312" s="211" t="s">
        <v>77</v>
      </c>
      <c r="H312" s="212">
        <v>63</v>
      </c>
      <c r="I312" s="213">
        <f t="shared" si="4"/>
        <v>50.348999999999997</v>
      </c>
      <c r="J312" s="214">
        <v>50.348999999999997</v>
      </c>
      <c r="K312" s="217"/>
    </row>
    <row r="313" spans="1:11" ht="14">
      <c r="A313" s="220">
        <v>459</v>
      </c>
      <c r="B313" s="216">
        <v>307</v>
      </c>
      <c r="C313" s="219" t="s">
        <v>964</v>
      </c>
      <c r="D313" s="220" t="s">
        <v>965</v>
      </c>
      <c r="E313" s="218" t="s">
        <v>966</v>
      </c>
      <c r="F313" s="221">
        <v>3100029196</v>
      </c>
      <c r="G313" s="211" t="s">
        <v>77</v>
      </c>
      <c r="H313" s="212">
        <v>63</v>
      </c>
      <c r="I313" s="213">
        <f t="shared" si="4"/>
        <v>30.036000000000001</v>
      </c>
      <c r="J313" s="214">
        <v>30.036000000000001</v>
      </c>
      <c r="K313" s="217"/>
    </row>
    <row r="314" spans="1:11" ht="14">
      <c r="A314" s="220">
        <v>461</v>
      </c>
      <c r="B314" s="216">
        <v>308</v>
      </c>
      <c r="C314" s="219" t="s">
        <v>967</v>
      </c>
      <c r="D314" s="220" t="s">
        <v>968</v>
      </c>
      <c r="E314" s="218" t="s">
        <v>969</v>
      </c>
      <c r="F314" s="222">
        <v>3610040979</v>
      </c>
      <c r="G314" s="211" t="s">
        <v>77</v>
      </c>
      <c r="H314" s="212">
        <v>63</v>
      </c>
      <c r="I314" s="213">
        <f t="shared" si="4"/>
        <v>31.114999999999998</v>
      </c>
      <c r="J314" s="214">
        <v>31.114999999999998</v>
      </c>
      <c r="K314" s="217"/>
    </row>
    <row r="315" spans="1:11" ht="14">
      <c r="A315" s="220">
        <v>462</v>
      </c>
      <c r="B315" s="216">
        <v>309</v>
      </c>
      <c r="C315" s="219" t="s">
        <v>970</v>
      </c>
      <c r="D315" s="220" t="s">
        <v>971</v>
      </c>
      <c r="E315" s="209" t="s">
        <v>972</v>
      </c>
      <c r="F315" s="221">
        <v>3100031055</v>
      </c>
      <c r="G315" s="211" t="s">
        <v>77</v>
      </c>
      <c r="H315" s="212">
        <v>63</v>
      </c>
      <c r="I315" s="213">
        <f t="shared" si="4"/>
        <v>38.734000000000002</v>
      </c>
      <c r="J315" s="214">
        <v>38.734000000000002</v>
      </c>
      <c r="K315" s="217"/>
    </row>
    <row r="316" spans="1:11" ht="14">
      <c r="A316" s="220">
        <v>463</v>
      </c>
      <c r="B316" s="216">
        <v>310</v>
      </c>
      <c r="C316" s="219" t="s">
        <v>973</v>
      </c>
      <c r="D316" s="220" t="s">
        <v>973</v>
      </c>
      <c r="E316" s="209" t="s">
        <v>974</v>
      </c>
      <c r="F316" s="221">
        <v>3100049359</v>
      </c>
      <c r="G316" s="211" t="s">
        <v>77</v>
      </c>
      <c r="H316" s="212">
        <v>63</v>
      </c>
      <c r="I316" s="213">
        <f t="shared" si="4"/>
        <v>17.923999999999999</v>
      </c>
      <c r="J316" s="214">
        <v>17.923999999999999</v>
      </c>
      <c r="K316" s="217"/>
    </row>
    <row r="317" spans="1:11" ht="14">
      <c r="A317" s="220">
        <v>465</v>
      </c>
      <c r="B317" s="216">
        <v>311</v>
      </c>
      <c r="C317" s="219" t="s">
        <v>975</v>
      </c>
      <c r="D317" s="220" t="s">
        <v>976</v>
      </c>
      <c r="E317" s="209" t="s">
        <v>977</v>
      </c>
      <c r="F317" s="221">
        <v>3100030565</v>
      </c>
      <c r="G317" s="211" t="s">
        <v>77</v>
      </c>
      <c r="H317" s="212">
        <v>63</v>
      </c>
      <c r="I317" s="213">
        <f t="shared" si="4"/>
        <v>26.323</v>
      </c>
      <c r="J317" s="214">
        <v>26.323</v>
      </c>
      <c r="K317" s="217"/>
    </row>
    <row r="318" spans="1:11" ht="14">
      <c r="A318" s="220">
        <v>466</v>
      </c>
      <c r="B318" s="216">
        <v>312</v>
      </c>
      <c r="C318" s="219" t="s">
        <v>978</v>
      </c>
      <c r="D318" s="220" t="s">
        <v>979</v>
      </c>
      <c r="E318" s="209" t="s">
        <v>980</v>
      </c>
      <c r="F318" s="221">
        <v>3100030559</v>
      </c>
      <c r="G318" s="211" t="s">
        <v>77</v>
      </c>
      <c r="H318" s="212">
        <v>63</v>
      </c>
      <c r="I318" s="213">
        <f t="shared" si="4"/>
        <v>46.679000000000002</v>
      </c>
      <c r="J318" s="214">
        <v>46.679000000000002</v>
      </c>
      <c r="K318" s="217"/>
    </row>
    <row r="319" spans="1:11" ht="14">
      <c r="A319" s="220">
        <v>468</v>
      </c>
      <c r="B319" s="216">
        <v>313</v>
      </c>
      <c r="C319" s="219" t="s">
        <v>981</v>
      </c>
      <c r="D319" s="220" t="s">
        <v>982</v>
      </c>
      <c r="E319" s="209" t="s">
        <v>983</v>
      </c>
      <c r="F319" s="221">
        <v>3100030542</v>
      </c>
      <c r="G319" s="211" t="s">
        <v>77</v>
      </c>
      <c r="H319" s="212">
        <v>63</v>
      </c>
      <c r="I319" s="213">
        <f t="shared" si="4"/>
        <v>42.860999999999997</v>
      </c>
      <c r="J319" s="214">
        <v>42.860999999999997</v>
      </c>
      <c r="K319" s="217"/>
    </row>
    <row r="320" spans="1:11" ht="14">
      <c r="A320" s="220">
        <v>469</v>
      </c>
      <c r="B320" s="216">
        <v>314</v>
      </c>
      <c r="C320" s="219" t="s">
        <v>984</v>
      </c>
      <c r="D320" s="220" t="s">
        <v>985</v>
      </c>
      <c r="E320" s="209" t="s">
        <v>986</v>
      </c>
      <c r="F320" s="221">
        <v>3100048616</v>
      </c>
      <c r="G320" s="211" t="s">
        <v>77</v>
      </c>
      <c r="H320" s="212">
        <v>63</v>
      </c>
      <c r="I320" s="213">
        <f t="shared" si="4"/>
        <v>68.730999999999995</v>
      </c>
      <c r="J320" s="214">
        <v>68.730999999999995</v>
      </c>
      <c r="K320" s="217"/>
    </row>
    <row r="321" spans="1:11" ht="14">
      <c r="A321" s="220">
        <v>470</v>
      </c>
      <c r="B321" s="216">
        <v>315</v>
      </c>
      <c r="C321" s="219" t="s">
        <v>987</v>
      </c>
      <c r="D321" s="220" t="s">
        <v>988</v>
      </c>
      <c r="E321" s="209" t="s">
        <v>989</v>
      </c>
      <c r="F321" s="221">
        <v>3100030002</v>
      </c>
      <c r="G321" s="211" t="s">
        <v>77</v>
      </c>
      <c r="H321" s="212">
        <v>25</v>
      </c>
      <c r="I321" s="213">
        <f t="shared" si="4"/>
        <v>24.146999999999998</v>
      </c>
      <c r="J321" s="214">
        <v>24.146999999999998</v>
      </c>
      <c r="K321" s="217"/>
    </row>
    <row r="322" spans="1:11" ht="14">
      <c r="A322" s="220">
        <v>472</v>
      </c>
      <c r="B322" s="216">
        <v>316</v>
      </c>
      <c r="C322" s="219" t="s">
        <v>990</v>
      </c>
      <c r="D322" s="220" t="s">
        <v>991</v>
      </c>
      <c r="E322" s="209" t="s">
        <v>992</v>
      </c>
      <c r="F322" s="221">
        <v>3100029336</v>
      </c>
      <c r="G322" s="211" t="s">
        <v>77</v>
      </c>
      <c r="H322" s="212">
        <v>63</v>
      </c>
      <c r="I322" s="213">
        <f t="shared" si="4"/>
        <v>48.061</v>
      </c>
      <c r="J322" s="214">
        <v>48.061</v>
      </c>
      <c r="K322" s="217"/>
    </row>
    <row r="323" spans="1:11" ht="14">
      <c r="A323" s="220">
        <v>474</v>
      </c>
      <c r="B323" s="216">
        <v>317</v>
      </c>
      <c r="C323" s="219" t="s">
        <v>993</v>
      </c>
      <c r="D323" s="220" t="s">
        <v>994</v>
      </c>
      <c r="E323" s="209" t="s">
        <v>995</v>
      </c>
      <c r="F323" s="221">
        <v>3100030534</v>
      </c>
      <c r="G323" s="211" t="s">
        <v>77</v>
      </c>
      <c r="H323" s="212">
        <v>63</v>
      </c>
      <c r="I323" s="213">
        <f t="shared" si="4"/>
        <v>70.266999999999996</v>
      </c>
      <c r="J323" s="214">
        <v>70.266999999999996</v>
      </c>
      <c r="K323" s="217"/>
    </row>
    <row r="324" spans="1:11" ht="14">
      <c r="A324" s="220">
        <v>475</v>
      </c>
      <c r="B324" s="216">
        <v>318</v>
      </c>
      <c r="C324" s="219" t="s">
        <v>996</v>
      </c>
      <c r="D324" s="220" t="s">
        <v>996</v>
      </c>
      <c r="E324" s="209" t="s">
        <v>997</v>
      </c>
      <c r="F324" s="221">
        <v>3100047183</v>
      </c>
      <c r="G324" s="211" t="s">
        <v>77</v>
      </c>
      <c r="H324" s="212">
        <v>63</v>
      </c>
      <c r="I324" s="213">
        <f t="shared" si="4"/>
        <v>25.344999999999999</v>
      </c>
      <c r="J324" s="214">
        <v>25.344999999999999</v>
      </c>
      <c r="K324" s="217"/>
    </row>
    <row r="325" spans="1:11" ht="14">
      <c r="A325" s="220">
        <v>476</v>
      </c>
      <c r="B325" s="216">
        <v>319</v>
      </c>
      <c r="C325" s="219" t="s">
        <v>998</v>
      </c>
      <c r="D325" s="220" t="s">
        <v>999</v>
      </c>
      <c r="E325" s="209" t="s">
        <v>1000</v>
      </c>
      <c r="F325" s="221">
        <v>3100033163</v>
      </c>
      <c r="G325" s="211" t="s">
        <v>77</v>
      </c>
      <c r="H325" s="212">
        <v>63</v>
      </c>
      <c r="I325" s="213">
        <f t="shared" si="4"/>
        <v>9.2189999999999994</v>
      </c>
      <c r="J325" s="214">
        <v>9.2189999999999994</v>
      </c>
      <c r="K325" s="217"/>
    </row>
    <row r="326" spans="1:11" ht="14">
      <c r="A326" s="220">
        <v>477</v>
      </c>
      <c r="B326" s="216">
        <v>320</v>
      </c>
      <c r="C326" s="219" t="s">
        <v>1001</v>
      </c>
      <c r="D326" s="220" t="s">
        <v>1002</v>
      </c>
      <c r="E326" s="209" t="s">
        <v>1003</v>
      </c>
      <c r="F326" s="221">
        <v>3100047860</v>
      </c>
      <c r="G326" s="211" t="s">
        <v>77</v>
      </c>
      <c r="H326" s="212">
        <v>63</v>
      </c>
      <c r="I326" s="213">
        <f t="shared" si="4"/>
        <v>45.107999999999997</v>
      </c>
      <c r="J326" s="214">
        <v>45.107999999999997</v>
      </c>
      <c r="K326" s="217"/>
    </row>
    <row r="327" spans="1:11" ht="14">
      <c r="A327" s="220">
        <v>478</v>
      </c>
      <c r="B327" s="216">
        <v>321</v>
      </c>
      <c r="C327" s="219" t="s">
        <v>1004</v>
      </c>
      <c r="D327" s="220" t="s">
        <v>1005</v>
      </c>
      <c r="E327" s="209" t="s">
        <v>1006</v>
      </c>
      <c r="F327" s="221">
        <v>3100048807</v>
      </c>
      <c r="G327" s="211" t="s">
        <v>77</v>
      </c>
      <c r="H327" s="212">
        <v>63</v>
      </c>
      <c r="I327" s="213">
        <f t="shared" si="4"/>
        <v>36.369</v>
      </c>
      <c r="J327" s="214">
        <v>36.369</v>
      </c>
      <c r="K327" s="217"/>
    </row>
    <row r="328" spans="1:11" ht="14">
      <c r="A328" s="220">
        <v>479</v>
      </c>
      <c r="B328" s="216">
        <v>322</v>
      </c>
      <c r="C328" s="219" t="s">
        <v>1007</v>
      </c>
      <c r="D328" s="220" t="s">
        <v>1008</v>
      </c>
      <c r="E328" s="209" t="s">
        <v>1009</v>
      </c>
      <c r="F328" s="221">
        <v>3100029315</v>
      </c>
      <c r="G328" s="211" t="s">
        <v>77</v>
      </c>
      <c r="H328" s="212">
        <v>63</v>
      </c>
      <c r="I328" s="213">
        <f t="shared" si="4"/>
        <v>22.472999999999999</v>
      </c>
      <c r="J328" s="214">
        <v>22.472999999999999</v>
      </c>
      <c r="K328" s="217"/>
    </row>
    <row r="329" spans="1:11" ht="14">
      <c r="A329" s="220">
        <v>480</v>
      </c>
      <c r="B329" s="216">
        <v>323</v>
      </c>
      <c r="C329" s="219" t="s">
        <v>1010</v>
      </c>
      <c r="D329" s="220" t="s">
        <v>1011</v>
      </c>
      <c r="E329" s="209" t="s">
        <v>1012</v>
      </c>
      <c r="F329" s="221">
        <v>3100049070</v>
      </c>
      <c r="G329" s="211" t="s">
        <v>77</v>
      </c>
      <c r="H329" s="212">
        <v>63</v>
      </c>
      <c r="I329" s="213">
        <f t="shared" si="4"/>
        <v>23.783999999999999</v>
      </c>
      <c r="J329" s="214">
        <v>23.783999999999999</v>
      </c>
      <c r="K329" s="217"/>
    </row>
    <row r="330" spans="1:11" ht="14">
      <c r="A330" s="220">
        <v>481</v>
      </c>
      <c r="B330" s="216">
        <v>324</v>
      </c>
      <c r="C330" s="219" t="s">
        <v>1013</v>
      </c>
      <c r="D330" s="220" t="s">
        <v>1014</v>
      </c>
      <c r="E330" s="209" t="s">
        <v>1015</v>
      </c>
      <c r="F330" s="221">
        <v>3100048555</v>
      </c>
      <c r="G330" s="211" t="s">
        <v>77</v>
      </c>
      <c r="H330" s="212">
        <v>63</v>
      </c>
      <c r="I330" s="213">
        <f t="shared" ref="I330:I393" si="5">J330</f>
        <v>27.532</v>
      </c>
      <c r="J330" s="214">
        <v>27.532</v>
      </c>
      <c r="K330" s="217"/>
    </row>
    <row r="331" spans="1:11" ht="14">
      <c r="A331" s="220">
        <v>483</v>
      </c>
      <c r="B331" s="216">
        <v>325</v>
      </c>
      <c r="C331" s="219" t="s">
        <v>1016</v>
      </c>
      <c r="D331" s="220" t="s">
        <v>1017</v>
      </c>
      <c r="E331" s="209" t="s">
        <v>1018</v>
      </c>
      <c r="F331" s="221">
        <v>3100047169</v>
      </c>
      <c r="G331" s="211" t="s">
        <v>77</v>
      </c>
      <c r="H331" s="212">
        <v>63</v>
      </c>
      <c r="I331" s="213">
        <f t="shared" si="5"/>
        <v>23.114000000000001</v>
      </c>
      <c r="J331" s="214">
        <v>23.114000000000001</v>
      </c>
      <c r="K331" s="217"/>
    </row>
    <row r="332" spans="1:11" ht="14">
      <c r="A332" s="220">
        <v>485</v>
      </c>
      <c r="B332" s="216">
        <v>326</v>
      </c>
      <c r="C332" s="219" t="s">
        <v>1019</v>
      </c>
      <c r="D332" s="220" t="s">
        <v>1019</v>
      </c>
      <c r="E332" s="209" t="s">
        <v>1020</v>
      </c>
      <c r="F332" s="221">
        <v>3100047145</v>
      </c>
      <c r="G332" s="211" t="s">
        <v>77</v>
      </c>
      <c r="H332" s="212">
        <v>63</v>
      </c>
      <c r="I332" s="213">
        <f t="shared" si="5"/>
        <v>61.965000000000003</v>
      </c>
      <c r="J332" s="214">
        <v>61.965000000000003</v>
      </c>
      <c r="K332" s="217"/>
    </row>
    <row r="333" spans="1:11" ht="14">
      <c r="A333" s="220">
        <v>487</v>
      </c>
      <c r="B333" s="216">
        <v>327</v>
      </c>
      <c r="C333" s="219" t="s">
        <v>1021</v>
      </c>
      <c r="D333" s="220" t="s">
        <v>1022</v>
      </c>
      <c r="E333" s="209" t="s">
        <v>1023</v>
      </c>
      <c r="F333" s="221">
        <v>3100030493</v>
      </c>
      <c r="G333" s="211" t="s">
        <v>77</v>
      </c>
      <c r="H333" s="212">
        <v>63</v>
      </c>
      <c r="I333" s="213">
        <f t="shared" si="5"/>
        <v>27.004999999999999</v>
      </c>
      <c r="J333" s="214">
        <v>27.004999999999999</v>
      </c>
      <c r="K333" s="217"/>
    </row>
    <row r="334" spans="1:11" ht="14">
      <c r="A334" s="220">
        <v>488</v>
      </c>
      <c r="B334" s="216">
        <v>328</v>
      </c>
      <c r="C334" s="219" t="s">
        <v>1024</v>
      </c>
      <c r="D334" s="220" t="s">
        <v>1025</v>
      </c>
      <c r="E334" s="209" t="s">
        <v>1026</v>
      </c>
      <c r="F334" s="221">
        <v>3100031087</v>
      </c>
      <c r="G334" s="211" t="s">
        <v>77</v>
      </c>
      <c r="H334" s="212">
        <v>63</v>
      </c>
      <c r="I334" s="213">
        <f t="shared" si="5"/>
        <v>58.052</v>
      </c>
      <c r="J334" s="214">
        <v>58.052</v>
      </c>
      <c r="K334" s="217"/>
    </row>
    <row r="335" spans="1:11" ht="14">
      <c r="A335" s="220">
        <v>490</v>
      </c>
      <c r="B335" s="216">
        <v>329</v>
      </c>
      <c r="C335" s="219" t="s">
        <v>1027</v>
      </c>
      <c r="D335" s="220" t="s">
        <v>1028</v>
      </c>
      <c r="E335" s="209" t="s">
        <v>1029</v>
      </c>
      <c r="F335" s="221">
        <v>3100029424</v>
      </c>
      <c r="G335" s="211" t="s">
        <v>77</v>
      </c>
      <c r="H335" s="212">
        <v>63</v>
      </c>
      <c r="I335" s="213">
        <f t="shared" si="5"/>
        <v>29.003</v>
      </c>
      <c r="J335" s="214">
        <v>29.003</v>
      </c>
      <c r="K335" s="217"/>
    </row>
    <row r="336" spans="1:11" ht="14">
      <c r="A336" s="220">
        <v>492</v>
      </c>
      <c r="B336" s="216">
        <v>330</v>
      </c>
      <c r="C336" s="219" t="s">
        <v>1030</v>
      </c>
      <c r="D336" s="220" t="s">
        <v>1031</v>
      </c>
      <c r="E336" s="209" t="s">
        <v>1032</v>
      </c>
      <c r="F336" s="221">
        <v>3100029474</v>
      </c>
      <c r="G336" s="211" t="s">
        <v>77</v>
      </c>
      <c r="H336" s="212">
        <v>63</v>
      </c>
      <c r="I336" s="213">
        <f t="shared" si="5"/>
        <v>36.747999999999998</v>
      </c>
      <c r="J336" s="214">
        <v>36.747999999999998</v>
      </c>
      <c r="K336" s="217"/>
    </row>
    <row r="337" spans="1:11" ht="14">
      <c r="A337" s="220">
        <v>494</v>
      </c>
      <c r="B337" s="216">
        <v>331</v>
      </c>
      <c r="C337" s="219" t="s">
        <v>1033</v>
      </c>
      <c r="D337" s="220" t="s">
        <v>1034</v>
      </c>
      <c r="E337" s="209" t="s">
        <v>1035</v>
      </c>
      <c r="F337" s="221">
        <v>3100047133</v>
      </c>
      <c r="G337" s="211" t="s">
        <v>77</v>
      </c>
      <c r="H337" s="212">
        <v>63</v>
      </c>
      <c r="I337" s="213">
        <f t="shared" si="5"/>
        <v>24.853000000000002</v>
      </c>
      <c r="J337" s="214">
        <v>24.853000000000002</v>
      </c>
      <c r="K337" s="217"/>
    </row>
    <row r="338" spans="1:11" ht="14">
      <c r="A338" s="220">
        <v>495</v>
      </c>
      <c r="B338" s="216">
        <v>332</v>
      </c>
      <c r="C338" s="219" t="s">
        <v>1036</v>
      </c>
      <c r="D338" s="220" t="s">
        <v>1036</v>
      </c>
      <c r="E338" s="209" t="s">
        <v>1037</v>
      </c>
      <c r="F338" s="221">
        <v>3600026486</v>
      </c>
      <c r="G338" s="211" t="s">
        <v>77</v>
      </c>
      <c r="H338" s="212">
        <v>63</v>
      </c>
      <c r="I338" s="213">
        <f t="shared" si="5"/>
        <v>65.790000000000006</v>
      </c>
      <c r="J338" s="214">
        <v>65.790000000000006</v>
      </c>
      <c r="K338" s="217"/>
    </row>
    <row r="339" spans="1:11" ht="14">
      <c r="A339" s="220">
        <v>498</v>
      </c>
      <c r="B339" s="216">
        <v>333</v>
      </c>
      <c r="C339" s="219" t="s">
        <v>1038</v>
      </c>
      <c r="D339" s="220" t="s">
        <v>1039</v>
      </c>
      <c r="E339" s="209" t="s">
        <v>1040</v>
      </c>
      <c r="F339" s="221">
        <v>3100047129</v>
      </c>
      <c r="G339" s="211" t="s">
        <v>77</v>
      </c>
      <c r="H339" s="212">
        <v>63</v>
      </c>
      <c r="I339" s="213">
        <f t="shared" si="5"/>
        <v>39.729999999999997</v>
      </c>
      <c r="J339" s="214">
        <v>39.729999999999997</v>
      </c>
      <c r="K339" s="217"/>
    </row>
    <row r="340" spans="1:11" ht="14">
      <c r="A340" s="220">
        <v>500</v>
      </c>
      <c r="B340" s="216">
        <v>334</v>
      </c>
      <c r="C340" s="219" t="s">
        <v>1041</v>
      </c>
      <c r="D340" s="220" t="s">
        <v>1042</v>
      </c>
      <c r="E340" s="209" t="s">
        <v>1043</v>
      </c>
      <c r="F340" s="221">
        <v>3100029274</v>
      </c>
      <c r="G340" s="211" t="s">
        <v>77</v>
      </c>
      <c r="H340" s="212">
        <v>63</v>
      </c>
      <c r="I340" s="213">
        <f t="shared" si="5"/>
        <v>44.89</v>
      </c>
      <c r="J340" s="214">
        <v>44.89</v>
      </c>
      <c r="K340" s="217"/>
    </row>
    <row r="341" spans="1:11" ht="14">
      <c r="A341" s="220">
        <v>501</v>
      </c>
      <c r="B341" s="216">
        <v>335</v>
      </c>
      <c r="C341" s="219" t="s">
        <v>1044</v>
      </c>
      <c r="D341" s="220" t="s">
        <v>1045</v>
      </c>
      <c r="E341" s="209" t="s">
        <v>1046</v>
      </c>
      <c r="F341" s="221">
        <v>3100029483</v>
      </c>
      <c r="G341" s="211" t="s">
        <v>77</v>
      </c>
      <c r="H341" s="212">
        <v>63</v>
      </c>
      <c r="I341" s="213">
        <f t="shared" si="5"/>
        <v>18.626999999999999</v>
      </c>
      <c r="J341" s="214">
        <v>18.626999999999999</v>
      </c>
      <c r="K341" s="217"/>
    </row>
    <row r="342" spans="1:11" ht="14">
      <c r="A342" s="220">
        <v>502</v>
      </c>
      <c r="B342" s="216">
        <v>336</v>
      </c>
      <c r="C342" s="219" t="s">
        <v>1047</v>
      </c>
      <c r="D342" s="220" t="s">
        <v>1048</v>
      </c>
      <c r="E342" s="218" t="s">
        <v>1049</v>
      </c>
      <c r="F342" s="221">
        <v>3100030370</v>
      </c>
      <c r="G342" s="211" t="s">
        <v>77</v>
      </c>
      <c r="H342" s="212">
        <v>63</v>
      </c>
      <c r="I342" s="213">
        <f t="shared" si="5"/>
        <v>45.189</v>
      </c>
      <c r="J342" s="214">
        <v>45.189</v>
      </c>
      <c r="K342" s="217"/>
    </row>
    <row r="343" spans="1:11" ht="14">
      <c r="A343" s="220">
        <v>503</v>
      </c>
      <c r="B343" s="216">
        <v>337</v>
      </c>
      <c r="C343" s="219" t="s">
        <v>1050</v>
      </c>
      <c r="D343" s="220" t="s">
        <v>1051</v>
      </c>
      <c r="E343" s="209" t="s">
        <v>1052</v>
      </c>
      <c r="F343" s="221">
        <v>3100030013</v>
      </c>
      <c r="G343" s="211" t="s">
        <v>77</v>
      </c>
      <c r="H343" s="212">
        <v>63</v>
      </c>
      <c r="I343" s="213">
        <f t="shared" si="5"/>
        <v>28.981000000000002</v>
      </c>
      <c r="J343" s="214">
        <v>28.981000000000002</v>
      </c>
      <c r="K343" s="217"/>
    </row>
    <row r="344" spans="1:11" ht="14">
      <c r="A344" s="220">
        <v>504</v>
      </c>
      <c r="B344" s="216">
        <v>338</v>
      </c>
      <c r="C344" s="219" t="s">
        <v>1053</v>
      </c>
      <c r="D344" s="220" t="s">
        <v>1054</v>
      </c>
      <c r="E344" s="209" t="s">
        <v>1055</v>
      </c>
      <c r="F344" s="221">
        <v>3100029530</v>
      </c>
      <c r="G344" s="211" t="s">
        <v>77</v>
      </c>
      <c r="H344" s="212">
        <v>63</v>
      </c>
      <c r="I344" s="213">
        <f t="shared" si="5"/>
        <v>15.032999999999999</v>
      </c>
      <c r="J344" s="214">
        <v>15.032999999999999</v>
      </c>
      <c r="K344" s="217"/>
    </row>
    <row r="345" spans="1:11" ht="14">
      <c r="A345" s="220">
        <v>505</v>
      </c>
      <c r="B345" s="216">
        <v>339</v>
      </c>
      <c r="C345" s="219" t="s">
        <v>1056</v>
      </c>
      <c r="D345" s="220" t="s">
        <v>1056</v>
      </c>
      <c r="E345" s="209" t="s">
        <v>1057</v>
      </c>
      <c r="F345" s="221">
        <v>3100030484</v>
      </c>
      <c r="G345" s="211" t="s">
        <v>77</v>
      </c>
      <c r="H345" s="212">
        <v>63</v>
      </c>
      <c r="I345" s="213">
        <f t="shared" si="5"/>
        <v>43.719000000000001</v>
      </c>
      <c r="J345" s="214">
        <v>43.719000000000001</v>
      </c>
      <c r="K345" s="217"/>
    </row>
    <row r="346" spans="1:11" ht="14">
      <c r="A346" s="220">
        <v>506</v>
      </c>
      <c r="B346" s="216">
        <v>340</v>
      </c>
      <c r="C346" s="219" t="s">
        <v>1058</v>
      </c>
      <c r="D346" s="220" t="s">
        <v>1059</v>
      </c>
      <c r="E346" s="209" t="s">
        <v>1060</v>
      </c>
      <c r="F346" s="221">
        <v>3100029490</v>
      </c>
      <c r="G346" s="211" t="s">
        <v>77</v>
      </c>
      <c r="H346" s="212">
        <v>63</v>
      </c>
      <c r="I346" s="213">
        <f t="shared" si="5"/>
        <v>20.538</v>
      </c>
      <c r="J346" s="214">
        <v>20.538</v>
      </c>
      <c r="K346" s="217"/>
    </row>
    <row r="347" spans="1:11" ht="14">
      <c r="A347" s="220">
        <v>507</v>
      </c>
      <c r="B347" s="216">
        <v>341</v>
      </c>
      <c r="C347" s="219" t="s">
        <v>1061</v>
      </c>
      <c r="D347" s="220" t="s">
        <v>1062</v>
      </c>
      <c r="E347" s="209" t="s">
        <v>1063</v>
      </c>
      <c r="F347" s="221">
        <v>3100030475</v>
      </c>
      <c r="G347" s="211" t="s">
        <v>77</v>
      </c>
      <c r="H347" s="212">
        <v>63</v>
      </c>
      <c r="I347" s="213">
        <f t="shared" si="5"/>
        <v>17.765999999999998</v>
      </c>
      <c r="J347" s="214">
        <v>17.765999999999998</v>
      </c>
      <c r="K347" s="217"/>
    </row>
    <row r="348" spans="1:11" ht="14">
      <c r="A348" s="220">
        <v>508</v>
      </c>
      <c r="B348" s="216">
        <v>342</v>
      </c>
      <c r="C348" s="219" t="s">
        <v>1064</v>
      </c>
      <c r="D348" s="220" t="s">
        <v>1065</v>
      </c>
      <c r="E348" s="218" t="s">
        <v>1066</v>
      </c>
      <c r="F348" s="221">
        <v>3100030467</v>
      </c>
      <c r="G348" s="211" t="s">
        <v>77</v>
      </c>
      <c r="H348" s="212">
        <v>63</v>
      </c>
      <c r="I348" s="213">
        <f t="shared" si="5"/>
        <v>42.634</v>
      </c>
      <c r="J348" s="214">
        <v>42.634</v>
      </c>
      <c r="K348" s="217"/>
    </row>
    <row r="349" spans="1:11" ht="14">
      <c r="A349" s="220">
        <v>509</v>
      </c>
      <c r="B349" s="216">
        <v>343</v>
      </c>
      <c r="C349" s="219" t="s">
        <v>1067</v>
      </c>
      <c r="D349" s="220" t="s">
        <v>1068</v>
      </c>
      <c r="E349" s="209" t="s">
        <v>1069</v>
      </c>
      <c r="F349" s="221">
        <v>3100047119</v>
      </c>
      <c r="G349" s="211" t="s">
        <v>77</v>
      </c>
      <c r="H349" s="212">
        <v>63</v>
      </c>
      <c r="I349" s="213">
        <f t="shared" si="5"/>
        <v>50.429000000000002</v>
      </c>
      <c r="J349" s="214">
        <v>50.429000000000002</v>
      </c>
      <c r="K349" s="217"/>
    </row>
    <row r="350" spans="1:11" ht="14">
      <c r="A350" s="220">
        <v>510</v>
      </c>
      <c r="B350" s="216">
        <v>344</v>
      </c>
      <c r="C350" s="219" t="s">
        <v>1070</v>
      </c>
      <c r="D350" s="220" t="s">
        <v>1071</v>
      </c>
      <c r="E350" s="209" t="s">
        <v>1072</v>
      </c>
      <c r="F350" s="221">
        <v>3100030450</v>
      </c>
      <c r="G350" s="211" t="s">
        <v>77</v>
      </c>
      <c r="H350" s="212">
        <v>63</v>
      </c>
      <c r="I350" s="213">
        <f t="shared" si="5"/>
        <v>66.528000000000006</v>
      </c>
      <c r="J350" s="214">
        <v>66.528000000000006</v>
      </c>
      <c r="K350" s="217"/>
    </row>
    <row r="351" spans="1:11" ht="14">
      <c r="A351" s="220">
        <v>511</v>
      </c>
      <c r="B351" s="216">
        <v>345</v>
      </c>
      <c r="C351" s="219" t="s">
        <v>1073</v>
      </c>
      <c r="D351" s="220" t="s">
        <v>1074</v>
      </c>
      <c r="E351" s="209" t="s">
        <v>1075</v>
      </c>
      <c r="F351" s="221">
        <v>3100030286</v>
      </c>
      <c r="G351" s="211" t="s">
        <v>77</v>
      </c>
      <c r="H351" s="212">
        <v>63</v>
      </c>
      <c r="I351" s="213">
        <f t="shared" si="5"/>
        <v>63.353000000000002</v>
      </c>
      <c r="J351" s="214">
        <v>63.353000000000002</v>
      </c>
      <c r="K351" s="217"/>
    </row>
    <row r="352" spans="1:11" ht="14">
      <c r="A352" s="220">
        <v>512</v>
      </c>
      <c r="B352" s="216">
        <v>346</v>
      </c>
      <c r="C352" s="219" t="s">
        <v>1076</v>
      </c>
      <c r="D352" s="220" t="s">
        <v>1077</v>
      </c>
      <c r="E352" s="209" t="s">
        <v>1078</v>
      </c>
      <c r="F352" s="221">
        <v>3100048467</v>
      </c>
      <c r="G352" s="211" t="s">
        <v>77</v>
      </c>
      <c r="H352" s="212">
        <v>63</v>
      </c>
      <c r="I352" s="213">
        <f t="shared" si="5"/>
        <v>17.963000000000001</v>
      </c>
      <c r="J352" s="214">
        <v>17.963000000000001</v>
      </c>
      <c r="K352" s="217"/>
    </row>
    <row r="353" spans="1:11" ht="14">
      <c r="A353" s="220">
        <v>513</v>
      </c>
      <c r="B353" s="216">
        <v>347</v>
      </c>
      <c r="C353" s="219" t="s">
        <v>1079</v>
      </c>
      <c r="D353" s="220" t="s">
        <v>1079</v>
      </c>
      <c r="E353" s="209" t="s">
        <v>1080</v>
      </c>
      <c r="F353" s="221">
        <v>3100033147</v>
      </c>
      <c r="G353" s="211" t="s">
        <v>77</v>
      </c>
      <c r="H353" s="212">
        <v>63</v>
      </c>
      <c r="I353" s="213">
        <f t="shared" si="5"/>
        <v>33.546999999999997</v>
      </c>
      <c r="J353" s="214">
        <v>33.546999999999997</v>
      </c>
      <c r="K353" s="217"/>
    </row>
    <row r="354" spans="1:11" ht="14">
      <c r="A354" s="220">
        <v>514</v>
      </c>
      <c r="B354" s="216">
        <v>348</v>
      </c>
      <c r="C354" s="219" t="s">
        <v>1081</v>
      </c>
      <c r="D354" s="220" t="s">
        <v>1082</v>
      </c>
      <c r="E354" s="209" t="s">
        <v>1083</v>
      </c>
      <c r="F354" s="221">
        <v>3100047108</v>
      </c>
      <c r="G354" s="211" t="s">
        <v>77</v>
      </c>
      <c r="H354" s="223">
        <v>63</v>
      </c>
      <c r="I354" s="213">
        <f t="shared" si="5"/>
        <v>9.86</v>
      </c>
      <c r="J354" s="214">
        <v>9.86</v>
      </c>
      <c r="K354" s="217"/>
    </row>
    <row r="355" spans="1:11" ht="14">
      <c r="A355" s="220">
        <v>515</v>
      </c>
      <c r="B355" s="216">
        <v>349</v>
      </c>
      <c r="C355" s="219" t="s">
        <v>1084</v>
      </c>
      <c r="D355" s="220" t="s">
        <v>1085</v>
      </c>
      <c r="E355" s="209" t="s">
        <v>1086</v>
      </c>
      <c r="F355" s="221">
        <v>3100049018</v>
      </c>
      <c r="G355" s="211" t="s">
        <v>77</v>
      </c>
      <c r="H355" s="212">
        <v>63</v>
      </c>
      <c r="I355" s="213">
        <f t="shared" si="5"/>
        <v>13.592000000000001</v>
      </c>
      <c r="J355" s="214">
        <v>13.592000000000001</v>
      </c>
      <c r="K355" s="217"/>
    </row>
    <row r="356" spans="1:11" ht="14">
      <c r="A356" s="220">
        <v>516</v>
      </c>
      <c r="B356" s="216">
        <v>350</v>
      </c>
      <c r="C356" s="219" t="s">
        <v>1087</v>
      </c>
      <c r="D356" s="220" t="s">
        <v>1088</v>
      </c>
      <c r="E356" s="218" t="s">
        <v>1089</v>
      </c>
      <c r="F356" s="221">
        <v>3100047911</v>
      </c>
      <c r="G356" s="211" t="s">
        <v>77</v>
      </c>
      <c r="H356" s="212">
        <v>63</v>
      </c>
      <c r="I356" s="213">
        <f t="shared" si="5"/>
        <v>39.067999999999998</v>
      </c>
      <c r="J356" s="214">
        <v>39.067999999999998</v>
      </c>
      <c r="K356" s="217"/>
    </row>
    <row r="357" spans="1:11" ht="14">
      <c r="A357" s="220">
        <v>518</v>
      </c>
      <c r="B357" s="216">
        <v>351</v>
      </c>
      <c r="C357" s="219" t="s">
        <v>1090</v>
      </c>
      <c r="D357" s="220" t="s">
        <v>1091</v>
      </c>
      <c r="E357" s="209" t="s">
        <v>1092</v>
      </c>
      <c r="F357" s="221">
        <v>3100030425</v>
      </c>
      <c r="G357" s="211" t="s">
        <v>77</v>
      </c>
      <c r="H357" s="212">
        <v>63</v>
      </c>
      <c r="I357" s="213">
        <f t="shared" si="5"/>
        <v>32.387</v>
      </c>
      <c r="J357" s="214">
        <v>32.387</v>
      </c>
      <c r="K357" s="217"/>
    </row>
    <row r="358" spans="1:11" ht="14">
      <c r="A358" s="220">
        <v>519</v>
      </c>
      <c r="B358" s="216">
        <v>352</v>
      </c>
      <c r="C358" s="219" t="s">
        <v>1093</v>
      </c>
      <c r="D358" s="220" t="s">
        <v>1094</v>
      </c>
      <c r="E358" s="209" t="s">
        <v>1095</v>
      </c>
      <c r="F358" s="221">
        <v>3100030443</v>
      </c>
      <c r="G358" s="211" t="s">
        <v>77</v>
      </c>
      <c r="H358" s="212">
        <v>63</v>
      </c>
      <c r="I358" s="213">
        <f t="shared" si="5"/>
        <v>40.472999999999999</v>
      </c>
      <c r="J358" s="214">
        <v>40.472999999999999</v>
      </c>
      <c r="K358" s="217"/>
    </row>
    <row r="359" spans="1:11" ht="14">
      <c r="A359" s="220">
        <v>520</v>
      </c>
      <c r="B359" s="216">
        <v>353</v>
      </c>
      <c r="C359" s="219" t="s">
        <v>1096</v>
      </c>
      <c r="D359" s="220" t="s">
        <v>1097</v>
      </c>
      <c r="E359" s="209" t="s">
        <v>1098</v>
      </c>
      <c r="F359" s="221">
        <v>3100048502</v>
      </c>
      <c r="G359" s="211" t="s">
        <v>77</v>
      </c>
      <c r="H359" s="212">
        <v>63</v>
      </c>
      <c r="I359" s="213">
        <f t="shared" si="5"/>
        <v>25.023</v>
      </c>
      <c r="J359" s="214">
        <v>25.023</v>
      </c>
      <c r="K359" s="217"/>
    </row>
    <row r="360" spans="1:11" ht="14">
      <c r="A360" s="220">
        <v>522</v>
      </c>
      <c r="B360" s="216">
        <v>354</v>
      </c>
      <c r="C360" s="219" t="s">
        <v>1099</v>
      </c>
      <c r="D360" s="220" t="s">
        <v>1100</v>
      </c>
      <c r="E360" s="209" t="s">
        <v>1101</v>
      </c>
      <c r="F360" s="221">
        <v>3100029556</v>
      </c>
      <c r="G360" s="211" t="s">
        <v>77</v>
      </c>
      <c r="H360" s="212">
        <v>63</v>
      </c>
      <c r="I360" s="213">
        <f t="shared" si="5"/>
        <v>44.576000000000001</v>
      </c>
      <c r="J360" s="214">
        <v>44.576000000000001</v>
      </c>
      <c r="K360" s="217"/>
    </row>
    <row r="361" spans="1:11" ht="14">
      <c r="A361" s="220">
        <v>523</v>
      </c>
      <c r="B361" s="216">
        <v>355</v>
      </c>
      <c r="C361" s="219" t="s">
        <v>1102</v>
      </c>
      <c r="D361" s="220" t="s">
        <v>1103</v>
      </c>
      <c r="E361" s="209" t="s">
        <v>1104</v>
      </c>
      <c r="F361" s="221">
        <v>3100069944</v>
      </c>
      <c r="G361" s="211" t="s">
        <v>77</v>
      </c>
      <c r="H361" s="212">
        <v>63</v>
      </c>
      <c r="I361" s="213">
        <f t="shared" si="5"/>
        <v>55.433</v>
      </c>
      <c r="J361" s="214">
        <v>55.433</v>
      </c>
      <c r="K361" s="217"/>
    </row>
    <row r="362" spans="1:11" ht="14">
      <c r="A362" s="220">
        <v>524</v>
      </c>
      <c r="B362" s="216">
        <v>356</v>
      </c>
      <c r="C362" s="219" t="s">
        <v>1105</v>
      </c>
      <c r="D362" s="220" t="s">
        <v>1106</v>
      </c>
      <c r="E362" s="209" t="s">
        <v>1107</v>
      </c>
      <c r="F362" s="221">
        <v>3100047947</v>
      </c>
      <c r="G362" s="211" t="s">
        <v>77</v>
      </c>
      <c r="H362" s="212">
        <v>63</v>
      </c>
      <c r="I362" s="213">
        <f t="shared" si="5"/>
        <v>68.52</v>
      </c>
      <c r="J362" s="214">
        <v>68.52</v>
      </c>
      <c r="K362" s="217"/>
    </row>
    <row r="363" spans="1:11" ht="14">
      <c r="A363" s="220">
        <v>527</v>
      </c>
      <c r="B363" s="216">
        <v>357</v>
      </c>
      <c r="C363" s="219" t="s">
        <v>1108</v>
      </c>
      <c r="D363" s="220" t="s">
        <v>1109</v>
      </c>
      <c r="E363" s="209" t="s">
        <v>1110</v>
      </c>
      <c r="F363" s="221">
        <v>3100048283</v>
      </c>
      <c r="G363" s="211" t="s">
        <v>77</v>
      </c>
      <c r="H363" s="212">
        <v>63</v>
      </c>
      <c r="I363" s="213">
        <f t="shared" si="5"/>
        <v>30.192</v>
      </c>
      <c r="J363" s="214">
        <v>30.192</v>
      </c>
      <c r="K363" s="217"/>
    </row>
    <row r="364" spans="1:11" ht="14">
      <c r="A364" s="220">
        <v>529</v>
      </c>
      <c r="B364" s="216">
        <v>358</v>
      </c>
      <c r="C364" s="219" t="s">
        <v>1111</v>
      </c>
      <c r="D364" s="220" t="s">
        <v>1112</v>
      </c>
      <c r="E364" s="209" t="s">
        <v>1113</v>
      </c>
      <c r="F364" s="221">
        <v>3100029540</v>
      </c>
      <c r="G364" s="211" t="s">
        <v>77</v>
      </c>
      <c r="H364" s="212">
        <v>63</v>
      </c>
      <c r="I364" s="213">
        <f t="shared" si="5"/>
        <v>90.561000000000007</v>
      </c>
      <c r="J364" s="214">
        <v>90.561000000000007</v>
      </c>
      <c r="K364" s="217"/>
    </row>
    <row r="365" spans="1:11" ht="14">
      <c r="A365" s="220">
        <v>530</v>
      </c>
      <c r="B365" s="216">
        <v>359</v>
      </c>
      <c r="C365" s="219" t="s">
        <v>1114</v>
      </c>
      <c r="D365" s="220" t="s">
        <v>1115</v>
      </c>
      <c r="E365" s="209" t="s">
        <v>1116</v>
      </c>
      <c r="F365" s="221">
        <v>3100049030</v>
      </c>
      <c r="G365" s="211" t="s">
        <v>77</v>
      </c>
      <c r="H365" s="212">
        <v>63</v>
      </c>
      <c r="I365" s="213">
        <f t="shared" si="5"/>
        <v>30.526</v>
      </c>
      <c r="J365" s="214">
        <v>30.526</v>
      </c>
      <c r="K365" s="217"/>
    </row>
    <row r="366" spans="1:11" ht="14">
      <c r="A366" s="220">
        <v>531</v>
      </c>
      <c r="B366" s="216">
        <v>360</v>
      </c>
      <c r="C366" s="219" t="s">
        <v>1117</v>
      </c>
      <c r="D366" s="220" t="s">
        <v>1118</v>
      </c>
      <c r="E366" s="209" t="s">
        <v>1119</v>
      </c>
      <c r="F366" s="221">
        <v>3100030362</v>
      </c>
      <c r="G366" s="211" t="s">
        <v>77</v>
      </c>
      <c r="H366" s="212">
        <v>63</v>
      </c>
      <c r="I366" s="213">
        <f t="shared" si="5"/>
        <v>58.411000000000001</v>
      </c>
      <c r="J366" s="214">
        <v>58.411000000000001</v>
      </c>
      <c r="K366" s="217"/>
    </row>
    <row r="367" spans="1:11" ht="14">
      <c r="A367" s="220">
        <v>533</v>
      </c>
      <c r="B367" s="216">
        <v>361</v>
      </c>
      <c r="C367" s="219" t="s">
        <v>1120</v>
      </c>
      <c r="D367" s="220" t="s">
        <v>1121</v>
      </c>
      <c r="E367" s="218" t="s">
        <v>1122</v>
      </c>
      <c r="F367" s="221">
        <v>3100049337</v>
      </c>
      <c r="G367" s="211" t="s">
        <v>77</v>
      </c>
      <c r="H367" s="212">
        <v>63</v>
      </c>
      <c r="I367" s="213">
        <f t="shared" si="5"/>
        <v>27.73</v>
      </c>
      <c r="J367" s="214">
        <v>27.73</v>
      </c>
      <c r="K367" s="217"/>
    </row>
    <row r="368" spans="1:11" ht="14">
      <c r="A368" s="220">
        <v>535</v>
      </c>
      <c r="B368" s="216">
        <v>362</v>
      </c>
      <c r="C368" s="219" t="s">
        <v>1123</v>
      </c>
      <c r="D368" s="220" t="s">
        <v>1124</v>
      </c>
      <c r="E368" s="209" t="s">
        <v>1125</v>
      </c>
      <c r="F368" s="221">
        <v>3100087846</v>
      </c>
      <c r="G368" s="211" t="s">
        <v>77</v>
      </c>
      <c r="H368" s="212">
        <v>63</v>
      </c>
      <c r="I368" s="213">
        <f t="shared" si="5"/>
        <v>38.97</v>
      </c>
      <c r="J368" s="214">
        <v>38.97</v>
      </c>
      <c r="K368" s="217"/>
    </row>
    <row r="369" spans="1:11" ht="14">
      <c r="A369" s="220">
        <v>538</v>
      </c>
      <c r="B369" s="216">
        <v>363</v>
      </c>
      <c r="C369" s="219" t="s">
        <v>1126</v>
      </c>
      <c r="D369" s="220" t="s">
        <v>1127</v>
      </c>
      <c r="E369" s="209" t="s">
        <v>1128</v>
      </c>
      <c r="F369" s="221">
        <v>3100030516</v>
      </c>
      <c r="G369" s="211" t="s">
        <v>77</v>
      </c>
      <c r="H369" s="212">
        <v>63</v>
      </c>
      <c r="I369" s="213">
        <f t="shared" si="5"/>
        <v>25.504999999999999</v>
      </c>
      <c r="J369" s="214">
        <v>25.504999999999999</v>
      </c>
      <c r="K369" s="217"/>
    </row>
    <row r="370" spans="1:11" ht="14">
      <c r="A370" s="220">
        <v>539</v>
      </c>
      <c r="B370" s="216">
        <v>364</v>
      </c>
      <c r="C370" s="219" t="s">
        <v>1129</v>
      </c>
      <c r="D370" s="220" t="s">
        <v>1130</v>
      </c>
      <c r="E370" s="209" t="s">
        <v>1131</v>
      </c>
      <c r="F370" s="221">
        <v>3100047487</v>
      </c>
      <c r="G370" s="211" t="s">
        <v>77</v>
      </c>
      <c r="H370" s="212">
        <v>63</v>
      </c>
      <c r="I370" s="213">
        <f t="shared" si="5"/>
        <v>26.5</v>
      </c>
      <c r="J370" s="214">
        <v>26.5</v>
      </c>
      <c r="K370" s="217"/>
    </row>
    <row r="371" spans="1:11" ht="14">
      <c r="A371" s="220">
        <v>540</v>
      </c>
      <c r="B371" s="216">
        <v>365</v>
      </c>
      <c r="C371" s="219" t="s">
        <v>1132</v>
      </c>
      <c r="D371" s="220" t="s">
        <v>1133</v>
      </c>
      <c r="E371" s="209" t="s">
        <v>1134</v>
      </c>
      <c r="F371" s="221">
        <v>3100047094</v>
      </c>
      <c r="G371" s="211" t="s">
        <v>77</v>
      </c>
      <c r="H371" s="212">
        <v>63</v>
      </c>
      <c r="I371" s="213">
        <f t="shared" si="5"/>
        <v>35.140999999999998</v>
      </c>
      <c r="J371" s="214">
        <v>35.140999999999998</v>
      </c>
      <c r="K371" s="217"/>
    </row>
    <row r="372" spans="1:11" ht="14">
      <c r="A372" s="220">
        <v>542</v>
      </c>
      <c r="B372" s="216">
        <v>366</v>
      </c>
      <c r="C372" s="219" t="s">
        <v>1135</v>
      </c>
      <c r="D372" s="220" t="s">
        <v>1136</v>
      </c>
      <c r="E372" s="209" t="s">
        <v>1137</v>
      </c>
      <c r="F372" s="221">
        <v>3100048061</v>
      </c>
      <c r="G372" s="211" t="s">
        <v>77</v>
      </c>
      <c r="H372" s="212">
        <v>63</v>
      </c>
      <c r="I372" s="213">
        <f t="shared" si="5"/>
        <v>14.247999999999999</v>
      </c>
      <c r="J372" s="214">
        <v>14.247999999999999</v>
      </c>
      <c r="K372" s="217"/>
    </row>
    <row r="373" spans="1:11" ht="14">
      <c r="A373" s="220">
        <v>543</v>
      </c>
      <c r="B373" s="216">
        <v>367</v>
      </c>
      <c r="C373" s="219" t="s">
        <v>1138</v>
      </c>
      <c r="D373" s="220" t="s">
        <v>1139</v>
      </c>
      <c r="E373" s="209" t="s">
        <v>1140</v>
      </c>
      <c r="F373" s="221">
        <v>3100047072</v>
      </c>
      <c r="G373" s="211" t="s">
        <v>77</v>
      </c>
      <c r="H373" s="212">
        <v>63</v>
      </c>
      <c r="I373" s="213">
        <f t="shared" si="5"/>
        <v>17.085000000000001</v>
      </c>
      <c r="J373" s="214">
        <v>17.085000000000001</v>
      </c>
      <c r="K373" s="217"/>
    </row>
    <row r="374" spans="1:11" ht="14">
      <c r="A374" s="220">
        <v>544</v>
      </c>
      <c r="B374" s="216">
        <v>368</v>
      </c>
      <c r="C374" s="219" t="s">
        <v>1141</v>
      </c>
      <c r="D374" s="220" t="s">
        <v>1142</v>
      </c>
      <c r="E374" s="209" t="s">
        <v>1143</v>
      </c>
      <c r="F374" s="221">
        <v>3100047083</v>
      </c>
      <c r="G374" s="211" t="s">
        <v>77</v>
      </c>
      <c r="H374" s="212">
        <v>63</v>
      </c>
      <c r="I374" s="213">
        <f t="shared" si="5"/>
        <v>28.050999999999998</v>
      </c>
      <c r="J374" s="214">
        <v>28.050999999999998</v>
      </c>
      <c r="K374" s="217"/>
    </row>
    <row r="375" spans="1:11" ht="14">
      <c r="A375" s="220">
        <v>545</v>
      </c>
      <c r="B375" s="216">
        <v>369</v>
      </c>
      <c r="C375" s="219" t="s">
        <v>1144</v>
      </c>
      <c r="D375" s="220" t="s">
        <v>1145</v>
      </c>
      <c r="E375" s="209" t="s">
        <v>1146</v>
      </c>
      <c r="F375" s="221">
        <v>3100046475</v>
      </c>
      <c r="G375" s="211" t="s">
        <v>77</v>
      </c>
      <c r="H375" s="212">
        <v>63</v>
      </c>
      <c r="I375" s="213">
        <f t="shared" si="5"/>
        <v>57.417999999999999</v>
      </c>
      <c r="J375" s="214">
        <v>57.417999999999999</v>
      </c>
      <c r="K375" s="217"/>
    </row>
    <row r="376" spans="1:11" ht="14">
      <c r="A376" s="220">
        <v>546</v>
      </c>
      <c r="B376" s="216">
        <v>370</v>
      </c>
      <c r="C376" s="219" t="s">
        <v>1147</v>
      </c>
      <c r="D376" s="220" t="s">
        <v>1148</v>
      </c>
      <c r="E376" s="209" t="s">
        <v>1149</v>
      </c>
      <c r="F376" s="221">
        <v>3100046464</v>
      </c>
      <c r="G376" s="211" t="s">
        <v>77</v>
      </c>
      <c r="H376" s="212">
        <v>63</v>
      </c>
      <c r="I376" s="213">
        <f t="shared" si="5"/>
        <v>68.903000000000006</v>
      </c>
      <c r="J376" s="214">
        <v>68.903000000000006</v>
      </c>
      <c r="K376" s="217"/>
    </row>
    <row r="377" spans="1:11" ht="14">
      <c r="A377" s="220">
        <v>547</v>
      </c>
      <c r="B377" s="216">
        <v>371</v>
      </c>
      <c r="C377" s="219" t="s">
        <v>1150</v>
      </c>
      <c r="D377" s="220" t="s">
        <v>1151</v>
      </c>
      <c r="E377" s="209" t="s">
        <v>1152</v>
      </c>
      <c r="F377" s="221">
        <v>3100033295</v>
      </c>
      <c r="G377" s="211" t="s">
        <v>77</v>
      </c>
      <c r="H377" s="212">
        <v>80</v>
      </c>
      <c r="I377" s="213">
        <f t="shared" si="5"/>
        <v>34.567</v>
      </c>
      <c r="J377" s="214">
        <v>34.567</v>
      </c>
      <c r="K377" s="217"/>
    </row>
    <row r="378" spans="1:11" ht="14">
      <c r="A378" s="220">
        <v>548</v>
      </c>
      <c r="B378" s="216">
        <v>372</v>
      </c>
      <c r="C378" s="219" t="s">
        <v>1153</v>
      </c>
      <c r="D378" s="220" t="s">
        <v>1154</v>
      </c>
      <c r="E378" s="218" t="s">
        <v>1155</v>
      </c>
      <c r="F378" s="221">
        <v>3100046509</v>
      </c>
      <c r="G378" s="211" t="s">
        <v>77</v>
      </c>
      <c r="H378" s="212">
        <v>63</v>
      </c>
      <c r="I378" s="213">
        <f t="shared" si="5"/>
        <v>33.609000000000002</v>
      </c>
      <c r="J378" s="214">
        <v>33.609000000000002</v>
      </c>
      <c r="K378" s="217"/>
    </row>
    <row r="379" spans="1:11" ht="14">
      <c r="A379" s="220">
        <v>550</v>
      </c>
      <c r="B379" s="216">
        <v>373</v>
      </c>
      <c r="C379" s="219" t="s">
        <v>1156</v>
      </c>
      <c r="D379" s="220" t="s">
        <v>1157</v>
      </c>
      <c r="E379" s="209" t="s">
        <v>1158</v>
      </c>
      <c r="F379" s="221">
        <v>3100030379</v>
      </c>
      <c r="G379" s="211" t="s">
        <v>77</v>
      </c>
      <c r="H379" s="212">
        <v>63</v>
      </c>
      <c r="I379" s="213">
        <f t="shared" si="5"/>
        <v>21.033999999999999</v>
      </c>
      <c r="J379" s="214">
        <v>21.033999999999999</v>
      </c>
      <c r="K379" s="217"/>
    </row>
    <row r="380" spans="1:11" ht="14">
      <c r="A380" s="220">
        <v>552</v>
      </c>
      <c r="B380" s="216">
        <v>374</v>
      </c>
      <c r="C380" s="219" t="s">
        <v>1159</v>
      </c>
      <c r="D380" s="220" t="s">
        <v>1160</v>
      </c>
      <c r="E380" s="209" t="s">
        <v>1161</v>
      </c>
      <c r="F380" s="221">
        <v>3100030414</v>
      </c>
      <c r="G380" s="211" t="s">
        <v>77</v>
      </c>
      <c r="H380" s="212">
        <v>63</v>
      </c>
      <c r="I380" s="213">
        <f t="shared" si="5"/>
        <v>35.936999999999998</v>
      </c>
      <c r="J380" s="214">
        <v>35.936999999999998</v>
      </c>
      <c r="K380" s="217"/>
    </row>
    <row r="381" spans="1:11" ht="14">
      <c r="A381" s="220">
        <v>559</v>
      </c>
      <c r="B381" s="216">
        <v>375</v>
      </c>
      <c r="C381" s="219" t="s">
        <v>1162</v>
      </c>
      <c r="D381" s="220" t="s">
        <v>1163</v>
      </c>
      <c r="E381" s="209" t="s">
        <v>1164</v>
      </c>
      <c r="F381" s="221">
        <v>3100048782</v>
      </c>
      <c r="G381" s="211" t="s">
        <v>77</v>
      </c>
      <c r="H381" s="212">
        <v>63</v>
      </c>
      <c r="I381" s="213">
        <f t="shared" si="5"/>
        <v>30.859000000000002</v>
      </c>
      <c r="J381" s="214">
        <v>30.859000000000002</v>
      </c>
      <c r="K381" s="217"/>
    </row>
    <row r="382" spans="1:11" ht="14">
      <c r="A382" s="220">
        <v>560</v>
      </c>
      <c r="B382" s="216">
        <v>376</v>
      </c>
      <c r="C382" s="219" t="s">
        <v>1165</v>
      </c>
      <c r="D382" s="220" t="s">
        <v>1166</v>
      </c>
      <c r="E382" s="209" t="s">
        <v>1167</v>
      </c>
      <c r="F382" s="221">
        <v>3100048519</v>
      </c>
      <c r="G382" s="211" t="s">
        <v>77</v>
      </c>
      <c r="H382" s="212">
        <v>63</v>
      </c>
      <c r="I382" s="213">
        <f t="shared" si="5"/>
        <v>7.6449999999999996</v>
      </c>
      <c r="J382" s="214">
        <v>7.6449999999999996</v>
      </c>
      <c r="K382" s="217"/>
    </row>
    <row r="383" spans="1:11" ht="14">
      <c r="A383" s="220">
        <v>561</v>
      </c>
      <c r="B383" s="216">
        <v>377</v>
      </c>
      <c r="C383" s="219" t="s">
        <v>1168</v>
      </c>
      <c r="D383" s="220" t="s">
        <v>1169</v>
      </c>
      <c r="E383" s="209" t="s">
        <v>1170</v>
      </c>
      <c r="F383" s="221">
        <v>3100048530</v>
      </c>
      <c r="G383" s="211" t="s">
        <v>77</v>
      </c>
      <c r="H383" s="212">
        <v>63</v>
      </c>
      <c r="I383" s="213">
        <f t="shared" si="5"/>
        <v>46.386000000000003</v>
      </c>
      <c r="J383" s="214">
        <v>46.386000000000003</v>
      </c>
      <c r="K383" s="217"/>
    </row>
    <row r="384" spans="1:11" ht="14">
      <c r="A384" s="220">
        <v>562</v>
      </c>
      <c r="B384" s="216">
        <v>378</v>
      </c>
      <c r="C384" s="219" t="s">
        <v>1171</v>
      </c>
      <c r="D384" s="220" t="s">
        <v>1172</v>
      </c>
      <c r="E384" s="209" t="s">
        <v>1173</v>
      </c>
      <c r="F384" s="221">
        <v>3100047064</v>
      </c>
      <c r="G384" s="211" t="s">
        <v>77</v>
      </c>
      <c r="H384" s="212">
        <v>63</v>
      </c>
      <c r="I384" s="213">
        <f t="shared" si="5"/>
        <v>29.472999999999999</v>
      </c>
      <c r="J384" s="214">
        <v>29.472999999999999</v>
      </c>
      <c r="K384" s="217"/>
    </row>
    <row r="385" spans="1:11" ht="14">
      <c r="A385" s="220">
        <v>564</v>
      </c>
      <c r="B385" s="216">
        <v>379</v>
      </c>
      <c r="C385" s="219" t="s">
        <v>1174</v>
      </c>
      <c r="D385" s="220" t="s">
        <v>1175</v>
      </c>
      <c r="E385" s="218" t="s">
        <v>1176</v>
      </c>
      <c r="F385" s="221">
        <v>3100029548</v>
      </c>
      <c r="G385" s="211" t="s">
        <v>77</v>
      </c>
      <c r="H385" s="212">
        <v>63</v>
      </c>
      <c r="I385" s="213">
        <f t="shared" si="5"/>
        <v>41.844999999999999</v>
      </c>
      <c r="J385" s="214">
        <v>41.844999999999999</v>
      </c>
      <c r="K385" s="217"/>
    </row>
    <row r="386" spans="1:11" ht="14">
      <c r="A386" s="220">
        <v>568</v>
      </c>
      <c r="B386" s="216">
        <v>380</v>
      </c>
      <c r="C386" s="219" t="s">
        <v>1177</v>
      </c>
      <c r="D386" s="220" t="s">
        <v>1178</v>
      </c>
      <c r="E386" s="209" t="s">
        <v>1179</v>
      </c>
      <c r="F386" s="221">
        <v>3100048880</v>
      </c>
      <c r="G386" s="211" t="s">
        <v>77</v>
      </c>
      <c r="H386" s="212">
        <v>63</v>
      </c>
      <c r="I386" s="213">
        <f t="shared" si="5"/>
        <v>21.257000000000001</v>
      </c>
      <c r="J386" s="214">
        <v>21.257000000000001</v>
      </c>
      <c r="K386" s="217"/>
    </row>
    <row r="387" spans="1:11" ht="14">
      <c r="A387" s="220">
        <v>569</v>
      </c>
      <c r="B387" s="216">
        <v>381</v>
      </c>
      <c r="C387" s="219" t="s">
        <v>1180</v>
      </c>
      <c r="D387" s="220" t="s">
        <v>1181</v>
      </c>
      <c r="E387" s="218" t="s">
        <v>1182</v>
      </c>
      <c r="F387" s="221">
        <v>3100047000</v>
      </c>
      <c r="G387" s="211" t="s">
        <v>77</v>
      </c>
      <c r="H387" s="212">
        <v>63</v>
      </c>
      <c r="I387" s="213">
        <f t="shared" si="5"/>
        <v>37.28</v>
      </c>
      <c r="J387" s="214">
        <v>37.28</v>
      </c>
      <c r="K387" s="217"/>
    </row>
    <row r="388" spans="1:11" ht="14">
      <c r="A388" s="220">
        <v>570</v>
      </c>
      <c r="B388" s="216">
        <v>382</v>
      </c>
      <c r="C388" s="219" t="s">
        <v>1183</v>
      </c>
      <c r="D388" s="220" t="s">
        <v>1184</v>
      </c>
      <c r="E388" s="209" t="s">
        <v>1185</v>
      </c>
      <c r="F388" s="221">
        <v>3100049051</v>
      </c>
      <c r="G388" s="211" t="s">
        <v>77</v>
      </c>
      <c r="H388" s="212">
        <v>63</v>
      </c>
      <c r="I388" s="213">
        <f t="shared" si="5"/>
        <v>32.944000000000003</v>
      </c>
      <c r="J388" s="214">
        <v>32.944000000000003</v>
      </c>
      <c r="K388" s="217"/>
    </row>
    <row r="389" spans="1:11" ht="14">
      <c r="A389" s="220">
        <v>571</v>
      </c>
      <c r="B389" s="216">
        <v>383</v>
      </c>
      <c r="C389" s="219" t="s">
        <v>1186</v>
      </c>
      <c r="D389" s="220" t="s">
        <v>1187</v>
      </c>
      <c r="E389" s="209" t="s">
        <v>1188</v>
      </c>
      <c r="F389" s="221">
        <v>3100029985</v>
      </c>
      <c r="G389" s="211" t="s">
        <v>77</v>
      </c>
      <c r="H389" s="212">
        <v>63</v>
      </c>
      <c r="I389" s="213">
        <f t="shared" si="5"/>
        <v>29.361000000000001</v>
      </c>
      <c r="J389" s="214">
        <v>29.361000000000001</v>
      </c>
      <c r="K389" s="217"/>
    </row>
    <row r="390" spans="1:11" ht="14">
      <c r="A390" s="220">
        <v>572</v>
      </c>
      <c r="B390" s="216">
        <v>384</v>
      </c>
      <c r="C390" s="219" t="s">
        <v>1189</v>
      </c>
      <c r="D390" s="220" t="s">
        <v>1190</v>
      </c>
      <c r="E390" s="209" t="s">
        <v>1191</v>
      </c>
      <c r="F390" s="221">
        <v>3100029976</v>
      </c>
      <c r="G390" s="211" t="s">
        <v>77</v>
      </c>
      <c r="H390" s="212">
        <v>63</v>
      </c>
      <c r="I390" s="213">
        <f t="shared" si="5"/>
        <v>57.08</v>
      </c>
      <c r="J390" s="214">
        <v>57.08</v>
      </c>
      <c r="K390" s="217"/>
    </row>
    <row r="391" spans="1:11" ht="14">
      <c r="A391" s="220">
        <v>573</v>
      </c>
      <c r="B391" s="216">
        <v>385</v>
      </c>
      <c r="C391" s="219" t="s">
        <v>1192</v>
      </c>
      <c r="D391" s="220" t="s">
        <v>1193</v>
      </c>
      <c r="E391" s="209" t="s">
        <v>1194</v>
      </c>
      <c r="F391" s="221">
        <v>3100048763</v>
      </c>
      <c r="G391" s="211" t="s">
        <v>77</v>
      </c>
      <c r="H391" s="212">
        <v>63</v>
      </c>
      <c r="I391" s="213">
        <f t="shared" si="5"/>
        <v>38.052999999999997</v>
      </c>
      <c r="J391" s="214">
        <v>38.052999999999997</v>
      </c>
      <c r="K391" s="217"/>
    </row>
    <row r="392" spans="1:11" ht="14">
      <c r="A392" s="220">
        <v>574</v>
      </c>
      <c r="B392" s="216">
        <v>386</v>
      </c>
      <c r="C392" s="219" t="s">
        <v>1195</v>
      </c>
      <c r="D392" s="220" t="s">
        <v>1195</v>
      </c>
      <c r="E392" s="209" t="s">
        <v>1196</v>
      </c>
      <c r="F392" s="221">
        <v>3100047990</v>
      </c>
      <c r="G392" s="211" t="s">
        <v>77</v>
      </c>
      <c r="H392" s="212">
        <v>63</v>
      </c>
      <c r="I392" s="213">
        <f t="shared" si="5"/>
        <v>39.405000000000001</v>
      </c>
      <c r="J392" s="214">
        <v>39.405000000000001</v>
      </c>
      <c r="K392" s="217"/>
    </row>
    <row r="393" spans="1:11" ht="14">
      <c r="A393" s="220">
        <v>575</v>
      </c>
      <c r="B393" s="216">
        <v>387</v>
      </c>
      <c r="C393" s="219" t="s">
        <v>1197</v>
      </c>
      <c r="D393" s="220" t="s">
        <v>1198</v>
      </c>
      <c r="E393" s="209" t="s">
        <v>1199</v>
      </c>
      <c r="F393" s="221">
        <v>3100048001</v>
      </c>
      <c r="G393" s="211" t="s">
        <v>77</v>
      </c>
      <c r="H393" s="212">
        <v>63</v>
      </c>
      <c r="I393" s="213">
        <f t="shared" si="5"/>
        <v>34.634999999999998</v>
      </c>
      <c r="J393" s="214">
        <v>34.634999999999998</v>
      </c>
      <c r="K393" s="217"/>
    </row>
    <row r="394" spans="1:11" ht="14">
      <c r="A394" s="220">
        <v>576</v>
      </c>
      <c r="B394" s="216">
        <v>388</v>
      </c>
      <c r="C394" s="219" t="s">
        <v>1200</v>
      </c>
      <c r="D394" s="220" t="s">
        <v>1201</v>
      </c>
      <c r="E394" s="209" t="s">
        <v>1202</v>
      </c>
      <c r="F394" s="221">
        <v>3100029945</v>
      </c>
      <c r="G394" s="211" t="s">
        <v>77</v>
      </c>
      <c r="H394" s="212">
        <v>63</v>
      </c>
      <c r="I394" s="213">
        <f t="shared" ref="I394:I442" si="6">J394</f>
        <v>17.023</v>
      </c>
      <c r="J394" s="214">
        <v>17.023</v>
      </c>
      <c r="K394" s="217"/>
    </row>
    <row r="395" spans="1:11" ht="14">
      <c r="A395" s="220">
        <v>578</v>
      </c>
      <c r="B395" s="216">
        <v>389</v>
      </c>
      <c r="C395" s="219" t="s">
        <v>1203</v>
      </c>
      <c r="D395" s="220" t="s">
        <v>1204</v>
      </c>
      <c r="E395" s="209" t="s">
        <v>1205</v>
      </c>
      <c r="F395" s="221">
        <v>3100047050</v>
      </c>
      <c r="G395" s="211" t="s">
        <v>77</v>
      </c>
      <c r="H395" s="212">
        <v>63</v>
      </c>
      <c r="I395" s="213">
        <f t="shared" si="6"/>
        <v>47.427999999999997</v>
      </c>
      <c r="J395" s="214">
        <v>47.427999999999997</v>
      </c>
      <c r="K395" s="217"/>
    </row>
    <row r="396" spans="1:11" ht="14">
      <c r="A396" s="220">
        <v>579</v>
      </c>
      <c r="B396" s="216">
        <v>390</v>
      </c>
      <c r="C396" s="219" t="s">
        <v>1206</v>
      </c>
      <c r="D396" s="220" t="s">
        <v>1207</v>
      </c>
      <c r="E396" s="209" t="s">
        <v>1208</v>
      </c>
      <c r="F396" s="221">
        <v>3100047037</v>
      </c>
      <c r="G396" s="211" t="s">
        <v>77</v>
      </c>
      <c r="H396" s="212">
        <v>63</v>
      </c>
      <c r="I396" s="213">
        <f t="shared" si="6"/>
        <v>41.656999999999996</v>
      </c>
      <c r="J396" s="214">
        <v>41.656999999999996</v>
      </c>
      <c r="K396" s="217"/>
    </row>
    <row r="397" spans="1:11" ht="14">
      <c r="A397" s="220">
        <v>580</v>
      </c>
      <c r="B397" s="216">
        <v>391</v>
      </c>
      <c r="C397" s="219" t="s">
        <v>1209</v>
      </c>
      <c r="D397" s="220" t="s">
        <v>1210</v>
      </c>
      <c r="E397" s="209" t="s">
        <v>1211</v>
      </c>
      <c r="F397" s="221">
        <v>3600020502</v>
      </c>
      <c r="G397" s="211" t="s">
        <v>77</v>
      </c>
      <c r="H397" s="212">
        <v>63</v>
      </c>
      <c r="I397" s="213">
        <f t="shared" si="6"/>
        <v>52.174999999999997</v>
      </c>
      <c r="J397" s="214">
        <v>52.174999999999997</v>
      </c>
      <c r="K397" s="217"/>
    </row>
    <row r="398" spans="1:11" ht="14">
      <c r="A398" s="220">
        <v>581</v>
      </c>
      <c r="B398" s="216">
        <v>392</v>
      </c>
      <c r="C398" s="219" t="s">
        <v>1212</v>
      </c>
      <c r="D398" s="220" t="s">
        <v>1213</v>
      </c>
      <c r="E398" s="209" t="s">
        <v>1214</v>
      </c>
      <c r="F398" s="221">
        <v>3100030524</v>
      </c>
      <c r="G398" s="211" t="s">
        <v>77</v>
      </c>
      <c r="H398" s="212">
        <v>63</v>
      </c>
      <c r="I398" s="213">
        <f t="shared" si="6"/>
        <v>33.000999999999998</v>
      </c>
      <c r="J398" s="214">
        <v>33.000999999999998</v>
      </c>
      <c r="K398" s="217"/>
    </row>
    <row r="399" spans="1:11" ht="14">
      <c r="A399" s="220">
        <v>582</v>
      </c>
      <c r="B399" s="216">
        <v>393</v>
      </c>
      <c r="C399" s="219" t="s">
        <v>1215</v>
      </c>
      <c r="D399" s="220" t="s">
        <v>1216</v>
      </c>
      <c r="E399" s="209" t="s">
        <v>1217</v>
      </c>
      <c r="F399" s="221">
        <v>3100033195</v>
      </c>
      <c r="G399" s="211" t="s">
        <v>77</v>
      </c>
      <c r="H399" s="212">
        <v>63</v>
      </c>
      <c r="I399" s="213">
        <f t="shared" si="6"/>
        <v>17.399000000000001</v>
      </c>
      <c r="J399" s="214">
        <v>17.399000000000001</v>
      </c>
      <c r="K399" s="217"/>
    </row>
    <row r="400" spans="1:11" ht="14">
      <c r="A400" s="220">
        <v>583</v>
      </c>
      <c r="B400" s="216">
        <v>394</v>
      </c>
      <c r="C400" s="219" t="s">
        <v>1218</v>
      </c>
      <c r="D400" s="220" t="s">
        <v>1219</v>
      </c>
      <c r="E400" s="209" t="s">
        <v>1220</v>
      </c>
      <c r="F400" s="221">
        <v>3100045802</v>
      </c>
      <c r="G400" s="211" t="s">
        <v>77</v>
      </c>
      <c r="H400" s="212">
        <v>63</v>
      </c>
      <c r="I400" s="213">
        <f t="shared" si="6"/>
        <v>29.902999999999999</v>
      </c>
      <c r="J400" s="214">
        <v>29.902999999999999</v>
      </c>
      <c r="K400" s="217"/>
    </row>
    <row r="401" spans="1:11" ht="14">
      <c r="A401" s="220">
        <v>584</v>
      </c>
      <c r="B401" s="216">
        <v>395</v>
      </c>
      <c r="C401" s="219" t="s">
        <v>1221</v>
      </c>
      <c r="D401" s="220" t="s">
        <v>1222</v>
      </c>
      <c r="E401" s="209" t="s">
        <v>1223</v>
      </c>
      <c r="F401" s="221">
        <v>3100047501</v>
      </c>
      <c r="G401" s="211" t="s">
        <v>77</v>
      </c>
      <c r="H401" s="212">
        <v>63</v>
      </c>
      <c r="I401" s="213">
        <f t="shared" si="6"/>
        <v>15.667999999999999</v>
      </c>
      <c r="J401" s="214">
        <v>15.667999999999999</v>
      </c>
      <c r="K401" s="217"/>
    </row>
    <row r="402" spans="1:11" ht="14">
      <c r="A402" s="220">
        <v>587</v>
      </c>
      <c r="B402" s="216">
        <v>396</v>
      </c>
      <c r="C402" s="219" t="s">
        <v>1224</v>
      </c>
      <c r="D402" s="220" t="s">
        <v>1225</v>
      </c>
      <c r="E402" s="209" t="s">
        <v>1226</v>
      </c>
      <c r="F402" s="221">
        <v>3100029952</v>
      </c>
      <c r="G402" s="211" t="s">
        <v>77</v>
      </c>
      <c r="H402" s="212">
        <v>63</v>
      </c>
      <c r="I402" s="213">
        <f t="shared" si="6"/>
        <v>25.681000000000001</v>
      </c>
      <c r="J402" s="214">
        <v>25.681000000000001</v>
      </c>
      <c r="K402" s="217"/>
    </row>
    <row r="403" spans="1:11" ht="14">
      <c r="A403" s="220">
        <v>589</v>
      </c>
      <c r="B403" s="216">
        <v>397</v>
      </c>
      <c r="C403" s="219" t="s">
        <v>1227</v>
      </c>
      <c r="D403" s="220" t="s">
        <v>1228</v>
      </c>
      <c r="E403" s="209" t="s">
        <v>1229</v>
      </c>
      <c r="F403" s="221">
        <v>3100029960</v>
      </c>
      <c r="G403" s="211" t="s">
        <v>77</v>
      </c>
      <c r="H403" s="212">
        <v>63</v>
      </c>
      <c r="I403" s="213">
        <f t="shared" si="6"/>
        <v>55.374000000000002</v>
      </c>
      <c r="J403" s="214">
        <v>55.374000000000002</v>
      </c>
      <c r="K403" s="217"/>
    </row>
    <row r="404" spans="1:11" ht="14">
      <c r="A404" s="220">
        <v>590</v>
      </c>
      <c r="B404" s="216">
        <v>398</v>
      </c>
      <c r="C404" s="219" t="s">
        <v>1230</v>
      </c>
      <c r="D404" s="220" t="s">
        <v>1231</v>
      </c>
      <c r="E404" s="209" t="s">
        <v>1232</v>
      </c>
      <c r="F404" s="221">
        <v>3100045774</v>
      </c>
      <c r="G404" s="211" t="s">
        <v>77</v>
      </c>
      <c r="H404" s="212">
        <v>63</v>
      </c>
      <c r="I404" s="213">
        <f t="shared" si="6"/>
        <v>29.76</v>
      </c>
      <c r="J404" s="214">
        <v>29.76</v>
      </c>
      <c r="K404" s="217"/>
    </row>
    <row r="405" spans="1:11" ht="14">
      <c r="A405" s="220">
        <v>593</v>
      </c>
      <c r="B405" s="216">
        <v>399</v>
      </c>
      <c r="C405" s="219" t="s">
        <v>1233</v>
      </c>
      <c r="D405" s="220" t="s">
        <v>1234</v>
      </c>
      <c r="E405" s="209" t="s">
        <v>1235</v>
      </c>
      <c r="F405" s="221">
        <v>3100046081</v>
      </c>
      <c r="G405" s="211" t="s">
        <v>77</v>
      </c>
      <c r="H405" s="212">
        <v>63</v>
      </c>
      <c r="I405" s="213">
        <f t="shared" si="6"/>
        <v>102.782</v>
      </c>
      <c r="J405" s="214">
        <v>102.782</v>
      </c>
      <c r="K405" s="217"/>
    </row>
    <row r="406" spans="1:11" ht="14">
      <c r="A406" s="220">
        <v>594</v>
      </c>
      <c r="B406" s="216">
        <v>400</v>
      </c>
      <c r="C406" s="219" t="s">
        <v>1236</v>
      </c>
      <c r="D406" s="220" t="s">
        <v>1237</v>
      </c>
      <c r="E406" s="209" t="s">
        <v>1238</v>
      </c>
      <c r="F406" s="221">
        <v>3100030395</v>
      </c>
      <c r="G406" s="211" t="s">
        <v>77</v>
      </c>
      <c r="H406" s="212">
        <v>63</v>
      </c>
      <c r="I406" s="213">
        <f t="shared" si="6"/>
        <v>28.48</v>
      </c>
      <c r="J406" s="214">
        <v>28.48</v>
      </c>
      <c r="K406" s="217"/>
    </row>
    <row r="407" spans="1:11" ht="14">
      <c r="A407" s="220">
        <v>595</v>
      </c>
      <c r="B407" s="216">
        <v>401</v>
      </c>
      <c r="C407" s="219" t="s">
        <v>1239</v>
      </c>
      <c r="D407" s="220" t="s">
        <v>1240</v>
      </c>
      <c r="E407" s="209" t="s">
        <v>1241</v>
      </c>
      <c r="F407" s="221">
        <v>3100029968</v>
      </c>
      <c r="G407" s="211" t="s">
        <v>77</v>
      </c>
      <c r="H407" s="212">
        <v>63</v>
      </c>
      <c r="I407" s="213">
        <f t="shared" si="6"/>
        <v>41.881999999999998</v>
      </c>
      <c r="J407" s="214">
        <v>41.881999999999998</v>
      </c>
      <c r="K407" s="217"/>
    </row>
    <row r="408" spans="1:11" ht="14">
      <c r="A408" s="220">
        <v>596</v>
      </c>
      <c r="B408" s="216">
        <v>402</v>
      </c>
      <c r="C408" s="219" t="s">
        <v>1242</v>
      </c>
      <c r="D408" s="220" t="s">
        <v>367</v>
      </c>
      <c r="E408" s="209" t="s">
        <v>1243</v>
      </c>
      <c r="F408" s="221">
        <v>3600018662</v>
      </c>
      <c r="G408" s="211" t="s">
        <v>77</v>
      </c>
      <c r="H408" s="212">
        <v>63</v>
      </c>
      <c r="I408" s="213">
        <f t="shared" si="6"/>
        <v>79.503</v>
      </c>
      <c r="J408" s="214">
        <v>79.503</v>
      </c>
      <c r="K408" s="217"/>
    </row>
    <row r="409" spans="1:11" ht="14">
      <c r="A409" s="220">
        <v>603</v>
      </c>
      <c r="B409" s="216">
        <v>403</v>
      </c>
      <c r="C409" s="219" t="s">
        <v>1244</v>
      </c>
      <c r="D409" s="220" t="s">
        <v>1245</v>
      </c>
      <c r="E409" s="209" t="s">
        <v>1246</v>
      </c>
      <c r="F409" s="221">
        <v>3100058561</v>
      </c>
      <c r="G409" s="211" t="s">
        <v>77</v>
      </c>
      <c r="H409" s="212">
        <v>63</v>
      </c>
      <c r="I409" s="213">
        <f t="shared" si="6"/>
        <v>22.620999999999999</v>
      </c>
      <c r="J409" s="214">
        <v>22.620999999999999</v>
      </c>
      <c r="K409" s="217"/>
    </row>
    <row r="410" spans="1:11" ht="14">
      <c r="A410" s="220">
        <v>604</v>
      </c>
      <c r="B410" s="216">
        <v>404</v>
      </c>
      <c r="C410" s="219" t="s">
        <v>1247</v>
      </c>
      <c r="D410" s="220" t="s">
        <v>1248</v>
      </c>
      <c r="E410" s="209" t="s">
        <v>1249</v>
      </c>
      <c r="F410" s="221">
        <v>3100088837</v>
      </c>
      <c r="G410" s="211" t="s">
        <v>77</v>
      </c>
      <c r="H410" s="212">
        <v>63</v>
      </c>
      <c r="I410" s="213">
        <f t="shared" si="6"/>
        <v>52.021999999999998</v>
      </c>
      <c r="J410" s="214">
        <v>52.021999999999998</v>
      </c>
      <c r="K410" s="217"/>
    </row>
    <row r="411" spans="1:11" ht="14">
      <c r="A411" s="220">
        <v>605</v>
      </c>
      <c r="B411" s="216">
        <v>405</v>
      </c>
      <c r="C411" s="219" t="s">
        <v>1250</v>
      </c>
      <c r="D411" s="220" t="s">
        <v>1251</v>
      </c>
      <c r="E411" s="209" t="s">
        <v>1252</v>
      </c>
      <c r="F411" s="221">
        <v>3100046634</v>
      </c>
      <c r="G411" s="211" t="s">
        <v>77</v>
      </c>
      <c r="H411" s="212">
        <v>63</v>
      </c>
      <c r="I411" s="213">
        <f t="shared" si="6"/>
        <v>23.102</v>
      </c>
      <c r="J411" s="214">
        <v>23.102</v>
      </c>
      <c r="K411" s="217"/>
    </row>
    <row r="412" spans="1:11" ht="14">
      <c r="A412" s="220">
        <v>606</v>
      </c>
      <c r="B412" s="216">
        <v>406</v>
      </c>
      <c r="C412" s="219" t="s">
        <v>1253</v>
      </c>
      <c r="D412" s="220" t="s">
        <v>1254</v>
      </c>
      <c r="E412" s="218" t="s">
        <v>1255</v>
      </c>
      <c r="F412" s="221">
        <v>3100049417</v>
      </c>
      <c r="G412" s="211" t="s">
        <v>77</v>
      </c>
      <c r="H412" s="212">
        <v>63</v>
      </c>
      <c r="I412" s="213">
        <f t="shared" si="6"/>
        <v>40.665999999999997</v>
      </c>
      <c r="J412" s="214">
        <v>40.665999999999997</v>
      </c>
      <c r="K412" s="217"/>
    </row>
    <row r="413" spans="1:11" ht="14">
      <c r="A413" s="220">
        <v>607</v>
      </c>
      <c r="B413" s="216">
        <v>407</v>
      </c>
      <c r="C413" s="219" t="s">
        <v>1256</v>
      </c>
      <c r="D413" s="220" t="s">
        <v>1256</v>
      </c>
      <c r="E413" s="218" t="s">
        <v>1257</v>
      </c>
      <c r="F413" s="221">
        <v>3100038599</v>
      </c>
      <c r="G413" s="211" t="s">
        <v>77</v>
      </c>
      <c r="H413" s="212">
        <v>63</v>
      </c>
      <c r="I413" s="213">
        <f t="shared" si="6"/>
        <v>17.023</v>
      </c>
      <c r="J413" s="214">
        <v>17.023</v>
      </c>
      <c r="K413" s="217"/>
    </row>
    <row r="414" spans="1:11" ht="14">
      <c r="A414" s="220">
        <v>609</v>
      </c>
      <c r="B414" s="216">
        <v>408</v>
      </c>
      <c r="C414" s="219" t="s">
        <v>1258</v>
      </c>
      <c r="D414" s="220" t="s">
        <v>1258</v>
      </c>
      <c r="E414" s="218" t="s">
        <v>1259</v>
      </c>
      <c r="F414" s="221">
        <v>3100039422</v>
      </c>
      <c r="G414" s="211" t="s">
        <v>77</v>
      </c>
      <c r="H414" s="212">
        <v>63</v>
      </c>
      <c r="I414" s="213">
        <f t="shared" si="6"/>
        <v>12.09</v>
      </c>
      <c r="J414" s="214">
        <v>12.09</v>
      </c>
      <c r="K414" s="217"/>
    </row>
    <row r="415" spans="1:11" ht="14">
      <c r="A415" s="220">
        <v>611</v>
      </c>
      <c r="B415" s="216">
        <v>409</v>
      </c>
      <c r="C415" s="219" t="s">
        <v>1260</v>
      </c>
      <c r="D415" s="220" t="s">
        <v>1261</v>
      </c>
      <c r="E415" s="218" t="s">
        <v>1262</v>
      </c>
      <c r="F415" s="221">
        <v>3100036780</v>
      </c>
      <c r="G415" s="211" t="s">
        <v>77</v>
      </c>
      <c r="H415" s="212">
        <v>63</v>
      </c>
      <c r="I415" s="213">
        <f t="shared" si="6"/>
        <v>37.11</v>
      </c>
      <c r="J415" s="214">
        <v>37.11</v>
      </c>
      <c r="K415" s="217"/>
    </row>
    <row r="416" spans="1:11" ht="14">
      <c r="A416" s="220">
        <v>612</v>
      </c>
      <c r="B416" s="216">
        <v>410</v>
      </c>
      <c r="C416" s="219" t="s">
        <v>1263</v>
      </c>
      <c r="D416" s="220" t="s">
        <v>1264</v>
      </c>
      <c r="E416" s="209" t="s">
        <v>1265</v>
      </c>
      <c r="F416" s="221">
        <v>3100041600</v>
      </c>
      <c r="G416" s="211" t="s">
        <v>77</v>
      </c>
      <c r="H416" s="212">
        <v>63</v>
      </c>
      <c r="I416" s="213">
        <f t="shared" si="6"/>
        <v>35.973999999999997</v>
      </c>
      <c r="J416" s="214">
        <v>35.973999999999997</v>
      </c>
      <c r="K416" s="217"/>
    </row>
    <row r="417" spans="1:11" ht="14">
      <c r="A417" s="220">
        <v>614</v>
      </c>
      <c r="B417" s="216">
        <v>411</v>
      </c>
      <c r="C417" s="207" t="s">
        <v>1266</v>
      </c>
      <c r="D417" s="208" t="s">
        <v>1267</v>
      </c>
      <c r="E417" s="209" t="s">
        <v>1268</v>
      </c>
      <c r="F417" s="210">
        <v>3100048886</v>
      </c>
      <c r="G417" s="211" t="s">
        <v>77</v>
      </c>
      <c r="H417" s="212">
        <v>63</v>
      </c>
      <c r="I417" s="213">
        <f t="shared" si="6"/>
        <v>40.369999999999997</v>
      </c>
      <c r="J417" s="214">
        <v>40.369999999999997</v>
      </c>
      <c r="K417" s="217"/>
    </row>
    <row r="418" spans="1:11" ht="14">
      <c r="A418" s="220">
        <v>615</v>
      </c>
      <c r="B418" s="216">
        <v>412</v>
      </c>
      <c r="C418" s="207" t="s">
        <v>1269</v>
      </c>
      <c r="D418" s="208" t="s">
        <v>1270</v>
      </c>
      <c r="E418" s="209" t="s">
        <v>1271</v>
      </c>
      <c r="F418" s="210">
        <v>3100059392</v>
      </c>
      <c r="G418" s="211" t="s">
        <v>77</v>
      </c>
      <c r="H418" s="212">
        <v>63</v>
      </c>
      <c r="I418" s="213">
        <f t="shared" si="6"/>
        <v>63.970999999999997</v>
      </c>
      <c r="J418" s="214">
        <v>63.970999999999997</v>
      </c>
      <c r="K418" s="217"/>
    </row>
    <row r="419" spans="1:11" ht="14">
      <c r="A419" s="220">
        <v>616</v>
      </c>
      <c r="B419" s="216">
        <v>413</v>
      </c>
      <c r="C419" s="207" t="s">
        <v>1272</v>
      </c>
      <c r="D419" s="208" t="s">
        <v>1273</v>
      </c>
      <c r="E419" s="209" t="s">
        <v>1274</v>
      </c>
      <c r="F419" s="210">
        <v>3100054825</v>
      </c>
      <c r="G419" s="211" t="s">
        <v>77</v>
      </c>
      <c r="H419" s="212">
        <v>63</v>
      </c>
      <c r="I419" s="213">
        <f t="shared" si="6"/>
        <v>10.631</v>
      </c>
      <c r="J419" s="214">
        <v>10.631</v>
      </c>
      <c r="K419" s="217"/>
    </row>
    <row r="420" spans="1:11" ht="14">
      <c r="A420" s="220">
        <v>618</v>
      </c>
      <c r="B420" s="216">
        <v>414</v>
      </c>
      <c r="C420" s="207" t="s">
        <v>1275</v>
      </c>
      <c r="D420" s="208" t="s">
        <v>1276</v>
      </c>
      <c r="E420" s="209" t="s">
        <v>1277</v>
      </c>
      <c r="F420" s="210">
        <v>3100071926</v>
      </c>
      <c r="G420" s="211" t="s">
        <v>77</v>
      </c>
      <c r="H420" s="212">
        <v>63</v>
      </c>
      <c r="I420" s="213">
        <f t="shared" si="6"/>
        <v>19.206</v>
      </c>
      <c r="J420" s="214">
        <v>19.206</v>
      </c>
      <c r="K420" s="217"/>
    </row>
    <row r="421" spans="1:11" ht="14">
      <c r="A421" s="220">
        <v>619</v>
      </c>
      <c r="B421" s="216">
        <v>415</v>
      </c>
      <c r="C421" s="207" t="s">
        <v>1278</v>
      </c>
      <c r="D421" s="208" t="s">
        <v>1278</v>
      </c>
      <c r="E421" s="209" t="s">
        <v>1279</v>
      </c>
      <c r="F421" s="210">
        <v>3100106318</v>
      </c>
      <c r="G421" s="211" t="s">
        <v>77</v>
      </c>
      <c r="H421" s="212">
        <v>63</v>
      </c>
      <c r="I421" s="213">
        <f t="shared" si="6"/>
        <v>34.902000000000001</v>
      </c>
      <c r="J421" s="214">
        <v>34.902000000000001</v>
      </c>
      <c r="K421" s="217"/>
    </row>
    <row r="422" spans="1:11" ht="14">
      <c r="A422" s="220">
        <v>620</v>
      </c>
      <c r="B422" s="216">
        <v>416</v>
      </c>
      <c r="C422" s="219" t="s">
        <v>1280</v>
      </c>
      <c r="D422" s="220" t="s">
        <v>1281</v>
      </c>
      <c r="E422" s="209" t="s">
        <v>1282</v>
      </c>
      <c r="F422" s="221">
        <v>3100095671</v>
      </c>
      <c r="G422" s="211" t="s">
        <v>77</v>
      </c>
      <c r="H422" s="212">
        <v>63</v>
      </c>
      <c r="I422" s="213">
        <f t="shared" si="6"/>
        <v>21.132000000000001</v>
      </c>
      <c r="J422" s="214">
        <v>21.132000000000001</v>
      </c>
      <c r="K422" s="217"/>
    </row>
    <row r="423" spans="1:11" ht="14">
      <c r="A423" s="220">
        <v>621</v>
      </c>
      <c r="B423" s="216">
        <v>417</v>
      </c>
      <c r="C423" s="219" t="s">
        <v>1283</v>
      </c>
      <c r="D423" s="220" t="s">
        <v>741</v>
      </c>
      <c r="E423" s="209" t="s">
        <v>1284</v>
      </c>
      <c r="F423" s="221">
        <v>3100095678</v>
      </c>
      <c r="G423" s="211" t="s">
        <v>77</v>
      </c>
      <c r="H423" s="212">
        <v>63</v>
      </c>
      <c r="I423" s="213">
        <f t="shared" si="6"/>
        <v>16.385999999999999</v>
      </c>
      <c r="J423" s="214">
        <v>16.385999999999999</v>
      </c>
      <c r="K423" s="217"/>
    </row>
    <row r="424" spans="1:11" ht="14">
      <c r="A424" s="220">
        <v>622</v>
      </c>
      <c r="B424" s="216">
        <v>418</v>
      </c>
      <c r="C424" s="219" t="s">
        <v>1285</v>
      </c>
      <c r="D424" s="220" t="s">
        <v>1286</v>
      </c>
      <c r="E424" s="209" t="s">
        <v>1287</v>
      </c>
      <c r="F424" s="221">
        <v>3100099002</v>
      </c>
      <c r="G424" s="211" t="s">
        <v>77</v>
      </c>
      <c r="H424" s="212">
        <v>63</v>
      </c>
      <c r="I424" s="213">
        <f t="shared" si="6"/>
        <v>18.09</v>
      </c>
      <c r="J424" s="214">
        <v>18.09</v>
      </c>
      <c r="K424" s="217"/>
    </row>
    <row r="425" spans="1:11" ht="14">
      <c r="A425" s="220">
        <v>623</v>
      </c>
      <c r="B425" s="216">
        <v>419</v>
      </c>
      <c r="C425" s="219" t="s">
        <v>1288</v>
      </c>
      <c r="D425" s="220" t="s">
        <v>1288</v>
      </c>
      <c r="E425" s="209" t="s">
        <v>1289</v>
      </c>
      <c r="F425" s="221">
        <v>3100096979</v>
      </c>
      <c r="G425" s="211" t="s">
        <v>77</v>
      </c>
      <c r="H425" s="212">
        <v>63</v>
      </c>
      <c r="I425" s="213">
        <f t="shared" si="6"/>
        <v>6.3029999999999999</v>
      </c>
      <c r="J425" s="214">
        <v>6.3029999999999999</v>
      </c>
      <c r="K425" s="217"/>
    </row>
    <row r="426" spans="1:11" ht="14">
      <c r="A426" s="220">
        <v>624</v>
      </c>
      <c r="B426" s="216">
        <v>420</v>
      </c>
      <c r="C426" s="219" t="s">
        <v>1290</v>
      </c>
      <c r="D426" s="220" t="s">
        <v>338</v>
      </c>
      <c r="E426" s="209" t="s">
        <v>1291</v>
      </c>
      <c r="F426" s="221">
        <v>3100054328</v>
      </c>
      <c r="G426" s="211" t="s">
        <v>77</v>
      </c>
      <c r="H426" s="212">
        <v>63</v>
      </c>
      <c r="I426" s="213">
        <f t="shared" si="6"/>
        <v>36.984000000000002</v>
      </c>
      <c r="J426" s="214">
        <v>36.984000000000002</v>
      </c>
      <c r="K426" s="217"/>
    </row>
    <row r="427" spans="1:11" ht="14">
      <c r="A427" s="220">
        <v>625</v>
      </c>
      <c r="B427" s="216">
        <v>421</v>
      </c>
      <c r="C427" s="219" t="s">
        <v>1292</v>
      </c>
      <c r="D427" s="220" t="s">
        <v>1293</v>
      </c>
      <c r="E427" s="209" t="s">
        <v>1294</v>
      </c>
      <c r="F427" s="221">
        <v>3101048781</v>
      </c>
      <c r="G427" s="211" t="s">
        <v>77</v>
      </c>
      <c r="H427" s="212">
        <v>63</v>
      </c>
      <c r="I427" s="213">
        <f t="shared" si="6"/>
        <v>22.446999999999999</v>
      </c>
      <c r="J427" s="214">
        <v>22.446999999999999</v>
      </c>
      <c r="K427" s="217"/>
    </row>
    <row r="428" spans="1:11" ht="14">
      <c r="A428" s="220">
        <v>627</v>
      </c>
      <c r="B428" s="216">
        <v>422</v>
      </c>
      <c r="C428" s="219" t="s">
        <v>1295</v>
      </c>
      <c r="D428" s="220" t="s">
        <v>1295</v>
      </c>
      <c r="E428" s="218" t="s">
        <v>1296</v>
      </c>
      <c r="F428" s="221">
        <v>3101032329</v>
      </c>
      <c r="G428" s="211" t="s">
        <v>77</v>
      </c>
      <c r="H428" s="212">
        <v>63</v>
      </c>
      <c r="I428" s="213">
        <f t="shared" si="6"/>
        <v>44.99</v>
      </c>
      <c r="J428" s="214">
        <v>44.99</v>
      </c>
      <c r="K428" s="217"/>
    </row>
    <row r="429" spans="1:11" ht="14">
      <c r="A429" s="220">
        <v>628</v>
      </c>
      <c r="B429" s="216">
        <v>423</v>
      </c>
      <c r="C429" s="219" t="s">
        <v>1297</v>
      </c>
      <c r="D429" s="220" t="s">
        <v>1298</v>
      </c>
      <c r="E429" s="209" t="s">
        <v>1299</v>
      </c>
      <c r="F429" s="221">
        <v>3101034211</v>
      </c>
      <c r="G429" s="211" t="s">
        <v>77</v>
      </c>
      <c r="H429" s="212">
        <v>63</v>
      </c>
      <c r="I429" s="213">
        <f t="shared" si="6"/>
        <v>5.335</v>
      </c>
      <c r="J429" s="214">
        <v>5.335</v>
      </c>
      <c r="K429" s="217"/>
    </row>
    <row r="430" spans="1:11" ht="14">
      <c r="A430" s="220">
        <v>629</v>
      </c>
      <c r="B430" s="216">
        <v>424</v>
      </c>
      <c r="C430" s="219" t="s">
        <v>1300</v>
      </c>
      <c r="D430" s="220" t="s">
        <v>1301</v>
      </c>
      <c r="E430" s="209" t="s">
        <v>1302</v>
      </c>
      <c r="F430" s="221">
        <v>3101035902</v>
      </c>
      <c r="G430" s="211" t="s">
        <v>77</v>
      </c>
      <c r="H430" s="212">
        <v>63</v>
      </c>
      <c r="I430" s="213">
        <f t="shared" si="6"/>
        <v>15.182</v>
      </c>
      <c r="J430" s="214">
        <v>15.182</v>
      </c>
      <c r="K430" s="217"/>
    </row>
    <row r="431" spans="1:11" ht="14">
      <c r="A431" s="220">
        <v>630</v>
      </c>
      <c r="B431" s="216">
        <v>425</v>
      </c>
      <c r="C431" s="219" t="s">
        <v>1303</v>
      </c>
      <c r="D431" s="220" t="s">
        <v>1304</v>
      </c>
      <c r="E431" s="209" t="s">
        <v>1305</v>
      </c>
      <c r="F431" s="221">
        <v>3101058417</v>
      </c>
      <c r="G431" s="211" t="s">
        <v>77</v>
      </c>
      <c r="H431" s="212">
        <v>63</v>
      </c>
      <c r="I431" s="213">
        <f t="shared" si="6"/>
        <v>27.390999999999998</v>
      </c>
      <c r="J431" s="214">
        <v>27.390999999999998</v>
      </c>
      <c r="K431" s="217"/>
    </row>
    <row r="432" spans="1:11" ht="14">
      <c r="A432" s="220">
        <v>637</v>
      </c>
      <c r="B432" s="216">
        <v>426</v>
      </c>
      <c r="C432" s="219" t="s">
        <v>1306</v>
      </c>
      <c r="D432" s="220" t="s">
        <v>1307</v>
      </c>
      <c r="E432" s="209" t="s">
        <v>1308</v>
      </c>
      <c r="F432" s="221">
        <v>3101057662</v>
      </c>
      <c r="G432" s="211" t="s">
        <v>77</v>
      </c>
      <c r="H432" s="212">
        <v>63</v>
      </c>
      <c r="I432" s="213">
        <f t="shared" si="6"/>
        <v>42.973999999999997</v>
      </c>
      <c r="J432" s="214">
        <v>42.973999999999997</v>
      </c>
      <c r="K432" s="217"/>
    </row>
    <row r="433" spans="1:12" ht="14">
      <c r="A433" s="220">
        <v>638</v>
      </c>
      <c r="B433" s="216">
        <v>427</v>
      </c>
      <c r="C433" s="219" t="s">
        <v>1309</v>
      </c>
      <c r="D433" s="220" t="s">
        <v>1310</v>
      </c>
      <c r="E433" s="209" t="s">
        <v>1311</v>
      </c>
      <c r="F433" s="221">
        <v>3101058427</v>
      </c>
      <c r="G433" s="211" t="s">
        <v>77</v>
      </c>
      <c r="H433" s="212">
        <v>63</v>
      </c>
      <c r="I433" s="213">
        <f t="shared" si="6"/>
        <v>8.9359999999999999</v>
      </c>
      <c r="J433" s="214">
        <v>8.9359999999999999</v>
      </c>
      <c r="K433" s="217"/>
    </row>
    <row r="434" spans="1:12" ht="14">
      <c r="A434" s="220">
        <v>640</v>
      </c>
      <c r="B434" s="216">
        <v>428</v>
      </c>
      <c r="C434" s="219" t="s">
        <v>1312</v>
      </c>
      <c r="D434" s="220" t="s">
        <v>1313</v>
      </c>
      <c r="E434" s="209" t="s">
        <v>1314</v>
      </c>
      <c r="F434" s="221">
        <v>3600006622</v>
      </c>
      <c r="G434" s="211" t="s">
        <v>77</v>
      </c>
      <c r="H434" s="212">
        <v>63</v>
      </c>
      <c r="I434" s="213">
        <f t="shared" si="6"/>
        <v>15.31</v>
      </c>
      <c r="J434" s="214">
        <v>15.31</v>
      </c>
      <c r="K434" s="217"/>
    </row>
    <row r="435" spans="1:12" ht="14">
      <c r="A435" s="220">
        <v>641</v>
      </c>
      <c r="B435" s="216">
        <v>429</v>
      </c>
      <c r="C435" s="219" t="s">
        <v>1315</v>
      </c>
      <c r="D435" s="224" t="s">
        <v>1316</v>
      </c>
      <c r="E435" s="209" t="s">
        <v>1317</v>
      </c>
      <c r="F435" s="219">
        <v>3600005323</v>
      </c>
      <c r="G435" s="211" t="s">
        <v>77</v>
      </c>
      <c r="H435" s="212">
        <v>63</v>
      </c>
      <c r="I435" s="213">
        <f t="shared" si="6"/>
        <v>24.056000000000001</v>
      </c>
      <c r="J435" s="214">
        <v>24.056000000000001</v>
      </c>
      <c r="K435" s="217"/>
    </row>
    <row r="436" spans="1:12" ht="14">
      <c r="A436" s="220">
        <v>642</v>
      </c>
      <c r="B436" s="216">
        <v>430</v>
      </c>
      <c r="C436" s="219" t="s">
        <v>1318</v>
      </c>
      <c r="D436" s="224" t="s">
        <v>1319</v>
      </c>
      <c r="E436" s="209" t="s">
        <v>1320</v>
      </c>
      <c r="F436" s="219">
        <v>3600018048</v>
      </c>
      <c r="G436" s="211" t="s">
        <v>77</v>
      </c>
      <c r="H436" s="212">
        <v>63</v>
      </c>
      <c r="I436" s="213">
        <f t="shared" si="6"/>
        <v>44.3</v>
      </c>
      <c r="J436" s="214">
        <v>44.3</v>
      </c>
      <c r="K436" s="217"/>
    </row>
    <row r="437" spans="1:12" ht="14">
      <c r="A437" s="220">
        <v>644</v>
      </c>
      <c r="B437" s="216">
        <v>431</v>
      </c>
      <c r="C437" s="219" t="s">
        <v>1321</v>
      </c>
      <c r="D437" s="220" t="s">
        <v>1322</v>
      </c>
      <c r="E437" s="218" t="s">
        <v>1323</v>
      </c>
      <c r="F437" s="221">
        <v>3600005600</v>
      </c>
      <c r="G437" s="211" t="s">
        <v>77</v>
      </c>
      <c r="H437" s="212">
        <v>25</v>
      </c>
      <c r="I437" s="213">
        <f t="shared" si="6"/>
        <v>10.535</v>
      </c>
      <c r="J437" s="214">
        <v>10.535</v>
      </c>
      <c r="K437" s="217"/>
    </row>
    <row r="438" spans="1:12" ht="14">
      <c r="A438" s="220">
        <v>645</v>
      </c>
      <c r="B438" s="216">
        <v>432</v>
      </c>
      <c r="C438" s="219" t="s">
        <v>1324</v>
      </c>
      <c r="D438" s="219" t="s">
        <v>1324</v>
      </c>
      <c r="E438" s="218" t="s">
        <v>1325</v>
      </c>
      <c r="F438" s="221">
        <v>3600109390</v>
      </c>
      <c r="G438" s="211" t="s">
        <v>77</v>
      </c>
      <c r="H438" s="212">
        <v>63</v>
      </c>
      <c r="I438" s="213">
        <f t="shared" si="6"/>
        <v>48.548999999999999</v>
      </c>
      <c r="J438" s="214">
        <v>48.548999999999999</v>
      </c>
      <c r="K438" s="217"/>
    </row>
    <row r="439" spans="1:12" ht="14">
      <c r="A439" s="220">
        <v>646</v>
      </c>
      <c r="B439" s="216">
        <v>433</v>
      </c>
      <c r="C439" s="219" t="s">
        <v>1326</v>
      </c>
      <c r="D439" s="220" t="s">
        <v>1327</v>
      </c>
      <c r="E439" s="218" t="s">
        <v>1328</v>
      </c>
      <c r="F439" s="221">
        <v>3600109698</v>
      </c>
      <c r="G439" s="211" t="s">
        <v>77</v>
      </c>
      <c r="H439" s="212">
        <v>63</v>
      </c>
      <c r="I439" s="213">
        <f t="shared" si="6"/>
        <v>33.168999999999997</v>
      </c>
      <c r="J439" s="214">
        <v>33.168999999999997</v>
      </c>
      <c r="K439" s="217"/>
    </row>
    <row r="440" spans="1:12" ht="14">
      <c r="A440" s="220">
        <v>647</v>
      </c>
      <c r="B440" s="216">
        <v>434</v>
      </c>
      <c r="C440" s="219" t="s">
        <v>1329</v>
      </c>
      <c r="D440" s="220" t="s">
        <v>1329</v>
      </c>
      <c r="E440" s="218" t="s">
        <v>1330</v>
      </c>
      <c r="F440" s="221">
        <v>3600038275</v>
      </c>
      <c r="G440" s="211" t="s">
        <v>77</v>
      </c>
      <c r="H440" s="223">
        <v>32</v>
      </c>
      <c r="I440" s="213">
        <f t="shared" si="6"/>
        <v>41.557000000000002</v>
      </c>
      <c r="J440" s="214">
        <v>41.557000000000002</v>
      </c>
      <c r="K440" s="217"/>
    </row>
    <row r="441" spans="1:12" ht="14">
      <c r="A441" s="220">
        <v>648</v>
      </c>
      <c r="B441" s="216">
        <v>435</v>
      </c>
      <c r="C441" s="219" t="s">
        <v>1331</v>
      </c>
      <c r="D441" s="225" t="s">
        <v>1332</v>
      </c>
      <c r="E441" s="226">
        <v>8.5918240021159002E+17</v>
      </c>
      <c r="F441" s="227">
        <v>3610046943</v>
      </c>
      <c r="G441" s="211" t="s">
        <v>77</v>
      </c>
      <c r="H441" s="228">
        <v>63</v>
      </c>
      <c r="I441" s="213">
        <f t="shared" si="6"/>
        <v>36.807000000000002</v>
      </c>
      <c r="J441" s="214">
        <v>36.807000000000002</v>
      </c>
      <c r="K441" s="217"/>
      <c r="L441" s="229"/>
    </row>
    <row r="442" spans="1:12" ht="14">
      <c r="A442" s="220">
        <v>652</v>
      </c>
      <c r="B442" s="216">
        <v>436</v>
      </c>
      <c r="C442" s="219" t="s">
        <v>1333</v>
      </c>
      <c r="D442" s="225" t="s">
        <v>370</v>
      </c>
      <c r="E442" s="230" t="s">
        <v>1334</v>
      </c>
      <c r="F442" s="227">
        <v>3610067886</v>
      </c>
      <c r="G442" s="231" t="s">
        <v>77</v>
      </c>
      <c r="H442" s="228">
        <v>63</v>
      </c>
      <c r="I442" s="232">
        <f t="shared" si="6"/>
        <v>78.835999999999999</v>
      </c>
      <c r="J442" s="214">
        <v>78.835999999999999</v>
      </c>
      <c r="K442" s="217"/>
    </row>
    <row r="443" spans="1:12" ht="14">
      <c r="A443" s="233"/>
      <c r="B443" s="206">
        <v>437</v>
      </c>
      <c r="C443" s="219" t="s">
        <v>1335</v>
      </c>
      <c r="D443" s="225" t="s">
        <v>1336</v>
      </c>
      <c r="E443" s="234" t="s">
        <v>1337</v>
      </c>
      <c r="F443" s="227">
        <v>3100046487</v>
      </c>
      <c r="G443" s="231" t="s">
        <v>77</v>
      </c>
      <c r="H443" s="228">
        <v>63</v>
      </c>
      <c r="I443" s="213">
        <f>J443+K443</f>
        <v>51.668999999999997</v>
      </c>
      <c r="J443" s="214">
        <v>51.668999999999997</v>
      </c>
      <c r="K443" s="215"/>
    </row>
    <row r="444" spans="1:12" ht="14">
      <c r="A444" s="235">
        <v>662</v>
      </c>
      <c r="B444" s="216">
        <v>438</v>
      </c>
      <c r="C444" s="207" t="s">
        <v>1338</v>
      </c>
      <c r="D444" s="236" t="s">
        <v>1339</v>
      </c>
      <c r="E444" s="237" t="s">
        <v>1340</v>
      </c>
      <c r="F444" s="238">
        <v>3610224928</v>
      </c>
      <c r="G444" s="211" t="s">
        <v>1341</v>
      </c>
      <c r="H444" s="239">
        <v>80</v>
      </c>
      <c r="I444" s="232">
        <f>J444+K444</f>
        <v>0.26889999999999997</v>
      </c>
      <c r="J444" s="214">
        <v>0.26889999999999997</v>
      </c>
      <c r="K444" s="217"/>
    </row>
    <row r="445" spans="1:12" ht="14">
      <c r="A445" s="240">
        <v>661</v>
      </c>
      <c r="B445" s="216">
        <v>439</v>
      </c>
      <c r="C445" s="207" t="s">
        <v>1145</v>
      </c>
      <c r="D445" s="236" t="s">
        <v>1342</v>
      </c>
      <c r="E445" s="237" t="s">
        <v>1343</v>
      </c>
      <c r="F445" s="238">
        <v>3610221189</v>
      </c>
      <c r="G445" s="231" t="s">
        <v>77</v>
      </c>
      <c r="H445" s="239">
        <v>80</v>
      </c>
      <c r="I445" s="232">
        <f>J445+K445</f>
        <v>36.950000000000003</v>
      </c>
      <c r="J445" s="214">
        <v>36.950000000000003</v>
      </c>
      <c r="K445" s="217"/>
    </row>
    <row r="446" spans="1:12" ht="14">
      <c r="A446" s="241">
        <v>658</v>
      </c>
      <c r="B446" s="216">
        <v>440</v>
      </c>
      <c r="C446" s="207" t="s">
        <v>1344</v>
      </c>
      <c r="D446" s="236" t="s">
        <v>1345</v>
      </c>
      <c r="E446" s="242" t="s">
        <v>1346</v>
      </c>
      <c r="F446" s="243">
        <v>3610035282</v>
      </c>
      <c r="G446" s="231" t="s">
        <v>77</v>
      </c>
      <c r="H446" s="239">
        <v>63</v>
      </c>
      <c r="I446" s="232">
        <f>J446+K446</f>
        <v>13.802</v>
      </c>
      <c r="J446" s="214">
        <v>13.802</v>
      </c>
      <c r="K446" s="217"/>
    </row>
    <row r="447" spans="1:12" ht="5" customHeight="1">
      <c r="A447" s="241"/>
      <c r="B447" s="216"/>
      <c r="C447" s="244"/>
      <c r="D447" s="245"/>
      <c r="E447" s="246"/>
      <c r="F447" s="246"/>
      <c r="G447" s="211"/>
      <c r="H447" s="231"/>
      <c r="I447" s="232"/>
      <c r="J447" s="247"/>
      <c r="K447" s="217"/>
    </row>
    <row r="448" spans="1:12" ht="14">
      <c r="A448" s="241" t="s">
        <v>1347</v>
      </c>
      <c r="B448" s="216"/>
      <c r="C448" s="238" t="s">
        <v>1348</v>
      </c>
      <c r="D448" s="238" t="s">
        <v>1349</v>
      </c>
      <c r="E448" s="242" t="s">
        <v>1350</v>
      </c>
      <c r="F448" s="238">
        <v>3101052738</v>
      </c>
      <c r="G448" s="248" t="s">
        <v>1351</v>
      </c>
      <c r="H448" s="249">
        <v>160</v>
      </c>
      <c r="I448" s="232">
        <v>19.225999999999999</v>
      </c>
      <c r="J448" s="247">
        <v>19.225999999999999</v>
      </c>
      <c r="K448" s="217"/>
    </row>
    <row r="449" spans="1:13" ht="14">
      <c r="A449" s="241"/>
      <c r="B449" s="216"/>
      <c r="C449" s="238" t="s">
        <v>1348</v>
      </c>
      <c r="D449" s="238" t="s">
        <v>1352</v>
      </c>
      <c r="E449" s="250" t="s">
        <v>1353</v>
      </c>
      <c r="F449" s="238">
        <v>3101052740</v>
      </c>
      <c r="G449" s="248" t="s">
        <v>1341</v>
      </c>
      <c r="H449" s="239">
        <v>100</v>
      </c>
      <c r="I449" s="232">
        <v>0</v>
      </c>
      <c r="J449" s="247">
        <v>0</v>
      </c>
      <c r="K449" s="217"/>
    </row>
    <row r="450" spans="1:13" ht="14">
      <c r="A450" s="241"/>
      <c r="B450" s="216"/>
      <c r="C450" s="238" t="s">
        <v>1354</v>
      </c>
      <c r="D450" s="238"/>
      <c r="E450" s="250" t="s">
        <v>1355</v>
      </c>
      <c r="F450" s="238">
        <v>3100028992</v>
      </c>
      <c r="G450" s="248" t="s">
        <v>1341</v>
      </c>
      <c r="H450" s="239">
        <v>50</v>
      </c>
      <c r="I450" s="232">
        <v>3.153</v>
      </c>
      <c r="J450" s="247">
        <v>3.153</v>
      </c>
      <c r="K450" s="217"/>
    </row>
    <row r="451" spans="1:13" ht="14">
      <c r="A451" s="241"/>
      <c r="B451" s="216"/>
      <c r="C451" s="238" t="s">
        <v>1356</v>
      </c>
      <c r="D451" s="238" t="s">
        <v>1357</v>
      </c>
      <c r="E451" s="242" t="s">
        <v>1358</v>
      </c>
      <c r="F451" s="238">
        <v>3100075417</v>
      </c>
      <c r="G451" s="248" t="s">
        <v>1341</v>
      </c>
      <c r="H451" s="239">
        <v>100</v>
      </c>
      <c r="I451" s="232">
        <v>0</v>
      </c>
      <c r="J451" s="247">
        <v>0</v>
      </c>
      <c r="K451" s="217"/>
    </row>
    <row r="452" spans="1:13" ht="14">
      <c r="A452" s="241"/>
      <c r="B452" s="216"/>
      <c r="C452" s="238" t="s">
        <v>1359</v>
      </c>
      <c r="D452" s="238" t="s">
        <v>1360</v>
      </c>
      <c r="E452" s="242" t="s">
        <v>1361</v>
      </c>
      <c r="F452" s="238">
        <v>3100029001</v>
      </c>
      <c r="G452" s="248" t="s">
        <v>1341</v>
      </c>
      <c r="H452" s="239">
        <v>125</v>
      </c>
      <c r="I452" s="232">
        <v>0</v>
      </c>
      <c r="J452" s="247">
        <v>0</v>
      </c>
      <c r="K452" s="217"/>
    </row>
    <row r="453" spans="1:13" ht="14">
      <c r="A453" s="241"/>
      <c r="B453" s="216"/>
      <c r="C453" s="238" t="s">
        <v>1362</v>
      </c>
      <c r="D453" s="238" t="s">
        <v>1363</v>
      </c>
      <c r="E453" s="250" t="s">
        <v>1364</v>
      </c>
      <c r="F453" s="238">
        <v>3600096148</v>
      </c>
      <c r="G453" s="248" t="s">
        <v>1351</v>
      </c>
      <c r="H453" s="239">
        <v>25</v>
      </c>
      <c r="I453" s="232">
        <v>3.6850000000000001</v>
      </c>
      <c r="J453" s="247">
        <v>3.6850000000000001</v>
      </c>
      <c r="K453" s="217"/>
    </row>
    <row r="454" spans="1:13" ht="14">
      <c r="A454" s="235"/>
      <c r="B454" s="216"/>
      <c r="C454" s="238" t="s">
        <v>1365</v>
      </c>
      <c r="D454" s="238" t="s">
        <v>1366</v>
      </c>
      <c r="E454" s="242" t="s">
        <v>1367</v>
      </c>
      <c r="F454" s="238">
        <v>3100054728</v>
      </c>
      <c r="G454" s="248" t="s">
        <v>1351</v>
      </c>
      <c r="H454" s="239">
        <v>63</v>
      </c>
      <c r="I454" s="232">
        <v>0</v>
      </c>
      <c r="J454" s="247">
        <v>0</v>
      </c>
      <c r="K454" s="217"/>
    </row>
    <row r="455" spans="1:13" ht="14">
      <c r="A455" s="251"/>
      <c r="B455" s="216"/>
      <c r="C455" s="238" t="s">
        <v>1368</v>
      </c>
      <c r="D455" s="238" t="s">
        <v>1369</v>
      </c>
      <c r="E455" s="237" t="s">
        <v>1370</v>
      </c>
      <c r="F455" s="238">
        <v>3100054713</v>
      </c>
      <c r="G455" s="248" t="s">
        <v>1351</v>
      </c>
      <c r="H455" s="239">
        <v>200</v>
      </c>
      <c r="I455" s="232">
        <v>30.637</v>
      </c>
      <c r="J455" s="247">
        <v>30.637</v>
      </c>
      <c r="K455" s="217"/>
    </row>
    <row r="456" spans="1:13" ht="14">
      <c r="A456" s="251"/>
      <c r="B456" s="216"/>
      <c r="C456" s="238" t="s">
        <v>1371</v>
      </c>
      <c r="D456" s="238" t="s">
        <v>1372</v>
      </c>
      <c r="E456" s="242" t="s">
        <v>1373</v>
      </c>
      <c r="F456" s="238">
        <v>3100045439</v>
      </c>
      <c r="G456" s="248" t="s">
        <v>1341</v>
      </c>
      <c r="H456" s="239">
        <v>200</v>
      </c>
      <c r="I456" s="232">
        <v>0</v>
      </c>
      <c r="J456" s="247">
        <v>0</v>
      </c>
      <c r="K456" s="217"/>
    </row>
    <row r="457" spans="1:13" ht="14">
      <c r="A457" s="251"/>
      <c r="B457" s="216"/>
      <c r="C457" s="238" t="s">
        <v>1374</v>
      </c>
      <c r="D457" s="238" t="s">
        <v>1375</v>
      </c>
      <c r="E457" s="250" t="s">
        <v>1376</v>
      </c>
      <c r="F457" s="238">
        <v>3101033383</v>
      </c>
      <c r="G457" s="248" t="s">
        <v>1351</v>
      </c>
      <c r="H457" s="239">
        <v>160</v>
      </c>
      <c r="I457" s="232">
        <v>30.645</v>
      </c>
      <c r="J457" s="247">
        <v>30.645</v>
      </c>
      <c r="K457" s="217"/>
    </row>
    <row r="458" spans="1:13" ht="14">
      <c r="A458" s="251"/>
      <c r="B458" s="216"/>
      <c r="C458" s="238" t="s">
        <v>1377</v>
      </c>
      <c r="D458" s="238" t="s">
        <v>1378</v>
      </c>
      <c r="E458" s="250" t="s">
        <v>1379</v>
      </c>
      <c r="F458" s="238">
        <v>3100045472</v>
      </c>
      <c r="G458" s="248" t="s">
        <v>1351</v>
      </c>
      <c r="H458" s="239">
        <v>250</v>
      </c>
      <c r="I458" s="232">
        <v>10.529</v>
      </c>
      <c r="J458" s="247">
        <v>10.529</v>
      </c>
      <c r="K458" s="252"/>
    </row>
    <row r="459" spans="1:13" ht="14">
      <c r="A459" s="251"/>
      <c r="B459" s="216"/>
      <c r="C459" s="238" t="s">
        <v>1380</v>
      </c>
      <c r="D459" s="238" t="s">
        <v>1381</v>
      </c>
      <c r="E459" s="250" t="s">
        <v>1382</v>
      </c>
      <c r="F459" s="238">
        <v>3100045427</v>
      </c>
      <c r="G459" s="248" t="s">
        <v>1351</v>
      </c>
      <c r="H459" s="239">
        <v>250</v>
      </c>
      <c r="I459" s="232">
        <v>37.935000000000002</v>
      </c>
      <c r="J459" s="247">
        <v>37.935000000000002</v>
      </c>
      <c r="K459" s="252"/>
    </row>
    <row r="460" spans="1:13" ht="14">
      <c r="A460" s="251"/>
      <c r="B460" s="216"/>
      <c r="C460" s="238" t="s">
        <v>1383</v>
      </c>
      <c r="D460" s="238" t="s">
        <v>1384</v>
      </c>
      <c r="E460" s="250" t="s">
        <v>1385</v>
      </c>
      <c r="F460" s="238">
        <v>3100028983</v>
      </c>
      <c r="G460" s="253" t="s">
        <v>1386</v>
      </c>
      <c r="H460" s="239">
        <v>160</v>
      </c>
      <c r="I460" s="232">
        <v>25.803999999999998</v>
      </c>
      <c r="J460" s="254">
        <v>25.803999999999998</v>
      </c>
      <c r="K460" s="217"/>
    </row>
    <row r="461" spans="1:13" ht="14">
      <c r="A461" s="251"/>
      <c r="B461" s="216"/>
      <c r="C461" s="255" t="s">
        <v>1387</v>
      </c>
      <c r="D461" s="245" t="s">
        <v>1388</v>
      </c>
      <c r="E461" s="256" t="s">
        <v>1389</v>
      </c>
      <c r="F461" s="256" t="s">
        <v>1390</v>
      </c>
      <c r="G461" s="248" t="s">
        <v>1351</v>
      </c>
      <c r="H461" s="231" t="s">
        <v>1391</v>
      </c>
      <c r="I461" s="232">
        <v>69.849999999999994</v>
      </c>
      <c r="J461" s="254">
        <v>69.849999999999994</v>
      </c>
      <c r="K461" s="217"/>
    </row>
    <row r="462" spans="1:13" ht="17" thickBot="1">
      <c r="A462" s="251"/>
      <c r="B462" s="257" t="s">
        <v>26</v>
      </c>
      <c r="C462" s="258"/>
      <c r="D462" s="259"/>
      <c r="E462" s="259"/>
      <c r="F462" s="259"/>
      <c r="G462" s="260"/>
      <c r="H462" s="261"/>
      <c r="I462" s="262">
        <f>J462+K462</f>
        <v>16690.511899999987</v>
      </c>
      <c r="J462" s="263">
        <f>SUM(J9:J461)</f>
        <v>16690.511899999987</v>
      </c>
      <c r="K462" s="264">
        <f>SUM(K443:K461)</f>
        <v>0</v>
      </c>
    </row>
    <row r="463" spans="1:13">
      <c r="A463" s="251"/>
      <c r="B463" s="265"/>
      <c r="C463" s="265"/>
      <c r="D463" s="266"/>
      <c r="E463" s="266"/>
      <c r="F463" s="266"/>
      <c r="G463" s="267"/>
      <c r="H463" s="268"/>
      <c r="I463" s="267"/>
      <c r="J463" s="269"/>
      <c r="K463" s="270"/>
      <c r="L463" s="93"/>
      <c r="M463" s="93"/>
    </row>
    <row r="464" spans="1:13">
      <c r="A464" s="251"/>
      <c r="B464" s="265" t="s">
        <v>58</v>
      </c>
      <c r="C464" s="265"/>
      <c r="D464" s="265"/>
      <c r="E464" s="265"/>
      <c r="F464" s="265"/>
      <c r="G464" s="267"/>
      <c r="H464" s="268"/>
      <c r="I464" s="267"/>
      <c r="J464" s="267"/>
      <c r="K464" s="267"/>
      <c r="L464" s="93"/>
      <c r="M464" s="93"/>
    </row>
    <row r="465" spans="1:13">
      <c r="A465" s="251"/>
      <c r="B465" s="265"/>
      <c r="C465" s="265"/>
      <c r="D465" s="265"/>
      <c r="E465" s="265"/>
      <c r="F465" s="265"/>
      <c r="G465" s="267"/>
      <c r="H465" s="268"/>
      <c r="I465" s="267"/>
      <c r="J465" s="267"/>
      <c r="K465" s="267"/>
      <c r="L465" s="93"/>
      <c r="M465" s="93"/>
    </row>
    <row r="466" spans="1:13">
      <c r="A466" s="251"/>
      <c r="B466" s="179"/>
      <c r="C466" s="93" t="s">
        <v>55</v>
      </c>
      <c r="H466" s="93"/>
      <c r="K466" s="267"/>
      <c r="L466" s="93"/>
      <c r="M466" s="93"/>
    </row>
    <row r="467" spans="1:13">
      <c r="A467" s="251"/>
      <c r="B467" s="179"/>
      <c r="H467" s="93"/>
      <c r="K467" s="267"/>
      <c r="L467" s="93"/>
      <c r="M467" s="93"/>
    </row>
    <row r="468" spans="1:13">
      <c r="A468" s="251"/>
      <c r="C468" s="180" t="s">
        <v>56</v>
      </c>
      <c r="H468" s="93"/>
      <c r="K468" s="265"/>
      <c r="L468" s="93"/>
      <c r="M468" s="93"/>
    </row>
    <row r="469" spans="1:13">
      <c r="A469" s="251"/>
      <c r="C469" s="180" t="s">
        <v>57</v>
      </c>
      <c r="H469" s="93"/>
      <c r="L469" s="93"/>
      <c r="M469" s="93"/>
    </row>
    <row r="470" spans="1:13">
      <c r="A470" s="251"/>
      <c r="H470" s="93"/>
      <c r="L470" s="93"/>
      <c r="M470" s="93"/>
    </row>
    <row r="471" spans="1:13">
      <c r="A471" s="251"/>
      <c r="H471" s="93"/>
      <c r="L471" s="93"/>
      <c r="M471" s="93"/>
    </row>
    <row r="472" spans="1:13">
      <c r="A472" s="251"/>
      <c r="L472" s="93"/>
      <c r="M472" s="93"/>
    </row>
    <row r="473" spans="1:13">
      <c r="A473" s="251"/>
      <c r="L473" s="93"/>
      <c r="M473" s="93"/>
    </row>
    <row r="474" spans="1:13">
      <c r="A474" s="251"/>
      <c r="L474" s="93"/>
      <c r="M474" s="93"/>
    </row>
    <row r="475" spans="1:13">
      <c r="A475" s="251"/>
      <c r="L475" s="93"/>
      <c r="M475" s="93"/>
    </row>
    <row r="476" spans="1:13">
      <c r="L476" s="93"/>
      <c r="M476" s="93"/>
    </row>
    <row r="477" spans="1:13">
      <c r="L477" s="93"/>
      <c r="M477" s="93"/>
    </row>
    <row r="478" spans="1:13">
      <c r="L478" s="93"/>
      <c r="M478" s="93"/>
    </row>
    <row r="479" spans="1:13">
      <c r="L479" s="93"/>
      <c r="M479" s="93"/>
    </row>
    <row r="480" spans="1:13">
      <c r="L480" s="93"/>
      <c r="M480" s="93"/>
    </row>
  </sheetData>
  <sheetProtection password="CAD7" sheet="1" objects="1" scenarios="1"/>
  <mergeCells count="7">
    <mergeCell ref="B462:H462"/>
    <mergeCell ref="A1:K2"/>
    <mergeCell ref="A3:K3"/>
    <mergeCell ref="B4:K4"/>
    <mergeCell ref="B6:D6"/>
    <mergeCell ref="H6:H8"/>
    <mergeCell ref="I6:K7"/>
  </mergeCells>
  <phoneticPr fontId="20" type="noConversion"/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38" orientation="portrait"/>
  <colBreaks count="1" manualBreakCount="1">
    <brk id="11" max="1048575" man="1"/>
  </colBreaks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zoomScale="85" zoomScaleNormal="85" zoomScalePageLayoutView="85" workbookViewId="0">
      <selection activeCell="B10" sqref="B10:B11"/>
    </sheetView>
  </sheetViews>
  <sheetFormatPr baseColWidth="10" defaultColWidth="10.33203125" defaultRowHeight="13" x14ac:dyDescent="0"/>
  <cols>
    <col min="1" max="1" width="5.83203125" style="306" customWidth="1"/>
    <col min="2" max="2" width="58.1640625" style="306" customWidth="1"/>
    <col min="3" max="3" width="21.33203125" style="306" customWidth="1"/>
    <col min="4" max="4" width="38.1640625" style="306" customWidth="1"/>
    <col min="5" max="6" width="23.83203125" style="306" customWidth="1"/>
    <col min="7" max="8" width="11.33203125" style="306" customWidth="1"/>
    <col min="9" max="9" width="17.5" style="306" customWidth="1"/>
    <col min="10" max="10" width="14" style="306" customWidth="1"/>
    <col min="11" max="16384" width="10.33203125" style="306"/>
  </cols>
  <sheetData>
    <row r="1" spans="1:13" s="274" customFormat="1" ht="25" customHeight="1">
      <c r="A1" s="273" t="s">
        <v>1436</v>
      </c>
      <c r="B1" s="273"/>
      <c r="C1" s="273"/>
      <c r="D1" s="273"/>
      <c r="E1" s="273"/>
      <c r="F1" s="273"/>
      <c r="G1" s="273"/>
      <c r="H1" s="273"/>
      <c r="I1" s="273"/>
      <c r="J1" s="273"/>
    </row>
    <row r="2" spans="1:13" s="274" customFormat="1" ht="3.5" customHeight="1"/>
    <row r="3" spans="1:13" s="274" customFormat="1" ht="37" customHeight="1">
      <c r="A3" s="275" t="str">
        <f>'Krycí list nabídky'!A2:M2</f>
        <v>„Dodávka elektrické energie pro odběrná místa společnosti Technické sítě Brno, akciová společnost“</v>
      </c>
      <c r="B3" s="275"/>
      <c r="C3" s="275"/>
      <c r="D3" s="275"/>
      <c r="E3" s="275"/>
      <c r="F3" s="275"/>
      <c r="G3" s="275"/>
      <c r="H3" s="275"/>
      <c r="I3" s="275"/>
      <c r="J3" s="275"/>
    </row>
    <row r="4" spans="1:13" s="274" customFormat="1" ht="18" customHeight="1" thickBot="1">
      <c r="A4" s="38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s="274" customFormat="1" ht="49" customHeight="1" thickBot="1">
      <c r="A5" s="2"/>
      <c r="B5" s="276">
        <f>'Krycí list nabídky'!$B$5</f>
        <v>0</v>
      </c>
      <c r="C5" s="277"/>
      <c r="D5" s="277"/>
      <c r="E5" s="277"/>
      <c r="F5" s="277"/>
      <c r="G5" s="277"/>
      <c r="H5" s="277"/>
      <c r="I5" s="277"/>
      <c r="J5" s="278"/>
      <c r="K5" s="279"/>
      <c r="L5" s="279"/>
      <c r="M5" s="279"/>
    </row>
    <row r="6" spans="1:13" s="274" customFormat="1" ht="7" customHeight="1" thickBot="1">
      <c r="A6" s="280"/>
      <c r="B6" s="280"/>
      <c r="C6" s="280"/>
      <c r="D6" s="280"/>
      <c r="E6" s="280"/>
      <c r="F6" s="280"/>
      <c r="G6" s="280"/>
      <c r="H6" s="280"/>
      <c r="I6" s="280"/>
      <c r="J6" s="280"/>
    </row>
    <row r="7" spans="1:13" s="274" customFormat="1" ht="35" customHeight="1" thickTop="1">
      <c r="A7" s="281" t="s">
        <v>69</v>
      </c>
      <c r="B7" s="282" t="s">
        <v>1398</v>
      </c>
      <c r="C7" s="282" t="s">
        <v>1399</v>
      </c>
      <c r="D7" s="283" t="s">
        <v>1400</v>
      </c>
      <c r="E7" s="282" t="s">
        <v>1401</v>
      </c>
      <c r="F7" s="282"/>
      <c r="G7" s="282" t="s">
        <v>1402</v>
      </c>
      <c r="H7" s="282"/>
      <c r="I7" s="284" t="s">
        <v>1437</v>
      </c>
      <c r="J7" s="285" t="s">
        <v>1403</v>
      </c>
    </row>
    <row r="8" spans="1:13" s="274" customFormat="1" ht="53" customHeight="1" thickBot="1">
      <c r="A8" s="286"/>
      <c r="B8" s="287"/>
      <c r="C8" s="287"/>
      <c r="D8" s="288"/>
      <c r="E8" s="289" t="s">
        <v>1404</v>
      </c>
      <c r="F8" s="289" t="s">
        <v>1405</v>
      </c>
      <c r="G8" s="289" t="s">
        <v>1406</v>
      </c>
      <c r="H8" s="289" t="s">
        <v>1407</v>
      </c>
      <c r="I8" s="290"/>
      <c r="J8" s="291" t="s">
        <v>1408</v>
      </c>
      <c r="K8" s="292"/>
    </row>
    <row r="9" spans="1:13" s="274" customFormat="1" ht="40" customHeight="1" thickTop="1" thickBot="1">
      <c r="A9" s="293" t="s">
        <v>1440</v>
      </c>
      <c r="B9" s="293"/>
      <c r="C9" s="293"/>
      <c r="D9" s="293"/>
      <c r="E9" s="293"/>
      <c r="F9" s="293"/>
      <c r="G9" s="293"/>
      <c r="H9" s="293"/>
      <c r="I9" s="293"/>
      <c r="J9" s="294"/>
      <c r="K9" s="292"/>
    </row>
    <row r="10" spans="1:13" s="274" customFormat="1" ht="25.75" customHeight="1" thickTop="1" thickBot="1">
      <c r="A10" s="295">
        <v>1</v>
      </c>
      <c r="B10" s="313"/>
      <c r="C10" s="313"/>
      <c r="D10" s="314"/>
      <c r="E10" s="315"/>
      <c r="F10" s="315"/>
      <c r="G10" s="313"/>
      <c r="H10" s="313"/>
      <c r="I10" s="316"/>
      <c r="J10" s="317"/>
    </row>
    <row r="11" spans="1:13" s="274" customFormat="1" ht="25.75" customHeight="1">
      <c r="A11" s="296"/>
      <c r="B11" s="318"/>
      <c r="C11" s="318"/>
      <c r="D11" s="319"/>
      <c r="E11" s="319"/>
      <c r="F11" s="320"/>
      <c r="G11" s="318"/>
      <c r="H11" s="318"/>
      <c r="I11" s="321"/>
      <c r="J11" s="322"/>
    </row>
    <row r="12" spans="1:13" s="298" customFormat="1" ht="25.75" customHeight="1" thickBot="1">
      <c r="A12" s="297">
        <v>2</v>
      </c>
      <c r="B12" s="323"/>
      <c r="C12" s="323"/>
      <c r="D12" s="324"/>
      <c r="E12" s="325"/>
      <c r="F12" s="325"/>
      <c r="G12" s="323"/>
      <c r="H12" s="323"/>
      <c r="I12" s="326"/>
      <c r="J12" s="327"/>
      <c r="K12" s="274"/>
      <c r="L12" s="274"/>
      <c r="M12" s="274"/>
    </row>
    <row r="13" spans="1:13" s="298" customFormat="1" ht="25.75" customHeight="1">
      <c r="A13" s="297"/>
      <c r="B13" s="323"/>
      <c r="C13" s="323"/>
      <c r="D13" s="328"/>
      <c r="E13" s="328"/>
      <c r="F13" s="329"/>
      <c r="G13" s="323"/>
      <c r="H13" s="323"/>
      <c r="I13" s="326"/>
      <c r="J13" s="330"/>
      <c r="K13" s="274"/>
      <c r="L13" s="274"/>
      <c r="M13" s="274"/>
    </row>
    <row r="14" spans="1:13" s="298" customFormat="1" ht="25.75" customHeight="1" thickBot="1">
      <c r="A14" s="299">
        <v>3</v>
      </c>
      <c r="B14" s="331"/>
      <c r="C14" s="331"/>
      <c r="D14" s="332"/>
      <c r="E14" s="333"/>
      <c r="F14" s="333"/>
      <c r="G14" s="331"/>
      <c r="H14" s="331"/>
      <c r="I14" s="334"/>
      <c r="J14" s="335"/>
    </row>
    <row r="15" spans="1:13" s="298" customFormat="1" ht="25.75" customHeight="1">
      <c r="A15" s="296"/>
      <c r="B15" s="318"/>
      <c r="C15" s="318"/>
      <c r="D15" s="319"/>
      <c r="E15" s="319"/>
      <c r="F15" s="320"/>
      <c r="G15" s="318"/>
      <c r="H15" s="318"/>
      <c r="I15" s="321"/>
      <c r="J15" s="322"/>
    </row>
    <row r="16" spans="1:13" s="298" customFormat="1" ht="25.75" customHeight="1" thickBot="1">
      <c r="A16" s="300">
        <v>4</v>
      </c>
      <c r="B16" s="336"/>
      <c r="C16" s="336"/>
      <c r="D16" s="337"/>
      <c r="E16" s="338"/>
      <c r="F16" s="338"/>
      <c r="G16" s="336"/>
      <c r="H16" s="336"/>
      <c r="I16" s="339"/>
      <c r="J16" s="340"/>
    </row>
    <row r="17" spans="1:13" s="298" customFormat="1" ht="25.75" customHeight="1">
      <c r="A17" s="300"/>
      <c r="B17" s="336"/>
      <c r="C17" s="336"/>
      <c r="D17" s="341"/>
      <c r="E17" s="341"/>
      <c r="F17" s="342"/>
      <c r="G17" s="336"/>
      <c r="H17" s="336"/>
      <c r="I17" s="339"/>
      <c r="J17" s="343"/>
    </row>
    <row r="18" spans="1:13" s="274" customFormat="1" ht="25.75" customHeight="1" thickBot="1">
      <c r="A18" s="301">
        <v>5</v>
      </c>
      <c r="B18" s="344"/>
      <c r="C18" s="344"/>
      <c r="D18" s="345"/>
      <c r="E18" s="346"/>
      <c r="F18" s="346"/>
      <c r="G18" s="344"/>
      <c r="H18" s="344"/>
      <c r="I18" s="347"/>
      <c r="J18" s="348"/>
    </row>
    <row r="19" spans="1:13" s="274" customFormat="1" ht="25" customHeight="1" thickBot="1">
      <c r="A19" s="302"/>
      <c r="B19" s="349"/>
      <c r="C19" s="349"/>
      <c r="D19" s="350"/>
      <c r="E19" s="350"/>
      <c r="F19" s="351"/>
      <c r="G19" s="349"/>
      <c r="H19" s="349"/>
      <c r="I19" s="352"/>
      <c r="J19" s="353"/>
    </row>
    <row r="20" spans="1:13" s="304" customFormat="1" ht="27" customHeight="1" thickTop="1">
      <c r="A20" s="303" t="s">
        <v>1409</v>
      </c>
      <c r="B20" s="303"/>
      <c r="C20" s="303"/>
      <c r="D20" s="303"/>
      <c r="E20" s="303"/>
      <c r="F20" s="303"/>
      <c r="G20" s="303"/>
      <c r="H20" s="303"/>
      <c r="I20" s="303"/>
      <c r="J20" s="303"/>
      <c r="K20" s="274"/>
      <c r="L20" s="274"/>
      <c r="M20" s="274"/>
    </row>
    <row r="21" spans="1:13">
      <c r="A21" s="305"/>
      <c r="B21" s="305"/>
      <c r="C21" s="305"/>
      <c r="D21" s="305"/>
      <c r="E21" s="305"/>
      <c r="F21" s="305"/>
      <c r="G21" s="305"/>
      <c r="H21" s="305"/>
      <c r="I21" s="305"/>
      <c r="J21" s="305"/>
      <c r="K21" s="274"/>
      <c r="L21" s="274"/>
      <c r="M21" s="274"/>
    </row>
    <row r="22" spans="1:13">
      <c r="A22" s="304" t="s">
        <v>1410</v>
      </c>
      <c r="B22" s="307" t="str">
        <f>'Krycí list nabídky'!$A$32</f>
        <v>V ……………………, dne ………………….. 201.....</v>
      </c>
      <c r="C22" s="304"/>
      <c r="D22" s="304"/>
      <c r="E22" s="304"/>
      <c r="F22" s="304"/>
      <c r="G22" s="304"/>
      <c r="H22" s="308"/>
      <c r="I22" s="308"/>
      <c r="J22" s="308"/>
      <c r="K22" s="304"/>
      <c r="L22" s="304"/>
      <c r="M22" s="304"/>
    </row>
    <row r="23" spans="1:13">
      <c r="A23" s="304" t="s">
        <v>1411</v>
      </c>
      <c r="H23" s="309"/>
      <c r="I23" s="309"/>
      <c r="J23" s="309"/>
    </row>
    <row r="24" spans="1:13">
      <c r="A24" s="310"/>
      <c r="B24" s="304" t="s">
        <v>1412</v>
      </c>
      <c r="C24" s="304"/>
      <c r="D24" s="304"/>
      <c r="E24" s="304"/>
      <c r="H24" s="309"/>
      <c r="I24" s="309"/>
      <c r="J24" s="309"/>
    </row>
    <row r="25" spans="1:13">
      <c r="H25" s="311"/>
      <c r="I25" s="311"/>
      <c r="J25" s="311"/>
    </row>
    <row r="26" spans="1:13">
      <c r="H26" s="312" t="s">
        <v>1413</v>
      </c>
      <c r="I26" s="312"/>
      <c r="J26" s="312"/>
    </row>
  </sheetData>
  <sheetProtection password="CAD7" sheet="1" objects="1" scenarios="1" formatCells="0" formatColumns="0" formatRows="0" selectLockedCells="1"/>
  <mergeCells count="55">
    <mergeCell ref="A1:J1"/>
    <mergeCell ref="A3:J3"/>
    <mergeCell ref="B5:J5"/>
    <mergeCell ref="A6:J6"/>
    <mergeCell ref="I7:I8"/>
    <mergeCell ref="A7:A8"/>
    <mergeCell ref="B7:B8"/>
    <mergeCell ref="C7:C8"/>
    <mergeCell ref="D7:D8"/>
    <mergeCell ref="E7:F7"/>
    <mergeCell ref="G7:H7"/>
    <mergeCell ref="A9:J9"/>
    <mergeCell ref="A10:A11"/>
    <mergeCell ref="B10:B11"/>
    <mergeCell ref="C10:C11"/>
    <mergeCell ref="E10:F10"/>
    <mergeCell ref="G10:G11"/>
    <mergeCell ref="H10:H11"/>
    <mergeCell ref="I10:I11"/>
    <mergeCell ref="J10:J11"/>
    <mergeCell ref="A12:A13"/>
    <mergeCell ref="B12:B13"/>
    <mergeCell ref="C12:C13"/>
    <mergeCell ref="E12:F12"/>
    <mergeCell ref="G12:G13"/>
    <mergeCell ref="A14:A15"/>
    <mergeCell ref="B14:B15"/>
    <mergeCell ref="C14:C15"/>
    <mergeCell ref="E14:F14"/>
    <mergeCell ref="G14:G15"/>
    <mergeCell ref="E16:F16"/>
    <mergeCell ref="G16:G17"/>
    <mergeCell ref="H16:H17"/>
    <mergeCell ref="I12:I13"/>
    <mergeCell ref="J12:J13"/>
    <mergeCell ref="H14:H15"/>
    <mergeCell ref="I14:I15"/>
    <mergeCell ref="J14:J15"/>
    <mergeCell ref="H12:H13"/>
    <mergeCell ref="A20:J21"/>
    <mergeCell ref="H23:J25"/>
    <mergeCell ref="H26:J26"/>
    <mergeCell ref="I16:I17"/>
    <mergeCell ref="J16:J17"/>
    <mergeCell ref="A18:A19"/>
    <mergeCell ref="B18:B19"/>
    <mergeCell ref="C18:C19"/>
    <mergeCell ref="E18:F18"/>
    <mergeCell ref="G18:G19"/>
    <mergeCell ref="H18:H19"/>
    <mergeCell ref="I18:I19"/>
    <mergeCell ref="J18:J19"/>
    <mergeCell ref="A16:A17"/>
    <mergeCell ref="B16:B17"/>
    <mergeCell ref="C16:C17"/>
  </mergeCells>
  <phoneticPr fontId="20" type="noConversion"/>
  <printOptions horizontalCentered="1"/>
  <pageMargins left="0" right="0" top="0.47" bottom="0.2" header="0.31" footer="0.16"/>
  <pageSetup paperSize="9" scale="57" orientation="landscape"/>
  <rowBreaks count="1" manualBreakCount="1">
    <brk id="27" max="16383" man="1"/>
  </rowBreaks>
  <colBreaks count="1" manualBreakCount="1">
    <brk id="10" max="1048575" man="1"/>
  </colBreaks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N77"/>
  <sheetViews>
    <sheetView tabSelected="1" zoomScale="80" zoomScaleNormal="80" zoomScalePageLayoutView="80" workbookViewId="0">
      <selection activeCell="C11" sqref="C11"/>
    </sheetView>
  </sheetViews>
  <sheetFormatPr baseColWidth="10" defaultColWidth="8.83203125" defaultRowHeight="11" x14ac:dyDescent="0"/>
  <cols>
    <col min="1" max="1" width="4.5" style="356" customWidth="1"/>
    <col min="2" max="2" width="7.1640625" style="356" customWidth="1"/>
    <col min="3" max="4" width="26.33203125" style="356" customWidth="1"/>
    <col min="5" max="6" width="29.83203125" style="356" customWidth="1"/>
    <col min="7" max="8" width="11.6640625" style="356" customWidth="1"/>
    <col min="9" max="9" width="14.6640625" style="356" customWidth="1"/>
    <col min="10" max="11" width="30" style="356" customWidth="1"/>
    <col min="12" max="14" width="11.6640625" style="356" customWidth="1"/>
    <col min="15" max="16384" width="8.83203125" style="356"/>
  </cols>
  <sheetData>
    <row r="1" spans="1:14" s="355" customFormat="1" ht="55" customHeight="1">
      <c r="A1" s="354" t="s">
        <v>1414</v>
      </c>
      <c r="B1" s="354"/>
      <c r="C1" s="354"/>
      <c r="D1" s="354"/>
      <c r="E1" s="354"/>
      <c r="F1" s="354"/>
      <c r="G1" s="354"/>
      <c r="H1" s="354"/>
      <c r="I1" s="354"/>
      <c r="J1" s="354"/>
      <c r="K1" s="354"/>
      <c r="L1" s="354"/>
      <c r="M1" s="354"/>
      <c r="N1" s="354"/>
    </row>
    <row r="2" spans="1:14" ht="33" customHeight="1">
      <c r="A2" s="356" t="s">
        <v>1415</v>
      </c>
      <c r="C2" s="357" t="str">
        <f>'Krycí list nabídky'!$A$2</f>
        <v>„Dodávka elektrické energie pro odběrná místa společnosti Technické sítě Brno, akciová společnost“</v>
      </c>
      <c r="D2" s="357"/>
      <c r="E2" s="357"/>
      <c r="F2" s="357"/>
      <c r="G2" s="357"/>
      <c r="H2" s="357"/>
      <c r="I2" s="357"/>
      <c r="J2" s="357"/>
      <c r="K2" s="357"/>
      <c r="L2" s="357"/>
      <c r="M2" s="357"/>
      <c r="N2" s="357"/>
    </row>
    <row r="3" spans="1:14">
      <c r="A3" s="358"/>
      <c r="B3" s="358"/>
    </row>
    <row r="4" spans="1:14" ht="30.75" customHeight="1">
      <c r="A4" s="356" t="s">
        <v>1416</v>
      </c>
      <c r="B4" s="359"/>
      <c r="C4" s="360">
        <f>'Krycí list nabídky'!$B$5</f>
        <v>0</v>
      </c>
      <c r="D4" s="361"/>
      <c r="E4" s="361"/>
      <c r="F4" s="361"/>
      <c r="G4" s="361"/>
      <c r="H4" s="361"/>
      <c r="I4" s="361"/>
      <c r="J4" s="362"/>
      <c r="K4" s="363" t="s">
        <v>1417</v>
      </c>
      <c r="L4" s="363"/>
      <c r="M4" s="364"/>
      <c r="N4" s="365"/>
    </row>
    <row r="5" spans="1:14" ht="13.5" customHeight="1">
      <c r="B5" s="359"/>
      <c r="C5" s="366"/>
      <c r="D5" s="366"/>
      <c r="E5" s="366"/>
      <c r="F5" s="366"/>
      <c r="G5" s="366"/>
      <c r="H5" s="366"/>
      <c r="I5" s="366"/>
      <c r="J5" s="366"/>
      <c r="K5" s="366"/>
      <c r="L5" s="366"/>
      <c r="M5" s="366"/>
      <c r="N5" s="366"/>
    </row>
    <row r="6" spans="1:14" ht="58.5" customHeight="1">
      <c r="A6" s="367" t="s">
        <v>1418</v>
      </c>
      <c r="B6" s="367"/>
      <c r="C6" s="367"/>
      <c r="D6" s="367"/>
      <c r="E6" s="367"/>
      <c r="F6" s="367"/>
      <c r="G6" s="367"/>
      <c r="H6" s="367"/>
      <c r="I6" s="367"/>
      <c r="J6" s="367"/>
      <c r="K6" s="367"/>
      <c r="L6" s="367"/>
      <c r="M6" s="367"/>
      <c r="N6" s="367"/>
    </row>
    <row r="7" spans="1:14" ht="10.5" customHeight="1" thickBot="1"/>
    <row r="8" spans="1:14" s="377" customFormat="1" ht="34.5" customHeight="1">
      <c r="A8" s="368" t="s">
        <v>1419</v>
      </c>
      <c r="B8" s="369" t="s">
        <v>1420</v>
      </c>
      <c r="C8" s="370" t="s">
        <v>1421</v>
      </c>
      <c r="D8" s="371" t="s">
        <v>1422</v>
      </c>
      <c r="E8" s="372" t="s">
        <v>1423</v>
      </c>
      <c r="F8" s="373"/>
      <c r="G8" s="374"/>
      <c r="H8" s="371" t="s">
        <v>1424</v>
      </c>
      <c r="I8" s="371" t="s">
        <v>1425</v>
      </c>
      <c r="J8" s="370" t="s">
        <v>1426</v>
      </c>
      <c r="K8" s="370"/>
      <c r="L8" s="375"/>
      <c r="M8" s="375"/>
      <c r="N8" s="376"/>
    </row>
    <row r="9" spans="1:14" s="377" customFormat="1" ht="37.5" customHeight="1">
      <c r="A9" s="378"/>
      <c r="B9" s="379"/>
      <c r="C9" s="380"/>
      <c r="D9" s="380"/>
      <c r="E9" s="381"/>
      <c r="F9" s="382"/>
      <c r="G9" s="383"/>
      <c r="H9" s="380"/>
      <c r="I9" s="380"/>
      <c r="J9" s="384" t="s">
        <v>1427</v>
      </c>
      <c r="K9" s="385"/>
      <c r="L9" s="386"/>
      <c r="M9" s="387" t="s">
        <v>1428</v>
      </c>
      <c r="N9" s="388" t="s">
        <v>1429</v>
      </c>
    </row>
    <row r="10" spans="1:14" s="377" customFormat="1" ht="61.5" customHeight="1" thickBot="1">
      <c r="A10" s="389"/>
      <c r="B10" s="390"/>
      <c r="C10" s="391"/>
      <c r="D10" s="392"/>
      <c r="E10" s="393" t="s">
        <v>1430</v>
      </c>
      <c r="F10" s="393" t="s">
        <v>1431</v>
      </c>
      <c r="G10" s="394" t="s">
        <v>1432</v>
      </c>
      <c r="H10" s="392"/>
      <c r="I10" s="392"/>
      <c r="J10" s="393" t="s">
        <v>1430</v>
      </c>
      <c r="K10" s="393" t="s">
        <v>1431</v>
      </c>
      <c r="L10" s="394" t="s">
        <v>1432</v>
      </c>
      <c r="M10" s="392"/>
      <c r="N10" s="395"/>
    </row>
    <row r="11" spans="1:14" s="377" customFormat="1" ht="15" customHeight="1">
      <c r="A11" s="396">
        <v>1</v>
      </c>
      <c r="B11" s="397" t="s">
        <v>1451</v>
      </c>
      <c r="C11" s="421"/>
      <c r="D11" s="421"/>
      <c r="E11" s="422"/>
      <c r="F11" s="422"/>
      <c r="G11" s="422"/>
      <c r="H11" s="422"/>
      <c r="I11" s="422"/>
      <c r="J11" s="422"/>
      <c r="K11" s="422"/>
      <c r="L11" s="422"/>
      <c r="M11" s="422"/>
      <c r="N11" s="423"/>
    </row>
    <row r="12" spans="1:14" s="377" customFormat="1" ht="15" customHeight="1">
      <c r="A12" s="398">
        <v>2</v>
      </c>
      <c r="B12" s="399"/>
      <c r="C12" s="424"/>
      <c r="D12" s="424"/>
      <c r="E12" s="425"/>
      <c r="F12" s="425"/>
      <c r="G12" s="425"/>
      <c r="H12" s="425"/>
      <c r="I12" s="425"/>
      <c r="J12" s="425"/>
      <c r="K12" s="425"/>
      <c r="L12" s="425"/>
      <c r="M12" s="425"/>
      <c r="N12" s="426"/>
    </row>
    <row r="13" spans="1:14" s="377" customFormat="1" ht="15" customHeight="1">
      <c r="A13" s="398">
        <v>3</v>
      </c>
      <c r="B13" s="399"/>
      <c r="C13" s="424"/>
      <c r="D13" s="424"/>
      <c r="E13" s="425"/>
      <c r="F13" s="425"/>
      <c r="G13" s="425"/>
      <c r="H13" s="425"/>
      <c r="I13" s="424"/>
      <c r="J13" s="425"/>
      <c r="K13" s="425"/>
      <c r="L13" s="425"/>
      <c r="M13" s="425"/>
      <c r="N13" s="426"/>
    </row>
    <row r="14" spans="1:14" s="377" customFormat="1" ht="15" customHeight="1">
      <c r="A14" s="398">
        <v>4</v>
      </c>
      <c r="B14" s="399"/>
      <c r="C14" s="424"/>
      <c r="D14" s="424"/>
      <c r="E14" s="425"/>
      <c r="F14" s="425"/>
      <c r="G14" s="425"/>
      <c r="H14" s="425"/>
      <c r="I14" s="424"/>
      <c r="J14" s="425"/>
      <c r="K14" s="425"/>
      <c r="L14" s="425"/>
      <c r="M14" s="425"/>
      <c r="N14" s="426"/>
    </row>
    <row r="15" spans="1:14" s="377" customFormat="1" ht="15" customHeight="1">
      <c r="A15" s="398">
        <v>5</v>
      </c>
      <c r="B15" s="399"/>
      <c r="C15" s="424"/>
      <c r="D15" s="424"/>
      <c r="E15" s="425"/>
      <c r="F15" s="425"/>
      <c r="G15" s="425"/>
      <c r="H15" s="425"/>
      <c r="I15" s="424"/>
      <c r="J15" s="425"/>
      <c r="K15" s="425"/>
      <c r="L15" s="425"/>
      <c r="M15" s="425"/>
      <c r="N15" s="426"/>
    </row>
    <row r="16" spans="1:14" s="377" customFormat="1" ht="15" customHeight="1">
      <c r="A16" s="398">
        <v>6</v>
      </c>
      <c r="B16" s="399"/>
      <c r="C16" s="424"/>
      <c r="D16" s="424"/>
      <c r="E16" s="425"/>
      <c r="F16" s="425"/>
      <c r="G16" s="425"/>
      <c r="H16" s="425"/>
      <c r="I16" s="424"/>
      <c r="J16" s="425"/>
      <c r="K16" s="425"/>
      <c r="L16" s="425"/>
      <c r="M16" s="425"/>
      <c r="N16" s="426"/>
    </row>
    <row r="17" spans="1:14" s="377" customFormat="1" ht="15" customHeight="1">
      <c r="A17" s="398">
        <v>7</v>
      </c>
      <c r="B17" s="399"/>
      <c r="C17" s="424"/>
      <c r="D17" s="424"/>
      <c r="E17" s="425"/>
      <c r="F17" s="425"/>
      <c r="G17" s="425"/>
      <c r="H17" s="425"/>
      <c r="I17" s="424"/>
      <c r="J17" s="425"/>
      <c r="K17" s="425"/>
      <c r="L17" s="425"/>
      <c r="M17" s="425"/>
      <c r="N17" s="426"/>
    </row>
    <row r="18" spans="1:14" s="377" customFormat="1" ht="15" customHeight="1">
      <c r="A18" s="398">
        <v>8</v>
      </c>
      <c r="B18" s="399"/>
      <c r="C18" s="424"/>
      <c r="D18" s="424"/>
      <c r="E18" s="425"/>
      <c r="F18" s="425"/>
      <c r="G18" s="425"/>
      <c r="H18" s="425"/>
      <c r="I18" s="424"/>
      <c r="J18" s="425"/>
      <c r="K18" s="425"/>
      <c r="L18" s="425"/>
      <c r="M18" s="425"/>
      <c r="N18" s="426"/>
    </row>
    <row r="19" spans="1:14" ht="15" customHeight="1">
      <c r="A19" s="398">
        <v>9</v>
      </c>
      <c r="B19" s="399"/>
      <c r="C19" s="424"/>
      <c r="D19" s="424"/>
      <c r="E19" s="425"/>
      <c r="F19" s="425"/>
      <c r="G19" s="425"/>
      <c r="H19" s="425"/>
      <c r="I19" s="425"/>
      <c r="J19" s="425"/>
      <c r="K19" s="425"/>
      <c r="L19" s="425"/>
      <c r="M19" s="425"/>
      <c r="N19" s="426"/>
    </row>
    <row r="20" spans="1:14" ht="15" customHeight="1">
      <c r="A20" s="400">
        <v>10</v>
      </c>
      <c r="B20" s="401"/>
      <c r="C20" s="427"/>
      <c r="D20" s="427"/>
      <c r="E20" s="428"/>
      <c r="F20" s="428"/>
      <c r="G20" s="428"/>
      <c r="H20" s="428"/>
      <c r="I20" s="428"/>
      <c r="J20" s="428"/>
      <c r="K20" s="428"/>
      <c r="L20" s="428"/>
      <c r="M20" s="428"/>
      <c r="N20" s="429"/>
    </row>
    <row r="21" spans="1:14" ht="15" customHeight="1">
      <c r="A21" s="402" t="s">
        <v>1433</v>
      </c>
      <c r="B21" s="403"/>
      <c r="C21" s="403"/>
      <c r="D21" s="403"/>
      <c r="E21" s="403"/>
      <c r="F21" s="403"/>
      <c r="G21" s="403"/>
      <c r="H21" s="403"/>
      <c r="I21" s="403"/>
      <c r="J21" s="403"/>
      <c r="K21" s="403"/>
      <c r="L21" s="403"/>
      <c r="M21" s="403"/>
      <c r="N21" s="404"/>
    </row>
    <row r="22" spans="1:14" ht="15" customHeight="1">
      <c r="A22" s="398">
        <v>1</v>
      </c>
      <c r="B22" s="405"/>
      <c r="C22" s="405"/>
      <c r="D22" s="405"/>
      <c r="E22" s="405"/>
      <c r="F22" s="405"/>
      <c r="G22" s="405"/>
      <c r="H22" s="405"/>
      <c r="I22" s="405"/>
      <c r="J22" s="405"/>
      <c r="K22" s="405"/>
      <c r="L22" s="405"/>
      <c r="M22" s="405"/>
      <c r="N22" s="406"/>
    </row>
    <row r="23" spans="1:14" ht="15" customHeight="1">
      <c r="A23" s="398">
        <v>2</v>
      </c>
      <c r="B23" s="405"/>
      <c r="C23" s="405"/>
      <c r="D23" s="405"/>
      <c r="E23" s="405"/>
      <c r="F23" s="405"/>
      <c r="G23" s="405"/>
      <c r="H23" s="405"/>
      <c r="I23" s="405"/>
      <c r="J23" s="405"/>
      <c r="K23" s="405"/>
      <c r="L23" s="405"/>
      <c r="M23" s="405"/>
      <c r="N23" s="406"/>
    </row>
    <row r="24" spans="1:14" ht="15" customHeight="1">
      <c r="A24" s="398">
        <v>3</v>
      </c>
      <c r="B24" s="405"/>
      <c r="C24" s="405"/>
      <c r="D24" s="405"/>
      <c r="E24" s="405"/>
      <c r="F24" s="405"/>
      <c r="G24" s="405"/>
      <c r="H24" s="405"/>
      <c r="I24" s="405"/>
      <c r="J24" s="405"/>
      <c r="K24" s="405"/>
      <c r="L24" s="405"/>
      <c r="M24" s="405"/>
      <c r="N24" s="406"/>
    </row>
    <row r="25" spans="1:14" ht="15" customHeight="1">
      <c r="A25" s="398">
        <v>4</v>
      </c>
      <c r="B25" s="405"/>
      <c r="C25" s="405"/>
      <c r="D25" s="405"/>
      <c r="E25" s="405"/>
      <c r="F25" s="405"/>
      <c r="G25" s="405"/>
      <c r="H25" s="405"/>
      <c r="I25" s="405"/>
      <c r="J25" s="405"/>
      <c r="K25" s="405"/>
      <c r="L25" s="405"/>
      <c r="M25" s="405"/>
      <c r="N25" s="406"/>
    </row>
    <row r="26" spans="1:14" ht="15" customHeight="1">
      <c r="A26" s="398">
        <v>5</v>
      </c>
      <c r="B26" s="405"/>
      <c r="C26" s="405"/>
      <c r="D26" s="405"/>
      <c r="E26" s="405"/>
      <c r="F26" s="405"/>
      <c r="G26" s="405"/>
      <c r="H26" s="405"/>
      <c r="I26" s="405"/>
      <c r="J26" s="405"/>
      <c r="K26" s="405"/>
      <c r="L26" s="405"/>
      <c r="M26" s="405"/>
      <c r="N26" s="406"/>
    </row>
    <row r="27" spans="1:14" ht="15" customHeight="1">
      <c r="A27" s="398">
        <v>6</v>
      </c>
      <c r="B27" s="405"/>
      <c r="C27" s="405"/>
      <c r="D27" s="405"/>
      <c r="E27" s="405"/>
      <c r="F27" s="405"/>
      <c r="G27" s="405"/>
      <c r="H27" s="405"/>
      <c r="I27" s="405"/>
      <c r="J27" s="405"/>
      <c r="K27" s="405"/>
      <c r="L27" s="405"/>
      <c r="M27" s="405"/>
      <c r="N27" s="406"/>
    </row>
    <row r="28" spans="1:14" ht="15" customHeight="1">
      <c r="A28" s="398">
        <v>7</v>
      </c>
      <c r="B28" s="405"/>
      <c r="C28" s="405"/>
      <c r="D28" s="405"/>
      <c r="E28" s="405"/>
      <c r="F28" s="405"/>
      <c r="G28" s="405"/>
      <c r="H28" s="405"/>
      <c r="I28" s="405"/>
      <c r="J28" s="405"/>
      <c r="K28" s="405"/>
      <c r="L28" s="405"/>
      <c r="M28" s="405"/>
      <c r="N28" s="406"/>
    </row>
    <row r="29" spans="1:14" ht="15" customHeight="1">
      <c r="A29" s="398">
        <v>8</v>
      </c>
      <c r="B29" s="405"/>
      <c r="C29" s="405"/>
      <c r="D29" s="405"/>
      <c r="E29" s="405"/>
      <c r="F29" s="405"/>
      <c r="G29" s="405"/>
      <c r="H29" s="405"/>
      <c r="I29" s="405"/>
      <c r="J29" s="405"/>
      <c r="K29" s="405"/>
      <c r="L29" s="405"/>
      <c r="M29" s="405"/>
      <c r="N29" s="406"/>
    </row>
    <row r="30" spans="1:14" ht="15" customHeight="1">
      <c r="A30" s="398">
        <v>9</v>
      </c>
      <c r="B30" s="405"/>
      <c r="C30" s="405"/>
      <c r="D30" s="405"/>
      <c r="E30" s="405"/>
      <c r="F30" s="405"/>
      <c r="G30" s="405"/>
      <c r="H30" s="405"/>
      <c r="I30" s="405"/>
      <c r="J30" s="405"/>
      <c r="K30" s="405"/>
      <c r="L30" s="405"/>
      <c r="M30" s="405"/>
      <c r="N30" s="406"/>
    </row>
    <row r="31" spans="1:14" ht="15" customHeight="1" thickBot="1">
      <c r="A31" s="407">
        <v>10</v>
      </c>
      <c r="B31" s="408"/>
      <c r="C31" s="408"/>
      <c r="D31" s="408"/>
      <c r="E31" s="408"/>
      <c r="F31" s="408"/>
      <c r="G31" s="408"/>
      <c r="H31" s="408"/>
      <c r="I31" s="408"/>
      <c r="J31" s="408"/>
      <c r="K31" s="408"/>
      <c r="L31" s="408"/>
      <c r="M31" s="408"/>
      <c r="N31" s="409"/>
    </row>
    <row r="32" spans="1:14" ht="15" customHeight="1"/>
    <row r="33" spans="1:14" ht="15" customHeight="1">
      <c r="A33" s="356" t="s">
        <v>1434</v>
      </c>
    </row>
    <row r="34" spans="1:14" ht="21" customHeight="1">
      <c r="K34" s="410"/>
      <c r="L34" s="411"/>
      <c r="M34" s="411"/>
      <c r="N34" s="412"/>
    </row>
    <row r="35" spans="1:14" ht="15" customHeight="1">
      <c r="A35" s="413" t="str">
        <f>'Krycí list nabídky'!$A$32:$F$32</f>
        <v>V ……………………, dne ………………….. 201.....</v>
      </c>
      <c r="B35" s="413"/>
      <c r="C35" s="413"/>
      <c r="K35" s="414"/>
      <c r="L35" s="415"/>
      <c r="M35" s="415"/>
      <c r="N35" s="416"/>
    </row>
    <row r="36" spans="1:14" ht="15" customHeight="1">
      <c r="K36" s="414"/>
      <c r="L36" s="415"/>
      <c r="M36" s="415"/>
      <c r="N36" s="416"/>
    </row>
    <row r="37" spans="1:14" ht="15" customHeight="1">
      <c r="K37" s="417"/>
      <c r="L37" s="418"/>
      <c r="M37" s="418"/>
      <c r="N37" s="419"/>
    </row>
    <row r="38" spans="1:14" ht="15" customHeight="1">
      <c r="K38" s="420" t="s">
        <v>1435</v>
      </c>
      <c r="L38" s="420"/>
      <c r="M38" s="420"/>
      <c r="N38" s="420"/>
    </row>
    <row r="39" spans="1:14" ht="15" customHeight="1"/>
    <row r="40" spans="1:14" ht="15" customHeight="1"/>
    <row r="41" spans="1:14" ht="15" customHeight="1"/>
    <row r="42" spans="1:14" ht="15" customHeight="1"/>
    <row r="43" spans="1:14" ht="15" customHeight="1"/>
    <row r="44" spans="1:14" ht="15" customHeight="1"/>
    <row r="45" spans="1:14" ht="15" customHeight="1"/>
    <row r="46" spans="1:14" ht="15" customHeight="1"/>
    <row r="47" spans="1:14" ht="15" customHeight="1"/>
    <row r="48" spans="1:14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</sheetData>
  <sheetProtection password="CAD7" sheet="1" objects="1" scenarios="1" formatCells="0" formatColumns="0" formatRows="0" selectLockedCells="1"/>
  <mergeCells count="21">
    <mergeCell ref="A8:A10"/>
    <mergeCell ref="B8:B10"/>
    <mergeCell ref="C8:C10"/>
    <mergeCell ref="D8:D10"/>
    <mergeCell ref="E8:G9"/>
    <mergeCell ref="A1:N1"/>
    <mergeCell ref="C2:N2"/>
    <mergeCell ref="C4:J4"/>
    <mergeCell ref="K4:M4"/>
    <mergeCell ref="A6:N6"/>
    <mergeCell ref="H8:H10"/>
    <mergeCell ref="I8:I10"/>
    <mergeCell ref="J8:N8"/>
    <mergeCell ref="J9:L9"/>
    <mergeCell ref="M9:M10"/>
    <mergeCell ref="N9:N10"/>
    <mergeCell ref="B11:B20"/>
    <mergeCell ref="A21:N21"/>
    <mergeCell ref="K34:N37"/>
    <mergeCell ref="A35:C35"/>
    <mergeCell ref="K38:N38"/>
  </mergeCells>
  <phoneticPr fontId="20" type="noConversion"/>
  <printOptions horizontalCentered="1"/>
  <pageMargins left="0.35433070866141736" right="0.27559055118110237" top="0.43307086614173229" bottom="0.23622047244094491" header="0.31496062992125984" footer="0.15748031496062992"/>
  <pageSetup paperSize="9" scale="48" orientation="landscape"/>
  <drawing r:id="rId1"/>
  <extLst>
    <ext xmlns:mx="http://schemas.microsoft.com/office/mac/excel/2008/main" uri="{64002731-A6B0-56B0-2670-7721B7C09600}">
      <mx:PLV Mode="0" OnePage="0" WScale="55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Krycí list nabídky</vt:lpstr>
      <vt:lpstr>Specifikace odběrných míst VN</vt:lpstr>
      <vt:lpstr>Specifikace odběrných míst NN</vt:lpstr>
      <vt:lpstr>prokázání kvalifikace</vt:lpstr>
      <vt:lpstr>seznam TKP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Handl Roman</dc:creator>
  <cp:lastModifiedBy>Martin Šimek</cp:lastModifiedBy>
  <cp:lastPrinted>2015-08-05T06:59:42Z</cp:lastPrinted>
  <dcterms:created xsi:type="dcterms:W3CDTF">2014-04-14T13:13:15Z</dcterms:created>
  <dcterms:modified xsi:type="dcterms:W3CDTF">2015-08-05T06:59:56Z</dcterms:modified>
</cp:coreProperties>
</file>